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14.xml" ContentType="application/vnd.openxmlformats-officedocument.spreadsheetml.table+xml"/>
  <Override PartName="/xl/pivotTables/pivotTable19.xml" ContentType="application/vnd.openxmlformats-officedocument.spreadsheetml.pivotTable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8.xml" ContentType="application/vnd.openxmlformats-officedocument.drawing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drawings/drawing9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ables/table18.xml" ContentType="application/vnd.openxmlformats-officedocument.spreadsheetml.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drawings/drawing10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21.xml" ContentType="application/vnd.openxmlformats-officedocument.spreadsheetml.table+xml"/>
  <Override PartName="/xl/drawings/drawing11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harts/chart30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taffusm-my.sharepoint.com/personal/ezzeddin_usm_my/Documents/Work - USM/Journal Drafts/Journal of Theoretical Biology 2023/"/>
    </mc:Choice>
  </mc:AlternateContent>
  <xr:revisionPtr revIDLastSave="24" documentId="8_{ED123AF6-658C-4CD1-AD4A-939F427B0CCD}" xr6:coauthVersionLast="47" xr6:coauthVersionMax="47" xr10:uidLastSave="{73F3D563-AFA6-4EEC-94C8-9010CCDE5D85}"/>
  <bookViews>
    <workbookView xWindow="31830" yWindow="1095" windowWidth="13875" windowHeight="12450" firstSheet="5" activeTab="5" xr2:uid="{00000000-000D-0000-FFFF-FFFF00000000}"/>
  </bookViews>
  <sheets>
    <sheet name="tce_optimization" sheetId="21" r:id="rId1"/>
    <sheet name="np_prtn" sheetId="3" r:id="rId2"/>
    <sheet name="rv_prtn" sheetId="4" r:id="rId3"/>
    <sheet name="hyp" sheetId="5" r:id="rId4"/>
    <sheet name="HEG" sheetId="6" r:id="rId5"/>
    <sheet name="locus" sheetId="7" r:id="rId6"/>
    <sheet name="alleles" sheetId="8" r:id="rId7"/>
    <sheet name="Sheet2" sheetId="20" r:id="rId8"/>
    <sheet name="IR" sheetId="9" r:id="rId9"/>
    <sheet name="SAU" sheetId="10" r:id="rId10"/>
    <sheet name="popcov" sheetId="12" r:id="rId11"/>
    <sheet name="correlation" sheetId="13" r:id="rId12"/>
    <sheet name="score" sheetId="14" r:id="rId13"/>
    <sheet name="grand_summary_table_exp_2022030" sheetId="1" r:id="rId14"/>
    <sheet name="Sheet1" sheetId="22" r:id="rId15"/>
    <sheet name="top&amp;bottom30 genes" sheetId="16" r:id="rId16"/>
    <sheet name="top&amp;bottom30 TCE" sheetId="18" r:id="rId17"/>
    <sheet name="motif" sheetId="15" r:id="rId18"/>
  </sheets>
  <definedNames>
    <definedName name="_xlchart.v1.0" hidden="1">hyp!$A$20</definedName>
    <definedName name="_xlchart.v1.1" hidden="1">hyp!$A$21:$A$628</definedName>
    <definedName name="_xlchart.v1.2" hidden="1">hyp!$B$20</definedName>
    <definedName name="_xlchart.v1.3" hidden="1">hyp!$B$21:$B$628</definedName>
    <definedName name="_xlchart.v1.4" hidden="1">hyp!$C$20</definedName>
    <definedName name="_xlchart.v1.5" hidden="1">hyp!$C$21:$C$628</definedName>
  </definedNames>
  <calcPr calcId="191028"/>
  <pivotCaches>
    <pivotCache cacheId="2" r:id="rId19"/>
    <pivotCache cacheId="3" r:id="rId20"/>
    <pivotCache cacheId="4" r:id="rId21"/>
    <pivotCache cacheId="5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2" l="1"/>
  <c r="Z34" i="13"/>
  <c r="Z33" i="13"/>
  <c r="Y34" i="13"/>
  <c r="Y33" i="13"/>
  <c r="Y32" i="13"/>
  <c r="X34" i="13"/>
  <c r="X33" i="13"/>
  <c r="X32" i="13"/>
  <c r="X31" i="13"/>
  <c r="W34" i="13"/>
  <c r="W33" i="13"/>
  <c r="W32" i="13"/>
  <c r="W31" i="13"/>
  <c r="W30" i="13"/>
  <c r="V34" i="13"/>
  <c r="V33" i="13"/>
  <c r="V32" i="13"/>
  <c r="V31" i="13"/>
  <c r="V30" i="13"/>
  <c r="V29" i="13"/>
  <c r="U34" i="13"/>
  <c r="U33" i="13"/>
  <c r="U32" i="13"/>
  <c r="U31" i="13"/>
  <c r="U30" i="13"/>
  <c r="U29" i="13"/>
  <c r="U28" i="13"/>
  <c r="T34" i="13"/>
  <c r="T33" i="13"/>
  <c r="T32" i="13"/>
  <c r="T31" i="13"/>
  <c r="T30" i="13"/>
  <c r="T29" i="13"/>
  <c r="T28" i="13"/>
  <c r="T27" i="13"/>
  <c r="S34" i="13"/>
  <c r="S32" i="13"/>
  <c r="S31" i="13"/>
  <c r="S30" i="13"/>
  <c r="S29" i="13"/>
  <c r="S28" i="13"/>
  <c r="S27" i="13"/>
  <c r="S26" i="13"/>
  <c r="S33" i="13"/>
  <c r="R34" i="13"/>
  <c r="R33" i="13"/>
  <c r="R32" i="13"/>
  <c r="R31" i="13"/>
  <c r="R30" i="13"/>
  <c r="R29" i="13"/>
  <c r="R28" i="13"/>
  <c r="R27" i="13"/>
  <c r="R26" i="13"/>
  <c r="R25" i="13"/>
  <c r="Q34" i="13"/>
  <c r="Q33" i="13"/>
  <c r="Q32" i="13"/>
  <c r="Q31" i="13"/>
  <c r="Q30" i="13"/>
  <c r="Q29" i="13"/>
  <c r="Q28" i="13"/>
  <c r="Q27" i="13"/>
  <c r="Q26" i="13"/>
  <c r="Q25" i="13"/>
  <c r="Q24" i="13"/>
  <c r="P34" i="13"/>
  <c r="P33" i="13"/>
  <c r="P32" i="13"/>
  <c r="P31" i="13"/>
  <c r="P30" i="13"/>
  <c r="P29" i="13"/>
  <c r="P28" i="13"/>
  <c r="P27" i="13"/>
  <c r="P26" i="13"/>
  <c r="P25" i="13"/>
  <c r="P24" i="13"/>
  <c r="P23" i="13"/>
  <c r="AA34" i="13"/>
  <c r="P3" i="13"/>
  <c r="Q4" i="13"/>
  <c r="P15" i="13"/>
  <c r="P14" i="13"/>
  <c r="P13" i="13"/>
  <c r="P12" i="13"/>
  <c r="P11" i="13"/>
  <c r="P4" i="13"/>
  <c r="R15" i="13"/>
  <c r="R14" i="13"/>
  <c r="R13" i="13"/>
  <c r="R12" i="13"/>
  <c r="R11" i="13"/>
  <c r="Q5" i="13"/>
  <c r="Q6" i="13"/>
  <c r="Q7" i="13"/>
  <c r="Q8" i="13"/>
  <c r="Q9" i="13"/>
  <c r="Q10" i="13"/>
  <c r="Q11" i="13"/>
  <c r="Q12" i="13"/>
  <c r="Q13" i="13"/>
  <c r="Q14" i="13"/>
  <c r="Q15" i="13"/>
  <c r="AN377" i="1"/>
  <c r="F24" i="16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K30" i="22"/>
  <c r="K31" i="22"/>
  <c r="J3" i="22"/>
  <c r="J4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K2" i="22"/>
  <c r="J2" i="22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2" i="22"/>
  <c r="H3" i="22"/>
  <c r="H4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AN230" i="1"/>
  <c r="V610" i="14"/>
  <c r="V609" i="14"/>
  <c r="V608" i="14"/>
  <c r="V607" i="14"/>
  <c r="V606" i="14"/>
  <c r="V605" i="14"/>
  <c r="V604" i="14"/>
  <c r="V603" i="14"/>
  <c r="V602" i="14"/>
  <c r="V601" i="14"/>
  <c r="V600" i="14"/>
  <c r="V599" i="14"/>
  <c r="V598" i="14"/>
  <c r="V597" i="14"/>
  <c r="V596" i="14"/>
  <c r="V595" i="14"/>
  <c r="V594" i="14"/>
  <c r="V593" i="14"/>
  <c r="V592" i="14"/>
  <c r="V591" i="14"/>
  <c r="V590" i="14"/>
  <c r="V589" i="14"/>
  <c r="V588" i="14"/>
  <c r="V587" i="14"/>
  <c r="V586" i="14"/>
  <c r="V585" i="14"/>
  <c r="V584" i="14"/>
  <c r="V583" i="14"/>
  <c r="V582" i="14"/>
  <c r="V581" i="14"/>
  <c r="V580" i="14"/>
  <c r="V579" i="14"/>
  <c r="V578" i="14"/>
  <c r="V577" i="14"/>
  <c r="V576" i="14"/>
  <c r="V575" i="14"/>
  <c r="V574" i="14"/>
  <c r="V573" i="14"/>
  <c r="V572" i="14"/>
  <c r="V571" i="14"/>
  <c r="V570" i="14"/>
  <c r="V569" i="14"/>
  <c r="V568" i="14"/>
  <c r="V567" i="14"/>
  <c r="V566" i="14"/>
  <c r="V565" i="14"/>
  <c r="V564" i="14"/>
  <c r="V563" i="14"/>
  <c r="V562" i="14"/>
  <c r="V561" i="14"/>
  <c r="V560" i="14"/>
  <c r="V559" i="14"/>
  <c r="V558" i="14"/>
  <c r="V557" i="14"/>
  <c r="V556" i="14"/>
  <c r="V555" i="14"/>
  <c r="V554" i="14"/>
  <c r="V553" i="14"/>
  <c r="V552" i="14"/>
  <c r="V551" i="14"/>
  <c r="V550" i="14"/>
  <c r="V549" i="14"/>
  <c r="V548" i="14"/>
  <c r="V547" i="14"/>
  <c r="V546" i="14"/>
  <c r="V545" i="14"/>
  <c r="V544" i="14"/>
  <c r="V543" i="14"/>
  <c r="V542" i="14"/>
  <c r="V541" i="14"/>
  <c r="V540" i="14"/>
  <c r="V539" i="14"/>
  <c r="V538" i="14"/>
  <c r="V537" i="14"/>
  <c r="V536" i="14"/>
  <c r="V535" i="14"/>
  <c r="V534" i="14"/>
  <c r="V533" i="14"/>
  <c r="V532" i="14"/>
  <c r="V531" i="14"/>
  <c r="V530" i="14"/>
  <c r="V529" i="14"/>
  <c r="V528" i="14"/>
  <c r="V527" i="14"/>
  <c r="V526" i="14"/>
  <c r="V525" i="14"/>
  <c r="V524" i="14"/>
  <c r="V523" i="14"/>
  <c r="V522" i="14"/>
  <c r="V521" i="14"/>
  <c r="V520" i="14"/>
  <c r="V519" i="14"/>
  <c r="V518" i="14"/>
  <c r="V517" i="14"/>
  <c r="V516" i="14"/>
  <c r="V515" i="14"/>
  <c r="V514" i="14"/>
  <c r="V513" i="14"/>
  <c r="V512" i="14"/>
  <c r="V511" i="14"/>
  <c r="V510" i="14"/>
  <c r="V509" i="14"/>
  <c r="V508" i="14"/>
  <c r="V507" i="14"/>
  <c r="V506" i="14"/>
  <c r="V505" i="14"/>
  <c r="V504" i="14"/>
  <c r="V503" i="14"/>
  <c r="V502" i="14"/>
  <c r="V501" i="14"/>
  <c r="V500" i="14"/>
  <c r="V499" i="14"/>
  <c r="V498" i="14"/>
  <c r="V497" i="14"/>
  <c r="V496" i="14"/>
  <c r="V495" i="14"/>
  <c r="V494" i="14"/>
  <c r="V493" i="14"/>
  <c r="V492" i="14"/>
  <c r="V491" i="14"/>
  <c r="V490" i="14"/>
  <c r="V489" i="14"/>
  <c r="V488" i="14"/>
  <c r="V487" i="14"/>
  <c r="V486" i="14"/>
  <c r="V485" i="14"/>
  <c r="V484" i="14"/>
  <c r="V483" i="14"/>
  <c r="V482" i="14"/>
  <c r="V481" i="14"/>
  <c r="V480" i="14"/>
  <c r="V479" i="14"/>
  <c r="V478" i="14"/>
  <c r="V477" i="14"/>
  <c r="V476" i="14"/>
  <c r="V475" i="14"/>
  <c r="V474" i="14"/>
  <c r="V473" i="14"/>
  <c r="V472" i="14"/>
  <c r="V471" i="14"/>
  <c r="V470" i="14"/>
  <c r="V469" i="14"/>
  <c r="V468" i="14"/>
  <c r="V467" i="14"/>
  <c r="V466" i="14"/>
  <c r="V465" i="14"/>
  <c r="V464" i="14"/>
  <c r="V463" i="14"/>
  <c r="V462" i="14"/>
  <c r="V461" i="14"/>
  <c r="V460" i="14"/>
  <c r="V459" i="14"/>
  <c r="V458" i="14"/>
  <c r="V457" i="14"/>
  <c r="V456" i="14"/>
  <c r="V455" i="14"/>
  <c r="V454" i="14"/>
  <c r="V453" i="14"/>
  <c r="V452" i="14"/>
  <c r="V451" i="14"/>
  <c r="V450" i="14"/>
  <c r="V449" i="14"/>
  <c r="V448" i="14"/>
  <c r="V447" i="14"/>
  <c r="V446" i="14"/>
  <c r="V445" i="14"/>
  <c r="V444" i="14"/>
  <c r="V443" i="14"/>
  <c r="V442" i="14"/>
  <c r="V441" i="14"/>
  <c r="V440" i="14"/>
  <c r="V439" i="14"/>
  <c r="V438" i="14"/>
  <c r="V437" i="14"/>
  <c r="V436" i="14"/>
  <c r="V435" i="14"/>
  <c r="V434" i="14"/>
  <c r="V433" i="14"/>
  <c r="V432" i="14"/>
  <c r="V431" i="14"/>
  <c r="V430" i="14"/>
  <c r="V429" i="14"/>
  <c r="V428" i="14"/>
  <c r="V427" i="14"/>
  <c r="V426" i="14"/>
  <c r="V425" i="14"/>
  <c r="V424" i="14"/>
  <c r="V423" i="14"/>
  <c r="V422" i="14"/>
  <c r="V421" i="14"/>
  <c r="V420" i="14"/>
  <c r="V419" i="14"/>
  <c r="V418" i="14"/>
  <c r="V417" i="14"/>
  <c r="V416" i="14"/>
  <c r="V415" i="14"/>
  <c r="V414" i="14"/>
  <c r="V413" i="14"/>
  <c r="V412" i="14"/>
  <c r="V411" i="14"/>
  <c r="V410" i="14"/>
  <c r="V409" i="14"/>
  <c r="V408" i="14"/>
  <c r="V407" i="14"/>
  <c r="V406" i="14"/>
  <c r="V405" i="14"/>
  <c r="V404" i="14"/>
  <c r="V403" i="14"/>
  <c r="V402" i="14"/>
  <c r="V401" i="14"/>
  <c r="V400" i="14"/>
  <c r="V399" i="14"/>
  <c r="V398" i="14"/>
  <c r="V397" i="14"/>
  <c r="V396" i="14"/>
  <c r="V395" i="14"/>
  <c r="V394" i="14"/>
  <c r="V393" i="14"/>
  <c r="V392" i="14"/>
  <c r="V391" i="14"/>
  <c r="V390" i="14"/>
  <c r="V389" i="14"/>
  <c r="V388" i="14"/>
  <c r="V387" i="14"/>
  <c r="V386" i="14"/>
  <c r="V385" i="14"/>
  <c r="V384" i="14"/>
  <c r="V383" i="14"/>
  <c r="V382" i="14"/>
  <c r="V381" i="14"/>
  <c r="V380" i="14"/>
  <c r="V379" i="14"/>
  <c r="V378" i="14"/>
  <c r="V377" i="14"/>
  <c r="V376" i="14"/>
  <c r="V375" i="14"/>
  <c r="V374" i="14"/>
  <c r="V373" i="14"/>
  <c r="V372" i="14"/>
  <c r="V371" i="14"/>
  <c r="V370" i="14"/>
  <c r="V369" i="14"/>
  <c r="V368" i="14"/>
  <c r="V367" i="14"/>
  <c r="V366" i="14"/>
  <c r="V365" i="14"/>
  <c r="V364" i="14"/>
  <c r="V363" i="14"/>
  <c r="V362" i="14"/>
  <c r="V361" i="14"/>
  <c r="V360" i="14"/>
  <c r="V359" i="14"/>
  <c r="V358" i="14"/>
  <c r="V357" i="14"/>
  <c r="V356" i="14"/>
  <c r="V355" i="14"/>
  <c r="V354" i="14"/>
  <c r="V353" i="14"/>
  <c r="V352" i="14"/>
  <c r="V351" i="14"/>
  <c r="V350" i="14"/>
  <c r="V349" i="14"/>
  <c r="V348" i="14"/>
  <c r="V347" i="14"/>
  <c r="V346" i="14"/>
  <c r="V345" i="14"/>
  <c r="V344" i="14"/>
  <c r="V343" i="14"/>
  <c r="V342" i="14"/>
  <c r="V341" i="14"/>
  <c r="V340" i="14"/>
  <c r="V339" i="14"/>
  <c r="V338" i="14"/>
  <c r="V337" i="14"/>
  <c r="V336" i="14"/>
  <c r="V335" i="14"/>
  <c r="V334" i="14"/>
  <c r="V333" i="14"/>
  <c r="V332" i="14"/>
  <c r="V331" i="14"/>
  <c r="V330" i="14"/>
  <c r="V329" i="14"/>
  <c r="V328" i="14"/>
  <c r="V327" i="14"/>
  <c r="V326" i="14"/>
  <c r="V325" i="14"/>
  <c r="V324" i="14"/>
  <c r="V323" i="14"/>
  <c r="V322" i="14"/>
  <c r="V321" i="14"/>
  <c r="V320" i="14"/>
  <c r="V319" i="14"/>
  <c r="V318" i="14"/>
  <c r="V317" i="14"/>
  <c r="V316" i="14"/>
  <c r="V315" i="14"/>
  <c r="V314" i="14"/>
  <c r="V313" i="14"/>
  <c r="V312" i="14"/>
  <c r="V311" i="14"/>
  <c r="V310" i="14"/>
  <c r="V309" i="14"/>
  <c r="V308" i="14"/>
  <c r="V307" i="14"/>
  <c r="V306" i="14"/>
  <c r="V305" i="14"/>
  <c r="V304" i="14"/>
  <c r="V303" i="14"/>
  <c r="V302" i="14"/>
  <c r="V301" i="14"/>
  <c r="V300" i="14"/>
  <c r="V299" i="14"/>
  <c r="V298" i="14"/>
  <c r="V297" i="14"/>
  <c r="V296" i="14"/>
  <c r="V295" i="14"/>
  <c r="V294" i="14"/>
  <c r="V293" i="14"/>
  <c r="V292" i="14"/>
  <c r="V291" i="14"/>
  <c r="V290" i="14"/>
  <c r="V289" i="14"/>
  <c r="V288" i="14"/>
  <c r="V287" i="14"/>
  <c r="V286" i="14"/>
  <c r="V285" i="14"/>
  <c r="V284" i="14"/>
  <c r="V283" i="14"/>
  <c r="V282" i="14"/>
  <c r="V281" i="14"/>
  <c r="V280" i="14"/>
  <c r="V279" i="14"/>
  <c r="V278" i="14"/>
  <c r="V277" i="14"/>
  <c r="V276" i="14"/>
  <c r="V275" i="14"/>
  <c r="V274" i="14"/>
  <c r="V273" i="14"/>
  <c r="V272" i="14"/>
  <c r="V271" i="14"/>
  <c r="V270" i="14"/>
  <c r="V269" i="14"/>
  <c r="V268" i="14"/>
  <c r="V267" i="14"/>
  <c r="V266" i="14"/>
  <c r="V265" i="14"/>
  <c r="V264" i="14"/>
  <c r="V263" i="14"/>
  <c r="V262" i="14"/>
  <c r="V261" i="14"/>
  <c r="V260" i="14"/>
  <c r="V259" i="14"/>
  <c r="V258" i="14"/>
  <c r="V257" i="14"/>
  <c r="V256" i="14"/>
  <c r="V255" i="14"/>
  <c r="V254" i="14"/>
  <c r="V253" i="14"/>
  <c r="V252" i="14"/>
  <c r="V251" i="14"/>
  <c r="V250" i="14"/>
  <c r="V249" i="14"/>
  <c r="V248" i="14"/>
  <c r="V247" i="14"/>
  <c r="V246" i="14"/>
  <c r="V245" i="14"/>
  <c r="V244" i="14"/>
  <c r="V243" i="14"/>
  <c r="V242" i="14"/>
  <c r="V241" i="14"/>
  <c r="V240" i="14"/>
  <c r="V239" i="14"/>
  <c r="V238" i="14"/>
  <c r="V237" i="14"/>
  <c r="V236" i="14"/>
  <c r="V235" i="14"/>
  <c r="V234" i="14"/>
  <c r="V233" i="14"/>
  <c r="V232" i="14"/>
  <c r="V231" i="14"/>
  <c r="V230" i="14"/>
  <c r="V229" i="14"/>
  <c r="V228" i="14"/>
  <c r="V227" i="14"/>
  <c r="V226" i="14"/>
  <c r="V225" i="14"/>
  <c r="V224" i="14"/>
  <c r="V223" i="14"/>
  <c r="V222" i="14"/>
  <c r="V221" i="14"/>
  <c r="V220" i="14"/>
  <c r="V219" i="14"/>
  <c r="V218" i="14"/>
  <c r="V217" i="14"/>
  <c r="V216" i="14"/>
  <c r="V215" i="14"/>
  <c r="V214" i="14"/>
  <c r="V213" i="14"/>
  <c r="V212" i="14"/>
  <c r="V211" i="14"/>
  <c r="V210" i="14"/>
  <c r="V209" i="14"/>
  <c r="V208" i="14"/>
  <c r="V207" i="14"/>
  <c r="V206" i="14"/>
  <c r="V205" i="14"/>
  <c r="V204" i="14"/>
  <c r="V203" i="14"/>
  <c r="V202" i="14"/>
  <c r="V201" i="14"/>
  <c r="V200" i="14"/>
  <c r="V199" i="14"/>
  <c r="V198" i="14"/>
  <c r="V197" i="14"/>
  <c r="V196" i="14"/>
  <c r="V195" i="14"/>
  <c r="V194" i="14"/>
  <c r="V193" i="14"/>
  <c r="V192" i="14"/>
  <c r="V191" i="14"/>
  <c r="V190" i="14"/>
  <c r="V189" i="14"/>
  <c r="V188" i="14"/>
  <c r="V187" i="14"/>
  <c r="V186" i="14"/>
  <c r="V185" i="14"/>
  <c r="V184" i="14"/>
  <c r="V183" i="14"/>
  <c r="V182" i="14"/>
  <c r="V181" i="14"/>
  <c r="V180" i="14"/>
  <c r="V179" i="14"/>
  <c r="V178" i="14"/>
  <c r="V177" i="14"/>
  <c r="V176" i="14"/>
  <c r="V175" i="14"/>
  <c r="V174" i="14"/>
  <c r="V173" i="14"/>
  <c r="V172" i="14"/>
  <c r="V171" i="14"/>
  <c r="V170" i="14"/>
  <c r="V169" i="14"/>
  <c r="V168" i="14"/>
  <c r="V167" i="14"/>
  <c r="V166" i="14"/>
  <c r="V165" i="14"/>
  <c r="V164" i="14"/>
  <c r="V163" i="14"/>
  <c r="V162" i="14"/>
  <c r="V161" i="14"/>
  <c r="V160" i="14"/>
  <c r="V159" i="14"/>
  <c r="V158" i="14"/>
  <c r="V157" i="14"/>
  <c r="V156" i="14"/>
  <c r="V155" i="14"/>
  <c r="V154" i="14"/>
  <c r="V153" i="14"/>
  <c r="V152" i="14"/>
  <c r="V151" i="14"/>
  <c r="V150" i="14"/>
  <c r="V149" i="14"/>
  <c r="V148" i="14"/>
  <c r="V147" i="14"/>
  <c r="V146" i="14"/>
  <c r="V145" i="14"/>
  <c r="V144" i="14"/>
  <c r="V143" i="14"/>
  <c r="V142" i="14"/>
  <c r="V141" i="14"/>
  <c r="V140" i="14"/>
  <c r="V139" i="14"/>
  <c r="V138" i="14"/>
  <c r="V137" i="14"/>
  <c r="V136" i="14"/>
  <c r="V135" i="14"/>
  <c r="V134" i="14"/>
  <c r="V133" i="14"/>
  <c r="V132" i="14"/>
  <c r="V131" i="14"/>
  <c r="V130" i="14"/>
  <c r="V129" i="14"/>
  <c r="V128" i="14"/>
  <c r="V127" i="14"/>
  <c r="V126" i="14"/>
  <c r="V125" i="14"/>
  <c r="V124" i="14"/>
  <c r="V123" i="14"/>
  <c r="V122" i="14"/>
  <c r="V121" i="14"/>
  <c r="V120" i="14"/>
  <c r="V119" i="14"/>
  <c r="V118" i="14"/>
  <c r="V117" i="14"/>
  <c r="V116" i="14"/>
  <c r="V115" i="14"/>
  <c r="V114" i="14"/>
  <c r="V113" i="14"/>
  <c r="V112" i="14"/>
  <c r="V111" i="14"/>
  <c r="V110" i="14"/>
  <c r="V109" i="14"/>
  <c r="V108" i="14"/>
  <c r="V107" i="14"/>
  <c r="V106" i="14"/>
  <c r="V105" i="14"/>
  <c r="V104" i="14"/>
  <c r="V103" i="14"/>
  <c r="V102" i="14"/>
  <c r="V101" i="14"/>
  <c r="V100" i="14"/>
  <c r="V99" i="14"/>
  <c r="V98" i="14"/>
  <c r="V97" i="14"/>
  <c r="V96" i="14"/>
  <c r="V95" i="14"/>
  <c r="V94" i="14"/>
  <c r="V93" i="14"/>
  <c r="V92" i="14"/>
  <c r="V91" i="14"/>
  <c r="V90" i="14"/>
  <c r="V89" i="14"/>
  <c r="V88" i="14"/>
  <c r="V87" i="14"/>
  <c r="V86" i="14"/>
  <c r="V85" i="14"/>
  <c r="V84" i="14"/>
  <c r="V83" i="14"/>
  <c r="V82" i="14"/>
  <c r="V81" i="14"/>
  <c r="V80" i="14"/>
  <c r="V79" i="14"/>
  <c r="V78" i="14"/>
  <c r="V77" i="14"/>
  <c r="V76" i="14"/>
  <c r="V75" i="14"/>
  <c r="V74" i="14"/>
  <c r="V73" i="14"/>
  <c r="V72" i="14"/>
  <c r="V71" i="14"/>
  <c r="V70" i="14"/>
  <c r="V69" i="14"/>
  <c r="V68" i="14"/>
  <c r="V67" i="14"/>
  <c r="V66" i="14"/>
  <c r="V65" i="14"/>
  <c r="V64" i="14"/>
  <c r="V63" i="14"/>
  <c r="V62" i="14"/>
  <c r="V61" i="14"/>
  <c r="V60" i="14"/>
  <c r="V59" i="14"/>
  <c r="V58" i="14"/>
  <c r="V57" i="14"/>
  <c r="V56" i="14"/>
  <c r="V55" i="14"/>
  <c r="V54" i="14"/>
  <c r="V53" i="14"/>
  <c r="V52" i="14"/>
  <c r="V51" i="14"/>
  <c r="V50" i="14"/>
  <c r="V49" i="14"/>
  <c r="V48" i="14"/>
  <c r="V47" i="14"/>
  <c r="V46" i="14"/>
  <c r="V45" i="14"/>
  <c r="V44" i="14"/>
  <c r="V43" i="14"/>
  <c r="V42" i="14"/>
  <c r="V41" i="14"/>
  <c r="V40" i="14"/>
  <c r="V39" i="14"/>
  <c r="V38" i="14"/>
  <c r="V37" i="14"/>
  <c r="V36" i="14"/>
  <c r="V35" i="14"/>
  <c r="V34" i="14"/>
  <c r="V33" i="14"/>
  <c r="V32" i="14"/>
  <c r="V31" i="14"/>
  <c r="V30" i="14"/>
  <c r="V29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5" i="14"/>
  <c r="V14" i="14"/>
  <c r="V13" i="14"/>
  <c r="V12" i="14"/>
  <c r="V11" i="14"/>
  <c r="V10" i="14"/>
  <c r="V9" i="14"/>
  <c r="V8" i="14"/>
  <c r="V7" i="14"/>
  <c r="V6" i="14"/>
  <c r="V5" i="14"/>
  <c r="V4" i="14"/>
  <c r="V3" i="14"/>
  <c r="V2" i="14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Q13" i="3"/>
  <c r="P192" i="3"/>
  <c r="P5" i="16" l="1"/>
  <c r="P6" i="16"/>
  <c r="P7" i="16"/>
  <c r="P8" i="16"/>
  <c r="P9" i="16"/>
  <c r="P10" i="16"/>
  <c r="P11" i="16"/>
  <c r="P12" i="16"/>
  <c r="P13" i="16"/>
  <c r="P14" i="16"/>
  <c r="P15" i="16"/>
  <c r="P16" i="16"/>
  <c r="P17" i="16"/>
  <c r="P20" i="16"/>
  <c r="P21" i="16"/>
  <c r="P22" i="16"/>
  <c r="P23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E24" i="16"/>
  <c r="E44" i="16" s="1"/>
  <c r="F44" i="16"/>
  <c r="G24" i="16"/>
  <c r="G44" i="16" s="1"/>
  <c r="H24" i="16"/>
  <c r="H44" i="16" s="1"/>
  <c r="I24" i="16"/>
  <c r="I44" i="16" s="1"/>
  <c r="J44" i="16"/>
  <c r="K24" i="16"/>
  <c r="K44" i="16" s="1"/>
  <c r="M24" i="16"/>
  <c r="M44" i="16" s="1"/>
  <c r="N24" i="16"/>
  <c r="N44" i="16" s="1"/>
  <c r="O24" i="16"/>
  <c r="O44" i="16" s="1"/>
  <c r="AB15" i="13"/>
  <c r="AA15" i="13"/>
  <c r="AA14" i="13"/>
  <c r="Z15" i="13"/>
  <c r="Z14" i="13"/>
  <c r="Z13" i="13"/>
  <c r="Y15" i="13"/>
  <c r="Y14" i="13"/>
  <c r="Y13" i="13"/>
  <c r="Y12" i="13"/>
  <c r="X15" i="13"/>
  <c r="X14" i="13"/>
  <c r="X13" i="13"/>
  <c r="X11" i="13"/>
  <c r="W15" i="13"/>
  <c r="W14" i="13"/>
  <c r="W13" i="13"/>
  <c r="W12" i="13"/>
  <c r="W11" i="13"/>
  <c r="W10" i="13"/>
  <c r="V15" i="13"/>
  <c r="V14" i="13"/>
  <c r="V13" i="13"/>
  <c r="V12" i="13"/>
  <c r="V11" i="13"/>
  <c r="V10" i="13"/>
  <c r="V9" i="13"/>
  <c r="U15" i="13"/>
  <c r="U14" i="13"/>
  <c r="U13" i="13"/>
  <c r="U12" i="13"/>
  <c r="U11" i="13"/>
  <c r="U10" i="13"/>
  <c r="U9" i="13"/>
  <c r="U8" i="13"/>
  <c r="T15" i="13"/>
  <c r="T14" i="13"/>
  <c r="T13" i="13"/>
  <c r="T12" i="13"/>
  <c r="T11" i="13"/>
  <c r="T10" i="13"/>
  <c r="T9" i="13"/>
  <c r="T8" i="13"/>
  <c r="T7" i="13"/>
  <c r="S15" i="13"/>
  <c r="S14" i="13"/>
  <c r="S13" i="13"/>
  <c r="S12" i="13"/>
  <c r="S11" i="13"/>
  <c r="S10" i="13"/>
  <c r="S9" i="13"/>
  <c r="S8" i="13"/>
  <c r="S7" i="13"/>
  <c r="S6" i="13"/>
  <c r="R10" i="13"/>
  <c r="R9" i="13"/>
  <c r="R8" i="13"/>
  <c r="R7" i="13"/>
  <c r="R6" i="13"/>
  <c r="R5" i="13"/>
  <c r="P10" i="13"/>
  <c r="P9" i="13"/>
  <c r="P8" i="13"/>
  <c r="P7" i="13"/>
  <c r="P6" i="13"/>
  <c r="P5" i="13"/>
  <c r="X12" i="13"/>
  <c r="T2" i="1" l="1"/>
  <c r="T4" i="1"/>
  <c r="F3" i="1"/>
  <c r="F2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T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F16" i="1"/>
  <c r="F4" i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Q26" i="14" l="1"/>
  <c r="Q301" i="14"/>
  <c r="Q462" i="14"/>
  <c r="Q530" i="14"/>
  <c r="Q570" i="14"/>
  <c r="Q527" i="14"/>
  <c r="Q14" i="14"/>
  <c r="Q597" i="14"/>
  <c r="R169" i="14"/>
  <c r="S298" i="14"/>
  <c r="Q175" i="14"/>
  <c r="Q255" i="14"/>
  <c r="Q287" i="14"/>
  <c r="Q265" i="14"/>
  <c r="Q385" i="14"/>
  <c r="Q202" i="14"/>
  <c r="Q392" i="14"/>
  <c r="Q74" i="14"/>
  <c r="Q487" i="14"/>
  <c r="Q573" i="14"/>
  <c r="Q401" i="14"/>
  <c r="Q167" i="14"/>
  <c r="Q411" i="14"/>
  <c r="Q515" i="14"/>
  <c r="Q290" i="14"/>
  <c r="Q41" i="14"/>
  <c r="Q518" i="14"/>
  <c r="Q197" i="14"/>
  <c r="Q444" i="14"/>
  <c r="Q407" i="14"/>
  <c r="Q465" i="14"/>
  <c r="Q232" i="14"/>
  <c r="Q2" i="14"/>
  <c r="Q566" i="14"/>
  <c r="Q308" i="14"/>
  <c r="Q517" i="14"/>
  <c r="Q335" i="14"/>
  <c r="Q559" i="14"/>
  <c r="Q383" i="14"/>
  <c r="Q313" i="14"/>
  <c r="Q555" i="14"/>
  <c r="Q557" i="14"/>
  <c r="Q207" i="14"/>
  <c r="Q607" i="14"/>
  <c r="Q495" i="14"/>
  <c r="Q284" i="14"/>
  <c r="Q529" i="14"/>
  <c r="Q463" i="14"/>
  <c r="Q535" i="14"/>
  <c r="Q12" i="14"/>
  <c r="Q269" i="14"/>
  <c r="Q95" i="14"/>
  <c r="Q539" i="14"/>
  <c r="Q509" i="14"/>
  <c r="Q91" i="14"/>
  <c r="Q583" i="14"/>
  <c r="Q139" i="14"/>
  <c r="Q608" i="14"/>
  <c r="Q55" i="14"/>
  <c r="Q17" i="14"/>
  <c r="Q586" i="14"/>
  <c r="Q6" i="14"/>
  <c r="Q104" i="14"/>
  <c r="Q56" i="14"/>
  <c r="Q429" i="14"/>
  <c r="Q299" i="14"/>
  <c r="Q88" i="14"/>
  <c r="Q133" i="14"/>
  <c r="Q314" i="14"/>
  <c r="Q604" i="14"/>
  <c r="Q556" i="14"/>
  <c r="Q209" i="14"/>
  <c r="Q318" i="14"/>
  <c r="Q569" i="14"/>
  <c r="Q211" i="14"/>
  <c r="Q134" i="14"/>
  <c r="Q155" i="14"/>
  <c r="Q85" i="14"/>
  <c r="Q92" i="14"/>
  <c r="Q30" i="14"/>
  <c r="Q531" i="14"/>
  <c r="Q427" i="14"/>
  <c r="Q132" i="14"/>
  <c r="Q275" i="14"/>
  <c r="Q443" i="14"/>
  <c r="Q420" i="14"/>
  <c r="Q584" i="14"/>
  <c r="Q513" i="14"/>
  <c r="Q602" i="14"/>
  <c r="Q596" i="14"/>
  <c r="Q434" i="14"/>
  <c r="Q307" i="14"/>
  <c r="Q445" i="14"/>
  <c r="Q174" i="14"/>
  <c r="Q567" i="14"/>
  <c r="Q356" i="14"/>
  <c r="Q456" i="14"/>
  <c r="Q60" i="14"/>
  <c r="Q184" i="14"/>
  <c r="Q246" i="14"/>
  <c r="Q558" i="14"/>
  <c r="Q503" i="14"/>
  <c r="Q474" i="14"/>
  <c r="Q377" i="14"/>
  <c r="Q53" i="14"/>
  <c r="Q34" i="14"/>
  <c r="Q72" i="14"/>
  <c r="Q359" i="14"/>
  <c r="Q249" i="14"/>
  <c r="Q288" i="14"/>
  <c r="Q62" i="14"/>
  <c r="Q44" i="14"/>
  <c r="Q428" i="14"/>
  <c r="Q415" i="14"/>
  <c r="Q488" i="14"/>
  <c r="Q4" i="14"/>
  <c r="Q425" i="14"/>
  <c r="Q520" i="14"/>
  <c r="Q397" i="14"/>
  <c r="Q76" i="14"/>
  <c r="Q235" i="14"/>
  <c r="Q205" i="14"/>
  <c r="Q366" i="14"/>
  <c r="Q253" i="14"/>
  <c r="Q100" i="14"/>
  <c r="Q69" i="14"/>
  <c r="Q480" i="14"/>
  <c r="Q442" i="14"/>
  <c r="Q435" i="14"/>
  <c r="Q391" i="14"/>
  <c r="Q543" i="14"/>
  <c r="Q483" i="14"/>
  <c r="Q546" i="14"/>
  <c r="Q452" i="14"/>
  <c r="Q97" i="14"/>
  <c r="Q408" i="14"/>
  <c r="Q506" i="14"/>
  <c r="Q368" i="14"/>
  <c r="Q564" i="14"/>
  <c r="Q264" i="14"/>
  <c r="Q234" i="14"/>
  <c r="Q478" i="14"/>
  <c r="Q458" i="14"/>
  <c r="Q471" i="14"/>
  <c r="Q475" i="14"/>
  <c r="R349" i="14"/>
  <c r="R591" i="14"/>
  <c r="R277" i="14"/>
  <c r="R256" i="14"/>
  <c r="R433" i="14"/>
  <c r="R504" i="14"/>
  <c r="R551" i="14"/>
  <c r="R61" i="14"/>
  <c r="R528" i="14"/>
  <c r="R395" i="14"/>
  <c r="R140" i="14"/>
  <c r="R231" i="14"/>
  <c r="R270" i="14"/>
  <c r="R218" i="14"/>
  <c r="R87" i="14"/>
  <c r="R295" i="14"/>
  <c r="R303" i="14"/>
  <c r="R423" i="14"/>
  <c r="R248" i="14"/>
  <c r="R113" i="14"/>
  <c r="R98" i="14"/>
  <c r="R320" i="14"/>
  <c r="R585" i="14"/>
  <c r="R71" i="14"/>
  <c r="R508" i="14"/>
  <c r="Q587" i="14"/>
  <c r="Q19" i="14"/>
  <c r="Q326" i="14"/>
  <c r="Q430" i="14"/>
  <c r="Q337" i="14"/>
  <c r="Q233" i="14"/>
  <c r="Q319" i="14"/>
  <c r="Q453" i="14"/>
  <c r="Q293" i="14"/>
  <c r="Q195" i="14"/>
  <c r="Q354" i="14"/>
  <c r="Q169" i="14"/>
  <c r="Q349" i="14"/>
  <c r="Q591" i="14"/>
  <c r="Q277" i="14"/>
  <c r="Q256" i="14"/>
  <c r="Q433" i="14"/>
  <c r="Q504" i="14"/>
  <c r="Q551" i="14"/>
  <c r="Q61" i="14"/>
  <c r="Q528" i="14"/>
  <c r="Q395" i="14"/>
  <c r="Q140" i="14"/>
  <c r="Q231" i="14"/>
  <c r="Q270" i="14"/>
  <c r="Q218" i="14"/>
  <c r="Q87" i="14"/>
  <c r="Q295" i="14"/>
  <c r="Q303" i="14"/>
  <c r="Q423" i="14"/>
  <c r="Q248" i="14"/>
  <c r="Q113" i="14"/>
  <c r="Q98" i="14"/>
  <c r="Q320" i="14"/>
  <c r="Q585" i="14"/>
  <c r="Q71" i="14"/>
  <c r="Q508" i="14"/>
  <c r="Q106" i="14"/>
  <c r="Q563" i="14"/>
  <c r="Q367" i="14"/>
  <c r="Q500" i="14"/>
  <c r="Q70" i="14"/>
  <c r="Q28" i="14"/>
  <c r="Q118" i="14"/>
  <c r="Q101" i="14"/>
  <c r="Q66" i="14"/>
  <c r="Q464" i="14"/>
  <c r="Q455" i="14"/>
  <c r="Q328" i="14"/>
  <c r="Q259" i="14"/>
  <c r="Q381" i="14"/>
  <c r="Q581" i="14"/>
  <c r="Q21" i="14"/>
  <c r="Q382" i="14"/>
  <c r="Q329" i="14"/>
  <c r="Q418" i="14"/>
  <c r="Q347" i="14"/>
  <c r="Q15" i="14"/>
  <c r="Q373" i="14"/>
  <c r="Q526" i="14"/>
  <c r="Q601" i="14"/>
  <c r="Q291" i="14"/>
  <c r="Q182" i="14"/>
  <c r="Q33" i="14"/>
  <c r="Q198" i="14"/>
  <c r="Q252" i="14"/>
  <c r="Q470" i="14"/>
  <c r="Q501" i="14"/>
  <c r="Q600" i="14"/>
  <c r="Q451" i="14"/>
  <c r="Q38" i="14"/>
  <c r="Q352" i="14"/>
  <c r="Q35" i="14"/>
  <c r="Q16" i="14"/>
  <c r="Q405" i="14"/>
  <c r="Q390" i="14"/>
  <c r="Q572" i="14"/>
  <c r="Q588" i="14"/>
  <c r="Q540" i="14"/>
  <c r="Q157" i="14"/>
  <c r="Q363" i="14"/>
  <c r="Q223" i="14"/>
  <c r="Q549" i="14"/>
  <c r="Q129" i="14"/>
  <c r="Q576" i="14"/>
  <c r="Q272" i="14"/>
  <c r="Q378" i="14"/>
  <c r="Q402" i="14"/>
  <c r="Q370" i="14"/>
  <c r="Q119" i="14"/>
  <c r="Q127" i="14"/>
  <c r="Q7" i="14"/>
  <c r="Q304" i="14"/>
  <c r="Q268" i="14"/>
  <c r="Q292" i="14"/>
  <c r="Q298" i="14"/>
  <c r="Q439" i="14"/>
  <c r="Q185" i="14"/>
  <c r="Q473" i="14"/>
  <c r="Q260" i="14"/>
  <c r="Q168" i="14"/>
  <c r="Q609" i="14"/>
  <c r="Q578" i="14"/>
  <c r="Q561" i="14"/>
  <c r="Q145" i="14"/>
  <c r="Q457" i="14"/>
  <c r="Q188" i="14"/>
  <c r="Q105" i="14"/>
  <c r="Q241" i="14"/>
  <c r="Q446" i="14"/>
  <c r="Q524" i="14"/>
  <c r="Q230" i="14"/>
  <c r="Q48" i="14"/>
  <c r="Q228" i="14"/>
  <c r="Q63" i="14"/>
  <c r="Q469" i="14"/>
  <c r="Q173" i="14"/>
  <c r="Q36" i="14"/>
  <c r="Q339" i="14"/>
  <c r="Q414" i="14"/>
  <c r="Q204" i="14"/>
  <c r="Q82" i="14"/>
  <c r="Q156" i="14"/>
  <c r="Q536" i="14"/>
  <c r="Q247" i="14"/>
  <c r="Q343" i="14"/>
  <c r="Q412" i="14"/>
  <c r="Q493" i="14"/>
  <c r="Q305" i="14"/>
  <c r="Q116" i="14"/>
  <c r="Q193" i="14"/>
  <c r="Q542" i="14"/>
  <c r="Q149" i="14"/>
  <c r="Q400" i="14"/>
  <c r="Q422" i="14"/>
  <c r="Q348" i="14"/>
  <c r="Q499" i="14"/>
  <c r="Q534" i="14"/>
  <c r="Q153" i="14"/>
  <c r="Q357" i="14"/>
  <c r="Q316" i="14"/>
  <c r="Q306" i="14"/>
  <c r="Q90" i="14"/>
  <c r="Q321" i="14"/>
  <c r="Q170" i="14"/>
  <c r="Q376" i="14"/>
  <c r="Q150" i="14"/>
  <c r="Q562" i="14"/>
  <c r="Q545" i="14"/>
  <c r="Q460" i="14"/>
  <c r="Q325" i="14"/>
  <c r="Q450" i="14"/>
  <c r="Q521" i="14"/>
  <c r="Q20" i="14"/>
  <c r="Q297" i="14"/>
  <c r="Q346" i="14"/>
  <c r="Q243" i="14"/>
  <c r="Q498" i="14"/>
  <c r="Q181" i="14"/>
  <c r="Q183" i="14"/>
  <c r="Q120" i="14"/>
  <c r="Q485" i="14"/>
  <c r="Q350" i="14"/>
  <c r="Q365" i="14"/>
  <c r="Q11" i="14"/>
  <c r="Q52" i="14"/>
  <c r="Q311" i="14"/>
  <c r="Q577" i="14"/>
  <c r="Q522" i="14"/>
  <c r="Q476" i="14"/>
  <c r="Q379" i="14"/>
  <c r="Q594" i="14"/>
  <c r="Q161" i="14"/>
  <c r="Q160" i="14"/>
  <c r="Q189" i="14"/>
  <c r="Q360" i="14"/>
  <c r="Q497" i="14"/>
  <c r="Q124" i="14"/>
  <c r="Q484" i="14"/>
  <c r="Q128" i="14"/>
  <c r="Q467" i="14"/>
  <c r="Q115" i="14"/>
  <c r="Q332" i="14"/>
  <c r="Q227" i="14"/>
  <c r="Q201" i="14"/>
  <c r="Q24" i="14"/>
  <c r="Q46" i="14"/>
  <c r="Q550" i="14"/>
  <c r="Q59" i="14"/>
  <c r="Q65" i="14"/>
  <c r="Q424" i="14"/>
  <c r="Q51" i="14"/>
  <c r="Q461" i="14"/>
  <c r="Q286" i="14"/>
  <c r="Q553" i="14"/>
  <c r="Q245" i="14"/>
  <c r="Q575" i="14"/>
  <c r="Q399" i="14"/>
  <c r="Q152" i="14"/>
  <c r="Q80" i="14"/>
  <c r="Q45" i="14"/>
  <c r="Q224" i="14"/>
  <c r="Q126" i="14"/>
  <c r="Q142" i="14"/>
  <c r="Q582" i="14"/>
  <c r="Q122" i="14"/>
  <c r="Q179" i="14"/>
  <c r="Q532" i="14"/>
  <c r="Q374" i="14"/>
  <c r="Q490" i="14"/>
  <c r="Q511" i="14"/>
  <c r="Q351" i="14"/>
  <c r="Q267" i="14"/>
  <c r="Q380" i="14"/>
  <c r="Q123" i="14"/>
  <c r="Q413" i="14"/>
  <c r="Q404" i="14"/>
  <c r="Q226" i="14"/>
  <c r="Q441" i="14"/>
  <c r="Q110" i="14"/>
  <c r="Q523" i="14"/>
  <c r="Q107" i="14"/>
  <c r="Q505" i="14"/>
  <c r="Q279" i="14"/>
  <c r="Q111" i="14"/>
  <c r="Q79" i="14"/>
  <c r="Q89" i="14"/>
  <c r="Q141" i="14"/>
  <c r="Q239" i="14"/>
  <c r="Q261" i="14"/>
  <c r="Q166" i="14"/>
  <c r="Q203" i="14"/>
  <c r="Q514" i="14"/>
  <c r="Q489" i="14"/>
  <c r="Q338" i="14"/>
  <c r="Q512" i="14"/>
  <c r="Q606" i="14"/>
  <c r="Q172" i="14"/>
  <c r="Q121" i="14"/>
  <c r="Q496" i="14"/>
  <c r="Q477" i="14"/>
  <c r="Q419" i="14"/>
  <c r="Q151" i="14"/>
  <c r="Q494" i="14"/>
  <c r="Q178" i="14"/>
  <c r="Q114" i="14"/>
  <c r="Q280" i="14"/>
  <c r="Q10" i="14"/>
  <c r="Q426" i="14"/>
  <c r="Q221" i="14"/>
  <c r="Q39" i="14"/>
  <c r="Q507" i="14"/>
  <c r="Q187" i="14"/>
  <c r="Q47" i="14"/>
  <c r="Q37" i="14"/>
  <c r="Q8" i="14"/>
  <c r="Q27" i="14"/>
  <c r="Q49" i="14"/>
  <c r="Q73" i="14"/>
  <c r="Q148" i="14"/>
  <c r="Q25" i="14"/>
  <c r="Q571" i="14"/>
  <c r="Q266" i="14"/>
  <c r="Q258" i="14"/>
  <c r="Q159" i="14"/>
  <c r="Q387" i="14"/>
  <c r="Q176" i="14"/>
  <c r="Q574" i="14"/>
  <c r="Q206" i="14"/>
  <c r="Q196" i="14"/>
  <c r="Q135" i="14"/>
  <c r="Q86" i="14"/>
  <c r="Q322" i="14"/>
  <c r="Q472" i="14"/>
  <c r="Q369" i="14"/>
  <c r="Q177" i="14"/>
  <c r="Q165" i="14"/>
  <c r="Q154" i="14"/>
  <c r="Q273" i="14"/>
  <c r="Q194" i="14"/>
  <c r="Q486" i="14"/>
  <c r="Q432" i="14"/>
  <c r="Q102" i="14"/>
  <c r="Q294" i="14"/>
  <c r="Q510" i="14"/>
  <c r="Q330" i="14"/>
  <c r="Q215" i="14"/>
  <c r="Q109" i="14"/>
  <c r="Q296" i="14"/>
  <c r="Q315" i="14"/>
  <c r="Q355" i="14"/>
  <c r="Q491" i="14"/>
  <c r="Q519" i="14"/>
  <c r="Q547" i="14"/>
  <c r="Q416" i="14"/>
  <c r="Q96" i="14"/>
  <c r="Q421" i="14"/>
  <c r="Q213" i="14"/>
  <c r="Q22" i="14"/>
  <c r="Q50" i="14"/>
  <c r="Q219" i="14"/>
  <c r="Q310" i="14"/>
  <c r="Q144" i="14"/>
  <c r="Q81" i="14"/>
  <c r="Q371" i="14"/>
  <c r="Q83" i="14"/>
  <c r="Q283" i="14"/>
  <c r="Q361" i="14"/>
  <c r="Q533" i="14"/>
  <c r="Q579" i="14"/>
  <c r="Q143" i="14"/>
  <c r="Q340" i="14"/>
  <c r="Q77" i="14"/>
  <c r="Q544" i="14"/>
  <c r="Q479" i="14"/>
  <c r="Q362" i="14"/>
  <c r="Q93" i="14"/>
  <c r="Q117" i="14"/>
  <c r="Q481" i="14"/>
  <c r="Q136" i="14"/>
  <c r="Q94" i="14"/>
  <c r="Q162" i="14"/>
  <c r="Q137" i="14"/>
  <c r="Q217" i="14"/>
  <c r="Q67" i="14"/>
  <c r="Q541" i="14"/>
  <c r="Q23" i="14"/>
  <c r="Q42" i="14"/>
  <c r="Q554" i="14"/>
  <c r="Q108" i="14"/>
  <c r="Q9" i="14"/>
  <c r="Q281" i="14"/>
  <c r="Q242" i="14"/>
  <c r="Q336" i="14"/>
  <c r="Q163" i="14"/>
  <c r="Q595" i="14"/>
  <c r="Q58" i="14"/>
  <c r="Q244" i="14"/>
  <c r="Q403" i="14"/>
  <c r="Q13" i="14"/>
  <c r="Q3" i="14"/>
  <c r="Q492" i="14"/>
  <c r="Q212" i="14"/>
  <c r="Q199" i="14"/>
  <c r="Q406" i="14"/>
  <c r="Q158" i="14"/>
  <c r="Q610" i="14"/>
  <c r="Q384" i="14"/>
  <c r="Q358" i="14"/>
  <c r="Q603" i="14"/>
  <c r="Q251" i="14"/>
  <c r="Q225" i="14"/>
  <c r="Q285" i="14"/>
  <c r="Q593" i="14"/>
  <c r="Q449" i="14"/>
  <c r="Q240" i="14"/>
  <c r="Q317" i="14"/>
  <c r="Q590" i="14"/>
  <c r="Q436" i="14"/>
  <c r="Q5" i="14"/>
  <c r="Q516" i="14"/>
  <c r="Q237" i="14"/>
  <c r="Q190" i="14"/>
  <c r="Q130" i="14"/>
  <c r="Q210" i="14"/>
  <c r="Q548" i="14"/>
  <c r="Q560" i="14"/>
  <c r="Q389" i="14"/>
  <c r="Q57" i="14"/>
  <c r="Q448" i="14"/>
  <c r="Q274" i="14"/>
  <c r="Q333" i="14"/>
  <c r="Q216" i="14"/>
  <c r="Q54" i="14"/>
  <c r="Q31" i="14"/>
  <c r="Q375" i="14"/>
  <c r="Q186" i="14"/>
  <c r="Q254" i="14"/>
  <c r="Q364" i="14"/>
  <c r="Q431" i="14"/>
  <c r="Q29" i="14"/>
  <c r="Q440" i="14"/>
  <c r="Q438" i="14"/>
  <c r="R557" i="14"/>
  <c r="R207" i="14"/>
  <c r="R607" i="14"/>
  <c r="R495" i="14"/>
  <c r="R284" i="14"/>
  <c r="R529" i="14"/>
  <c r="R463" i="14"/>
  <c r="R535" i="14"/>
  <c r="R12" i="14"/>
  <c r="R269" i="14"/>
  <c r="R95" i="14"/>
  <c r="R539" i="14"/>
  <c r="R509" i="14"/>
  <c r="R91" i="14"/>
  <c r="R583" i="14"/>
  <c r="R139" i="14"/>
  <c r="R608" i="14"/>
  <c r="R55" i="14"/>
  <c r="R17" i="14"/>
  <c r="R586" i="14"/>
  <c r="R6" i="14"/>
  <c r="R104" i="14"/>
  <c r="R56" i="14"/>
  <c r="R429" i="14"/>
  <c r="R299" i="14"/>
  <c r="R88" i="14"/>
  <c r="R133" i="14"/>
  <c r="R314" i="14"/>
  <c r="R604" i="14"/>
  <c r="R556" i="14"/>
  <c r="R209" i="14"/>
  <c r="R318" i="14"/>
  <c r="R569" i="14"/>
  <c r="R211" i="14"/>
  <c r="R134" i="14"/>
  <c r="R155" i="14"/>
  <c r="R85" i="14"/>
  <c r="R92" i="14"/>
  <c r="R30" i="14"/>
  <c r="R531" i="14"/>
  <c r="R427" i="14"/>
  <c r="R132" i="14"/>
  <c r="R275" i="14"/>
  <c r="R443" i="14"/>
  <c r="R420" i="14"/>
  <c r="R584" i="14"/>
  <c r="R513" i="14"/>
  <c r="R602" i="14"/>
  <c r="R596" i="14"/>
  <c r="R434" i="14"/>
  <c r="R307" i="14"/>
  <c r="R445" i="14"/>
  <c r="R174" i="14"/>
  <c r="R567" i="14"/>
  <c r="R356" i="14"/>
  <c r="R456" i="14"/>
  <c r="R60" i="14"/>
  <c r="R184" i="14"/>
  <c r="R64" i="14"/>
  <c r="R99" i="14"/>
  <c r="R302" i="14"/>
  <c r="R324" i="14"/>
  <c r="R200" i="14"/>
  <c r="R222" i="14"/>
  <c r="R393" i="14"/>
  <c r="R482" i="14"/>
  <c r="R589" i="14"/>
  <c r="Q64" i="14"/>
  <c r="Q99" i="14"/>
  <c r="Q302" i="14"/>
  <c r="Q324" i="14"/>
  <c r="Q200" i="14"/>
  <c r="Q222" i="14"/>
  <c r="Q393" i="14"/>
  <c r="Q482" i="14"/>
  <c r="Q589" i="14"/>
  <c r="Q289" i="14"/>
  <c r="Q388" i="14"/>
  <c r="Q565" i="14"/>
  <c r="Q468" i="14"/>
  <c r="Q263" i="14"/>
  <c r="Q580" i="14"/>
  <c r="Q459" i="14"/>
  <c r="Q345" i="14"/>
  <c r="Q398" i="14"/>
  <c r="R430" i="14"/>
  <c r="R350" i="14"/>
  <c r="R474" i="14"/>
  <c r="R141" i="14"/>
  <c r="R310" i="14"/>
  <c r="R370" i="14"/>
  <c r="R337" i="14"/>
  <c r="R365" i="14"/>
  <c r="R377" i="14"/>
  <c r="R119" i="14"/>
  <c r="R239" i="14"/>
  <c r="R233" i="14"/>
  <c r="R144" i="14"/>
  <c r="R11" i="14"/>
  <c r="R53" i="14"/>
  <c r="R127" i="14"/>
  <c r="R319" i="14"/>
  <c r="R261" i="14"/>
  <c r="R81" i="14"/>
  <c r="R52" i="14"/>
  <c r="R34" i="14"/>
  <c r="R453" i="14"/>
  <c r="R166" i="14"/>
  <c r="R7" i="14"/>
  <c r="R371" i="14"/>
  <c r="R72" i="14"/>
  <c r="R311" i="14"/>
  <c r="R293" i="14"/>
  <c r="R304" i="14"/>
  <c r="R203" i="14"/>
  <c r="R83" i="14"/>
  <c r="R359" i="14"/>
  <c r="R195" i="14"/>
  <c r="R268" i="14"/>
  <c r="R249" i="14"/>
  <c r="R288" i="14"/>
  <c r="R62" i="14"/>
  <c r="R44" i="14"/>
  <c r="R428" i="14"/>
  <c r="R283" i="14"/>
  <c r="R514" i="14"/>
  <c r="R577" i="14"/>
  <c r="R354" i="14"/>
  <c r="R292" i="14"/>
  <c r="R415" i="14"/>
  <c r="R488" i="14"/>
  <c r="R4" i="14"/>
  <c r="R425" i="14"/>
  <c r="R520" i="14"/>
  <c r="R397" i="14"/>
  <c r="R76" i="14"/>
  <c r="R235" i="14"/>
  <c r="R205" i="14"/>
  <c r="R366" i="14"/>
  <c r="R253" i="14"/>
  <c r="R100" i="14"/>
  <c r="R69" i="14"/>
  <c r="R480" i="14"/>
  <c r="R442" i="14"/>
  <c r="R435" i="14"/>
  <c r="R391" i="14"/>
  <c r="R543" i="14"/>
  <c r="R483" i="14"/>
  <c r="R546" i="14"/>
  <c r="R452" i="14"/>
  <c r="R97" i="14"/>
  <c r="R408" i="14"/>
  <c r="R506" i="14"/>
  <c r="R368" i="14"/>
  <c r="R564" i="14"/>
  <c r="R264" i="14"/>
  <c r="R234" i="14"/>
  <c r="R478" i="14"/>
  <c r="R106" i="14"/>
  <c r="R563" i="14"/>
  <c r="R367" i="14"/>
  <c r="R500" i="14"/>
  <c r="R70" i="14"/>
  <c r="R28" i="14"/>
  <c r="R118" i="14"/>
  <c r="R101" i="14"/>
  <c r="R66" i="14"/>
  <c r="R464" i="14"/>
  <c r="R455" i="14"/>
  <c r="R328" i="14"/>
  <c r="R259" i="14"/>
  <c r="R381" i="14"/>
  <c r="R581" i="14"/>
  <c r="R21" i="14"/>
  <c r="R382" i="14"/>
  <c r="R329" i="14"/>
  <c r="R418" i="14"/>
  <c r="R347" i="14"/>
  <c r="R15" i="14"/>
  <c r="R373" i="14"/>
  <c r="R526" i="14"/>
  <c r="R601" i="14"/>
  <c r="R291" i="14"/>
  <c r="R182" i="14"/>
  <c r="R33" i="14"/>
  <c r="R198" i="14"/>
  <c r="R252" i="14"/>
  <c r="R470" i="14"/>
  <c r="R501" i="14"/>
  <c r="R600" i="14"/>
  <c r="R451" i="14"/>
  <c r="R38" i="14"/>
  <c r="R352" i="14"/>
  <c r="R35" i="14"/>
  <c r="R16" i="14"/>
  <c r="R405" i="14"/>
  <c r="R390" i="14"/>
  <c r="R572" i="14"/>
  <c r="R588" i="14"/>
  <c r="R540" i="14"/>
  <c r="R157" i="14"/>
  <c r="R363" i="14"/>
  <c r="R223" i="14"/>
  <c r="R549" i="14"/>
  <c r="R129" i="14"/>
  <c r="R576" i="14"/>
  <c r="R471" i="14"/>
  <c r="S439" i="14"/>
  <c r="S185" i="14"/>
  <c r="Q353" i="14"/>
  <c r="R298" i="14"/>
  <c r="R439" i="14"/>
  <c r="R185" i="14"/>
  <c r="R473" i="14"/>
  <c r="R260" i="14"/>
  <c r="R168" i="14"/>
  <c r="R609" i="14"/>
  <c r="R578" i="14"/>
  <c r="R561" i="14"/>
  <c r="R145" i="14"/>
  <c r="R457" i="14"/>
  <c r="R188" i="14"/>
  <c r="R105" i="14"/>
  <c r="R241" i="14"/>
  <c r="R446" i="14"/>
  <c r="R524" i="14"/>
  <c r="R230" i="14"/>
  <c r="R48" i="14"/>
  <c r="R228" i="14"/>
  <c r="R63" i="14"/>
  <c r="R469" i="14"/>
  <c r="R173" i="14"/>
  <c r="R36" i="14"/>
  <c r="R339" i="14"/>
  <c r="R414" i="14"/>
  <c r="R204" i="14"/>
  <c r="R82" i="14"/>
  <c r="R156" i="14"/>
  <c r="R536" i="14"/>
  <c r="R247" i="14"/>
  <c r="R343" i="14"/>
  <c r="R412" i="14"/>
  <c r="R493" i="14"/>
  <c r="R305" i="14"/>
  <c r="R116" i="14"/>
  <c r="R193" i="14"/>
  <c r="R542" i="14"/>
  <c r="R149" i="14"/>
  <c r="R400" i="14"/>
  <c r="R422" i="14"/>
  <c r="R348" i="14"/>
  <c r="R499" i="14"/>
  <c r="R534" i="14"/>
  <c r="R153" i="14"/>
  <c r="R357" i="14"/>
  <c r="R316" i="14"/>
  <c r="R306" i="14"/>
  <c r="R90" i="14"/>
  <c r="R321" i="14"/>
  <c r="R170" i="14"/>
  <c r="R376" i="14"/>
  <c r="R150" i="14"/>
  <c r="R562" i="14"/>
  <c r="R545" i="14"/>
  <c r="R460" i="14"/>
  <c r="R325" i="14"/>
  <c r="R450" i="14"/>
  <c r="R521" i="14"/>
  <c r="R20" i="14"/>
  <c r="R297" i="14"/>
  <c r="R346" i="14"/>
  <c r="R243" i="14"/>
  <c r="R498" i="14"/>
  <c r="R181" i="14"/>
  <c r="R344" i="14"/>
  <c r="R276" i="14"/>
  <c r="R191" i="14"/>
  <c r="R410" i="14"/>
  <c r="R502" i="14"/>
  <c r="R454" i="14"/>
  <c r="R125" i="14"/>
  <c r="R131" i="14"/>
  <c r="R552" i="14"/>
  <c r="R271" i="14"/>
  <c r="R75" i="14"/>
  <c r="R353" i="14"/>
  <c r="S522" i="14"/>
  <c r="Q344" i="14"/>
  <c r="Q276" i="14"/>
  <c r="Q191" i="14"/>
  <c r="Q410" i="14"/>
  <c r="Q502" i="14"/>
  <c r="Q454" i="14"/>
  <c r="Q125" i="14"/>
  <c r="Q131" i="14"/>
  <c r="Q552" i="14"/>
  <c r="Q271" i="14"/>
  <c r="Q75" i="14"/>
  <c r="Q236" i="14"/>
  <c r="R522" i="14"/>
  <c r="R476" i="14"/>
  <c r="R379" i="14"/>
  <c r="R594" i="14"/>
  <c r="R161" i="14"/>
  <c r="R160" i="14"/>
  <c r="R189" i="14"/>
  <c r="R360" i="14"/>
  <c r="R497" i="14"/>
  <c r="R124" i="14"/>
  <c r="R484" i="14"/>
  <c r="R128" i="14"/>
  <c r="R467" i="14"/>
  <c r="R115" i="14"/>
  <c r="R332" i="14"/>
  <c r="R227" i="14"/>
  <c r="R201" i="14"/>
  <c r="R24" i="14"/>
  <c r="R46" i="14"/>
  <c r="R550" i="14"/>
  <c r="R59" i="14"/>
  <c r="R65" i="14"/>
  <c r="R424" i="14"/>
  <c r="R51" i="14"/>
  <c r="R461" i="14"/>
  <c r="R286" i="14"/>
  <c r="R553" i="14"/>
  <c r="R245" i="14"/>
  <c r="R575" i="14"/>
  <c r="R399" i="14"/>
  <c r="R152" i="14"/>
  <c r="R80" i="14"/>
  <c r="R45" i="14"/>
  <c r="R224" i="14"/>
  <c r="R126" i="14"/>
  <c r="R142" i="14"/>
  <c r="R582" i="14"/>
  <c r="R122" i="14"/>
  <c r="R179" i="14"/>
  <c r="R532" i="14"/>
  <c r="R374" i="14"/>
  <c r="R490" i="14"/>
  <c r="R511" i="14"/>
  <c r="R351" i="14"/>
  <c r="R267" i="14"/>
  <c r="R380" i="14"/>
  <c r="R123" i="14"/>
  <c r="R413" i="14"/>
  <c r="R404" i="14"/>
  <c r="R226" i="14"/>
  <c r="R441" i="14"/>
  <c r="R110" i="14"/>
  <c r="R523" i="14"/>
  <c r="R107" i="14"/>
  <c r="R505" i="14"/>
  <c r="R279" i="14"/>
  <c r="R309" i="14"/>
  <c r="R229" i="14"/>
  <c r="R43" i="14"/>
  <c r="R525" i="14"/>
  <c r="R192" i="14"/>
  <c r="R447" i="14"/>
  <c r="R394" i="14"/>
  <c r="R396" i="14"/>
  <c r="R278" i="14"/>
  <c r="R300" i="14"/>
  <c r="R103" i="14"/>
  <c r="R112" i="14"/>
  <c r="R164" i="14"/>
  <c r="R592" i="14"/>
  <c r="R409" i="14"/>
  <c r="R372" i="14"/>
  <c r="R334" i="14"/>
  <c r="Q309" i="14"/>
  <c r="Q229" i="14"/>
  <c r="Q43" i="14"/>
  <c r="Q525" i="14"/>
  <c r="Q192" i="14"/>
  <c r="Q447" i="14"/>
  <c r="Q394" i="14"/>
  <c r="Q396" i="14"/>
  <c r="Q278" i="14"/>
  <c r="Q300" i="14"/>
  <c r="Q103" i="14"/>
  <c r="Q112" i="14"/>
  <c r="Q164" i="14"/>
  <c r="Q592" i="14"/>
  <c r="Q409" i="14"/>
  <c r="Q372" i="14"/>
  <c r="Q334" i="14"/>
  <c r="Q598" i="14"/>
  <c r="Q538" i="14"/>
  <c r="Q257" i="14"/>
  <c r="R489" i="14"/>
  <c r="R338" i="14"/>
  <c r="R512" i="14"/>
  <c r="R606" i="14"/>
  <c r="R172" i="14"/>
  <c r="R121" i="14"/>
  <c r="R496" i="14"/>
  <c r="R477" i="14"/>
  <c r="R419" i="14"/>
  <c r="R151" i="14"/>
  <c r="R494" i="14"/>
  <c r="R178" i="14"/>
  <c r="R114" i="14"/>
  <c r="R280" i="14"/>
  <c r="R10" i="14"/>
  <c r="R426" i="14"/>
  <c r="R221" i="14"/>
  <c r="R39" i="14"/>
  <c r="R507" i="14"/>
  <c r="R187" i="14"/>
  <c r="R47" i="14"/>
  <c r="R37" i="14"/>
  <c r="R8" i="14"/>
  <c r="R27" i="14"/>
  <c r="R49" i="14"/>
  <c r="R73" i="14"/>
  <c r="R148" i="14"/>
  <c r="R25" i="14"/>
  <c r="R571" i="14"/>
  <c r="R266" i="14"/>
  <c r="R258" i="14"/>
  <c r="R159" i="14"/>
  <c r="R387" i="14"/>
  <c r="R176" i="14"/>
  <c r="R574" i="14"/>
  <c r="R206" i="14"/>
  <c r="R196" i="14"/>
  <c r="R135" i="14"/>
  <c r="R86" i="14"/>
  <c r="R322" i="14"/>
  <c r="R472" i="14"/>
  <c r="R369" i="14"/>
  <c r="R177" i="14"/>
  <c r="R165" i="14"/>
  <c r="R154" i="14"/>
  <c r="R273" i="14"/>
  <c r="R194" i="14"/>
  <c r="R486" i="14"/>
  <c r="R432" i="14"/>
  <c r="R102" i="14"/>
  <c r="R294" i="14"/>
  <c r="R510" i="14"/>
  <c r="R330" i="14"/>
  <c r="R215" i="14"/>
  <c r="R109" i="14"/>
  <c r="R296" i="14"/>
  <c r="R315" i="14"/>
  <c r="R355" i="14"/>
  <c r="R491" i="14"/>
  <c r="R519" i="14"/>
  <c r="R547" i="14"/>
  <c r="R416" i="14"/>
  <c r="R96" i="14"/>
  <c r="R421" i="14"/>
  <c r="R213" i="14"/>
  <c r="R331" i="14"/>
  <c r="R282" i="14"/>
  <c r="R323" i="14"/>
  <c r="R171" i="14"/>
  <c r="R220" i="14"/>
  <c r="R18" i="14"/>
  <c r="R312" i="14"/>
  <c r="R537" i="14"/>
  <c r="Q331" i="14"/>
  <c r="Q282" i="14"/>
  <c r="Q323" i="14"/>
  <c r="Q171" i="14"/>
  <c r="Q220" i="14"/>
  <c r="Q18" i="14"/>
  <c r="Q312" i="14"/>
  <c r="Q537" i="14"/>
  <c r="Q605" i="14"/>
  <c r="Q342" i="14"/>
  <c r="Q146" i="14"/>
  <c r="R361" i="14"/>
  <c r="R533" i="14"/>
  <c r="R579" i="14"/>
  <c r="R143" i="14"/>
  <c r="R340" i="14"/>
  <c r="R77" i="14"/>
  <c r="R544" i="14"/>
  <c r="R479" i="14"/>
  <c r="R362" i="14"/>
  <c r="R93" i="14"/>
  <c r="R117" i="14"/>
  <c r="R481" i="14"/>
  <c r="R136" i="14"/>
  <c r="R94" i="14"/>
  <c r="R162" i="14"/>
  <c r="R137" i="14"/>
  <c r="R217" i="14"/>
  <c r="R67" i="14"/>
  <c r="R541" i="14"/>
  <c r="R23" i="14"/>
  <c r="R42" i="14"/>
  <c r="R554" i="14"/>
  <c r="R108" i="14"/>
  <c r="R9" i="14"/>
  <c r="R281" i="14"/>
  <c r="R242" i="14"/>
  <c r="R336" i="14"/>
  <c r="R163" i="14"/>
  <c r="R595" i="14"/>
  <c r="R58" i="14"/>
  <c r="R244" i="14"/>
  <c r="R403" i="14"/>
  <c r="R13" i="14"/>
  <c r="R3" i="14"/>
  <c r="R492" i="14"/>
  <c r="R212" i="14"/>
  <c r="R199" i="14"/>
  <c r="R406" i="14"/>
  <c r="R158" i="14"/>
  <c r="R610" i="14"/>
  <c r="R384" i="14"/>
  <c r="R358" i="14"/>
  <c r="R603" i="14"/>
  <c r="R251" i="14"/>
  <c r="R225" i="14"/>
  <c r="R285" i="14"/>
  <c r="R593" i="14"/>
  <c r="R449" i="14"/>
  <c r="R240" i="14"/>
  <c r="R317" i="14"/>
  <c r="R590" i="14"/>
  <c r="R436" i="14"/>
  <c r="R5" i="14"/>
  <c r="R516" i="14"/>
  <c r="R237" i="14"/>
  <c r="R190" i="14"/>
  <c r="R130" i="14"/>
  <c r="R68" i="14"/>
  <c r="R599" i="14"/>
  <c r="R466" i="14"/>
  <c r="R417" i="14"/>
  <c r="R147" i="14"/>
  <c r="R214" i="14"/>
  <c r="R40" i="14"/>
  <c r="R180" i="14"/>
  <c r="R262" i="14"/>
  <c r="R437" i="14"/>
  <c r="R84" i="14"/>
  <c r="R568" i="14"/>
  <c r="R78" i="14"/>
  <c r="R341" i="14"/>
  <c r="R386" i="14"/>
  <c r="R250" i="14"/>
  <c r="R208" i="14"/>
  <c r="R342" i="14"/>
  <c r="R146" i="14"/>
  <c r="S26" i="14"/>
  <c r="S301" i="14"/>
  <c r="Q68" i="14"/>
  <c r="Q599" i="14"/>
  <c r="Q466" i="14"/>
  <c r="Q417" i="14"/>
  <c r="Q147" i="14"/>
  <c r="Q214" i="14"/>
  <c r="Q40" i="14"/>
  <c r="Q180" i="14"/>
  <c r="Q262" i="14"/>
  <c r="Q437" i="14"/>
  <c r="Q84" i="14"/>
  <c r="Q568" i="14"/>
  <c r="Q78" i="14"/>
  <c r="Q341" i="14"/>
  <c r="Q386" i="14"/>
  <c r="Q250" i="14"/>
  <c r="Q208" i="14"/>
  <c r="Q327" i="14"/>
  <c r="Q138" i="14"/>
  <c r="R26" i="14"/>
  <c r="R301" i="14"/>
  <c r="R462" i="14"/>
  <c r="R530" i="14"/>
  <c r="R255" i="14"/>
  <c r="R265" i="14"/>
  <c r="R287" i="14"/>
  <c r="R570" i="14"/>
  <c r="R527" i="14"/>
  <c r="R175" i="14"/>
  <c r="R14" i="14"/>
  <c r="R111" i="14"/>
  <c r="R183" i="14"/>
  <c r="R246" i="14"/>
  <c r="R22" i="14"/>
  <c r="R385" i="14"/>
  <c r="R587" i="14"/>
  <c r="R272" i="14"/>
  <c r="R79" i="14"/>
  <c r="R120" i="14"/>
  <c r="R202" i="14"/>
  <c r="R558" i="14"/>
  <c r="R50" i="14"/>
  <c r="R19" i="14"/>
  <c r="R378" i="14"/>
  <c r="R392" i="14"/>
  <c r="R74" i="14"/>
  <c r="R487" i="14"/>
  <c r="R573" i="14"/>
  <c r="R326" i="14"/>
  <c r="R401" i="14"/>
  <c r="R402" i="14"/>
  <c r="R503" i="14"/>
  <c r="R485" i="14"/>
  <c r="R219" i="14"/>
  <c r="R89" i="14"/>
  <c r="R167" i="14"/>
  <c r="R411" i="14"/>
  <c r="R515" i="14"/>
  <c r="R290" i="14"/>
  <c r="R41" i="14"/>
  <c r="R518" i="14"/>
  <c r="R197" i="14"/>
  <c r="R444" i="14"/>
  <c r="R407" i="14"/>
  <c r="R465" i="14"/>
  <c r="R232" i="14"/>
  <c r="R2" i="14"/>
  <c r="R566" i="14"/>
  <c r="R308" i="14"/>
  <c r="R517" i="14"/>
  <c r="R335" i="14"/>
  <c r="R559" i="14"/>
  <c r="R383" i="14"/>
  <c r="R313" i="14"/>
  <c r="R555" i="14"/>
  <c r="R597" i="14"/>
  <c r="R210" i="14"/>
  <c r="R548" i="14"/>
  <c r="R560" i="14"/>
  <c r="R389" i="14"/>
  <c r="R57" i="14"/>
  <c r="R448" i="14"/>
  <c r="R274" i="14"/>
  <c r="R333" i="14"/>
  <c r="R216" i="14"/>
  <c r="R54" i="14"/>
  <c r="R31" i="14"/>
  <c r="R289" i="14"/>
  <c r="R388" i="14"/>
  <c r="R565" i="14"/>
  <c r="R468" i="14"/>
  <c r="R263" i="14"/>
  <c r="R580" i="14"/>
  <c r="R459" i="14"/>
  <c r="R440" i="14"/>
  <c r="R438" i="14"/>
  <c r="S430" i="14"/>
  <c r="S350" i="14"/>
  <c r="S474" i="14"/>
  <c r="S141" i="14"/>
  <c r="S310" i="14"/>
  <c r="S370" i="14"/>
  <c r="S337" i="14"/>
  <c r="S365" i="14"/>
  <c r="S377" i="14"/>
  <c r="S119" i="14"/>
  <c r="S239" i="14"/>
  <c r="S233" i="14"/>
  <c r="S144" i="14"/>
  <c r="S11" i="14"/>
  <c r="S53" i="14"/>
  <c r="S127" i="14"/>
  <c r="S319" i="14"/>
  <c r="S261" i="14"/>
  <c r="S81" i="14"/>
  <c r="S52" i="14"/>
  <c r="S34" i="14"/>
  <c r="S453" i="14"/>
  <c r="S166" i="14"/>
  <c r="S7" i="14"/>
  <c r="S371" i="14"/>
  <c r="S72" i="14"/>
  <c r="S311" i="14"/>
  <c r="S293" i="14"/>
  <c r="S304" i="14"/>
  <c r="S203" i="14"/>
  <c r="S83" i="14"/>
  <c r="S359" i="14"/>
  <c r="S195" i="14"/>
  <c r="S268" i="14"/>
  <c r="S249" i="14"/>
  <c r="S288" i="14"/>
  <c r="S62" i="14"/>
  <c r="S44" i="14"/>
  <c r="S428" i="14"/>
  <c r="S283" i="14"/>
  <c r="S514" i="14"/>
  <c r="S577" i="14"/>
  <c r="S354" i="14"/>
  <c r="S292" i="14"/>
  <c r="S415" i="14"/>
  <c r="S488" i="14"/>
  <c r="S4" i="14"/>
  <c r="S425" i="14"/>
  <c r="S520" i="14"/>
  <c r="S397" i="14"/>
  <c r="S76" i="14"/>
  <c r="S235" i="14"/>
  <c r="S205" i="14"/>
  <c r="S366" i="14"/>
  <c r="S253" i="14"/>
  <c r="S100" i="14"/>
  <c r="S69" i="14"/>
  <c r="S480" i="14"/>
  <c r="S442" i="14"/>
  <c r="S435" i="14"/>
  <c r="S391" i="14"/>
  <c r="S543" i="14"/>
  <c r="S483" i="14"/>
  <c r="S546" i="14"/>
  <c r="S452" i="14"/>
  <c r="S97" i="14"/>
  <c r="S408" i="14"/>
  <c r="S506" i="14"/>
  <c r="S368" i="14"/>
  <c r="S564" i="14"/>
  <c r="S264" i="14"/>
  <c r="S234" i="14"/>
  <c r="S478" i="14"/>
  <c r="S458" i="14"/>
  <c r="S345" i="14"/>
  <c r="S398" i="14"/>
  <c r="R458" i="14"/>
  <c r="R345" i="14"/>
  <c r="R238" i="14"/>
  <c r="S169" i="14"/>
  <c r="S349" i="14"/>
  <c r="S591" i="14"/>
  <c r="S277" i="14"/>
  <c r="S256" i="14"/>
  <c r="S433" i="14"/>
  <c r="S504" i="14"/>
  <c r="S551" i="14"/>
  <c r="S61" i="14"/>
  <c r="S528" i="14"/>
  <c r="S395" i="14"/>
  <c r="S140" i="14"/>
  <c r="S231" i="14"/>
  <c r="S270" i="14"/>
  <c r="S218" i="14"/>
  <c r="S87" i="14"/>
  <c r="S295" i="14"/>
  <c r="S303" i="14"/>
  <c r="S423" i="14"/>
  <c r="S248" i="14"/>
  <c r="S113" i="14"/>
  <c r="S98" i="14"/>
  <c r="S320" i="14"/>
  <c r="S585" i="14"/>
  <c r="S71" i="14"/>
  <c r="S508" i="14"/>
  <c r="S106" i="14"/>
  <c r="S563" i="14"/>
  <c r="S367" i="14"/>
  <c r="S500" i="14"/>
  <c r="S70" i="14"/>
  <c r="S28" i="14"/>
  <c r="S118" i="14"/>
  <c r="S101" i="14"/>
  <c r="S66" i="14"/>
  <c r="S464" i="14"/>
  <c r="S455" i="14"/>
  <c r="S328" i="14"/>
  <c r="S259" i="14"/>
  <c r="S381" i="14"/>
  <c r="S581" i="14"/>
  <c r="S21" i="14"/>
  <c r="S382" i="14"/>
  <c r="S329" i="14"/>
  <c r="S418" i="14"/>
  <c r="S347" i="14"/>
  <c r="S15" i="14"/>
  <c r="S373" i="14"/>
  <c r="S526" i="14"/>
  <c r="S601" i="14"/>
  <c r="S291" i="14"/>
  <c r="S182" i="14"/>
  <c r="S33" i="14"/>
  <c r="S198" i="14"/>
  <c r="S252" i="14"/>
  <c r="S470" i="14"/>
  <c r="S501" i="14"/>
  <c r="S600" i="14"/>
  <c r="S451" i="14"/>
  <c r="S38" i="14"/>
  <c r="S352" i="14"/>
  <c r="S35" i="14"/>
  <c r="S16" i="14"/>
  <c r="S405" i="14"/>
  <c r="S390" i="14"/>
  <c r="S572" i="14"/>
  <c r="S588" i="14"/>
  <c r="S540" i="14"/>
  <c r="S157" i="14"/>
  <c r="S363" i="14"/>
  <c r="S223" i="14"/>
  <c r="S549" i="14"/>
  <c r="S129" i="14"/>
  <c r="S576" i="14"/>
  <c r="S471" i="14"/>
  <c r="S238" i="14"/>
  <c r="S473" i="14"/>
  <c r="S260" i="14"/>
  <c r="S168" i="14"/>
  <c r="S609" i="14"/>
  <c r="S578" i="14"/>
  <c r="S561" i="14"/>
  <c r="S145" i="14"/>
  <c r="S457" i="14"/>
  <c r="S188" i="14"/>
  <c r="S105" i="14"/>
  <c r="S241" i="14"/>
  <c r="S446" i="14"/>
  <c r="S524" i="14"/>
  <c r="S230" i="14"/>
  <c r="S48" i="14"/>
  <c r="S228" i="14"/>
  <c r="S63" i="14"/>
  <c r="S469" i="14"/>
  <c r="S173" i="14"/>
  <c r="S36" i="14"/>
  <c r="S339" i="14"/>
  <c r="S414" i="14"/>
  <c r="S204" i="14"/>
  <c r="S82" i="14"/>
  <c r="S156" i="14"/>
  <c r="S536" i="14"/>
  <c r="S247" i="14"/>
  <c r="S343" i="14"/>
  <c r="S412" i="14"/>
  <c r="S493" i="14"/>
  <c r="S305" i="14"/>
  <c r="S116" i="14"/>
  <c r="S193" i="14"/>
  <c r="S542" i="14"/>
  <c r="S149" i="14"/>
  <c r="S400" i="14"/>
  <c r="S422" i="14"/>
  <c r="S348" i="14"/>
  <c r="S499" i="14"/>
  <c r="S534" i="14"/>
  <c r="S153" i="14"/>
  <c r="S357" i="14"/>
  <c r="S316" i="14"/>
  <c r="S306" i="14"/>
  <c r="S90" i="14"/>
  <c r="S321" i="14"/>
  <c r="S170" i="14"/>
  <c r="S376" i="14"/>
  <c r="S150" i="14"/>
  <c r="S562" i="14"/>
  <c r="S545" i="14"/>
  <c r="S460" i="14"/>
  <c r="S325" i="14"/>
  <c r="S450" i="14"/>
  <c r="S521" i="14"/>
  <c r="S20" i="14"/>
  <c r="S297" i="14"/>
  <c r="S346" i="14"/>
  <c r="S243" i="14"/>
  <c r="S498" i="14"/>
  <c r="S181" i="14"/>
  <c r="S344" i="14"/>
  <c r="S276" i="14"/>
  <c r="S191" i="14"/>
  <c r="S410" i="14"/>
  <c r="S502" i="14"/>
  <c r="S454" i="14"/>
  <c r="S125" i="14"/>
  <c r="S131" i="14"/>
  <c r="S552" i="14"/>
  <c r="S271" i="14"/>
  <c r="S75" i="14"/>
  <c r="S353" i="14"/>
  <c r="S32" i="14"/>
  <c r="S476" i="14"/>
  <c r="S379" i="14"/>
  <c r="S594" i="14"/>
  <c r="S161" i="14"/>
  <c r="S160" i="14"/>
  <c r="S189" i="14"/>
  <c r="S360" i="14"/>
  <c r="S497" i="14"/>
  <c r="S124" i="14"/>
  <c r="S484" i="14"/>
  <c r="S128" i="14"/>
  <c r="S467" i="14"/>
  <c r="S115" i="14"/>
  <c r="S332" i="14"/>
  <c r="S227" i="14"/>
  <c r="S201" i="14"/>
  <c r="S24" i="14"/>
  <c r="S46" i="14"/>
  <c r="S550" i="14"/>
  <c r="S59" i="14"/>
  <c r="S65" i="14"/>
  <c r="S424" i="14"/>
  <c r="S51" i="14"/>
  <c r="S461" i="14"/>
  <c r="S286" i="14"/>
  <c r="S553" i="14"/>
  <c r="S245" i="14"/>
  <c r="S575" i="14"/>
  <c r="S399" i="14"/>
  <c r="S152" i="14"/>
  <c r="S80" i="14"/>
  <c r="S45" i="14"/>
  <c r="S224" i="14"/>
  <c r="S126" i="14"/>
  <c r="S142" i="14"/>
  <c r="S582" i="14"/>
  <c r="S122" i="14"/>
  <c r="S179" i="14"/>
  <c r="S532" i="14"/>
  <c r="S374" i="14"/>
  <c r="S490" i="14"/>
  <c r="S511" i="14"/>
  <c r="S351" i="14"/>
  <c r="S267" i="14"/>
  <c r="S380" i="14"/>
  <c r="S123" i="14"/>
  <c r="S413" i="14"/>
  <c r="S404" i="14"/>
  <c r="S226" i="14"/>
  <c r="S441" i="14"/>
  <c r="S110" i="14"/>
  <c r="S523" i="14"/>
  <c r="S107" i="14"/>
  <c r="S505" i="14"/>
  <c r="S279" i="14"/>
  <c r="S309" i="14"/>
  <c r="S229" i="14"/>
  <c r="S43" i="14"/>
  <c r="S525" i="14"/>
  <c r="S192" i="14"/>
  <c r="S447" i="14"/>
  <c r="S394" i="14"/>
  <c r="S396" i="14"/>
  <c r="S278" i="14"/>
  <c r="S300" i="14"/>
  <c r="S103" i="14"/>
  <c r="S112" i="14"/>
  <c r="S164" i="14"/>
  <c r="S592" i="14"/>
  <c r="S409" i="14"/>
  <c r="S372" i="14"/>
  <c r="S334" i="14"/>
  <c r="S598" i="14"/>
  <c r="S538" i="14"/>
  <c r="S236" i="14"/>
  <c r="R598" i="14"/>
  <c r="R538" i="14"/>
  <c r="R236" i="14"/>
  <c r="S489" i="14"/>
  <c r="S338" i="14"/>
  <c r="S512" i="14"/>
  <c r="S606" i="14"/>
  <c r="S172" i="14"/>
  <c r="S121" i="14"/>
  <c r="S496" i="14"/>
  <c r="S477" i="14"/>
  <c r="S419" i="14"/>
  <c r="S151" i="14"/>
  <c r="S494" i="14"/>
  <c r="S178" i="14"/>
  <c r="S114" i="14"/>
  <c r="S280" i="14"/>
  <c r="S10" i="14"/>
  <c r="S426" i="14"/>
  <c r="S221" i="14"/>
  <c r="S39" i="14"/>
  <c r="S507" i="14"/>
  <c r="S187" i="14"/>
  <c r="S47" i="14"/>
  <c r="S37" i="14"/>
  <c r="S8" i="14"/>
  <c r="S27" i="14"/>
  <c r="S49" i="14"/>
  <c r="S73" i="14"/>
  <c r="S148" i="14"/>
  <c r="S25" i="14"/>
  <c r="S571" i="14"/>
  <c r="S266" i="14"/>
  <c r="S258" i="14"/>
  <c r="S159" i="14"/>
  <c r="S387" i="14"/>
  <c r="S176" i="14"/>
  <c r="S574" i="14"/>
  <c r="S206" i="14"/>
  <c r="S196" i="14"/>
  <c r="S135" i="14"/>
  <c r="S86" i="14"/>
  <c r="S322" i="14"/>
  <c r="S472" i="14"/>
  <c r="S369" i="14"/>
  <c r="S177" i="14"/>
  <c r="S165" i="14"/>
  <c r="S154" i="14"/>
  <c r="S273" i="14"/>
  <c r="S194" i="14"/>
  <c r="S486" i="14"/>
  <c r="S432" i="14"/>
  <c r="S102" i="14"/>
  <c r="S294" i="14"/>
  <c r="S510" i="14"/>
  <c r="S330" i="14"/>
  <c r="S215" i="14"/>
  <c r="S109" i="14"/>
  <c r="S296" i="14"/>
  <c r="S315" i="14"/>
  <c r="S355" i="14"/>
  <c r="S491" i="14"/>
  <c r="S519" i="14"/>
  <c r="S547" i="14"/>
  <c r="S416" i="14"/>
  <c r="S96" i="14"/>
  <c r="S421" i="14"/>
  <c r="S213" i="14"/>
  <c r="S331" i="14"/>
  <c r="S282" i="14"/>
  <c r="S323" i="14"/>
  <c r="S171" i="14"/>
  <c r="S220" i="14"/>
  <c r="S18" i="14"/>
  <c r="S312" i="14"/>
  <c r="S537" i="14"/>
  <c r="S605" i="14"/>
  <c r="S475" i="14"/>
  <c r="S257" i="14"/>
  <c r="Q32" i="14"/>
  <c r="R605" i="14"/>
  <c r="R475" i="14"/>
  <c r="R257" i="14"/>
  <c r="S361" i="14"/>
  <c r="S533" i="14"/>
  <c r="S579" i="14"/>
  <c r="S143" i="14"/>
  <c r="S340" i="14"/>
  <c r="S77" i="14"/>
  <c r="S544" i="14"/>
  <c r="S479" i="14"/>
  <c r="S362" i="14"/>
  <c r="S93" i="14"/>
  <c r="S117" i="14"/>
  <c r="S481" i="14"/>
  <c r="S136" i="14"/>
  <c r="S94" i="14"/>
  <c r="S162" i="14"/>
  <c r="S137" i="14"/>
  <c r="S217" i="14"/>
  <c r="S67" i="14"/>
  <c r="S541" i="14"/>
  <c r="S23" i="14"/>
  <c r="S42" i="14"/>
  <c r="S554" i="14"/>
  <c r="S108" i="14"/>
  <c r="S9" i="14"/>
  <c r="S281" i="14"/>
  <c r="S242" i="14"/>
  <c r="S336" i="14"/>
  <c r="S163" i="14"/>
  <c r="S595" i="14"/>
  <c r="S58" i="14"/>
  <c r="S244" i="14"/>
  <c r="S403" i="14"/>
  <c r="S13" i="14"/>
  <c r="S3" i="14"/>
  <c r="S492" i="14"/>
  <c r="S212" i="14"/>
  <c r="S199" i="14"/>
  <c r="S406" i="14"/>
  <c r="S158" i="14"/>
  <c r="S610" i="14"/>
  <c r="S384" i="14"/>
  <c r="S358" i="14"/>
  <c r="S603" i="14"/>
  <c r="S251" i="14"/>
  <c r="S225" i="14"/>
  <c r="S285" i="14"/>
  <c r="S593" i="14"/>
  <c r="S449" i="14"/>
  <c r="S240" i="14"/>
  <c r="S317" i="14"/>
  <c r="S590" i="14"/>
  <c r="S436" i="14"/>
  <c r="S5" i="14"/>
  <c r="S516" i="14"/>
  <c r="S237" i="14"/>
  <c r="S190" i="14"/>
  <c r="S130" i="14"/>
  <c r="S68" i="14"/>
  <c r="S599" i="14"/>
  <c r="S466" i="14"/>
  <c r="S417" i="14"/>
  <c r="S147" i="14"/>
  <c r="S214" i="14"/>
  <c r="S40" i="14"/>
  <c r="S180" i="14"/>
  <c r="S262" i="14"/>
  <c r="S437" i="14"/>
  <c r="S84" i="14"/>
  <c r="S568" i="14"/>
  <c r="S78" i="14"/>
  <c r="S341" i="14"/>
  <c r="S386" i="14"/>
  <c r="S250" i="14"/>
  <c r="S208" i="14"/>
  <c r="S342" i="14"/>
  <c r="S146" i="14"/>
  <c r="Q238" i="14"/>
  <c r="S462" i="14"/>
  <c r="S530" i="14"/>
  <c r="S255" i="14"/>
  <c r="S265" i="14"/>
  <c r="S287" i="14"/>
  <c r="S570" i="14"/>
  <c r="S527" i="14"/>
  <c r="S175" i="14"/>
  <c r="S14" i="14"/>
  <c r="S111" i="14"/>
  <c r="S183" i="14"/>
  <c r="S246" i="14"/>
  <c r="S22" i="14"/>
  <c r="S385" i="14"/>
  <c r="S587" i="14"/>
  <c r="S272" i="14"/>
  <c r="S79" i="14"/>
  <c r="S120" i="14"/>
  <c r="S202" i="14"/>
  <c r="S558" i="14"/>
  <c r="S50" i="14"/>
  <c r="S19" i="14"/>
  <c r="S378" i="14"/>
  <c r="S392" i="14"/>
  <c r="S74" i="14"/>
  <c r="S487" i="14"/>
  <c r="S573" i="14"/>
  <c r="S326" i="14"/>
  <c r="S401" i="14"/>
  <c r="S402" i="14"/>
  <c r="S503" i="14"/>
  <c r="S485" i="14"/>
  <c r="S219" i="14"/>
  <c r="S89" i="14"/>
  <c r="S167" i="14"/>
  <c r="S411" i="14"/>
  <c r="S515" i="14"/>
  <c r="S290" i="14"/>
  <c r="S41" i="14"/>
  <c r="S518" i="14"/>
  <c r="S197" i="14"/>
  <c r="S444" i="14"/>
  <c r="S407" i="14"/>
  <c r="S465" i="14"/>
  <c r="S232" i="14"/>
  <c r="S2" i="14"/>
  <c r="S566" i="14"/>
  <c r="S308" i="14"/>
  <c r="S517" i="14"/>
  <c r="S335" i="14"/>
  <c r="S559" i="14"/>
  <c r="S383" i="14"/>
  <c r="S313" i="14"/>
  <c r="S555" i="14"/>
  <c r="S597" i="14"/>
  <c r="S210" i="14"/>
  <c r="S548" i="14"/>
  <c r="S560" i="14"/>
  <c r="S389" i="14"/>
  <c r="S57" i="14"/>
  <c r="S448" i="14"/>
  <c r="S274" i="14"/>
  <c r="S333" i="14"/>
  <c r="S216" i="14"/>
  <c r="S54" i="14"/>
  <c r="S31" i="14"/>
  <c r="S375" i="14"/>
  <c r="S186" i="14"/>
  <c r="S254" i="14"/>
  <c r="S364" i="14"/>
  <c r="S431" i="14"/>
  <c r="S29" i="14"/>
  <c r="S327" i="14"/>
  <c r="S138" i="14"/>
  <c r="R398" i="14"/>
  <c r="R375" i="14"/>
  <c r="R186" i="14"/>
  <c r="R254" i="14"/>
  <c r="R364" i="14"/>
  <c r="R431" i="14"/>
  <c r="R29" i="14"/>
  <c r="R327" i="14"/>
  <c r="R138" i="14"/>
  <c r="S557" i="14"/>
  <c r="S207" i="14"/>
  <c r="S607" i="14"/>
  <c r="S495" i="14"/>
  <c r="S284" i="14"/>
  <c r="S529" i="14"/>
  <c r="S463" i="14"/>
  <c r="S535" i="14"/>
  <c r="S12" i="14"/>
  <c r="S269" i="14"/>
  <c r="S95" i="14"/>
  <c r="S539" i="14"/>
  <c r="S509" i="14"/>
  <c r="S91" i="14"/>
  <c r="S583" i="14"/>
  <c r="S139" i="14"/>
  <c r="S608" i="14"/>
  <c r="S55" i="14"/>
  <c r="S17" i="14"/>
  <c r="S586" i="14"/>
  <c r="S6" i="14"/>
  <c r="S104" i="14"/>
  <c r="S56" i="14"/>
  <c r="S429" i="14"/>
  <c r="S299" i="14"/>
  <c r="S88" i="14"/>
  <c r="S133" i="14"/>
  <c r="S314" i="14"/>
  <c r="S604" i="14"/>
  <c r="S556" i="14"/>
  <c r="S209" i="14"/>
  <c r="S318" i="14"/>
  <c r="S569" i="14"/>
  <c r="S211" i="14"/>
  <c r="S134" i="14"/>
  <c r="S155" i="14"/>
  <c r="S85" i="14"/>
  <c r="S92" i="14"/>
  <c r="S30" i="14"/>
  <c r="S531" i="14"/>
  <c r="S427" i="14"/>
  <c r="S132" i="14"/>
  <c r="S275" i="14"/>
  <c r="S443" i="14"/>
  <c r="S420" i="14"/>
  <c r="S584" i="14"/>
  <c r="S513" i="14"/>
  <c r="S602" i="14"/>
  <c r="S596" i="14"/>
  <c r="S434" i="14"/>
  <c r="S307" i="14"/>
  <c r="S445" i="14"/>
  <c r="S174" i="14"/>
  <c r="S567" i="14"/>
  <c r="S356" i="14"/>
  <c r="S456" i="14"/>
  <c r="S60" i="14"/>
  <c r="S184" i="14"/>
  <c r="S64" i="14"/>
  <c r="S99" i="14"/>
  <c r="S302" i="14"/>
  <c r="S324" i="14"/>
  <c r="S200" i="14"/>
  <c r="S222" i="14"/>
  <c r="S393" i="14"/>
  <c r="S482" i="14"/>
  <c r="S589" i="14"/>
  <c r="S289" i="14"/>
  <c r="S388" i="14"/>
  <c r="S565" i="14"/>
  <c r="S468" i="14"/>
  <c r="S263" i="14"/>
  <c r="S580" i="14"/>
  <c r="S459" i="14"/>
  <c r="S440" i="14"/>
  <c r="S438" i="14"/>
  <c r="R32" i="14"/>
  <c r="Y607" i="1"/>
  <c r="Y599" i="1"/>
  <c r="Y583" i="1"/>
  <c r="Y575" i="1"/>
  <c r="G607" i="1"/>
  <c r="G599" i="1"/>
  <c r="G591" i="1"/>
  <c r="G583" i="1"/>
  <c r="G575" i="1"/>
  <c r="G567" i="1"/>
  <c r="G559" i="1"/>
  <c r="U574" i="1"/>
  <c r="U398" i="1"/>
  <c r="U597" i="1"/>
  <c r="Y587" i="1"/>
  <c r="Y547" i="1"/>
  <c r="Y515" i="1"/>
  <c r="Y475" i="1"/>
  <c r="Y443" i="1"/>
  <c r="Y603" i="1"/>
  <c r="Y571" i="1"/>
  <c r="Y531" i="1"/>
  <c r="Y499" i="1"/>
  <c r="Y467" i="1"/>
  <c r="Y419" i="1"/>
  <c r="Y595" i="1"/>
  <c r="Y563" i="1"/>
  <c r="Y539" i="1"/>
  <c r="Y507" i="1"/>
  <c r="Y483" i="1"/>
  <c r="Y451" i="1"/>
  <c r="Y435" i="1"/>
  <c r="U602" i="1"/>
  <c r="U586" i="1"/>
  <c r="U570" i="1"/>
  <c r="U554" i="1"/>
  <c r="U522" i="1"/>
  <c r="U298" i="1"/>
  <c r="U138" i="1"/>
  <c r="Y579" i="1"/>
  <c r="Y555" i="1"/>
  <c r="Y523" i="1"/>
  <c r="Y491" i="1"/>
  <c r="Y459" i="1"/>
  <c r="Y427" i="1"/>
  <c r="U610" i="1"/>
  <c r="U594" i="1"/>
  <c r="U578" i="1"/>
  <c r="U562" i="1"/>
  <c r="U538" i="1"/>
  <c r="U474" i="1"/>
  <c r="U402" i="1"/>
  <c r="U370" i="1"/>
  <c r="U330" i="1"/>
  <c r="U314" i="1"/>
  <c r="U266" i="1"/>
  <c r="U194" i="1"/>
  <c r="U114" i="1"/>
  <c r="U80" i="1"/>
  <c r="Y608" i="1"/>
  <c r="Y600" i="1"/>
  <c r="Y592" i="1"/>
  <c r="Y584" i="1"/>
  <c r="Y576" i="1"/>
  <c r="Y568" i="1"/>
  <c r="Y560" i="1"/>
  <c r="Y552" i="1"/>
  <c r="Y544" i="1"/>
  <c r="Y536" i="1"/>
  <c r="Y528" i="1"/>
  <c r="Y520" i="1"/>
  <c r="Y512" i="1"/>
  <c r="Y504" i="1"/>
  <c r="Y496" i="1"/>
  <c r="Y488" i="1"/>
  <c r="Y480" i="1"/>
  <c r="Y472" i="1"/>
  <c r="Y464" i="1"/>
  <c r="Y456" i="1"/>
  <c r="Y448" i="1"/>
  <c r="Y440" i="1"/>
  <c r="Y432" i="1"/>
  <c r="Y424" i="1"/>
  <c r="Y416" i="1"/>
  <c r="Y408" i="1"/>
  <c r="Y400" i="1"/>
  <c r="Y392" i="1"/>
  <c r="Y384" i="1"/>
  <c r="Y376" i="1"/>
  <c r="Y368" i="1"/>
  <c r="Y360" i="1"/>
  <c r="Y352" i="1"/>
  <c r="Y344" i="1"/>
  <c r="Y336" i="1"/>
  <c r="Y328" i="1"/>
  <c r="Y320" i="1"/>
  <c r="Y312" i="1"/>
  <c r="Y304" i="1"/>
  <c r="Y296" i="1"/>
  <c r="Y288" i="1"/>
  <c r="Y280" i="1"/>
  <c r="Y272" i="1"/>
  <c r="Y264" i="1"/>
  <c r="Y256" i="1"/>
  <c r="Y248" i="1"/>
  <c r="Y240" i="1"/>
  <c r="Y232" i="1"/>
  <c r="Y224" i="1"/>
  <c r="Y216" i="1"/>
  <c r="G527" i="1"/>
  <c r="G463" i="1"/>
  <c r="G415" i="1"/>
  <c r="G351" i="1"/>
  <c r="G319" i="1"/>
  <c r="G271" i="1"/>
  <c r="G239" i="1"/>
  <c r="G551" i="1"/>
  <c r="G487" i="1"/>
  <c r="G431" i="1"/>
  <c r="G367" i="1"/>
  <c r="G311" i="1"/>
  <c r="G279" i="1"/>
  <c r="G231" i="1"/>
  <c r="G495" i="1"/>
  <c r="G423" i="1"/>
  <c r="G519" i="1"/>
  <c r="G439" i="1"/>
  <c r="G383" i="1"/>
  <c r="G535" i="1"/>
  <c r="G479" i="1"/>
  <c r="G399" i="1"/>
  <c r="G343" i="1"/>
  <c r="G303" i="1"/>
  <c r="G263" i="1"/>
  <c r="G223" i="1"/>
  <c r="G543" i="1"/>
  <c r="G471" i="1"/>
  <c r="G407" i="1"/>
  <c r="G359" i="1"/>
  <c r="G327" i="1"/>
  <c r="G287" i="1"/>
  <c r="G247" i="1"/>
  <c r="G503" i="1"/>
  <c r="G455" i="1"/>
  <c r="G391" i="1"/>
  <c r="G335" i="1"/>
  <c r="G295" i="1"/>
  <c r="G255" i="1"/>
  <c r="G511" i="1"/>
  <c r="G447" i="1"/>
  <c r="G375" i="1"/>
  <c r="G159" i="1"/>
  <c r="U450" i="1"/>
  <c r="U394" i="1"/>
  <c r="U322" i="1"/>
  <c r="U258" i="1"/>
  <c r="U202" i="1"/>
  <c r="U154" i="1"/>
  <c r="U98" i="1"/>
  <c r="G610" i="1"/>
  <c r="G586" i="1"/>
  <c r="G570" i="1"/>
  <c r="G546" i="1"/>
  <c r="G522" i="1"/>
  <c r="G498" i="1"/>
  <c r="G474" i="1"/>
  <c r="G442" i="1"/>
  <c r="G418" i="1"/>
  <c r="G394" i="1"/>
  <c r="G378" i="1"/>
  <c r="G346" i="1"/>
  <c r="G322" i="1"/>
  <c r="G298" i="1"/>
  <c r="G274" i="1"/>
  <c r="G250" i="1"/>
  <c r="G226" i="1"/>
  <c r="G202" i="1"/>
  <c r="G186" i="1"/>
  <c r="G162" i="1"/>
  <c r="G146" i="1"/>
  <c r="G130" i="1"/>
  <c r="G114" i="1"/>
  <c r="G90" i="1"/>
  <c r="G66" i="1"/>
  <c r="G26" i="1"/>
  <c r="U604" i="1"/>
  <c r="U556" i="1"/>
  <c r="U380" i="1"/>
  <c r="U348" i="1"/>
  <c r="U332" i="1"/>
  <c r="U300" i="1"/>
  <c r="U284" i="1"/>
  <c r="U560" i="1"/>
  <c r="U496" i="1"/>
  <c r="U428" i="1"/>
  <c r="U359" i="1"/>
  <c r="U277" i="1"/>
  <c r="G215" i="1"/>
  <c r="G151" i="1"/>
  <c r="U498" i="1"/>
  <c r="U434" i="1"/>
  <c r="U362" i="1"/>
  <c r="U306" i="1"/>
  <c r="U242" i="1"/>
  <c r="U178" i="1"/>
  <c r="U146" i="1"/>
  <c r="U122" i="1"/>
  <c r="U74" i="1"/>
  <c r="G602" i="1"/>
  <c r="G578" i="1"/>
  <c r="G554" i="1"/>
  <c r="G530" i="1"/>
  <c r="G514" i="1"/>
  <c r="G490" i="1"/>
  <c r="G466" i="1"/>
  <c r="G450" i="1"/>
  <c r="G426" i="1"/>
  <c r="G402" i="1"/>
  <c r="G370" i="1"/>
  <c r="G354" i="1"/>
  <c r="G330" i="1"/>
  <c r="G306" i="1"/>
  <c r="G282" i="1"/>
  <c r="G258" i="1"/>
  <c r="G234" i="1"/>
  <c r="G210" i="1"/>
  <c r="G170" i="1"/>
  <c r="G98" i="1"/>
  <c r="U587" i="1"/>
  <c r="U579" i="1"/>
  <c r="U563" i="1"/>
  <c r="U539" i="1"/>
  <c r="U531" i="1"/>
  <c r="U483" i="1"/>
  <c r="U403" i="1"/>
  <c r="U339" i="1"/>
  <c r="U323" i="1"/>
  <c r="U315" i="1"/>
  <c r="U275" i="1"/>
  <c r="U267" i="1"/>
  <c r="U251" i="1"/>
  <c r="U195" i="1"/>
  <c r="U99" i="1"/>
  <c r="U549" i="1"/>
  <c r="U487" i="1"/>
  <c r="U423" i="1"/>
  <c r="U347" i="1"/>
  <c r="U135" i="1"/>
  <c r="G183" i="1"/>
  <c r="U490" i="1"/>
  <c r="U482" i="1"/>
  <c r="U426" i="1"/>
  <c r="U338" i="1"/>
  <c r="U234" i="1"/>
  <c r="G207" i="1"/>
  <c r="U514" i="1"/>
  <c r="U458" i="1"/>
  <c r="U378" i="1"/>
  <c r="U290" i="1"/>
  <c r="U226" i="1"/>
  <c r="G606" i="1"/>
  <c r="G590" i="1"/>
  <c r="G574" i="1"/>
  <c r="G558" i="1"/>
  <c r="G542" i="1"/>
  <c r="G526" i="1"/>
  <c r="G510" i="1"/>
  <c r="G494" i="1"/>
  <c r="G478" i="1"/>
  <c r="G462" i="1"/>
  <c r="G446" i="1"/>
  <c r="G430" i="1"/>
  <c r="G414" i="1"/>
  <c r="G398" i="1"/>
  <c r="G382" i="1"/>
  <c r="G366" i="1"/>
  <c r="G342" i="1"/>
  <c r="G326" i="1"/>
  <c r="G310" i="1"/>
  <c r="G294" i="1"/>
  <c r="G278" i="1"/>
  <c r="G262" i="1"/>
  <c r="G246" i="1"/>
  <c r="G230" i="1"/>
  <c r="G214" i="1"/>
  <c r="G206" i="1"/>
  <c r="G190" i="1"/>
  <c r="G182" i="1"/>
  <c r="G174" i="1"/>
  <c r="G166" i="1"/>
  <c r="G158" i="1"/>
  <c r="G150" i="1"/>
  <c r="G142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3" i="1"/>
  <c r="G5" i="1"/>
  <c r="U609" i="1"/>
  <c r="U601" i="1"/>
  <c r="U593" i="1"/>
  <c r="U353" i="1"/>
  <c r="U231" i="1"/>
  <c r="U87" i="1"/>
  <c r="G167" i="1"/>
  <c r="U530" i="1"/>
  <c r="U418" i="1"/>
  <c r="U282" i="1"/>
  <c r="U218" i="1"/>
  <c r="G598" i="1"/>
  <c r="G582" i="1"/>
  <c r="G566" i="1"/>
  <c r="G550" i="1"/>
  <c r="G534" i="1"/>
  <c r="G518" i="1"/>
  <c r="G502" i="1"/>
  <c r="G486" i="1"/>
  <c r="G470" i="1"/>
  <c r="G454" i="1"/>
  <c r="G438" i="1"/>
  <c r="G422" i="1"/>
  <c r="G406" i="1"/>
  <c r="G390" i="1"/>
  <c r="G374" i="1"/>
  <c r="G358" i="1"/>
  <c r="G350" i="1"/>
  <c r="G334" i="1"/>
  <c r="G318" i="1"/>
  <c r="G302" i="1"/>
  <c r="G286" i="1"/>
  <c r="G270" i="1"/>
  <c r="G254" i="1"/>
  <c r="G238" i="1"/>
  <c r="G222" i="1"/>
  <c r="G198" i="1"/>
  <c r="G134" i="1"/>
  <c r="U595" i="1"/>
  <c r="U524" i="1"/>
  <c r="U464" i="1"/>
  <c r="U212" i="1"/>
  <c r="G191" i="1"/>
  <c r="G143" i="1"/>
  <c r="G127" i="1"/>
  <c r="G111" i="1"/>
  <c r="G95" i="1"/>
  <c r="G87" i="1"/>
  <c r="G79" i="1"/>
  <c r="G71" i="1"/>
  <c r="G63" i="1"/>
  <c r="G55" i="1"/>
  <c r="G47" i="1"/>
  <c r="G31" i="1"/>
  <c r="G23" i="1"/>
  <c r="G14" i="1"/>
  <c r="G11" i="1"/>
  <c r="U546" i="1"/>
  <c r="U466" i="1"/>
  <c r="U410" i="1"/>
  <c r="U354" i="1"/>
  <c r="U274" i="1"/>
  <c r="U210" i="1"/>
  <c r="U170" i="1"/>
  <c r="U130" i="1"/>
  <c r="U90" i="1"/>
  <c r="U58" i="1"/>
  <c r="U42" i="1"/>
  <c r="U26" i="1"/>
  <c r="U10" i="1"/>
  <c r="U476" i="1"/>
  <c r="U239" i="1"/>
  <c r="G175" i="1"/>
  <c r="G135" i="1"/>
  <c r="G119" i="1"/>
  <c r="G103" i="1"/>
  <c r="G39" i="1"/>
  <c r="G10" i="1"/>
  <c r="U606" i="1"/>
  <c r="U598" i="1"/>
  <c r="U590" i="1"/>
  <c r="U582" i="1"/>
  <c r="U566" i="1"/>
  <c r="U558" i="1"/>
  <c r="U550" i="1"/>
  <c r="U542" i="1"/>
  <c r="U534" i="1"/>
  <c r="U526" i="1"/>
  <c r="U518" i="1"/>
  <c r="U510" i="1"/>
  <c r="U502" i="1"/>
  <c r="U494" i="1"/>
  <c r="U486" i="1"/>
  <c r="U478" i="1"/>
  <c r="U470" i="1"/>
  <c r="U462" i="1"/>
  <c r="U454" i="1"/>
  <c r="U446" i="1"/>
  <c r="U438" i="1"/>
  <c r="U430" i="1"/>
  <c r="U422" i="1"/>
  <c r="U406" i="1"/>
  <c r="U390" i="1"/>
  <c r="U382" i="1"/>
  <c r="U374" i="1"/>
  <c r="U366" i="1"/>
  <c r="U358" i="1"/>
  <c r="U350" i="1"/>
  <c r="U342" i="1"/>
  <c r="U334" i="1"/>
  <c r="U326" i="1"/>
  <c r="U318" i="1"/>
  <c r="U310" i="1"/>
  <c r="U302" i="1"/>
  <c r="U294" i="1"/>
  <c r="U286" i="1"/>
  <c r="U278" i="1"/>
  <c r="U270" i="1"/>
  <c r="U262" i="1"/>
  <c r="U254" i="1"/>
  <c r="U246" i="1"/>
  <c r="U238" i="1"/>
  <c r="U230" i="1"/>
  <c r="U222" i="1"/>
  <c r="U214" i="1"/>
  <c r="U206" i="1"/>
  <c r="U198" i="1"/>
  <c r="U190" i="1"/>
  <c r="U182" i="1"/>
  <c r="U174" i="1"/>
  <c r="U166" i="1"/>
  <c r="U158" i="1"/>
  <c r="U150" i="1"/>
  <c r="U142" i="1"/>
  <c r="U134" i="1"/>
  <c r="U126" i="1"/>
  <c r="U118" i="1"/>
  <c r="U110" i="1"/>
  <c r="U102" i="1"/>
  <c r="U94" i="1"/>
  <c r="U86" i="1"/>
  <c r="U78" i="1"/>
  <c r="U70" i="1"/>
  <c r="U62" i="1"/>
  <c r="U54" i="1"/>
  <c r="U46" i="1"/>
  <c r="U38" i="1"/>
  <c r="U30" i="1"/>
  <c r="U22" i="1"/>
  <c r="U14" i="1"/>
  <c r="U400" i="1"/>
  <c r="U511" i="1"/>
  <c r="U535" i="1"/>
  <c r="U559" i="1"/>
  <c r="U584" i="1"/>
  <c r="U608" i="1"/>
  <c r="U17" i="1"/>
  <c r="U48" i="1"/>
  <c r="U71" i="1"/>
  <c r="U92" i="1"/>
  <c r="U111" i="1"/>
  <c r="U151" i="1"/>
  <c r="U167" i="1"/>
  <c r="U207" i="1"/>
  <c r="U261" i="1"/>
  <c r="U79" i="1"/>
  <c r="U124" i="1"/>
  <c r="U175" i="1"/>
  <c r="U228" i="1"/>
  <c r="U304" i="1"/>
  <c r="U367" i="1"/>
  <c r="U421" i="1"/>
  <c r="U469" i="1"/>
  <c r="U519" i="1"/>
  <c r="U567" i="1"/>
  <c r="U592" i="1"/>
  <c r="U143" i="1"/>
  <c r="U375" i="1"/>
  <c r="U429" i="1"/>
  <c r="U453" i="1"/>
  <c r="U477" i="1"/>
  <c r="U575" i="1"/>
  <c r="U599" i="1"/>
  <c r="U155" i="1"/>
  <c r="U256" i="1"/>
  <c r="U325" i="1"/>
  <c r="U383" i="1"/>
  <c r="U437" i="1"/>
  <c r="U485" i="1"/>
  <c r="U533" i="1"/>
  <c r="U40" i="1"/>
  <c r="U199" i="1"/>
  <c r="U288" i="1"/>
  <c r="U351" i="1"/>
  <c r="U432" i="1"/>
  <c r="U108" i="1"/>
  <c r="U293" i="1"/>
  <c r="U357" i="1"/>
  <c r="U412" i="1"/>
  <c r="U460" i="1"/>
  <c r="U583" i="1"/>
  <c r="U68" i="1"/>
  <c r="U119" i="1"/>
  <c r="U172" i="1"/>
  <c r="U220" i="1"/>
  <c r="U360" i="1"/>
  <c r="U389" i="1"/>
  <c r="U416" i="1"/>
  <c r="U440" i="1"/>
  <c r="U512" i="1"/>
  <c r="U448" i="1"/>
  <c r="U373" i="1"/>
  <c r="U183" i="1"/>
  <c r="U23" i="1"/>
  <c r="G199" i="1"/>
  <c r="U506" i="1"/>
  <c r="U442" i="1"/>
  <c r="U386" i="1"/>
  <c r="U346" i="1"/>
  <c r="U250" i="1"/>
  <c r="U186" i="1"/>
  <c r="U162" i="1"/>
  <c r="U106" i="1"/>
  <c r="U82" i="1"/>
  <c r="U66" i="1"/>
  <c r="U50" i="1"/>
  <c r="U34" i="1"/>
  <c r="U18" i="1"/>
  <c r="U547" i="1"/>
  <c r="U414" i="1"/>
  <c r="U341" i="1"/>
  <c r="U451" i="1"/>
  <c r="U388" i="1"/>
  <c r="U311" i="1"/>
  <c r="U56" i="1"/>
  <c r="G594" i="1"/>
  <c r="G562" i="1"/>
  <c r="G538" i="1"/>
  <c r="G506" i="1"/>
  <c r="G482" i="1"/>
  <c r="G458" i="1"/>
  <c r="G434" i="1"/>
  <c r="G410" i="1"/>
  <c r="G386" i="1"/>
  <c r="G362" i="1"/>
  <c r="G338" i="1"/>
  <c r="G314" i="1"/>
  <c r="G290" i="1"/>
  <c r="G266" i="1"/>
  <c r="G242" i="1"/>
  <c r="G218" i="1"/>
  <c r="G194" i="1"/>
  <c r="G178" i="1"/>
  <c r="G154" i="1"/>
  <c r="G138" i="1"/>
  <c r="G122" i="1"/>
  <c r="G106" i="1"/>
  <c r="G82" i="1"/>
  <c r="G74" i="1"/>
  <c r="G58" i="1"/>
  <c r="G50" i="1"/>
  <c r="G42" i="1"/>
  <c r="G34" i="1"/>
  <c r="G18" i="1"/>
  <c r="G9" i="1"/>
  <c r="U605" i="1"/>
  <c r="U581" i="1"/>
  <c r="U565" i="1"/>
  <c r="U557" i="1"/>
  <c r="U541" i="1"/>
  <c r="U517" i="1"/>
  <c r="U493" i="1"/>
  <c r="U413" i="1"/>
  <c r="U365" i="1"/>
  <c r="U349" i="1"/>
  <c r="U501" i="1"/>
  <c r="U439" i="1"/>
  <c r="U279" i="1"/>
  <c r="U164" i="1"/>
  <c r="U6" i="1"/>
  <c r="G608" i="1"/>
  <c r="G600" i="1"/>
  <c r="G592" i="1"/>
  <c r="G584" i="1"/>
  <c r="G576" i="1"/>
  <c r="G568" i="1"/>
  <c r="G560" i="1"/>
  <c r="G552" i="1"/>
  <c r="G544" i="1"/>
  <c r="G536" i="1"/>
  <c r="G528" i="1"/>
  <c r="G520" i="1"/>
  <c r="G512" i="1"/>
  <c r="G504" i="1"/>
  <c r="G496" i="1"/>
  <c r="G488" i="1"/>
  <c r="G480" i="1"/>
  <c r="G472" i="1"/>
  <c r="G464" i="1"/>
  <c r="G456" i="1"/>
  <c r="G448" i="1"/>
  <c r="G440" i="1"/>
  <c r="G432" i="1"/>
  <c r="G424" i="1"/>
  <c r="G416" i="1"/>
  <c r="G408" i="1"/>
  <c r="G400" i="1"/>
  <c r="G392" i="1"/>
  <c r="G384" i="1"/>
  <c r="G376" i="1"/>
  <c r="G368" i="1"/>
  <c r="G360" i="1"/>
  <c r="G352" i="1"/>
  <c r="G344" i="1"/>
  <c r="G336" i="1"/>
  <c r="G328" i="1"/>
  <c r="G320" i="1"/>
  <c r="G312" i="1"/>
  <c r="G304" i="1"/>
  <c r="G296" i="1"/>
  <c r="G288" i="1"/>
  <c r="G280" i="1"/>
  <c r="G272" i="1"/>
  <c r="G264" i="1"/>
  <c r="G256" i="1"/>
  <c r="G248" i="1"/>
  <c r="G240" i="1"/>
  <c r="G232" i="1"/>
  <c r="G224" i="1"/>
  <c r="G216" i="1"/>
  <c r="G208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5" i="1"/>
  <c r="G7" i="1"/>
  <c r="U603" i="1"/>
  <c r="U571" i="1"/>
  <c r="U555" i="1"/>
  <c r="U523" i="1"/>
  <c r="U515" i="1"/>
  <c r="U507" i="1"/>
  <c r="U499" i="1"/>
  <c r="U491" i="1"/>
  <c r="U475" i="1"/>
  <c r="U467" i="1"/>
  <c r="U459" i="1"/>
  <c r="U443" i="1"/>
  <c r="U435" i="1"/>
  <c r="U427" i="1"/>
  <c r="U419" i="1"/>
  <c r="U411" i="1"/>
  <c r="U395" i="1"/>
  <c r="U387" i="1"/>
  <c r="U379" i="1"/>
  <c r="U371" i="1"/>
  <c r="U363" i="1"/>
  <c r="U355" i="1"/>
  <c r="U331" i="1"/>
  <c r="U307" i="1"/>
  <c r="U299" i="1"/>
  <c r="U291" i="1"/>
  <c r="U283" i="1"/>
  <c r="U259" i="1"/>
  <c r="U243" i="1"/>
  <c r="U235" i="1"/>
  <c r="U227" i="1"/>
  <c r="U219" i="1"/>
  <c r="U211" i="1"/>
  <c r="U203" i="1"/>
  <c r="U187" i="1"/>
  <c r="U179" i="1"/>
  <c r="U171" i="1"/>
  <c r="U163" i="1"/>
  <c r="U147" i="1"/>
  <c r="U139" i="1"/>
  <c r="U131" i="1"/>
  <c r="U123" i="1"/>
  <c r="U115" i="1"/>
  <c r="U107" i="1"/>
  <c r="U91" i="1"/>
  <c r="U83" i="1"/>
  <c r="U75" i="1"/>
  <c r="U67" i="1"/>
  <c r="U59" i="1"/>
  <c r="U51" i="1"/>
  <c r="U43" i="1"/>
  <c r="U35" i="1"/>
  <c r="U27" i="1"/>
  <c r="U19" i="1"/>
  <c r="U11" i="1"/>
  <c r="Y609" i="1"/>
  <c r="Y208" i="1"/>
  <c r="Y200" i="1"/>
  <c r="Y192" i="1"/>
  <c r="Y184" i="1"/>
  <c r="Y176" i="1"/>
  <c r="Y168" i="1"/>
  <c r="Y160" i="1"/>
  <c r="Y152" i="1"/>
  <c r="Y144" i="1"/>
  <c r="Y136" i="1"/>
  <c r="Y128" i="1"/>
  <c r="Y120" i="1"/>
  <c r="Y112" i="1"/>
  <c r="Y104" i="1"/>
  <c r="Y72" i="1"/>
  <c r="Y40" i="1"/>
  <c r="Y8" i="1"/>
  <c r="U321" i="1"/>
  <c r="U241" i="1"/>
  <c r="Y591" i="1"/>
  <c r="Y567" i="1"/>
  <c r="Y559" i="1"/>
  <c r="Y551" i="1"/>
  <c r="Y543" i="1"/>
  <c r="Y535" i="1"/>
  <c r="Y527" i="1"/>
  <c r="Y519" i="1"/>
  <c r="Y511" i="1"/>
  <c r="Y503" i="1"/>
  <c r="Y495" i="1"/>
  <c r="Y487" i="1"/>
  <c r="Y479" i="1"/>
  <c r="Y471" i="1"/>
  <c r="Y463" i="1"/>
  <c r="Y96" i="1"/>
  <c r="U585" i="1"/>
  <c r="U569" i="1"/>
  <c r="U553" i="1"/>
  <c r="U537" i="1"/>
  <c r="U521" i="1"/>
  <c r="U505" i="1"/>
  <c r="U489" i="1"/>
  <c r="U473" i="1"/>
  <c r="U457" i="1"/>
  <c r="U441" i="1"/>
  <c r="U425" i="1"/>
  <c r="U409" i="1"/>
  <c r="U393" i="1"/>
  <c r="U377" i="1"/>
  <c r="U361" i="1"/>
  <c r="U337" i="1"/>
  <c r="U313" i="1"/>
  <c r="U297" i="1"/>
  <c r="U281" i="1"/>
  <c r="U265" i="1"/>
  <c r="U249" i="1"/>
  <c r="U225" i="1"/>
  <c r="U209" i="1"/>
  <c r="U193" i="1"/>
  <c r="G605" i="1"/>
  <c r="G597" i="1"/>
  <c r="G589" i="1"/>
  <c r="G581" i="1"/>
  <c r="G573" i="1"/>
  <c r="G565" i="1"/>
  <c r="G557" i="1"/>
  <c r="G549" i="1"/>
  <c r="G541" i="1"/>
  <c r="G533" i="1"/>
  <c r="G525" i="1"/>
  <c r="G517" i="1"/>
  <c r="G509" i="1"/>
  <c r="G501" i="1"/>
  <c r="G493" i="1"/>
  <c r="G485" i="1"/>
  <c r="G477" i="1"/>
  <c r="G469" i="1"/>
  <c r="G461" i="1"/>
  <c r="G453" i="1"/>
  <c r="G445" i="1"/>
  <c r="U408" i="1"/>
  <c r="U344" i="1"/>
  <c r="U280" i="1"/>
  <c r="U232" i="1"/>
  <c r="U200" i="1"/>
  <c r="U168" i="1"/>
  <c r="U136" i="1"/>
  <c r="U104" i="1"/>
  <c r="U72" i="1"/>
  <c r="U24" i="1"/>
  <c r="U8" i="1"/>
  <c r="U577" i="1"/>
  <c r="U561" i="1"/>
  <c r="U545" i="1"/>
  <c r="U529" i="1"/>
  <c r="U513" i="1"/>
  <c r="U497" i="1"/>
  <c r="U481" i="1"/>
  <c r="U465" i="1"/>
  <c r="U449" i="1"/>
  <c r="U433" i="1"/>
  <c r="U417" i="1"/>
  <c r="U401" i="1"/>
  <c r="U385" i="1"/>
  <c r="U369" i="1"/>
  <c r="U345" i="1"/>
  <c r="U329" i="1"/>
  <c r="U305" i="1"/>
  <c r="U289" i="1"/>
  <c r="U273" i="1"/>
  <c r="U257" i="1"/>
  <c r="U233" i="1"/>
  <c r="U217" i="1"/>
  <c r="U201" i="1"/>
  <c r="G604" i="1"/>
  <c r="G596" i="1"/>
  <c r="G588" i="1"/>
  <c r="G580" i="1"/>
  <c r="G572" i="1"/>
  <c r="G564" i="1"/>
  <c r="G556" i="1"/>
  <c r="G548" i="1"/>
  <c r="G540" i="1"/>
  <c r="G532" i="1"/>
  <c r="G524" i="1"/>
  <c r="G516" i="1"/>
  <c r="G508" i="1"/>
  <c r="G500" i="1"/>
  <c r="G492" i="1"/>
  <c r="G484" i="1"/>
  <c r="G476" i="1"/>
  <c r="G468" i="1"/>
  <c r="G460" i="1"/>
  <c r="G452" i="1"/>
  <c r="G444" i="1"/>
  <c r="G436" i="1"/>
  <c r="G428" i="1"/>
  <c r="G420" i="1"/>
  <c r="G412" i="1"/>
  <c r="G404" i="1"/>
  <c r="G396" i="1"/>
  <c r="G388" i="1"/>
  <c r="G380" i="1"/>
  <c r="G372" i="1"/>
  <c r="G364" i="1"/>
  <c r="G356" i="1"/>
  <c r="G348" i="1"/>
  <c r="G340" i="1"/>
  <c r="G332" i="1"/>
  <c r="Y411" i="1"/>
  <c r="Y403" i="1"/>
  <c r="Y395" i="1"/>
  <c r="Y387" i="1"/>
  <c r="Y379" i="1"/>
  <c r="Y371" i="1"/>
  <c r="Y363" i="1"/>
  <c r="Y355" i="1"/>
  <c r="Y347" i="1"/>
  <c r="G609" i="1"/>
  <c r="G601" i="1"/>
  <c r="G593" i="1"/>
  <c r="G585" i="1"/>
  <c r="G577" i="1"/>
  <c r="G569" i="1"/>
  <c r="G561" i="1"/>
  <c r="G553" i="1"/>
  <c r="G545" i="1"/>
  <c r="G537" i="1"/>
  <c r="G529" i="1"/>
  <c r="G521" i="1"/>
  <c r="G513" i="1"/>
  <c r="G505" i="1"/>
  <c r="G497" i="1"/>
  <c r="G489" i="1"/>
  <c r="G481" i="1"/>
  <c r="G473" i="1"/>
  <c r="G465" i="1"/>
  <c r="G457" i="1"/>
  <c r="G449" i="1"/>
  <c r="G441" i="1"/>
  <c r="G433" i="1"/>
  <c r="G425" i="1"/>
  <c r="G417" i="1"/>
  <c r="G409" i="1"/>
  <c r="G401" i="1"/>
  <c r="G393" i="1"/>
  <c r="G385" i="1"/>
  <c r="G377" i="1"/>
  <c r="G369" i="1"/>
  <c r="G361" i="1"/>
  <c r="G353" i="1"/>
  <c r="G345" i="1"/>
  <c r="G337" i="1"/>
  <c r="G329" i="1"/>
  <c r="G321" i="1"/>
  <c r="G313" i="1"/>
  <c r="G305" i="1"/>
  <c r="G297" i="1"/>
  <c r="G289" i="1"/>
  <c r="G281" i="1"/>
  <c r="G273" i="1"/>
  <c r="G265" i="1"/>
  <c r="G257" i="1"/>
  <c r="G249" i="1"/>
  <c r="G241" i="1"/>
  <c r="G233" i="1"/>
  <c r="G225" i="1"/>
  <c r="G217" i="1"/>
  <c r="G209" i="1"/>
  <c r="G201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8" i="1"/>
  <c r="U596" i="1"/>
  <c r="U588" i="1"/>
  <c r="U580" i="1"/>
  <c r="U572" i="1"/>
  <c r="U564" i="1"/>
  <c r="U548" i="1"/>
  <c r="U540" i="1"/>
  <c r="U532" i="1"/>
  <c r="U516" i="1"/>
  <c r="U508" i="1"/>
  <c r="U500" i="1"/>
  <c r="U492" i="1"/>
  <c r="U484" i="1"/>
  <c r="U468" i="1"/>
  <c r="U452" i="1"/>
  <c r="U444" i="1"/>
  <c r="U436" i="1"/>
  <c r="U420" i="1"/>
  <c r="U404" i="1"/>
  <c r="U396" i="1"/>
  <c r="U372" i="1"/>
  <c r="U364" i="1"/>
  <c r="U356" i="1"/>
  <c r="U340" i="1"/>
  <c r="U324" i="1"/>
  <c r="U316" i="1"/>
  <c r="U308" i="1"/>
  <c r="U292" i="1"/>
  <c r="U276" i="1"/>
  <c r="U268" i="1"/>
  <c r="U260" i="1"/>
  <c r="U252" i="1"/>
  <c r="U244" i="1"/>
  <c r="U236" i="1"/>
  <c r="U204" i="1"/>
  <c r="U196" i="1"/>
  <c r="U188" i="1"/>
  <c r="U180" i="1"/>
  <c r="U156" i="1"/>
  <c r="U140" i="1"/>
  <c r="U132" i="1"/>
  <c r="U100" i="1"/>
  <c r="U84" i="1"/>
  <c r="U76" i="1"/>
  <c r="U103" i="1"/>
  <c r="Y605" i="1"/>
  <c r="Y597" i="1"/>
  <c r="Y589" i="1"/>
  <c r="Y581" i="1"/>
  <c r="Y573" i="1"/>
  <c r="Y565" i="1"/>
  <c r="Y557" i="1"/>
  <c r="Y549" i="1"/>
  <c r="Y541" i="1"/>
  <c r="G324" i="1"/>
  <c r="G316" i="1"/>
  <c r="G308" i="1"/>
  <c r="G300" i="1"/>
  <c r="G292" i="1"/>
  <c r="G284" i="1"/>
  <c r="G276" i="1"/>
  <c r="G268" i="1"/>
  <c r="G260" i="1"/>
  <c r="G252" i="1"/>
  <c r="G244" i="1"/>
  <c r="G236" i="1"/>
  <c r="G228" i="1"/>
  <c r="G220" i="1"/>
  <c r="G212" i="1"/>
  <c r="G204" i="1"/>
  <c r="G196" i="1"/>
  <c r="G188" i="1"/>
  <c r="G180" i="1"/>
  <c r="G172" i="1"/>
  <c r="G164" i="1"/>
  <c r="G156" i="1"/>
  <c r="G148" i="1"/>
  <c r="G140" i="1"/>
  <c r="G132" i="1"/>
  <c r="G124" i="1"/>
  <c r="G116" i="1"/>
  <c r="G108" i="1"/>
  <c r="G100" i="1"/>
  <c r="G92" i="1"/>
  <c r="G84" i="1"/>
  <c r="G76" i="1"/>
  <c r="G68" i="1"/>
  <c r="G60" i="1"/>
  <c r="G52" i="1"/>
  <c r="G44" i="1"/>
  <c r="G36" i="1"/>
  <c r="G28" i="1"/>
  <c r="G20" i="1"/>
  <c r="G16" i="1"/>
  <c r="U607" i="1"/>
  <c r="U591" i="1"/>
  <c r="U543" i="1"/>
  <c r="U527" i="1"/>
  <c r="U479" i="1"/>
  <c r="U463" i="1"/>
  <c r="U415" i="1"/>
  <c r="U407" i="1"/>
  <c r="U191" i="1"/>
  <c r="U159" i="1"/>
  <c r="U55" i="1"/>
  <c r="U568" i="1"/>
  <c r="U544" i="1"/>
  <c r="U520" i="1"/>
  <c r="U495" i="1"/>
  <c r="U471" i="1"/>
  <c r="U447" i="1"/>
  <c r="U368" i="1"/>
  <c r="U240" i="1"/>
  <c r="U223" i="1"/>
  <c r="U184" i="1"/>
  <c r="U127" i="1"/>
  <c r="U15" i="1"/>
  <c r="Y339" i="1"/>
  <c r="Y331" i="1"/>
  <c r="Y323" i="1"/>
  <c r="Y315" i="1"/>
  <c r="Y307" i="1"/>
  <c r="Y299" i="1"/>
  <c r="U589" i="1"/>
  <c r="U573" i="1"/>
  <c r="U525" i="1"/>
  <c r="U509" i="1"/>
  <c r="U461" i="1"/>
  <c r="U445" i="1"/>
  <c r="U405" i="1"/>
  <c r="U397" i="1"/>
  <c r="U381" i="1"/>
  <c r="U333" i="1"/>
  <c r="U317" i="1"/>
  <c r="U309" i="1"/>
  <c r="U301" i="1"/>
  <c r="U285" i="1"/>
  <c r="U269" i="1"/>
  <c r="U253" i="1"/>
  <c r="U245" i="1"/>
  <c r="U237" i="1"/>
  <c r="U229" i="1"/>
  <c r="U221" i="1"/>
  <c r="U213" i="1"/>
  <c r="U205" i="1"/>
  <c r="U197" i="1"/>
  <c r="U189" i="1"/>
  <c r="U181" i="1"/>
  <c r="U173" i="1"/>
  <c r="U165" i="1"/>
  <c r="U157" i="1"/>
  <c r="U149" i="1"/>
  <c r="U141" i="1"/>
  <c r="U133" i="1"/>
  <c r="U125" i="1"/>
  <c r="U117" i="1"/>
  <c r="U109" i="1"/>
  <c r="U101" i="1"/>
  <c r="U93" i="1"/>
  <c r="U85" i="1"/>
  <c r="U77" i="1"/>
  <c r="U69" i="1"/>
  <c r="U61" i="1"/>
  <c r="U53" i="1"/>
  <c r="U45" i="1"/>
  <c r="U37" i="1"/>
  <c r="U29" i="1"/>
  <c r="U21" i="1"/>
  <c r="U13" i="1"/>
  <c r="U5" i="1"/>
  <c r="U504" i="1"/>
  <c r="U480" i="1"/>
  <c r="U456" i="1"/>
  <c r="U431" i="1"/>
  <c r="U392" i="1"/>
  <c r="U336" i="1"/>
  <c r="U320" i="1"/>
  <c r="U303" i="1"/>
  <c r="U287" i="1"/>
  <c r="U148" i="1"/>
  <c r="U116" i="1"/>
  <c r="U60" i="1"/>
  <c r="U52" i="1"/>
  <c r="U44" i="1"/>
  <c r="U36" i="1"/>
  <c r="U28" i="1"/>
  <c r="U20" i="1"/>
  <c r="U12" i="1"/>
  <c r="U3" i="1"/>
  <c r="U2" i="1"/>
  <c r="U4" i="1"/>
  <c r="U96" i="1"/>
  <c r="U128" i="1"/>
  <c r="U160" i="1"/>
  <c r="U192" i="1"/>
  <c r="U224" i="1"/>
  <c r="U264" i="1"/>
  <c r="U328" i="1"/>
  <c r="U88" i="1"/>
  <c r="U144" i="1"/>
  <c r="U216" i="1"/>
  <c r="U352" i="1"/>
  <c r="U384" i="1"/>
  <c r="U424" i="1"/>
  <c r="U488" i="1"/>
  <c r="U552" i="1"/>
  <c r="U16" i="1"/>
  <c r="U120" i="1"/>
  <c r="U176" i="1"/>
  <c r="U248" i="1"/>
  <c r="U272" i="1"/>
  <c r="U296" i="1"/>
  <c r="U376" i="1"/>
  <c r="U472" i="1"/>
  <c r="U536" i="1"/>
  <c r="U600" i="1"/>
  <c r="U576" i="1"/>
  <c r="U551" i="1"/>
  <c r="U528" i="1"/>
  <c r="U503" i="1"/>
  <c r="U455" i="1"/>
  <c r="U391" i="1"/>
  <c r="U215" i="1"/>
  <c r="U65" i="1"/>
  <c r="U31" i="1"/>
  <c r="Y601" i="1"/>
  <c r="Y593" i="1"/>
  <c r="Y585" i="1"/>
  <c r="Y577" i="1"/>
  <c r="Y569" i="1"/>
  <c r="Y561" i="1"/>
  <c r="Y553" i="1"/>
  <c r="Y545" i="1"/>
  <c r="Y455" i="1"/>
  <c r="Y447" i="1"/>
  <c r="Y439" i="1"/>
  <c r="Y431" i="1"/>
  <c r="Y423" i="1"/>
  <c r="Y415" i="1"/>
  <c r="Y407" i="1"/>
  <c r="Y399" i="1"/>
  <c r="Y391" i="1"/>
  <c r="Y433" i="1"/>
  <c r="Y262" i="1"/>
  <c r="Y80" i="1"/>
  <c r="Y343" i="1"/>
  <c r="Y215" i="1"/>
  <c r="Y134" i="1"/>
  <c r="Y438" i="1"/>
  <c r="U185" i="1"/>
  <c r="U177" i="1"/>
  <c r="U169" i="1"/>
  <c r="U161" i="1"/>
  <c r="U153" i="1"/>
  <c r="U33" i="1"/>
  <c r="U9" i="1"/>
  <c r="U343" i="1"/>
  <c r="U327" i="1"/>
  <c r="U312" i="1"/>
  <c r="U295" i="1"/>
  <c r="U263" i="1"/>
  <c r="U247" i="1"/>
  <c r="U208" i="1"/>
  <c r="U152" i="1"/>
  <c r="U112" i="1"/>
  <c r="U95" i="1"/>
  <c r="U49" i="1"/>
  <c r="Y263" i="1"/>
  <c r="U145" i="1"/>
  <c r="U137" i="1"/>
  <c r="U129" i="1"/>
  <c r="U121" i="1"/>
  <c r="U113" i="1"/>
  <c r="U105" i="1"/>
  <c r="U97" i="1"/>
  <c r="U89" i="1"/>
  <c r="U81" i="1"/>
  <c r="U73" i="1"/>
  <c r="U57" i="1"/>
  <c r="U41" i="1"/>
  <c r="U25" i="1"/>
  <c r="Y598" i="1"/>
  <c r="Y582" i="1"/>
  <c r="Y550" i="1"/>
  <c r="Y534" i="1"/>
  <c r="Y502" i="1"/>
  <c r="Y486" i="1"/>
  <c r="Y454" i="1"/>
  <c r="Y422" i="1"/>
  <c r="Y374" i="1"/>
  <c r="Y358" i="1"/>
  <c r="Y326" i="1"/>
  <c r="Y294" i="1"/>
  <c r="Y246" i="1"/>
  <c r="Y230" i="1"/>
  <c r="Y198" i="1"/>
  <c r="Y166" i="1"/>
  <c r="Y390" i="1"/>
  <c r="Y32" i="1"/>
  <c r="Y533" i="1"/>
  <c r="Y525" i="1"/>
  <c r="Y517" i="1"/>
  <c r="Y509" i="1"/>
  <c r="Y501" i="1"/>
  <c r="Y493" i="1"/>
  <c r="Y485" i="1"/>
  <c r="Y477" i="1"/>
  <c r="Y469" i="1"/>
  <c r="Y461" i="1"/>
  <c r="Y453" i="1"/>
  <c r="Y445" i="1"/>
  <c r="Y437" i="1"/>
  <c r="Y429" i="1"/>
  <c r="Y421" i="1"/>
  <c r="Y413" i="1"/>
  <c r="Y405" i="1"/>
  <c r="Y397" i="1"/>
  <c r="Y389" i="1"/>
  <c r="Y381" i="1"/>
  <c r="Y353" i="1"/>
  <c r="Y182" i="1"/>
  <c r="U399" i="1"/>
  <c r="U335" i="1"/>
  <c r="U319" i="1"/>
  <c r="U271" i="1"/>
  <c r="U255" i="1"/>
  <c r="U63" i="1"/>
  <c r="U47" i="1"/>
  <c r="U39" i="1"/>
  <c r="U7" i="1"/>
  <c r="Y518" i="1"/>
  <c r="AO518" i="1" s="1"/>
  <c r="Y177" i="1"/>
  <c r="Y291" i="1"/>
  <c r="Y283" i="1"/>
  <c r="Y275" i="1"/>
  <c r="Y267" i="1"/>
  <c r="Y259" i="1"/>
  <c r="Y251" i="1"/>
  <c r="Y243" i="1"/>
  <c r="Y235" i="1"/>
  <c r="Y227" i="1"/>
  <c r="Y219" i="1"/>
  <c r="Y211" i="1"/>
  <c r="Y203" i="1"/>
  <c r="Y195" i="1"/>
  <c r="Y187" i="1"/>
  <c r="Y179" i="1"/>
  <c r="Y171" i="1"/>
  <c r="Y163" i="1"/>
  <c r="Y155" i="1"/>
  <c r="Y147" i="1"/>
  <c r="Y139" i="1"/>
  <c r="Y131" i="1"/>
  <c r="Y123" i="1"/>
  <c r="Y115" i="1"/>
  <c r="Y107" i="1"/>
  <c r="Y99" i="1"/>
  <c r="Y481" i="1"/>
  <c r="Y310" i="1"/>
  <c r="Y135" i="1"/>
  <c r="Y610" i="1"/>
  <c r="Y602" i="1"/>
  <c r="Y594" i="1"/>
  <c r="Y586" i="1"/>
  <c r="Y578" i="1"/>
  <c r="Y570" i="1"/>
  <c r="Y562" i="1"/>
  <c r="Y554" i="1"/>
  <c r="Y546" i="1"/>
  <c r="Y538" i="1"/>
  <c r="Y530" i="1"/>
  <c r="Y522" i="1"/>
  <c r="Y514" i="1"/>
  <c r="Y506" i="1"/>
  <c r="Y498" i="1"/>
  <c r="Y490" i="1"/>
  <c r="Y482" i="1"/>
  <c r="Y474" i="1"/>
  <c r="Y466" i="1"/>
  <c r="Y458" i="1"/>
  <c r="Y450" i="1"/>
  <c r="Y442" i="1"/>
  <c r="Y434" i="1"/>
  <c r="Y426" i="1"/>
  <c r="Y305" i="1"/>
  <c r="Y383" i="1"/>
  <c r="Y375" i="1"/>
  <c r="Y367" i="1"/>
  <c r="Y359" i="1"/>
  <c r="Y351" i="1"/>
  <c r="Y335" i="1"/>
  <c r="Y327" i="1"/>
  <c r="Y319" i="1"/>
  <c r="Y311" i="1"/>
  <c r="Y303" i="1"/>
  <c r="Y295" i="1"/>
  <c r="Y287" i="1"/>
  <c r="Y279" i="1"/>
  <c r="Y271" i="1"/>
  <c r="Y255" i="1"/>
  <c r="Y247" i="1"/>
  <c r="Y239" i="1"/>
  <c r="Y231" i="1"/>
  <c r="Y223" i="1"/>
  <c r="Y207" i="1"/>
  <c r="Y16" i="1"/>
  <c r="Y79" i="1"/>
  <c r="Y129" i="1"/>
  <c r="Y167" i="1"/>
  <c r="Y214" i="1"/>
  <c r="Y257" i="1"/>
  <c r="Y342" i="1"/>
  <c r="Y385" i="1"/>
  <c r="Y470" i="1"/>
  <c r="Y513" i="1"/>
  <c r="Y55" i="1"/>
  <c r="Y103" i="1"/>
  <c r="Y150" i="1"/>
  <c r="Y193" i="1"/>
  <c r="Y278" i="1"/>
  <c r="Y321" i="1"/>
  <c r="Y406" i="1"/>
  <c r="Y449" i="1"/>
  <c r="Y191" i="1"/>
  <c r="Y175" i="1"/>
  <c r="Y159" i="1"/>
  <c r="Y143" i="1"/>
  <c r="Y127" i="1"/>
  <c r="Y566" i="1"/>
  <c r="Y225" i="1"/>
  <c r="Y38" i="1"/>
  <c r="Y373" i="1"/>
  <c r="Y365" i="1"/>
  <c r="Y357" i="1"/>
  <c r="Y349" i="1"/>
  <c r="Y341" i="1"/>
  <c r="Y333" i="1"/>
  <c r="Y325" i="1"/>
  <c r="Y317" i="1"/>
  <c r="Y309" i="1"/>
  <c r="Y301" i="1"/>
  <c r="Y293" i="1"/>
  <c r="Y285" i="1"/>
  <c r="Y277" i="1"/>
  <c r="Y269" i="1"/>
  <c r="Y261" i="1"/>
  <c r="Y253" i="1"/>
  <c r="Y245" i="1"/>
  <c r="Y237" i="1"/>
  <c r="Y229" i="1"/>
  <c r="Y221" i="1"/>
  <c r="Y213" i="1"/>
  <c r="Y205" i="1"/>
  <c r="Y197" i="1"/>
  <c r="Y189" i="1"/>
  <c r="Y181" i="1"/>
  <c r="Y173" i="1"/>
  <c r="Y165" i="1"/>
  <c r="Y157" i="1"/>
  <c r="Y149" i="1"/>
  <c r="Y141" i="1"/>
  <c r="Y133" i="1"/>
  <c r="Y125" i="1"/>
  <c r="Y117" i="1"/>
  <c r="Y109" i="1"/>
  <c r="Y101" i="1"/>
  <c r="Y93" i="1"/>
  <c r="Y85" i="1"/>
  <c r="Y77" i="1"/>
  <c r="Y69" i="1"/>
  <c r="Y61" i="1"/>
  <c r="Y53" i="1"/>
  <c r="Y45" i="1"/>
  <c r="Y37" i="1"/>
  <c r="Y29" i="1"/>
  <c r="Y21" i="1"/>
  <c r="Y417" i="1"/>
  <c r="Y289" i="1"/>
  <c r="Y199" i="1"/>
  <c r="Y161" i="1"/>
  <c r="Y118" i="1"/>
  <c r="Y62" i="1"/>
  <c r="Y14" i="1"/>
  <c r="G437" i="1"/>
  <c r="G429" i="1"/>
  <c r="G421" i="1"/>
  <c r="G413" i="1"/>
  <c r="G405" i="1"/>
  <c r="G397" i="1"/>
  <c r="G389" i="1"/>
  <c r="G381" i="1"/>
  <c r="G373" i="1"/>
  <c r="G365" i="1"/>
  <c r="G357" i="1"/>
  <c r="G349" i="1"/>
  <c r="G341" i="1"/>
  <c r="G333" i="1"/>
  <c r="G325" i="1"/>
  <c r="G317" i="1"/>
  <c r="G309" i="1"/>
  <c r="G301" i="1"/>
  <c r="G293" i="1"/>
  <c r="G285" i="1"/>
  <c r="G277" i="1"/>
  <c r="G269" i="1"/>
  <c r="G261" i="1"/>
  <c r="G253" i="1"/>
  <c r="G245" i="1"/>
  <c r="G237" i="1"/>
  <c r="G229" i="1"/>
  <c r="G221" i="1"/>
  <c r="G213" i="1"/>
  <c r="G205" i="1"/>
  <c r="G197" i="1"/>
  <c r="G189" i="1"/>
  <c r="G181" i="1"/>
  <c r="G173" i="1"/>
  <c r="G165" i="1"/>
  <c r="G157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2" i="1"/>
  <c r="G4" i="1"/>
  <c r="U64" i="1"/>
  <c r="U32" i="1"/>
  <c r="Y497" i="1"/>
  <c r="Y369" i="1"/>
  <c r="Y241" i="1"/>
  <c r="Y151" i="1"/>
  <c r="Y113" i="1"/>
  <c r="Y56" i="1"/>
  <c r="Y91" i="1"/>
  <c r="Y83" i="1"/>
  <c r="Y75" i="1"/>
  <c r="Y67" i="1"/>
  <c r="Y59" i="1"/>
  <c r="Y51" i="1"/>
  <c r="Y43" i="1"/>
  <c r="Y35" i="1"/>
  <c r="Y27" i="1"/>
  <c r="Y19" i="1"/>
  <c r="Y11" i="1"/>
  <c r="Y418" i="1"/>
  <c r="Y410" i="1"/>
  <c r="Y402" i="1"/>
  <c r="Y394" i="1"/>
  <c r="Y386" i="1"/>
  <c r="Y378" i="1"/>
  <c r="Y370" i="1"/>
  <c r="Y362" i="1"/>
  <c r="Y354" i="1"/>
  <c r="Y346" i="1"/>
  <c r="Y338" i="1"/>
  <c r="Y330" i="1"/>
  <c r="Y322" i="1"/>
  <c r="Y314" i="1"/>
  <c r="Y306" i="1"/>
  <c r="Y298" i="1"/>
  <c r="Y290" i="1"/>
  <c r="Y282" i="1"/>
  <c r="Y274" i="1"/>
  <c r="Y266" i="1"/>
  <c r="Y258" i="1"/>
  <c r="Y250" i="1"/>
  <c r="Y242" i="1"/>
  <c r="Y234" i="1"/>
  <c r="Y226" i="1"/>
  <c r="Y218" i="1"/>
  <c r="Y210" i="1"/>
  <c r="Y202" i="1"/>
  <c r="Y194" i="1"/>
  <c r="Y186" i="1"/>
  <c r="Y178" i="1"/>
  <c r="Y170" i="1"/>
  <c r="Y162" i="1"/>
  <c r="Y154" i="1"/>
  <c r="Y146" i="1"/>
  <c r="Y138" i="1"/>
  <c r="Y130" i="1"/>
  <c r="Y122" i="1"/>
  <c r="Y114" i="1"/>
  <c r="Y106" i="1"/>
  <c r="Y98" i="1"/>
  <c r="Y90" i="1"/>
  <c r="Y82" i="1"/>
  <c r="Y74" i="1"/>
  <c r="Y66" i="1"/>
  <c r="Y58" i="1"/>
  <c r="Y50" i="1"/>
  <c r="Y42" i="1"/>
  <c r="Y34" i="1"/>
  <c r="Y26" i="1"/>
  <c r="Y18" i="1"/>
  <c r="Y10" i="1"/>
  <c r="Y2" i="1"/>
  <c r="Y529" i="1"/>
  <c r="Y401" i="1"/>
  <c r="Y273" i="1"/>
  <c r="Y183" i="1"/>
  <c r="Y145" i="1"/>
  <c r="Y102" i="1"/>
  <c r="Y39" i="1"/>
  <c r="Y111" i="1"/>
  <c r="Y95" i="1"/>
  <c r="Y87" i="1"/>
  <c r="Y71" i="1"/>
  <c r="Y63" i="1"/>
  <c r="Y47" i="1"/>
  <c r="Y31" i="1"/>
  <c r="Y23" i="1"/>
  <c r="Y7" i="1"/>
  <c r="Y606" i="1"/>
  <c r="Y590" i="1"/>
  <c r="AO590" i="1" s="1"/>
  <c r="Y574" i="1"/>
  <c r="Y558" i="1"/>
  <c r="Y542" i="1"/>
  <c r="Y526" i="1"/>
  <c r="Y510" i="1"/>
  <c r="Y494" i="1"/>
  <c r="Y478" i="1"/>
  <c r="Y462" i="1"/>
  <c r="Y446" i="1"/>
  <c r="Y430" i="1"/>
  <c r="Y414" i="1"/>
  <c r="Y398" i="1"/>
  <c r="Y382" i="1"/>
  <c r="Y366" i="1"/>
  <c r="Y350" i="1"/>
  <c r="Y334" i="1"/>
  <c r="Y318" i="1"/>
  <c r="Y302" i="1"/>
  <c r="Y286" i="1"/>
  <c r="Y270" i="1"/>
  <c r="Y254" i="1"/>
  <c r="Y238" i="1"/>
  <c r="Y222" i="1"/>
  <c r="Y206" i="1"/>
  <c r="Y190" i="1"/>
  <c r="Y174" i="1"/>
  <c r="Y158" i="1"/>
  <c r="Y142" i="1"/>
  <c r="Y126" i="1"/>
  <c r="Y110" i="1"/>
  <c r="Y94" i="1"/>
  <c r="Y86" i="1"/>
  <c r="Y70" i="1"/>
  <c r="Y54" i="1"/>
  <c r="Y46" i="1"/>
  <c r="Y30" i="1"/>
  <c r="Y22" i="1"/>
  <c r="Y6" i="1"/>
  <c r="Y465" i="1"/>
  <c r="Y337" i="1"/>
  <c r="Y209" i="1"/>
  <c r="Y119" i="1"/>
  <c r="Y78" i="1"/>
  <c r="Y15" i="1"/>
  <c r="Y13" i="1"/>
  <c r="Y9" i="1"/>
  <c r="Y17" i="1"/>
  <c r="Y25" i="1"/>
  <c r="Y33" i="1"/>
  <c r="Y41" i="1"/>
  <c r="Y49" i="1"/>
  <c r="Y57" i="1"/>
  <c r="Y65" i="1"/>
  <c r="Y73" i="1"/>
  <c r="Y81" i="1"/>
  <c r="Y89" i="1"/>
  <c r="Y97" i="1"/>
  <c r="Y5" i="1"/>
  <c r="Y537" i="1"/>
  <c r="Y521" i="1"/>
  <c r="Y505" i="1"/>
  <c r="Y489" i="1"/>
  <c r="Y473" i="1"/>
  <c r="Y457" i="1"/>
  <c r="Y441" i="1"/>
  <c r="Y425" i="1"/>
  <c r="Y409" i="1"/>
  <c r="Y393" i="1"/>
  <c r="Y377" i="1"/>
  <c r="Y361" i="1"/>
  <c r="Y345" i="1"/>
  <c r="Y329" i="1"/>
  <c r="Y313" i="1"/>
  <c r="Y297" i="1"/>
  <c r="Y281" i="1"/>
  <c r="Y265" i="1"/>
  <c r="Y249" i="1"/>
  <c r="Y233" i="1"/>
  <c r="Y217" i="1"/>
  <c r="Y201" i="1"/>
  <c r="Y185" i="1"/>
  <c r="Y169" i="1"/>
  <c r="Y153" i="1"/>
  <c r="Y137" i="1"/>
  <c r="Y121" i="1"/>
  <c r="Y105" i="1"/>
  <c r="Y64" i="1"/>
  <c r="Y604" i="1"/>
  <c r="Y596" i="1"/>
  <c r="Y588" i="1"/>
  <c r="Y580" i="1"/>
  <c r="Y572" i="1"/>
  <c r="Y564" i="1"/>
  <c r="Y556" i="1"/>
  <c r="Y548" i="1"/>
  <c r="Y540" i="1"/>
  <c r="Y532" i="1"/>
  <c r="Y524" i="1"/>
  <c r="Y516" i="1"/>
  <c r="Y508" i="1"/>
  <c r="Y500" i="1"/>
  <c r="Y492" i="1"/>
  <c r="Y484" i="1"/>
  <c r="Y476" i="1"/>
  <c r="Y468" i="1"/>
  <c r="Y460" i="1"/>
  <c r="Y452" i="1"/>
  <c r="Y444" i="1"/>
  <c r="Y436" i="1"/>
  <c r="Y428" i="1"/>
  <c r="Y420" i="1"/>
  <c r="Y412" i="1"/>
  <c r="Y404" i="1"/>
  <c r="Y396" i="1"/>
  <c r="Y388" i="1"/>
  <c r="Y380" i="1"/>
  <c r="Y372" i="1"/>
  <c r="Y364" i="1"/>
  <c r="Y356" i="1"/>
  <c r="Y348" i="1"/>
  <c r="Y340" i="1"/>
  <c r="Y332" i="1"/>
  <c r="Y324" i="1"/>
  <c r="Y316" i="1"/>
  <c r="Y308" i="1"/>
  <c r="Y300" i="1"/>
  <c r="Y292" i="1"/>
  <c r="Y284" i="1"/>
  <c r="Y276" i="1"/>
  <c r="Y268" i="1"/>
  <c r="Y260" i="1"/>
  <c r="Y252" i="1"/>
  <c r="Y244" i="1"/>
  <c r="Y236" i="1"/>
  <c r="Y228" i="1"/>
  <c r="Y220" i="1"/>
  <c r="Y212" i="1"/>
  <c r="Y204" i="1"/>
  <c r="Y196" i="1"/>
  <c r="Y188" i="1"/>
  <c r="Y180" i="1"/>
  <c r="Y172" i="1"/>
  <c r="Y164" i="1"/>
  <c r="Y156" i="1"/>
  <c r="Y148" i="1"/>
  <c r="Y140" i="1"/>
  <c r="Y132" i="1"/>
  <c r="Y124" i="1"/>
  <c r="Y116" i="1"/>
  <c r="Y108" i="1"/>
  <c r="Y100" i="1"/>
  <c r="Y92" i="1"/>
  <c r="Y84" i="1"/>
  <c r="Y76" i="1"/>
  <c r="Y68" i="1"/>
  <c r="Y60" i="1"/>
  <c r="Y52" i="1"/>
  <c r="Y44" i="1"/>
  <c r="Y36" i="1"/>
  <c r="Y28" i="1"/>
  <c r="Y20" i="1"/>
  <c r="Y12" i="1"/>
  <c r="Y4" i="1"/>
  <c r="G2" i="1"/>
  <c r="G3" i="1"/>
  <c r="Y48" i="1"/>
  <c r="Y88" i="1"/>
  <c r="Y24" i="1"/>
  <c r="Y3" i="1"/>
  <c r="AO471" i="1"/>
  <c r="G6" i="1"/>
  <c r="G603" i="1"/>
  <c r="G595" i="1"/>
  <c r="G587" i="1"/>
  <c r="G579" i="1"/>
  <c r="AO579" i="1" s="1"/>
  <c r="G571" i="1"/>
  <c r="G563" i="1"/>
  <c r="G555" i="1"/>
  <c r="G547" i="1"/>
  <c r="G539" i="1"/>
  <c r="G531" i="1"/>
  <c r="G523" i="1"/>
  <c r="AO523" i="1" s="1"/>
  <c r="G515" i="1"/>
  <c r="G507" i="1"/>
  <c r="G499" i="1"/>
  <c r="G491" i="1"/>
  <c r="AO491" i="1" s="1"/>
  <c r="G483" i="1"/>
  <c r="AO483" i="1" s="1"/>
  <c r="G475" i="1"/>
  <c r="AO475" i="1" s="1"/>
  <c r="G467" i="1"/>
  <c r="G459" i="1"/>
  <c r="G451" i="1"/>
  <c r="G443" i="1"/>
  <c r="G435" i="1"/>
  <c r="G427" i="1"/>
  <c r="G419" i="1"/>
  <c r="G411" i="1"/>
  <c r="G403" i="1"/>
  <c r="G395" i="1"/>
  <c r="G387" i="1"/>
  <c r="G379" i="1"/>
  <c r="G371" i="1"/>
  <c r="G363" i="1"/>
  <c r="G355" i="1"/>
  <c r="G347" i="1"/>
  <c r="G339" i="1"/>
  <c r="G331" i="1"/>
  <c r="AO331" i="1" s="1"/>
  <c r="G323" i="1"/>
  <c r="G315" i="1"/>
  <c r="G307" i="1"/>
  <c r="G299" i="1"/>
  <c r="G291" i="1"/>
  <c r="G283" i="1"/>
  <c r="G275" i="1"/>
  <c r="G267" i="1"/>
  <c r="G259" i="1"/>
  <c r="G251" i="1"/>
  <c r="G243" i="1"/>
  <c r="G235" i="1"/>
  <c r="G227" i="1"/>
  <c r="G219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AO377" i="1" l="1"/>
  <c r="AO395" i="1"/>
  <c r="AO227" i="1"/>
  <c r="AO99" i="1"/>
  <c r="AO230" i="1"/>
  <c r="AO454" i="1"/>
  <c r="AO467" i="1"/>
  <c r="AO597" i="1"/>
  <c r="AO243" i="1"/>
  <c r="AO464" i="1"/>
  <c r="AO59" i="1"/>
  <c r="AO560" i="1"/>
  <c r="AO567" i="1"/>
  <c r="AO307" i="1"/>
  <c r="AO37" i="1"/>
  <c r="AO165" i="1"/>
  <c r="AO357" i="1"/>
  <c r="AO363" i="1"/>
  <c r="AO123" i="1"/>
  <c r="AO443" i="1"/>
  <c r="AO507" i="1"/>
  <c r="AO571" i="1"/>
  <c r="AO487" i="1"/>
  <c r="AO595" i="1"/>
  <c r="AO91" i="1"/>
  <c r="AO603" i="1"/>
  <c r="AO8" i="1"/>
  <c r="AO440" i="1"/>
  <c r="AO115" i="1"/>
  <c r="AO413" i="1"/>
  <c r="AO379" i="1"/>
  <c r="AO259" i="1"/>
  <c r="AO400" i="1"/>
  <c r="AO173" i="1"/>
  <c r="AO237" i="1"/>
  <c r="AO125" i="1"/>
  <c r="AO189" i="1"/>
  <c r="AO253" i="1"/>
  <c r="AO317" i="1"/>
  <c r="AO381" i="1"/>
  <c r="AO155" i="1"/>
  <c r="AO283" i="1"/>
  <c r="AO69" i="1"/>
  <c r="AO133" i="1"/>
  <c r="AO197" i="1"/>
  <c r="AO389" i="1"/>
  <c r="AO304" i="1"/>
  <c r="AO171" i="1"/>
  <c r="AO427" i="1"/>
  <c r="AO213" i="1"/>
  <c r="AO341" i="1"/>
  <c r="AO355" i="1"/>
  <c r="AO107" i="1"/>
  <c r="AO235" i="1"/>
  <c r="AO499" i="1"/>
  <c r="AO563" i="1"/>
  <c r="AO67" i="1"/>
  <c r="AO451" i="1"/>
  <c r="AO504" i="1"/>
  <c r="AO93" i="1"/>
  <c r="AO301" i="1"/>
  <c r="AO212" i="1"/>
  <c r="AO33" i="1"/>
  <c r="AO225" i="1"/>
  <c r="AO289" i="1"/>
  <c r="AO353" i="1"/>
  <c r="AO545" i="1"/>
  <c r="AO517" i="1"/>
  <c r="AO15" i="1"/>
  <c r="AO336" i="1"/>
  <c r="AO358" i="1"/>
  <c r="AO46" i="1"/>
  <c r="AO110" i="1"/>
  <c r="AO258" i="1"/>
  <c r="AO226" i="1"/>
  <c r="AO418" i="1"/>
  <c r="AO455" i="1"/>
  <c r="AO543" i="1"/>
  <c r="AO139" i="1"/>
  <c r="AO267" i="1"/>
  <c r="AO117" i="1"/>
  <c r="AO181" i="1"/>
  <c r="AO28" i="1"/>
  <c r="AO156" i="1"/>
  <c r="AO220" i="1"/>
  <c r="AO284" i="1"/>
  <c r="AO41" i="1"/>
  <c r="AO105" i="1"/>
  <c r="AO233" i="1"/>
  <c r="AO297" i="1"/>
  <c r="AO553" i="1"/>
  <c r="AO388" i="1"/>
  <c r="AO88" i="1"/>
  <c r="AO152" i="1"/>
  <c r="AO280" i="1"/>
  <c r="AO344" i="1"/>
  <c r="AO600" i="1"/>
  <c r="AO254" i="1"/>
  <c r="AO374" i="1"/>
  <c r="AO310" i="1"/>
  <c r="AO574" i="1"/>
  <c r="AO207" i="1"/>
  <c r="AO250" i="1"/>
  <c r="AO503" i="1"/>
  <c r="AO439" i="1"/>
  <c r="AO100" i="1"/>
  <c r="AO292" i="1"/>
  <c r="AO49" i="1"/>
  <c r="AO113" i="1"/>
  <c r="AO497" i="1"/>
  <c r="AO396" i="1"/>
  <c r="AO533" i="1"/>
  <c r="AO96" i="1"/>
  <c r="AO160" i="1"/>
  <c r="AO352" i="1"/>
  <c r="AO126" i="1"/>
  <c r="AO326" i="1"/>
  <c r="AO462" i="1"/>
  <c r="AO215" i="1"/>
  <c r="AO263" i="1"/>
  <c r="AO4" i="1"/>
  <c r="AO121" i="1"/>
  <c r="AO185" i="1"/>
  <c r="AO468" i="1"/>
  <c r="AO596" i="1"/>
  <c r="AO40" i="1"/>
  <c r="AO296" i="1"/>
  <c r="AO424" i="1"/>
  <c r="AO122" i="1"/>
  <c r="AO290" i="1"/>
  <c r="AO14" i="1"/>
  <c r="AO87" i="1"/>
  <c r="AO406" i="1"/>
  <c r="AO534" i="1"/>
  <c r="AO606" i="1"/>
  <c r="AO514" i="1"/>
  <c r="AO130" i="1"/>
  <c r="AO607" i="1"/>
  <c r="AO12" i="1"/>
  <c r="AO333" i="1"/>
  <c r="AO116" i="1"/>
  <c r="AO180" i="1"/>
  <c r="AO244" i="1"/>
  <c r="AO412" i="1"/>
  <c r="AO476" i="1"/>
  <c r="AO540" i="1"/>
  <c r="AO302" i="1"/>
  <c r="AO167" i="1"/>
  <c r="AO366" i="1"/>
  <c r="AO98" i="1"/>
  <c r="AO322" i="1"/>
  <c r="AO522" i="1"/>
  <c r="AO327" i="1"/>
  <c r="AO239" i="1"/>
  <c r="AO60" i="1"/>
  <c r="AO124" i="1"/>
  <c r="AO265" i="1"/>
  <c r="AO356" i="1"/>
  <c r="AO548" i="1"/>
  <c r="AO154" i="1"/>
  <c r="AO10" i="1"/>
  <c r="AO31" i="1"/>
  <c r="AO22" i="1"/>
  <c r="AO510" i="1"/>
  <c r="AO170" i="1"/>
  <c r="AO370" i="1"/>
  <c r="AO162" i="1"/>
  <c r="AO346" i="1"/>
  <c r="AO546" i="1"/>
  <c r="AO359" i="1"/>
  <c r="AO399" i="1"/>
  <c r="AO231" i="1"/>
  <c r="AO51" i="1"/>
  <c r="AO68" i="1"/>
  <c r="AO324" i="1"/>
  <c r="AO17" i="1"/>
  <c r="AO209" i="1"/>
  <c r="AO337" i="1"/>
  <c r="AO593" i="1"/>
  <c r="AO556" i="1"/>
  <c r="AO501" i="1"/>
  <c r="AO64" i="1"/>
  <c r="AO192" i="1"/>
  <c r="AO320" i="1"/>
  <c r="AO576" i="1"/>
  <c r="AO50" i="1"/>
  <c r="AO39" i="1"/>
  <c r="AO47" i="1"/>
  <c r="AO127" i="1"/>
  <c r="AO198" i="1"/>
  <c r="AO30" i="1"/>
  <c r="AO94" i="1"/>
  <c r="AO398" i="1"/>
  <c r="AO210" i="1"/>
  <c r="AO402" i="1"/>
  <c r="AO279" i="1"/>
  <c r="AO76" i="1"/>
  <c r="AO140" i="1"/>
  <c r="AO268" i="1"/>
  <c r="AO217" i="1"/>
  <c r="AO409" i="1"/>
  <c r="AO473" i="1"/>
  <c r="AO564" i="1"/>
  <c r="AO509" i="1"/>
  <c r="AO573" i="1"/>
  <c r="AO72" i="1"/>
  <c r="AO456" i="1"/>
  <c r="AO470" i="1"/>
  <c r="AO38" i="1"/>
  <c r="AO174" i="1"/>
  <c r="AO414" i="1"/>
  <c r="AO426" i="1"/>
  <c r="AO575" i="1"/>
  <c r="AO109" i="1"/>
  <c r="AO429" i="1"/>
  <c r="AO437" i="1"/>
  <c r="AO360" i="1"/>
  <c r="AO397" i="1"/>
  <c r="AO203" i="1"/>
  <c r="AO299" i="1"/>
  <c r="AO97" i="1"/>
  <c r="AO161" i="1"/>
  <c r="AO481" i="1"/>
  <c r="AO380" i="1"/>
  <c r="AO572" i="1"/>
  <c r="AO80" i="1"/>
  <c r="AO208" i="1"/>
  <c r="AO218" i="1"/>
  <c r="AO119" i="1"/>
  <c r="AO238" i="1"/>
  <c r="AO486" i="1"/>
  <c r="AO294" i="1"/>
  <c r="AO558" i="1"/>
  <c r="AO66" i="1"/>
  <c r="AO610" i="1"/>
  <c r="AO367" i="1"/>
  <c r="AO415" i="1"/>
  <c r="AO169" i="1"/>
  <c r="AO425" i="1"/>
  <c r="AO489" i="1"/>
  <c r="AO516" i="1"/>
  <c r="AO461" i="1"/>
  <c r="AO408" i="1"/>
  <c r="AO242" i="1"/>
  <c r="AO502" i="1"/>
  <c r="AO190" i="1"/>
  <c r="AO446" i="1"/>
  <c r="AO466" i="1"/>
  <c r="AO90" i="1"/>
  <c r="AO442" i="1"/>
  <c r="AO375" i="1"/>
  <c r="AO223" i="1"/>
  <c r="AO36" i="1"/>
  <c r="AO177" i="1"/>
  <c r="AO305" i="1"/>
  <c r="AO433" i="1"/>
  <c r="AO332" i="1"/>
  <c r="AO460" i="1"/>
  <c r="AO524" i="1"/>
  <c r="AO32" i="1"/>
  <c r="AO224" i="1"/>
  <c r="AO480" i="1"/>
  <c r="AO9" i="1"/>
  <c r="AO175" i="1"/>
  <c r="AO270" i="1"/>
  <c r="AO390" i="1"/>
  <c r="AO62" i="1"/>
  <c r="AO306" i="1"/>
  <c r="AO274" i="1"/>
  <c r="AO247" i="1"/>
  <c r="AO599" i="1"/>
  <c r="AO44" i="1"/>
  <c r="AO172" i="1"/>
  <c r="AO57" i="1"/>
  <c r="AO569" i="1"/>
  <c r="AO340" i="1"/>
  <c r="AO168" i="1"/>
  <c r="AO552" i="1"/>
  <c r="AO482" i="1"/>
  <c r="AO286" i="1"/>
  <c r="AO5" i="1"/>
  <c r="AO214" i="1"/>
  <c r="AO498" i="1"/>
  <c r="AO303" i="1"/>
  <c r="AO3" i="1"/>
  <c r="AO77" i="1"/>
  <c r="AO205" i="1"/>
  <c r="AO269" i="1"/>
  <c r="AO65" i="1"/>
  <c r="AO257" i="1"/>
  <c r="AO577" i="1"/>
  <c r="AO604" i="1"/>
  <c r="AO549" i="1"/>
  <c r="AO48" i="1"/>
  <c r="AO368" i="1"/>
  <c r="AO138" i="1"/>
  <c r="AO506" i="1"/>
  <c r="AO199" i="1"/>
  <c r="AO422" i="1"/>
  <c r="AO78" i="1"/>
  <c r="AO150" i="1"/>
  <c r="AO146" i="1"/>
  <c r="AO255" i="1"/>
  <c r="AO495" i="1"/>
  <c r="AO137" i="1"/>
  <c r="AO393" i="1"/>
  <c r="AO420" i="1"/>
  <c r="AO248" i="1"/>
  <c r="AO376" i="1"/>
  <c r="AO318" i="1"/>
  <c r="AO566" i="1"/>
  <c r="AO382" i="1"/>
  <c r="AO271" i="1"/>
  <c r="AO132" i="1"/>
  <c r="AO196" i="1"/>
  <c r="AO260" i="1"/>
  <c r="AO428" i="1"/>
  <c r="AO565" i="1"/>
  <c r="AO582" i="1"/>
  <c r="AO526" i="1"/>
  <c r="AO578" i="1"/>
  <c r="AO378" i="1"/>
  <c r="AO570" i="1"/>
  <c r="AO407" i="1"/>
  <c r="AO479" i="1"/>
  <c r="AO319" i="1"/>
  <c r="AO89" i="1"/>
  <c r="AO153" i="1"/>
  <c r="AO345" i="1"/>
  <c r="AO537" i="1"/>
  <c r="AO372" i="1"/>
  <c r="AO136" i="1"/>
  <c r="AO264" i="1"/>
  <c r="AO328" i="1"/>
  <c r="AO520" i="1"/>
  <c r="AO386" i="1"/>
  <c r="AO55" i="1"/>
  <c r="AO598" i="1"/>
  <c r="AO102" i="1"/>
  <c r="AO234" i="1"/>
  <c r="AO602" i="1"/>
  <c r="AO26" i="1"/>
  <c r="AO394" i="1"/>
  <c r="AO391" i="1"/>
  <c r="AO535" i="1"/>
  <c r="AO311" i="1"/>
  <c r="AO351" i="1"/>
  <c r="AO515" i="1"/>
  <c r="AO531" i="1"/>
  <c r="AO219" i="1"/>
  <c r="AO496" i="1"/>
  <c r="AO469" i="1"/>
  <c r="AO609" i="1"/>
  <c r="AO211" i="1"/>
  <c r="AO447" i="1"/>
  <c r="AO101" i="1"/>
  <c r="AO229" i="1"/>
  <c r="AO511" i="1"/>
  <c r="AO423" i="1"/>
  <c r="AO35" i="1"/>
  <c r="AO6" i="1"/>
  <c r="AO477" i="1"/>
  <c r="AO251" i="1"/>
  <c r="AO2" i="1"/>
  <c r="AO588" i="1"/>
  <c r="AO421" i="1"/>
  <c r="AO435" i="1"/>
  <c r="AO261" i="1"/>
  <c r="AO605" i="1"/>
  <c r="AO592" i="1"/>
  <c r="AO335" i="1"/>
  <c r="AO293" i="1"/>
  <c r="AO591" i="1"/>
  <c r="AO179" i="1"/>
  <c r="AO141" i="1"/>
  <c r="AO453" i="1"/>
  <c r="AO551" i="1"/>
  <c r="AO383" i="1"/>
  <c r="AO583" i="1"/>
  <c r="AO157" i="1"/>
  <c r="AO525" i="1"/>
  <c r="AO325" i="1"/>
  <c r="AO559" i="1"/>
  <c r="AO431" i="1"/>
  <c r="AO463" i="1"/>
  <c r="AO75" i="1"/>
  <c r="AO147" i="1"/>
  <c r="AO403" i="1"/>
  <c r="AO581" i="1"/>
  <c r="AO432" i="1"/>
  <c r="AO27" i="1"/>
  <c r="AO539" i="1"/>
  <c r="AO29" i="1"/>
  <c r="AO221" i="1"/>
  <c r="AO349" i="1"/>
  <c r="AO61" i="1"/>
  <c r="AO256" i="1"/>
  <c r="AO448" i="1"/>
  <c r="AO419" i="1"/>
  <c r="AO547" i="1"/>
  <c r="AO83" i="1"/>
  <c r="AO275" i="1"/>
  <c r="AO347" i="1"/>
  <c r="AO411" i="1"/>
  <c r="AO45" i="1"/>
  <c r="AO365" i="1"/>
  <c r="AO587" i="1"/>
  <c r="AO19" i="1"/>
  <c r="AO163" i="1"/>
  <c r="AO21" i="1"/>
  <c r="AO85" i="1"/>
  <c r="AO149" i="1"/>
  <c r="AO277" i="1"/>
  <c r="AO405" i="1"/>
  <c r="AO373" i="1"/>
  <c r="AO589" i="1"/>
  <c r="AO557" i="1"/>
  <c r="AO527" i="1"/>
  <c r="AO541" i="1"/>
  <c r="AO478" i="1"/>
  <c r="AO512" i="1"/>
  <c r="AO584" i="1"/>
  <c r="AO493" i="1"/>
  <c r="AO438" i="1"/>
  <c r="AO285" i="1"/>
  <c r="AO445" i="1"/>
  <c r="AO485" i="1"/>
  <c r="AO519" i="1"/>
  <c r="AO550" i="1"/>
  <c r="AO494" i="1"/>
  <c r="AO343" i="1"/>
  <c r="AO323" i="1"/>
  <c r="AO387" i="1"/>
  <c r="AO542" i="1"/>
  <c r="AO53" i="1"/>
  <c r="AO291" i="1"/>
  <c r="AO245" i="1"/>
  <c r="AO309" i="1"/>
  <c r="AO43" i="1"/>
  <c r="AO371" i="1"/>
  <c r="AO555" i="1"/>
  <c r="AO187" i="1"/>
  <c r="AO315" i="1"/>
  <c r="AO131" i="1"/>
  <c r="AO195" i="1"/>
  <c r="AO288" i="1"/>
  <c r="AO416" i="1"/>
  <c r="AO608" i="1"/>
  <c r="AO459" i="1"/>
  <c r="AO339" i="1"/>
  <c r="AO108" i="1"/>
  <c r="AO236" i="1"/>
  <c r="AO300" i="1"/>
  <c r="AO249" i="1"/>
  <c r="AO313" i="1"/>
  <c r="AO441" i="1"/>
  <c r="AO505" i="1"/>
  <c r="AO404" i="1"/>
  <c r="AO532" i="1"/>
  <c r="AO104" i="1"/>
  <c r="AO232" i="1"/>
  <c r="AO488" i="1"/>
  <c r="AO18" i="1"/>
  <c r="AO70" i="1"/>
  <c r="AO142" i="1"/>
  <c r="AO342" i="1"/>
  <c r="AO330" i="1"/>
  <c r="AO298" i="1"/>
  <c r="AO287" i="1"/>
  <c r="AO52" i="1"/>
  <c r="AO308" i="1"/>
  <c r="AO129" i="1"/>
  <c r="AO193" i="1"/>
  <c r="AO321" i="1"/>
  <c r="AO385" i="1"/>
  <c r="AO449" i="1"/>
  <c r="AO513" i="1"/>
  <c r="AO348" i="1"/>
  <c r="AO112" i="1"/>
  <c r="AO176" i="1"/>
  <c r="AO240" i="1"/>
  <c r="AO34" i="1"/>
  <c r="AO314" i="1"/>
  <c r="AO23" i="1"/>
  <c r="AO95" i="1"/>
  <c r="AO13" i="1"/>
  <c r="AO354" i="1"/>
  <c r="AO530" i="1"/>
  <c r="AO188" i="1"/>
  <c r="AO252" i="1"/>
  <c r="AO316" i="1"/>
  <c r="AO73" i="1"/>
  <c r="AO201" i="1"/>
  <c r="AO329" i="1"/>
  <c r="AO457" i="1"/>
  <c r="AO521" i="1"/>
  <c r="AO585" i="1"/>
  <c r="AO484" i="1"/>
  <c r="AO56" i="1"/>
  <c r="AO120" i="1"/>
  <c r="AO184" i="1"/>
  <c r="AO312" i="1"/>
  <c r="AO568" i="1"/>
  <c r="AO42" i="1"/>
  <c r="AO338" i="1"/>
  <c r="AO538" i="1"/>
  <c r="AO111" i="1"/>
  <c r="AO134" i="1"/>
  <c r="AO86" i="1"/>
  <c r="AO158" i="1"/>
  <c r="AO246" i="1"/>
  <c r="AO554" i="1"/>
  <c r="AO295" i="1"/>
  <c r="AO81" i="1"/>
  <c r="AO145" i="1"/>
  <c r="AO273" i="1"/>
  <c r="AO401" i="1"/>
  <c r="AO465" i="1"/>
  <c r="AO529" i="1"/>
  <c r="AO364" i="1"/>
  <c r="AO492" i="1"/>
  <c r="AO128" i="1"/>
  <c r="AO384" i="1"/>
  <c r="AO178" i="1"/>
  <c r="AO362" i="1"/>
  <c r="AO562" i="1"/>
  <c r="AO334" i="1"/>
  <c r="AO166" i="1"/>
  <c r="AO262" i="1"/>
  <c r="AO186" i="1"/>
  <c r="AO16" i="1"/>
  <c r="AO204" i="1"/>
  <c r="AO25" i="1"/>
  <c r="AO281" i="1"/>
  <c r="AO601" i="1"/>
  <c r="AO436" i="1"/>
  <c r="AO500" i="1"/>
  <c r="AO7" i="1"/>
  <c r="AO200" i="1"/>
  <c r="AO392" i="1"/>
  <c r="AO58" i="1"/>
  <c r="AO194" i="1"/>
  <c r="AO594" i="1"/>
  <c r="AO103" i="1"/>
  <c r="AO143" i="1"/>
  <c r="AO222" i="1"/>
  <c r="AO350" i="1"/>
  <c r="AO278" i="1"/>
  <c r="AO183" i="1"/>
  <c r="AO202" i="1"/>
  <c r="AO586" i="1"/>
  <c r="AO20" i="1"/>
  <c r="AO84" i="1"/>
  <c r="AO148" i="1"/>
  <c r="AO276" i="1"/>
  <c r="AO417" i="1"/>
  <c r="AO444" i="1"/>
  <c r="AO508" i="1"/>
  <c r="AO144" i="1"/>
  <c r="AO272" i="1"/>
  <c r="AO528" i="1"/>
  <c r="AO74" i="1"/>
  <c r="AO410" i="1"/>
  <c r="AO63" i="1"/>
  <c r="AO191" i="1"/>
  <c r="AO182" i="1"/>
  <c r="AO430" i="1"/>
  <c r="AO450" i="1"/>
  <c r="AO159" i="1"/>
  <c r="AO92" i="1"/>
  <c r="AO361" i="1"/>
  <c r="AO452" i="1"/>
  <c r="AO580" i="1"/>
  <c r="AO24" i="1"/>
  <c r="AO216" i="1"/>
  <c r="AO472" i="1"/>
  <c r="AO536" i="1"/>
  <c r="AO82" i="1"/>
  <c r="AO434" i="1"/>
  <c r="AO135" i="1"/>
  <c r="AO71" i="1"/>
  <c r="AO54" i="1"/>
  <c r="AO118" i="1"/>
  <c r="AO282" i="1"/>
  <c r="AO151" i="1"/>
  <c r="AO164" i="1"/>
  <c r="AO228" i="1"/>
  <c r="AO241" i="1"/>
  <c r="AO369" i="1"/>
  <c r="AO561" i="1"/>
  <c r="AO544" i="1"/>
  <c r="AO106" i="1"/>
  <c r="AO266" i="1"/>
  <c r="AO458" i="1"/>
  <c r="AO11" i="1"/>
  <c r="AO79" i="1"/>
  <c r="AO206" i="1"/>
  <c r="AO490" i="1"/>
  <c r="AO114" i="1"/>
  <c r="AO474" i="1"/>
  <c r="L24" i="16"/>
  <c r="B24" i="16"/>
  <c r="B44" i="16" s="1"/>
  <c r="L44" i="16" l="1"/>
  <c r="D44" i="16" l="1"/>
  <c r="P44" i="16" s="1"/>
  <c r="D24" i="16"/>
  <c r="P24" i="16" s="1"/>
</calcChain>
</file>

<file path=xl/sharedStrings.xml><?xml version="1.0" encoding="utf-8"?>
<sst xmlns="http://schemas.openxmlformats.org/spreadsheetml/2006/main" count="15979" uniqueCount="3169">
  <si>
    <t>TCE overlapped % in experimental and prediction</t>
  </si>
  <si>
    <t xml:space="preserve">MHC2- FIRST CRITERIA OPTIMIZATION </t>
  </si>
  <si>
    <t>MHC1-PERCENTAGE OVERLAPPED OPTIMIZATION</t>
  </si>
  <si>
    <t>MHC1- MISMATCH OPTIMIZATION</t>
  </si>
  <si>
    <t xml:space="preserve">(SET OVERLAPPED PENCENTAGE =50%, SC =1,3, 5, 7, 9, 12, MISMATCHES =0) </t>
  </si>
  <si>
    <t xml:space="preserve"> (FC = 0.3,SC =SC =1,3, 5, 7, 9, 12, MISMATCHES = 0)</t>
  </si>
  <si>
    <t xml:space="preserve"> (FC = 0.3,SC =SC =1,3, 5, 7, 9, 12,)</t>
  </si>
  <si>
    <t>FC</t>
  </si>
  <si>
    <t>auROC</t>
  </si>
  <si>
    <t>%</t>
  </si>
  <si>
    <t xml:space="preserve">initial TCE </t>
  </si>
  <si>
    <t>reduced TCE</t>
  </si>
  <si>
    <t>mismatches</t>
  </si>
  <si>
    <t>MHC2- FIRST CRITERIA OPTIMIZATION</t>
  </si>
  <si>
    <t>MHC2-PERCENTAGE OVERLAPPED OPTIMIZATION</t>
  </si>
  <si>
    <t>MHC2-MISMATCH OPTIMIZATION</t>
  </si>
  <si>
    <t xml:space="preserve"> (SET OVERLAPPED PENCENTAGE =50%, SC =1, 6, 12, 20, 30, 40, 52,  MISMATCHES =0) </t>
  </si>
  <si>
    <t xml:space="preserve"> (FC =4,SC =1, 6, 12, 20, 30, 40, 52, MISMATCHES = 0)</t>
  </si>
  <si>
    <t xml:space="preserve"> (FC =4,SC =1, 6, 12, 20, 30, 40, 52)</t>
  </si>
  <si>
    <t>np_prtn</t>
  </si>
  <si>
    <t>count matched TCEs</t>
  </si>
  <si>
    <t>Column1</t>
  </si>
  <si>
    <t>Row Labels</t>
  </si>
  <si>
    <t>Count of Mtb_NP_Prtn_count</t>
  </si>
  <si>
    <t>YP_178023.1</t>
  </si>
  <si>
    <t>NP_218391.1</t>
  </si>
  <si>
    <t>NP_216402.1</t>
  </si>
  <si>
    <t>NP_218321.1</t>
  </si>
  <si>
    <t>NP_216547.1</t>
  </si>
  <si>
    <t>NP_216545.1</t>
  </si>
  <si>
    <t>YP_178022.1</t>
  </si>
  <si>
    <t>NP_216249.1</t>
  </si>
  <si>
    <t>YP_177694.1</t>
  </si>
  <si>
    <t>Grand Total</t>
  </si>
  <si>
    <t>NP_216496.1</t>
  </si>
  <si>
    <t>NP_216863.1</t>
  </si>
  <si>
    <t>NP_215713.1</t>
  </si>
  <si>
    <t>NP_215554.1</t>
  </si>
  <si>
    <t>NP_218137.1</t>
  </si>
  <si>
    <t>NP_217391.1</t>
  </si>
  <si>
    <t>Count of log_Mtb_NP_Prtn_count</t>
  </si>
  <si>
    <t>NP_214802.1</t>
  </si>
  <si>
    <t>YP_177838.1</t>
  </si>
  <si>
    <t>NP_218395.1</t>
  </si>
  <si>
    <t>NP_217535.1</t>
  </si>
  <si>
    <t>NP_216862.1</t>
  </si>
  <si>
    <t>NP_215714.1</t>
  </si>
  <si>
    <t>NP_218136.1</t>
  </si>
  <si>
    <t>NP_215553.1</t>
  </si>
  <si>
    <t>NP_217144.1</t>
  </si>
  <si>
    <t>NP_216382.3</t>
  </si>
  <si>
    <t>NP_218400.1</t>
  </si>
  <si>
    <t>NP_218396.1</t>
  </si>
  <si>
    <t>YP_177824.1</t>
  </si>
  <si>
    <t>YP_177751.1</t>
  </si>
  <si>
    <t>NP_216502.1</t>
  </si>
  <si>
    <t>NP_216495.2</t>
  </si>
  <si>
    <t>Count of minmax_Mtb_NP_Prtn_count</t>
  </si>
  <si>
    <t>NP_216353.1</t>
  </si>
  <si>
    <t>0-0.1</t>
  </si>
  <si>
    <t>NP_216285.1</t>
  </si>
  <si>
    <t>0.2-0.3</t>
  </si>
  <si>
    <t>NP_214932.1</t>
  </si>
  <si>
    <t>0.3-0.4</t>
  </si>
  <si>
    <t>0.4-0.5</t>
  </si>
  <si>
    <t>YP_177919.1</t>
  </si>
  <si>
    <t>0.5-0.6</t>
  </si>
  <si>
    <t>NP_217533.1</t>
  </si>
  <si>
    <t>0.6-0.7</t>
  </si>
  <si>
    <t>NP_216501.1</t>
  </si>
  <si>
    <t>0.7-0.8</t>
  </si>
  <si>
    <t>NP_216493.1</t>
  </si>
  <si>
    <t>0.9-1</t>
  </si>
  <si>
    <t>NP_214801.1</t>
  </si>
  <si>
    <t>NP_214736.1</t>
  </si>
  <si>
    <t>YP_178017.1</t>
  </si>
  <si>
    <t>YP_177984.1</t>
  </si>
  <si>
    <t>YP_177935.1</t>
  </si>
  <si>
    <t>YP_177918.1</t>
  </si>
  <si>
    <t>np_id</t>
  </si>
  <si>
    <t>Count of np_id</t>
  </si>
  <si>
    <t>YP_177913.1</t>
  </si>
  <si>
    <t>Nil</t>
  </si>
  <si>
    <t>YP_177844.1</t>
  </si>
  <si>
    <t>NP_214608.1</t>
  </si>
  <si>
    <t>YP_177841.1</t>
  </si>
  <si>
    <t>NP_214639.1</t>
  </si>
  <si>
    <t>YP_177828.1</t>
  </si>
  <si>
    <t>NP_214712.1</t>
  </si>
  <si>
    <t>YP_177765.1</t>
  </si>
  <si>
    <t>NP_214714.1</t>
  </si>
  <si>
    <t>YP_177629.1</t>
  </si>
  <si>
    <t>NP_218014.1</t>
  </si>
  <si>
    <t>NP_217996.2</t>
  </si>
  <si>
    <t>NP_217984.1</t>
  </si>
  <si>
    <t>NP_214954.1</t>
  </si>
  <si>
    <t>NP_217510.1</t>
  </si>
  <si>
    <t>NP_215002.1</t>
  </si>
  <si>
    <t>NP_217145.1</t>
  </si>
  <si>
    <t>NP_215107.1</t>
  </si>
  <si>
    <t>NP_216789.1</t>
  </si>
  <si>
    <t>NP_215181.1</t>
  </si>
  <si>
    <t>NP_216461.1</t>
  </si>
  <si>
    <t>NP_215184.1</t>
  </si>
  <si>
    <t>NP_216103.2</t>
  </si>
  <si>
    <t>NP_215301.1</t>
  </si>
  <si>
    <t>NP_216098.1</t>
  </si>
  <si>
    <t>NP_215471.1</t>
  </si>
  <si>
    <t>NP_215898.1</t>
  </si>
  <si>
    <t>NP_215690.1</t>
  </si>
  <si>
    <t>NP_215664.1</t>
  </si>
  <si>
    <t>NP_215563.1</t>
  </si>
  <si>
    <t>NP_215589.1</t>
  </si>
  <si>
    <t>NP_215630.1</t>
  </si>
  <si>
    <t>NP_215638.1</t>
  </si>
  <si>
    <t>YP_178009.1</t>
  </si>
  <si>
    <t>YP_177998.1</t>
  </si>
  <si>
    <t>NP_215674.1</t>
  </si>
  <si>
    <t>YP_177977.1</t>
  </si>
  <si>
    <t>NP_215703.1</t>
  </si>
  <si>
    <t>YP_177976.1</t>
  </si>
  <si>
    <t>YP_177973.1</t>
  </si>
  <si>
    <t>YP_177972.1</t>
  </si>
  <si>
    <t>NP_215715.1</t>
  </si>
  <si>
    <t>YP_177971.1</t>
  </si>
  <si>
    <t>NP_215771.1</t>
  </si>
  <si>
    <t>YP_177960.1</t>
  </si>
  <si>
    <t>NP_215772.1</t>
  </si>
  <si>
    <t>NP_215796.1</t>
  </si>
  <si>
    <t>YP_177906.1</t>
  </si>
  <si>
    <t>NP_215807.1</t>
  </si>
  <si>
    <t>YP_177899.1</t>
  </si>
  <si>
    <t>NP_215864.1</t>
  </si>
  <si>
    <t>YP_177893.1</t>
  </si>
  <si>
    <t>NP_215870.1</t>
  </si>
  <si>
    <t>YP_177889.1</t>
  </si>
  <si>
    <t>YP_177886.1</t>
  </si>
  <si>
    <t>NP_215923.1</t>
  </si>
  <si>
    <t>YP_177855.1</t>
  </si>
  <si>
    <t>NP_215926.1</t>
  </si>
  <si>
    <t>YP_177854.1</t>
  </si>
  <si>
    <t>NP_215977.1</t>
  </si>
  <si>
    <t>YP_177845.1</t>
  </si>
  <si>
    <t>NP_215998.2</t>
  </si>
  <si>
    <t>YP_177840.1</t>
  </si>
  <si>
    <t>NP_216006.1</t>
  </si>
  <si>
    <t>YP_177836.1</t>
  </si>
  <si>
    <t>NP_216016.1</t>
  </si>
  <si>
    <t>YP_177833.1</t>
  </si>
  <si>
    <t>YP_177827.1</t>
  </si>
  <si>
    <t>YP_177806.1</t>
  </si>
  <si>
    <t>NP_218280.1</t>
  </si>
  <si>
    <t>NP_216142.1</t>
  </si>
  <si>
    <t>YP_177805.1</t>
  </si>
  <si>
    <t>NP_216157.1</t>
  </si>
  <si>
    <t>YP_177801.1</t>
  </si>
  <si>
    <t>NP_216168.1</t>
  </si>
  <si>
    <t>YP_177795.1</t>
  </si>
  <si>
    <t>YP_177784.1</t>
  </si>
  <si>
    <t>YP_177778.1</t>
  </si>
  <si>
    <t>YP_177711.1</t>
  </si>
  <si>
    <t>YP_177775.1</t>
  </si>
  <si>
    <t>NP_216384.1</t>
  </si>
  <si>
    <t>YP_177770.1</t>
  </si>
  <si>
    <t>YP_177753.1</t>
  </si>
  <si>
    <t>NP_216453.1</t>
  </si>
  <si>
    <t>YP_177750.1</t>
  </si>
  <si>
    <t>YP_177726.2</t>
  </si>
  <si>
    <t>YP_177710.1</t>
  </si>
  <si>
    <t>YP_177702.1</t>
  </si>
  <si>
    <t>NP_216500.1</t>
  </si>
  <si>
    <t>YP_177685.1</t>
  </si>
  <si>
    <t>YP_177677.1</t>
  </si>
  <si>
    <t>NP_216503.1</t>
  </si>
  <si>
    <t>YP_177628.1</t>
  </si>
  <si>
    <t>NP_216513.1</t>
  </si>
  <si>
    <t>YP_004837056.2</t>
  </si>
  <si>
    <t>NP_218420.1</t>
  </si>
  <si>
    <t>NP_218412.1</t>
  </si>
  <si>
    <t>NP_216698.1</t>
  </si>
  <si>
    <t>NP_218402.1</t>
  </si>
  <si>
    <t>NP_216736.1</t>
  </si>
  <si>
    <t>NP_218356.1</t>
  </si>
  <si>
    <t>NP_218349.1</t>
  </si>
  <si>
    <t>NP_218309.1</t>
  </si>
  <si>
    <t>NP_216865.1</t>
  </si>
  <si>
    <t>NP_218231.1</t>
  </si>
  <si>
    <t>NP_216866.1</t>
  </si>
  <si>
    <t>NP_218210.1</t>
  </si>
  <si>
    <t>NP_216867.1</t>
  </si>
  <si>
    <t>NP_218206.1</t>
  </si>
  <si>
    <t>NP_216976.1</t>
  </si>
  <si>
    <t>NP_218157.1</t>
  </si>
  <si>
    <t>NP_216990.1</t>
  </si>
  <si>
    <t>NP_216992.1</t>
  </si>
  <si>
    <t>NP_218072.1</t>
  </si>
  <si>
    <t>NP_217028.1</t>
  </si>
  <si>
    <t>NP_218034.1</t>
  </si>
  <si>
    <t>NP_218015.1</t>
  </si>
  <si>
    <t>NP_217935.1</t>
  </si>
  <si>
    <t>NP_217174.1</t>
  </si>
  <si>
    <t>NP_217934.1</t>
  </si>
  <si>
    <t>NP_217200.1</t>
  </si>
  <si>
    <t>NP_217918.1</t>
  </si>
  <si>
    <t>NP_217339.1</t>
  </si>
  <si>
    <t>NP_217895.1</t>
  </si>
  <si>
    <t>NP_217815.1</t>
  </si>
  <si>
    <t>NP_217394.1</t>
  </si>
  <si>
    <t>NP_217813.1</t>
  </si>
  <si>
    <t>NP_217735.1</t>
  </si>
  <si>
    <t>NP_217631.1</t>
  </si>
  <si>
    <t>NP_217590.1</t>
  </si>
  <si>
    <t>NP_217539.1</t>
  </si>
  <si>
    <t>NP_217556.1</t>
  </si>
  <si>
    <t>Count of Mtb_Rv_Prtn_count</t>
  </si>
  <si>
    <t>Count of Hyp_strain_cov</t>
  </si>
  <si>
    <t>0.01-0.89</t>
  </si>
  <si>
    <t>0.90-1.00</t>
  </si>
  <si>
    <t>Min</t>
  </si>
  <si>
    <t>Max</t>
  </si>
  <si>
    <t>Average</t>
  </si>
  <si>
    <t>sd</t>
  </si>
  <si>
    <t>types of HEG</t>
  </si>
  <si>
    <t>frequency</t>
  </si>
  <si>
    <t>Count of HEG_Rv_count</t>
  </si>
  <si>
    <t>in-vivo (human)</t>
  </si>
  <si>
    <t>in-vivo (mice)</t>
  </si>
  <si>
    <t>in-vitro</t>
  </si>
  <si>
    <t>total (removed overlapped)</t>
  </si>
  <si>
    <t>in-vivo (mouse+human)</t>
  </si>
  <si>
    <t>Experiment scores</t>
  </si>
  <si>
    <t>Count of TCE-HEGs</t>
  </si>
  <si>
    <t>HEG condition</t>
  </si>
  <si>
    <t>Count of HEG_species/condition</t>
  </si>
  <si>
    <t>in-vitro,in-vivo(human)</t>
  </si>
  <si>
    <t>in-vitro,in-vivo(mouse),in-vivo(human)</t>
  </si>
  <si>
    <t>in-vivo(human)</t>
  </si>
  <si>
    <t>in-vivo(mouse)</t>
  </si>
  <si>
    <t>in-vivo(mouse),in-vivo(human)</t>
  </si>
  <si>
    <t>Rv_id</t>
  </si>
  <si>
    <t>Rv3878</t>
  </si>
  <si>
    <t>Rv3874</t>
  </si>
  <si>
    <t>Rv0287</t>
  </si>
  <si>
    <t>Rv1886c</t>
  </si>
  <si>
    <t>Rv3873</t>
  </si>
  <si>
    <t>Count of Rv_id</t>
  </si>
  <si>
    <t>Rv0064</t>
  </si>
  <si>
    <t>Rv3875</t>
  </si>
  <si>
    <t>Rv0094c</t>
  </si>
  <si>
    <t>Rv0125</t>
  </si>
  <si>
    <t>Rv0129c</t>
  </si>
  <si>
    <t>Rv1198</t>
  </si>
  <si>
    <t>Rv0198c</t>
  </si>
  <si>
    <t>Rv3619c</t>
  </si>
  <si>
    <t>Rv0237</t>
  </si>
  <si>
    <t>Rv1037c</t>
  </si>
  <si>
    <t>Rv0285</t>
  </si>
  <si>
    <t>Rv1793</t>
  </si>
  <si>
    <t>Rv2346c</t>
  </si>
  <si>
    <t>Rv0288</t>
  </si>
  <si>
    <t>Rv0440</t>
  </si>
  <si>
    <t>Rv0488</t>
  </si>
  <si>
    <t>Rv0593</t>
  </si>
  <si>
    <t>Rv0667</t>
  </si>
  <si>
    <t>Rv0746</t>
  </si>
  <si>
    <t>Rv0747</t>
  </si>
  <si>
    <t>Rv0755c</t>
  </si>
  <si>
    <t>Rv1985c</t>
  </si>
  <si>
    <t>Rv0787</t>
  </si>
  <si>
    <t>Rv0894</t>
  </si>
  <si>
    <t>Rv0915c</t>
  </si>
  <si>
    <t>Rv0934</t>
  </si>
  <si>
    <t>Rv0980c</t>
  </si>
  <si>
    <t>Rv1977</t>
  </si>
  <si>
    <t>Rv2875</t>
  </si>
  <si>
    <t>Rv1038c</t>
  </si>
  <si>
    <t>Rv1039c</t>
  </si>
  <si>
    <t>Rv1047</t>
  </si>
  <si>
    <t>Rv1073</t>
  </si>
  <si>
    <t>Rv1980c</t>
  </si>
  <si>
    <t>Rv1088</t>
  </si>
  <si>
    <t>Rv1148c</t>
  </si>
  <si>
    <t>Rv1158c</t>
  </si>
  <si>
    <t>Rv3018c</t>
  </si>
  <si>
    <t>Rv1174c</t>
  </si>
  <si>
    <t>Rv1187</t>
  </si>
  <si>
    <t>Rv1196</t>
  </si>
  <si>
    <t>Rv1197</t>
  </si>
  <si>
    <t>Rv3763</t>
  </si>
  <si>
    <t>Rv1255c</t>
  </si>
  <si>
    <t>Rv1256c</t>
  </si>
  <si>
    <t>Rv1623c</t>
  </si>
  <si>
    <t>Rv1280c</t>
  </si>
  <si>
    <t>Rv1348</t>
  </si>
  <si>
    <t>Rv1652</t>
  </si>
  <si>
    <t>Rv1354c</t>
  </si>
  <si>
    <t>Rv1361c</t>
  </si>
  <si>
    <t>Rv1382</t>
  </si>
  <si>
    <t>Rv3022c</t>
  </si>
  <si>
    <t>Rv1386</t>
  </si>
  <si>
    <t>Rv1410c</t>
  </si>
  <si>
    <t>Rv1461</t>
  </si>
  <si>
    <t>Rv1490</t>
  </si>
  <si>
    <t>Rv1500</t>
  </si>
  <si>
    <t>Rv1582c</t>
  </si>
  <si>
    <t>Rv1587c</t>
  </si>
  <si>
    <t>Rv1626</t>
  </si>
  <si>
    <t>Rv1641</t>
  </si>
  <si>
    <t>Rv1706c</t>
  </si>
  <si>
    <t>Rv2031c</t>
  </si>
  <si>
    <t>Rv1733c</t>
  </si>
  <si>
    <t>Rv1769</t>
  </si>
  <si>
    <t>Rv1787</t>
  </si>
  <si>
    <t>Rv1790</t>
  </si>
  <si>
    <t>Rv3804c</t>
  </si>
  <si>
    <t>Rv1792</t>
  </si>
  <si>
    <t>Rv1801</t>
  </si>
  <si>
    <t>Rv1802</t>
  </si>
  <si>
    <t>Rv1807</t>
  </si>
  <si>
    <t>Rv1809</t>
  </si>
  <si>
    <t>Rv1837c</t>
  </si>
  <si>
    <t>Rv1866</t>
  </si>
  <si>
    <t>Rv1868</t>
  </si>
  <si>
    <t>Rv1945</t>
  </si>
  <si>
    <t>Rv2658c</t>
  </si>
  <si>
    <t>Rv1979c</t>
  </si>
  <si>
    <t>Rv1983</t>
  </si>
  <si>
    <t>Rv1984c</t>
  </si>
  <si>
    <t>Rv1986</t>
  </si>
  <si>
    <t>Rv1987</t>
  </si>
  <si>
    <t>Rv1997</t>
  </si>
  <si>
    <t>Rv3803c</t>
  </si>
  <si>
    <t>Rv2006</t>
  </si>
  <si>
    <t>Rv2029c</t>
  </si>
  <si>
    <t>Rv2182c</t>
  </si>
  <si>
    <t>Rv2220</t>
  </si>
  <si>
    <t>Rv2347c</t>
  </si>
  <si>
    <t>Rv2349c</t>
  </si>
  <si>
    <t>Rv2350c</t>
  </si>
  <si>
    <t>Rv2351c</t>
  </si>
  <si>
    <t>Rv2352c</t>
  </si>
  <si>
    <t>Rv2460c</t>
  </si>
  <si>
    <t>Rv2476c</t>
  </si>
  <si>
    <t>Rv2531c</t>
  </si>
  <si>
    <t>Rv2628</t>
  </si>
  <si>
    <t>Rv2629</t>
  </si>
  <si>
    <t>Rv2666</t>
  </si>
  <si>
    <t>Rv2823c</t>
  </si>
  <si>
    <t>Rv2878c</t>
  </si>
  <si>
    <t>Rv2994</t>
  </si>
  <si>
    <t>Rv3017c</t>
  </si>
  <si>
    <t>Rv3020c</t>
  </si>
  <si>
    <t>Rv3023c</t>
  </si>
  <si>
    <t>Rv3074</t>
  </si>
  <si>
    <t>Rv3136</t>
  </si>
  <si>
    <t>Rv3179</t>
  </si>
  <si>
    <t>Rv3219</t>
  </si>
  <si>
    <t>Rv3296</t>
  </si>
  <si>
    <t>Rv3343c</t>
  </si>
  <si>
    <t>Rv3365c</t>
  </si>
  <si>
    <t>Rv3497c</t>
  </si>
  <si>
    <t>Rv3401</t>
  </si>
  <si>
    <t>Rv3418c</t>
  </si>
  <si>
    <t>Rv3426</t>
  </si>
  <si>
    <t>Rv3429</t>
  </si>
  <si>
    <t>Rv3431c</t>
  </si>
  <si>
    <t>Rv3467</t>
  </si>
  <si>
    <t>Rv3498c</t>
  </si>
  <si>
    <t>Rv3517</t>
  </si>
  <si>
    <t>Rv3532</t>
  </si>
  <si>
    <t>Rv3555c</t>
  </si>
  <si>
    <t>Rv3620c</t>
  </si>
  <si>
    <t>Rv3689</t>
  </si>
  <si>
    <t>Rv3693</t>
  </si>
  <si>
    <t>Rv3714c</t>
  </si>
  <si>
    <t>Rv3839</t>
  </si>
  <si>
    <t>Rv3879c</t>
  </si>
  <si>
    <t>Rv3883c</t>
  </si>
  <si>
    <t>Count of Locus_count</t>
  </si>
  <si>
    <t>Count of log_Locus_count</t>
  </si>
  <si>
    <t>0.8-0.9</t>
  </si>
  <si>
    <t>Count of minmax_Locus_count</t>
  </si>
  <si>
    <t>Count of Locus</t>
  </si>
  <si>
    <t>A</t>
  </si>
  <si>
    <t>A,B</t>
  </si>
  <si>
    <t>A,B,C</t>
  </si>
  <si>
    <t>A,B,C,DP,DQ,DR</t>
  </si>
  <si>
    <t>A,B,C,DP,DQ,DR,E</t>
  </si>
  <si>
    <t>A,B,C,DP,DR</t>
  </si>
  <si>
    <t>A,B,C,DP,DR,E</t>
  </si>
  <si>
    <t>A,B,C,DQ</t>
  </si>
  <si>
    <t>A,B,C,DQ,DR</t>
  </si>
  <si>
    <t>A,B,C,DQ,DR,E</t>
  </si>
  <si>
    <t>A,B,C,DQ,E</t>
  </si>
  <si>
    <t>A,B,C,DR</t>
  </si>
  <si>
    <t>A,B,C,DR,E</t>
  </si>
  <si>
    <t>A,B,C,E</t>
  </si>
  <si>
    <t>A,B,DP,DQ,DR</t>
  </si>
  <si>
    <t>A,B,DQ</t>
  </si>
  <si>
    <t>locus</t>
  </si>
  <si>
    <t>freq</t>
  </si>
  <si>
    <t>A,B,DQ,DR</t>
  </si>
  <si>
    <t>Locus</t>
  </si>
  <si>
    <t>locus in all tce</t>
  </si>
  <si>
    <t>alleles in all tce</t>
  </si>
  <si>
    <t>A,B,DQ,DR,E</t>
  </si>
  <si>
    <t>DQ,DR</t>
  </si>
  <si>
    <t>total</t>
  </si>
  <si>
    <t>A,B,DR</t>
  </si>
  <si>
    <t>DR</t>
  </si>
  <si>
    <t>B</t>
  </si>
  <si>
    <t>A,B,DR,E</t>
  </si>
  <si>
    <t>A,B,C,DP,DQ,DR,E,G</t>
  </si>
  <si>
    <t>A,B,E</t>
  </si>
  <si>
    <t>C</t>
  </si>
  <si>
    <t>A,C</t>
  </si>
  <si>
    <t>A,B,C,E,G</t>
  </si>
  <si>
    <t>DQ</t>
  </si>
  <si>
    <t>B,C</t>
  </si>
  <si>
    <t>DP,DQ,DR</t>
  </si>
  <si>
    <t>E</t>
  </si>
  <si>
    <t>B,C,DQ</t>
  </si>
  <si>
    <t>G</t>
  </si>
  <si>
    <t>B,C,DR</t>
  </si>
  <si>
    <t>DP</t>
  </si>
  <si>
    <t>B,C,E</t>
  </si>
  <si>
    <t>B,DP,DQ,DR</t>
  </si>
  <si>
    <t>B,DQ</t>
  </si>
  <si>
    <t>A,B,C,G</t>
  </si>
  <si>
    <t>The locus COMBINATION count in top 30 TCE (experimental)</t>
  </si>
  <si>
    <t>B,DQ,DR</t>
  </si>
  <si>
    <t>C,DQ,DR</t>
  </si>
  <si>
    <t>A,B,C,DR,E,G</t>
  </si>
  <si>
    <t>A,B,C,DP,DR,E,G</t>
  </si>
  <si>
    <t>DP,DQ</t>
  </si>
  <si>
    <t>DP,DR</t>
  </si>
  <si>
    <t>A,B,DP,DR,E,G</t>
  </si>
  <si>
    <t>A,B,C,DQ,DR,E,G</t>
  </si>
  <si>
    <t>The locus count in top 30 TCE (experimental)</t>
  </si>
  <si>
    <t>A,B,C,DR,G</t>
  </si>
  <si>
    <t>A,B,C,DQ,E,G</t>
  </si>
  <si>
    <t>A,B,C,DP,DQ,DR,G</t>
  </si>
  <si>
    <t>A,B,C,DQ,DR,G</t>
  </si>
  <si>
    <t>B,C,DP,DQ,DR,E,G</t>
  </si>
  <si>
    <t>A,B,C,DP,E,G</t>
  </si>
  <si>
    <t>A,B,C,DP,DQ,G</t>
  </si>
  <si>
    <t>A,B,C,DQ,G</t>
  </si>
  <si>
    <t>A,B,C,DP,G</t>
  </si>
  <si>
    <t>A,B,DP,E,G</t>
  </si>
  <si>
    <t>B,C,DQ,G</t>
  </si>
  <si>
    <t>A,C,E,G</t>
  </si>
  <si>
    <t>B,C,DQ,E,G</t>
  </si>
  <si>
    <t>B,C,DR,E,G</t>
  </si>
  <si>
    <t>TCE_id</t>
  </si>
  <si>
    <t>TCE_sequence</t>
  </si>
  <si>
    <t>TCE_length</t>
  </si>
  <si>
    <t>Mtb_NP_Prtn_id</t>
  </si>
  <si>
    <t>Mtb_NP_Prtn_count</t>
  </si>
  <si>
    <t>log_Mtb_NP_Prtn_count</t>
  </si>
  <si>
    <t>minmax_Mtb_NP_Prtn_count</t>
  </si>
  <si>
    <t>Mtb_Rv_Prtn_id</t>
  </si>
  <si>
    <t>Mtb_Rv_Prtn_count</t>
  </si>
  <si>
    <t>Hs_Protein_id</t>
  </si>
  <si>
    <t>HS_Protein_count</t>
  </si>
  <si>
    <t>Biome_Protein_id</t>
  </si>
  <si>
    <t>Biom_Protein_count</t>
  </si>
  <si>
    <t>Unique_to_Mtb</t>
  </si>
  <si>
    <t>Found_in_Mtb-Hs</t>
  </si>
  <si>
    <t>Found_in_Mtb-Biom</t>
  </si>
  <si>
    <t>Found_in_Mtb-Hs-Biom</t>
  </si>
  <si>
    <t>Locus_count</t>
  </si>
  <si>
    <t>log_Locus_count</t>
  </si>
  <si>
    <t>minmax_Locus_count</t>
  </si>
  <si>
    <t>Alleles</t>
  </si>
  <si>
    <t>Alleles_count</t>
  </si>
  <si>
    <t>log_Alleles_count</t>
  </si>
  <si>
    <t>minmax_Alleles_count</t>
  </si>
  <si>
    <t>World</t>
  </si>
  <si>
    <t>Asian</t>
  </si>
  <si>
    <t>Southeast_Asia</t>
  </si>
  <si>
    <t>Malaysia</t>
  </si>
  <si>
    <t>IR_matched_sequence</t>
  </si>
  <si>
    <t>IR_BCE_TCE_%matched</t>
  </si>
  <si>
    <t>IR_BCE_counter</t>
  </si>
  <si>
    <t>Hyp_strain_cov</t>
  </si>
  <si>
    <t>Hyp_min,max,avg,sd</t>
  </si>
  <si>
    <t>HEG_Rv_id</t>
  </si>
  <si>
    <t>HEG_Rv_loc</t>
  </si>
  <si>
    <t>HEG_Rv_count</t>
  </si>
  <si>
    <t>HEG_species/condition</t>
  </si>
  <si>
    <t>HEG_expr_score</t>
  </si>
  <si>
    <t>minmax_HEG_expr_score</t>
  </si>
  <si>
    <t>grand_score</t>
  </si>
  <si>
    <t>top_score_rank</t>
  </si>
  <si>
    <t>AQAAVVRFQEAANKQKQELD</t>
  </si>
  <si>
    <t>Yes</t>
  </si>
  <si>
    <t>No</t>
  </si>
  <si>
    <t>HLA-DRB1*04:23,HLA-DRB1*04:26,HLA-DRB1*11:02,HLA-DRB1*11:14,HLA-DRB1*11:21,HLA-DRB1*13:01,HLA-DRB1*13:07,HLA-DRB1*13:22,HLA-DRB1*13:23,HLA-DRB1*13:27,HLA-DRB1*13:28,HLA-DRB4*01:01,HLA-DRB5*01:01,HLA-DRB5*01:05</t>
  </si>
  <si>
    <t>aqaavvrfqeaankqKQELD,AQAavvrfqeaankqkQELD</t>
  </si>
  <si>
    <t>bceid_3934:15(-0)/15(100.0%)&lt;=&gt;tceid_3935:15(-5)/20(75.0%),bceid_120421:13(-0)/13(100.0%)&lt;=&gt;tceid_3935:13(-7)/20(65.0%)</t>
  </si>
  <si>
    <t>0,1,0.9,0.3</t>
  </si>
  <si>
    <t>51-70</t>
  </si>
  <si>
    <t>QAAVVRFQEAANKQK</t>
  </si>
  <si>
    <t>qaavvrfqeaankqK,QAavvrfqeaankqk</t>
  </si>
  <si>
    <t>bceid_3934:14(-1)/15(93.33%)&lt;=&gt;tceid_161666:14(-1)/15(93.33%),bceid_120421:13(-0)/13(100.0%)&lt;=&gt;tceid_161666:13(-2)/15(86.67%)</t>
  </si>
  <si>
    <t>0,1,1.0,0.06</t>
  </si>
  <si>
    <t>52-66</t>
  </si>
  <si>
    <t>KVLGYRNWLGLNKGD</t>
  </si>
  <si>
    <t>EEB62727.1,EEH68648.1,EEN84108.1,EEW15795.1,EEY93599.1,EFF82369.1,EFG79282.1,EFP57361.1,EFV76930.1,EGD24719.1,EHF12474.1,EHL95081.1,EMZ54039.1,EMZ54555.1,ENA34142.1,ENA34188.1,EPD48266.1,KGF16151.1,KJJ15216.1,OFJ56266.1,OFJ85858.1,OFJ94176.1,OFK16481.1,OFK32037.1,OFK98057.1,OFL10648.1,OFL12387.1,OFL70039.1,OFL73230.1,OFM00423.1,OFM15471.1,OFM21719.1,OFM50760.1,OFM57476.1,OFM62700.1,OFM69567.1,OFM86002.1,OFN06991.1,OFN29814.1,OFN35981.1,OFN52824.1,OFO15302.1,OFO24471.1,OFO89676.1,OFP53987.1,OFQ02210.1,OFQ28045.1,OFQ70244.1,OFQ87149.1,OFR13249.1,OFR49603.1,OFR62014.1,OFR91686.1,OFS17699.1,OFS29693.1,OFS60176.1,OFS75476.1,OFS92225.1,OFT72472.1,OFU55620.1,OFU56008.1,OFU60365.1,OFU94139.1,OHO96324.1,OHP03043.1,OHP13035.1,OHP39233.1,OHP43251.1,OHP46630.1,OHP55118.1,OHQ48786.1,OHQ61752.1,OHQ62980.1,OHQ77888.1,OHR23790.1,OHR24889.1,OHR28801.1,OHR30664.1,OHR31644.1,OHR33158.1,OHR35736.1,OHR38367.1,OHR78893.1</t>
  </si>
  <si>
    <t>HLA-DRB1*11:14,HLA-DRB1*11:20,HLA-DRB1*11:28,HLA-DRB1*13:05,HLA-DRB1*13:07,HLA-DRB1*13:23,HLA-DRB1*15:01,HLA-DRB1*15:02,HLA-DRB1*15:06,HLA-DRB5*01:05</t>
  </si>
  <si>
    <t>284-298</t>
  </si>
  <si>
    <t>KPRDDAAAL</t>
  </si>
  <si>
    <t>Rv0670</t>
  </si>
  <si>
    <t>HLA-B*07:02,HLA-B*08:01,HLA-B*14:02,HLA-B*35:01,HLA-B*35:03,HLA-B*39:01,HLA-B*53:01,HLA-B*55:01,HLA-B*56:01,HLA-C*04:01,HLA-C*07:04</t>
  </si>
  <si>
    <t>0,1,0.83,0.38</t>
  </si>
  <si>
    <t>NNSPAVYLLDGLRAQ</t>
  </si>
  <si>
    <t>EFG79198.1</t>
  </si>
  <si>
    <t>HLA-DRB1*01:01,HLA-DRB1*01:02,HLA-DRB1*03:05,HLA-DRB1*03:09,HLA-DRB1*11:04,HLA-DRB1*11:06,HLA-DRB1*11:07,HLA-DRB1*11:14,HLA-DRB1*11:28,HLA-DRB1*13:05,HLA-DRB1*13:11,HLA-DRB1*13:23,HLA-DRB1*15:02,HLA-DRB1*15:06,HLA-DRB3*01:01</t>
  </si>
  <si>
    <t>71-85</t>
  </si>
  <si>
    <t>VYLLDGLRAQDDYNG</t>
  </si>
  <si>
    <t>NP_216402.1,YP_177694.1</t>
  </si>
  <si>
    <t>Rv0129c,Rv1886c</t>
  </si>
  <si>
    <t>EFG76843.1,EFG79198.1</t>
  </si>
  <si>
    <t>HLA-DRB1*01:02,HLA-DRB1*03:05,HLA-DRB1*03:09,HLA-DRB1*11:04,HLA-DRB1*11:06,HLA-DRB1*11:07,HLA-DRB1*11:14,HLA-DRB1*11:28,HLA-DRB1*13:05,HLA-DRB1*13:11,HLA-DRB1*13:23,HLA-DRB1*15:02,HLA-DRB1*15:06,HLA-DRB3*01:01</t>
  </si>
  <si>
    <t>1,2,2.0,0.06</t>
  </si>
  <si>
    <t>80-94,76-90</t>
  </si>
  <si>
    <t>NDPLLNVGKLIANNTRVWVY</t>
  </si>
  <si>
    <t>HLA-DRB1*03:06,HLA-DRB1*03:07,HLA-DRB1*03:08,HLA-DRB1*04:02,HLA-DRB1*08:04,HLA-DRB1*08:17,HLA-DRB1*11:01,HLA-DRB1*11:04,HLA-DRB1*11:06,HLA-DRB1*11:07,HLA-DRB1*11:28,HLA-DRB1*13:02,HLA-DRB1*13:05,HLA-DRB1*13:07,HLA-DRB1*13:11,HLA-DRB1*13:21,HLA-DRB3*01:01,HLA-DRB3*02:02</t>
  </si>
  <si>
    <t>ndptqqipklvanntrlwvy</t>
  </si>
  <si>
    <t>bceid_43514:20(-0)/20(100.0%)&lt;=&gt;tceid_43504:20(-0)/20(100.0%)</t>
  </si>
  <si>
    <t>0,1,0.99,0.09</t>
  </si>
  <si>
    <t>234-253</t>
  </si>
  <si>
    <t>WQRNDPLLNVGKLIA</t>
  </si>
  <si>
    <t>HLA-DRB1*03:06,HLA-DRB1*03:07,HLA-DRB1*03:08,HLA-DRB1*08:01,HLA-DRB1*08:04,HLA-DRB1*08:17,HLA-DRB1*11:01,HLA-DRB1*11:04,HLA-DRB1*11:06,HLA-DRB1*11:07,HLA-DRB1*11:28,HLA-DRB1*13:02,HLA-DRB1*13:05,HLA-DRB1*13:07,HLA-DRB1*13:11,HLA-DRB1*13:21,HLA-DRB3*02:02</t>
  </si>
  <si>
    <t>231-245</t>
  </si>
  <si>
    <t>GRLRGLFTNPGSW</t>
  </si>
  <si>
    <t>HLA-A*25:01,HLA-A*30:01,HLA-A*32:01,HLA-B*13:01,HLA-B*15:01,HLA-B*15:25,HLA-B*27:02,HLA-B*57:01,HLA-B*58:01,HLA-B*58:02</t>
  </si>
  <si>
    <t>166-178</t>
  </si>
  <si>
    <t>SPALYLLDGLRAQDD</t>
  </si>
  <si>
    <t>NP_216402.1,NP_218321.1</t>
  </si>
  <si>
    <t>Rv1886c,Rv3804c</t>
  </si>
  <si>
    <t>EEN90055.1,EFG77402.1,EFG79198.1,KGF18448.1,OFU53879.1</t>
  </si>
  <si>
    <t>HLA-DRB1*01:01,HLA-DRB1*01:02,HLA-DRB1*03:05,HLA-DRB1*03:09,HLA-DRB1*04:04,HLA-DRB1*04:05,HLA-DRB1*11:04,HLA-DRB1*11:06,HLA-DRB1*11:07,HLA-DRB1*11:14,HLA-DRB1*11:28,HLA-DRB1*13:05,HLA-DRB1*13:11,HLA-DRB1*13:23,HLA-DRB1*15:02,HLA-DRB1*15:06,HLA-DRB3*01:01,HLA-DRB4*01:01</t>
  </si>
  <si>
    <t>1,2,1.99,0.1</t>
  </si>
  <si>
    <t>Rv3804c,Rv1886c</t>
  </si>
  <si>
    <t>76-90,73-87</t>
  </si>
  <si>
    <t>EIEVDDDLIQKV</t>
  </si>
  <si>
    <t>Rv0634A</t>
  </si>
  <si>
    <t>HLA-A*11:01,HLA-A*68:01,HLA-A*68:02,HLA-B*13:01,HLA-B*37:01,HLA-B*40:01,HLA-B*40:02,HLA-B*49:01,HLA-C*04:01,HLA-C*05:01,HLA-C*08:02</t>
  </si>
  <si>
    <t>AEHQAIIRDVLTASD</t>
  </si>
  <si>
    <t>NP_215553.1,NP_215714.1,NP_216862.1,NP_218136.1,YP_177838.1</t>
  </si>
  <si>
    <t>Rv1037c,Rv1198,Rv1793,Rv2346c,Rv3619c</t>
  </si>
  <si>
    <t>EFG77528.1,EFG78381.1,EFG78811.1,EFG79303.1,EFG79310.1</t>
  </si>
  <si>
    <t>HLA-DRB1*03:01,HLA-DRB1*03:05,HLA-DRB1*03:06,HLA-DRB1*03:07,HLA-DRB1*03:08,HLA-DRB1*03:09,HLA-DRB1*04:05,HLA-DRB1*04:10,HLA-DRB1*11:07,HLA-DRB3*01:01</t>
  </si>
  <si>
    <t>aehqaivrdvlaagD</t>
  </si>
  <si>
    <t>bceid_103128:14(-1)/15(93.33%)&lt;=&gt;tceid_965:14(-1)/15(93.33%)</t>
  </si>
  <si>
    <t>4,6,4.83,0.69</t>
  </si>
  <si>
    <t>Rv1198,Rv3619c,Rv1037c,Rv1793,Rv2346c</t>
  </si>
  <si>
    <t>26-40,26-40,26-40,26-40,26-40</t>
  </si>
  <si>
    <t>MATTLPVQRHPRSLFPEFSE</t>
  </si>
  <si>
    <t>HLA-DRB1*03:01,HLA-DRB1*11:02,HLA-DRB1*11:20,HLA-DRB1*11:21,HLA-DRB1*13:01,HLA-DRB1*13:04,HLA-DRB1*13:22,HLA-DRB1*13:27,HLA-DRB1*13:28,HLA-DRB1*15:06</t>
  </si>
  <si>
    <t>MATtlpvqrhprSLFPEFSE</t>
  </si>
  <si>
    <t>bceid_1082347:9(-0)/9(100.0%)&lt;=&gt;tceid_41161:9(-11)/20(45.0%)</t>
  </si>
  <si>
    <t>1,1,1.0,0.0</t>
  </si>
  <si>
    <t>GEALSTLVVNKIRGT</t>
  </si>
  <si>
    <t>NP_214954.1,NP_217934.1</t>
  </si>
  <si>
    <t>Rv0440,Rv3417c</t>
  </si>
  <si>
    <t>ADD99780.1,AFN47717.1,AGJ80515.1,EEB63604.1,EEG26238.1,EEI15158.1,EEI18035.1,EEI77498.1,EEN88660.1,EET76359.1,EEW16738.1,EEW51115.1,EFB87089.1,EFD03365.1,EFD07304.1,EFD50074.1,EFG76547.1,EFG81339.1,EFK55585.1,EFM42793.1,EFM49432.1,EFP58944.1,EFP59207.1,EFQ80888.1,EFS34510.1,EFS39150.1,EFS41407.1,EFS42276.1,EFS47202.1,EFS48172.1,EFS49921.1,EFS54199.1,EFS55643.1,EFS57554.1,EFS61045.1,EFS62519.1,EFS66064.1,EFS67758.1,EFS70396.1,EFS73838.1,EFS75753.1,EFS78255.1,EFS81578.1,EFS83357.1,EFS87924.1,EFS89665.1,EFS93490.1,EFS93948.1,EFT01244.1,EFT01849.1,EFT04879.1,EFT07552.1,EFT09031.1,EFT14063.1,EFT14663.1,EFT17202.1,EFT19697.1,EFT23915.1,EFT26309.1,EFT28978.1,EFT30237.1,EFT32849.1,EFT49246.1,EFT51957.1,EFT55284.1,EFT58895.1,EFT61986.1,EFT62507.1,EFT65743.1,EFT68644.1,EFT69871.1,EFT72636.1,EFT75928.1,EFT78079.1,EFT81116.1,EFV13303.1,EGD24919.1,EGE66889.1,EGE67095.1,EGE67386.1,EGE74041.1,EGE90746.1,EGE95936.1,EGE96144.1,EGE98167.1,EGE98168.1,EGE98450.1,EGF65628.1,EGF69071.1,EGF69989.1,EGF74820.1,EGL44965.1,EGL45374.1,EGR90543.1,EGR95309.1,EGR95411.1,EGY78810.1,EHC25883.1,EJZ81701.1,EKX87779.1,EPD33044.1,EPD48811.1,EPD57073.1,EPD61102.1,EPD89240.1,EPD90840.1,EPH02352.1,EPH05793.1,ERK59101.1,ERS18880.1,ERS22282.1,ERS25032.1,ERS28588.1,ERS29324.1,ERS30584.1,ERS31272.1,ERS37878.1,ERS38115.1,ERS39066.1,ERS42228.1,ERS44899.1,ERS50740.1,ERS50960.1,ERS51534.1,ERS51686.1,ERS56109.1,ERS59047.1,ERS62037.1,ERS62804.1,ERS65157.1,ERS69034.1,ERS69521.1,ERS69864.1,ERS75236.1,ERS77991.1,ERS80125.1,ESK58740.1,ETJ97551.1,KGF16505.1,KGF24544.1,KXA66026.1,KXB50814.1,KXB52290.1,KXI16337.1,OFJ58964.1,OFJ82298.1,OFK26481.1,OFK30768.1,OFK55039.1,OFK63803.1,OFK64849.1,OFK67556.1,OFK95217.1,OFL12616.1,OFL13703.1,OFL23642.1,OFL29558.1,OFL43313.1,OFL58753.1,OFL71459.1,OFL74189.1,OFL80072.1,OFL94779.1,OFM03537.1,OFM16358.1,OFM31851.1,OFM52109.1,OFM55533.1,OFM85506.1,OFN08511.1,OFN14074.1,OFN36229.1,OFN37861.1,OFN39381.1,OFN51772.1,OFN73685.1,OFN75097.1,OFO12066.1,OFO22712.1,OFO25362.1,OFO35183.1,OFO88332.1,OFO97440.1,OFP19668.1,OFP21514.1,OFP21835.1,OFP26804.1,OFP35452.1,OFP50680.1,OFP65958.1,OFP68292.1,OFP73109.1,OFP88942.1,OFQ00523.1,OFQ35947.1,OFQ47775.1,OFQ57529.1,OFQ66064.1,OFQ94713.1,OFR40121.1,OFR51146.1,OFR59535.1,OFR69122.1,OFR87723.1,OFR93275.1,OFS15079.1,OFS17435.1,OFS21963.1,OFS39473.1,OFS42157.1,OFT28064.1,OFT30304.1,OFT31857.1,OFT36581.1,OFT36955.1,OFT46427.1,OFT51419.1,OFT53540.1,OFT57868.1,OFT60301.1,OFT60524.1,OFT65939.1,OFT69823.1,OFT73457.1,OFT77594.1,OFT81469.1,OFT87753.1,OFU52483.1,OFU52601.1,OFU55505.1,OFU62640.1,OHF36339.1,OHO33085.1,OHO33614.1,OHO55887.1,OHO65352.1,OHO66592.1,OHO77951.1,OHQ51722.1,OHQ63553.1,OHQ76721.1,OHR24118.1,OHR24743.1,OHR25725.1,OHR30661.1,OHR30803.1,OHR33495.1,OHR34342.1,OHR37509.1,OHR39407.1</t>
  </si>
  <si>
    <t>HLA-DRB1*11:02,HLA-DRB1*11:14,HLA-DRB1*11:20,HLA-DRB1*11:21,HLA-DRB1*13:01,HLA-DRB1*13:02,HLA-DRB1*13:04,HLA-DRB1*13:22,HLA-DRB1*13:23,HLA-DRB1*13:27,HLA-DRB1*13:28,HLA-DRB3*02:02</t>
  </si>
  <si>
    <t>1,2,1.98,0.13</t>
  </si>
  <si>
    <t>254-268</t>
  </si>
  <si>
    <t>NDPTQQIPKLVANNT</t>
  </si>
  <si>
    <t>HLA-B*07:02,HLA-B*08:01,HLA-B*13:02,HLA-B*14:02,HLA-B*35:01,HLA-B*35:03,HLA-B*50:01,HLA-B*51:01,HLA-B*52:01,HLA-B*53:01,HLA-B*55:01,HLA-B*56:01</t>
  </si>
  <si>
    <t>Rv1886c,Rv0129c</t>
  </si>
  <si>
    <t>231-245,235-249</t>
  </si>
  <si>
    <t>AEMKTDAATLA</t>
  </si>
  <si>
    <t>HLA-A*25:01,HLA-B*08:01,HLA-B*13:01,HLA-B*14:02,HLA-B*15:02,HLA-B*37:01,HLA-B*40:01,HLA-B*40:02,HLA-B*44:02,HLA-B*44:03,HLA-B*48:01,HLA-B*49:01,HLA-B*50:01</t>
  </si>
  <si>
    <t>AEMKTDAATL</t>
  </si>
  <si>
    <t>STAGSLQGQWRGAAG</t>
  </si>
  <si>
    <t>HLA-A*11:01,HLA-A*25:01,HLA-A*26:01,HLA-A*31:01,HLA-A*32:01,HLA-A*33:03,HLA-A*68:01,HLA-A*74:01,HLA-B*53:01,HLA-B*57:01,HLA-B*58:01,HLA-B*58:02</t>
  </si>
  <si>
    <t>34-48</t>
  </si>
  <si>
    <t>PRHSGIRAVGPYAWA</t>
  </si>
  <si>
    <t>HLA-A*23:01,HLA-A*30:01,HLA-A*30:02,HLA-A*32:01,HLA-B*15:25,HLA-B*27:02,HLA-B*27:05,HLA-B*38:01,HLA-B*39:01,HLA-B*46:01,HLA-B*53:01,HLA-B*55:01,HLA-B*57:01,HLA-B*58:01,HLA-B*58:02,HLA-C*06:02,HLA-C*07:01,HLA-C*07:02,HLA-DRB1*09:01</t>
  </si>
  <si>
    <t>0,1,0.11,0.31</t>
  </si>
  <si>
    <t>DWYSPACGKAGCQTYKWETF</t>
  </si>
  <si>
    <t>EFG77402.1,EFG79198.1</t>
  </si>
  <si>
    <t>HLA-A*24:02,HLA-A*30:02,HLA-A*32:01,HLA-B*46:01,HLA-B*53:01,HLA-B*55:01,HLA-B*56:01,HLA-B*57:01,HLA-B*58:01,HLA-B*58:02</t>
  </si>
  <si>
    <t>dwyspacgkagcqtykwetf,dwyspacgkagcqtykwetl,DWYSpacrkagcqtykweTF</t>
  </si>
  <si>
    <t>bceid_10841:20(-0)/20(100.0%)&lt;=&gt;tceid_10841:20(-0)/20(100.0%),bceid_10842:20(-0)/20(100.0%)&lt;=&gt;tceid_10841:20(-0)/20(100.0%),bceid_51790:14(-1)/15(93.33%)&lt;=&gt;tceid_10841:14(-6)/20(70.0%)</t>
  </si>
  <si>
    <t>121-140,124-143</t>
  </si>
  <si>
    <t>KTQIDQVESTAGSLQ</t>
  </si>
  <si>
    <t>HLA-A*02:06,HLA-B*13:02,HLA-B*18:01,HLA-B*37:01,HLA-B*39:01,HLA-B*40:01,HLA-B*40:02,HLA-B*49:01,HLA-B*50:01,HLA-C*05:01,HLA-C*08:02</t>
  </si>
  <si>
    <t>ktqidqvestagslq,ktqidqvestagSLQ</t>
  </si>
  <si>
    <t>bceid_33831:15(-0)/15(100.0%)&lt;=&gt;tceid_33831:15(-0)/15(100.0%),bceid_37040:12(-1)/13(92.31%)&lt;=&gt;tceid_33831:12(-3)/15(80.0%)</t>
  </si>
  <si>
    <t>26-40</t>
  </si>
  <si>
    <t>ELNNALQNLARTISE</t>
  </si>
  <si>
    <t>HLA-DRB1*03:06,HLA-DRB1*03:07,HLA-DRB1*03:08,HLA-DRB1*08:02,HLA-DRB1*08:13,HLA-DRB1*11:01,HLA-DRB1*11:02,HLA-DRB1*11:04,HLA-DRB1*11:06,HLA-DRB1*11:07,HLA-DRB1*11:21,HLA-DRB1*13:01,HLA-DRB1*13:02,HLA-DRB1*13:11,HLA-DRB1*13:22,HLA-DRB1*13:27,HLA-DRB1*13:28,HLA-DRB3*02:02</t>
  </si>
  <si>
    <t>64-78</t>
  </si>
  <si>
    <t>PVNYQNFAVTNDGVIFFFNP</t>
  </si>
  <si>
    <t>HLA-DQA1*03:01/DQB1*03:02,HLA-DRB1*03:01,HLA-DRB1*03:06,HLA-DRB1*03:07,HLA-DRB1*03:08,HLA-DRB1*03:09,HLA-DRB1*04:05,HLA-DRB1*04:08,HLA-DRB1*04:10,HLA-DRB1*11:07,HLA-DRB1*13:21,HLA-DRB3*01:01,HLA-DRB3*02:02</t>
  </si>
  <si>
    <t>184-203</t>
  </si>
  <si>
    <t>EKDNTVGTDEALLDIY</t>
  </si>
  <si>
    <t>EEN88338.1,EFG76328.1,EFQ81862.1,EFV12126.1</t>
  </si>
  <si>
    <t>HLA-A*25:01,HLA-A*29:02,HLA-A*30:02,HLA-A*68:02,HLA-B*18:01,HLA-B*35:03,HLA-C*03:03,HLA-C*03:04,HLA-C*05:01,HLA-C*08:01,HLA-C*08:02</t>
  </si>
  <si>
    <t>0,1,0.98,0.15</t>
  </si>
  <si>
    <t>257-272</t>
  </si>
  <si>
    <t>AAHARFVAA</t>
  </si>
  <si>
    <t>NP_079353.3,XP_005270469.1,XP_005270470.1,XP_011538871.1,XP_024308605.1</t>
  </si>
  <si>
    <t>HLA-A*30:01,HLA-B*08:01,HLA-B*14:02,HLA-B*55:01,HLA-B*56:01,HLA-C*03:03,HLA-C*03:04,HLA-C*12:02,HLA-C*12:03,HLA-C*16:01</t>
  </si>
  <si>
    <t>53-61</t>
  </si>
  <si>
    <t>FTRRFAASMVG</t>
  </si>
  <si>
    <t>Rv1291c</t>
  </si>
  <si>
    <t>HLA-A*25:01,HLA-A*26:01,HLA-B*07:02,HLA-B*08:01,HLA-B*14:02,HLA-B*46:01,HLA-C*02:02,HLA-C*02:09,HLA-C*03:02,HLA-C*03:03,HLA-C*03:04,HLA-C*06:02,HLA-C*12:02,HLA-C*12:03,HLA-C*15:02,HLA-C*16:01</t>
  </si>
  <si>
    <t>0,1,0.99,0.1</t>
  </si>
  <si>
    <t>RADEEQQQAL</t>
  </si>
  <si>
    <t>NP_001107604.1,XP_005246844.1,XP_006712761.1,XP_006712762.1,XP_011509960.1,XP_011509961.1,XP_011509965.1</t>
  </si>
  <si>
    <t>HLA-B*18:01,HLA-B*37:01,HLA-B*40:01,HLA-B*40:02,HLA-C*03:03,HLA-C*03:04,HLA-C*04:01,HLA-C*05:01,HLA-C*08:01,HLA-C*08:02,HLA-C*17:01</t>
  </si>
  <si>
    <t>85-94</t>
  </si>
  <si>
    <t>TLEKDNTVGTDEALLDIY</t>
  </si>
  <si>
    <t>HLA-A*25:01,HLA-A*29:02,HLA-A*30:02,HLA-A*68:02,HLA-B*18:01,HLA-B*35:03,HLA-B*50:01,HLA-C*03:03,HLA-C*03:04,HLA-C*05:01,HLA-C*08:01,HLA-C*08:02</t>
  </si>
  <si>
    <t>255-272</t>
  </si>
  <si>
    <t>YWGAQLNAMKGDLQSSLGAG</t>
  </si>
  <si>
    <t>HLA-B*13:01,HLA-B*14:02,HLA-B*15:01,HLA-B*35:03,HLA-B*38:01,HLA-B*39:01,HLA-B*48:01,HLA-C*04:01,HLA-C*05:01,HLA-C*06:02,HLA-C*07:04,HLA-C*08:01,HLA-C*08:02,HLA-C*14:02</t>
  </si>
  <si>
    <t>YWGAQlnamkgdlqsslgag</t>
  </si>
  <si>
    <t>bceid_38169:15(-0)/15(100.0%)&lt;=&gt;tceid_76455:15(-5)/20(75.0%)</t>
  </si>
  <si>
    <t>306-325</t>
  </si>
  <si>
    <t>RPRYEIFVY</t>
  </si>
  <si>
    <t>EEN90505.1,EGD21677.1</t>
  </si>
  <si>
    <t>HLA-A*29:02,HLA-A*30:02,HLA-B*07:02,HLA-B*15:02,HLA-B*15:25,HLA-B*18:01,HLA-B*27:02,HLA-B*35:01,HLA-B*53:01,HLA-B*55:01,HLA-B*56:01,HLA-C*07:01,HLA-C*12:02</t>
  </si>
  <si>
    <t>0,1,0.97,0.18</t>
  </si>
  <si>
    <t>785-793</t>
  </si>
  <si>
    <t>IPAEFLENF</t>
  </si>
  <si>
    <t>HLA-A*25:01,HLA-A*26:01,HLA-B*07:02,HLA-B*15:02,HLA-B*18:01,HLA-B*35:01,HLA-B*35:03,HLA-B*51:01,HLA-B*53:01,HLA-B*56:01,HLA-C*04:01</t>
  </si>
  <si>
    <t>264-272</t>
  </si>
  <si>
    <t>THEANTMAM</t>
  </si>
  <si>
    <t>NP_214802.1,NP_217535.1</t>
  </si>
  <si>
    <t>Rv0288,Rv3019c</t>
  </si>
  <si>
    <t>HLA-B*14:02,HLA-B*18:01,HLA-B*37:01,HLA-B*38:01,HLA-B*39:01,HLA-B*40:01,HLA-B*40:02,HLA-C*04:01,HLA-C*07:02,HLA-C*07:04,HLA-C*14:02</t>
  </si>
  <si>
    <t>1,3,1.79,0.47</t>
  </si>
  <si>
    <t>75-83</t>
  </si>
  <si>
    <t>FGMPSPGSSTPVGQLPPA</t>
  </si>
  <si>
    <t>HLA-B*07:02,HLA-B*35:01,HLA-B*35:03,HLA-B*51:01,HLA-B*53:01,HLA-B*55:01,HLA-B*56:01,HLA-C*01:02,HLA-C*02:02,HLA-C*02:09,HLA-C*03:03,HLA-C*03:04,HLA-C*08:01,HLA-C*15:02,HLA-C*16:01,HLA-C*17:01</t>
  </si>
  <si>
    <t>187-204</t>
  </si>
  <si>
    <t>MSTQRPRHSGIRAVG</t>
  </si>
  <si>
    <t>HLA-A*30:01,HLA-A*31:01,HLA-A*33:03,HLA-A*74:01,HLA-B*07:02,HLA-B*08:01,HLA-B*13:02,HLA-B*14:02,HLA-B*27:05,HLA-B*39:01,HLA-B*48:01,HLA-B*52:01,HLA-B*55:01,HLA-B*56:01,HLA-C*06:02,HLA-DRB1*11:02,HLA-DRB1*11:21,HLA-DRB1*13:22,HLA-E*01:01</t>
  </si>
  <si>
    <t>GNFERISGDLKTQID</t>
  </si>
  <si>
    <t>HLA-B*13:02,HLA-B*40:02,HLA-B*52:01,HLA-B*58:01,HLA-C*04:01,HLA-C*05:01,HLA-C*08:02,HLA-C*15:02,HLA-C*16:01,HLA-C*17:01,HLA-DRB1*03:01,HLA-DRB1*03:06,HLA-DRB1*03:07,HLA-DRB1*03:08,HLA-DRB1*11:07</t>
  </si>
  <si>
    <t>gnferisgdlktqid,gnferisgdlktQID</t>
  </si>
  <si>
    <t>bceid_21422:15(-0)/15(100.0%)&lt;=&gt;tceid_21422:15(-0)/15(100.0%),bceid_50549:12(-3)/15(80.0%)&lt;=&gt;tceid_21422:12(-3)/15(80.0%)</t>
  </si>
  <si>
    <t>16-30</t>
  </si>
  <si>
    <t>RPKVEGLEY</t>
  </si>
  <si>
    <t>HLA-A*29:02,HLA-A*30:02,HLA-B*07:02,HLA-B*15:01,HLA-B*15:02,HLA-B*15:25,HLA-B*18:01,HLA-B*35:01,HLA-B*46:01,HLA-B*53:01,HLA-B*55:01,HLA-C*03:02,HLA-C*07:01,HLA-C*12:02</t>
  </si>
  <si>
    <t>20-28</t>
  </si>
  <si>
    <t>TPVRLAEVLVTCA</t>
  </si>
  <si>
    <t>HLA-A*02:01,HLA-A*02:06,HLA-A*32:01,HLA-B*07:02,HLA-B*08:01,HLA-B*13:02,HLA-B*14:02,HLA-B*35:01,HLA-B*35:03,HLA-B*39:01,HLA-B*50:01,HLA-B*51:01,HLA-B*53:01,HLA-B*55:01,HLA-B*56:01</t>
  </si>
  <si>
    <t>103-115</t>
  </si>
  <si>
    <t>AAGTAAQAAVVRFQEAANKQKQELD</t>
  </si>
  <si>
    <t>HLA-DQA1*01:02/DQB1*06:02,HLA-DQA1*04:01/DQB1*04:02,HLA-DQA1*05:01/DQB1*03:01,HLA-DRB1*04:23,HLA-DRB1*04:26,HLA-DRB1*11:02,HLA-DRB1*11:14,HLA-DRB1*11:21,HLA-DRB1*13:01,HLA-DRB1*13:07,HLA-DRB1*13:22,HLA-DRB1*13:23,HLA-DRB1*13:27,HLA-DRB1*13:28,HLA-DRB4*01:01,HLA-DRB5*01:01,HLA-DRB5*01:05</t>
  </si>
  <si>
    <t>aagtaaqaavvrfqeAANKQKQELD,AAGTAaqaavvrfqeaankqKQELD,AAGTAAQAavvrfqeaankqkQELD</t>
  </si>
  <si>
    <t>bceid_187:15(-0)/15(100.0%)&lt;=&gt;tceid_189:15(-10)/25(60.0%),bceid_3934:15(-0)/15(100.0%)&lt;=&gt;tceid_189:15(-10)/25(60.0%),bceid_120421:13(-0)/13(100.0%)&lt;=&gt;tceid_189:13(-12)/25(52.0%)</t>
  </si>
  <si>
    <t>46-70</t>
  </si>
  <si>
    <t>IRQAGVQYSR</t>
  </si>
  <si>
    <t>EEC54863.1,EFI05926.1,EFV30281.1,KXT42696.1,OFK49283.1,OFL06098.1</t>
  </si>
  <si>
    <t>HLA-A*03:01,HLA-A*11:01,HLA-A*30:01,HLA-A*31:01,HLA-A*32:01,HLA-A*33:03,HLA-A*74:01,HLA-B*27:02,HLA-B*27:05,HLA-C*07:01,HLA-C*07:02</t>
  </si>
  <si>
    <t>76-85</t>
  </si>
  <si>
    <t>GGTGGGNPADEEAAQMGL</t>
  </si>
  <si>
    <t>HLA-B*18:01,HLA-B*35:01,HLA-B*35:03,HLA-B*37:01,HLA-B*40:01,HLA-B*44:02,HLA-B*44:03,HLA-B*53:01,HLA-C*04:01,HLA-C*05:01,HLA-C*08:01,HLA-C*08:02,HLA-DQA1*04:01/DQB1*04:02</t>
  </si>
  <si>
    <t>237-254</t>
  </si>
  <si>
    <t>AVAASNNPELTTLTAALSGQLNPQV</t>
  </si>
  <si>
    <t>HLA-DPA1*02:01/DPB1*14:01,HLA-DQA1*04:01/DQB1*04:02,HLA-DRB1*01:01,HLA-DRB1*04:01,HLA-DRB1*04:04,HLA-DRB1*04:05,HLA-DRB1*07:01,HLA-DRB1*08:02,HLA-DRB1*09:01,HLA-DRB1*12:01</t>
  </si>
  <si>
    <t>61-85</t>
  </si>
  <si>
    <t>VPWQPAFVF</t>
  </si>
  <si>
    <t>HLA-A*23:01,HLA-A*24:02,HLA-B*07:02,HLA-B*15:02,HLA-B*18:01,HLA-B*35:01,HLA-B*35:03,HLA-B*51:01,HLA-B*53:01,HLA-B*55:01,HLA-B*56:01,HLA-C*03:02,HLA-C*04:01,HLA-C*08:01</t>
  </si>
  <si>
    <t>134-142</t>
  </si>
  <si>
    <t>LNNALQNLARTISEAGQAM</t>
  </si>
  <si>
    <t>HLA-DQA1*04:01/DQB1*04:02,HLA-DRB1*03:06,HLA-DRB1*03:07,HLA-DRB1*03:08,HLA-DRB1*08:02,HLA-DRB1*08:13,HLA-DRB1*11:01,HLA-DRB1*11:02,HLA-DRB1*11:04,HLA-DRB1*11:06,HLA-DRB1*11:07,HLA-DRB1*11:21,HLA-DRB1*13:01,HLA-DRB1*13:02,HLA-DRB1*13:11,HLA-DRB1*13:22,HLA-DRB1*13:27,HLA-DRB1*13:28,HLA-DRB3*02:02</t>
  </si>
  <si>
    <t>65-83</t>
  </si>
  <si>
    <t>TATELNNALQNLARTISEAG</t>
  </si>
  <si>
    <t>61-80</t>
  </si>
  <si>
    <t>QVESTAGSLQGQWRG</t>
  </si>
  <si>
    <t>HLA-A*11:01,HLA-A*25:01,HLA-A*26:01,HLA-A*31:01,HLA-A*32:01,HLA-A*33:03,HLA-A*68:01,HLA-A*74:01,HLA-B*18:01,HLA-B*37:01,HLA-B*40:01,HLA-B*40:02,HLA-B*49:01,HLA-B*53:01,HLA-B*57:01,HLA-B*58:01,HLA-B*58:02,HLA-C*05:01,HLA-C*08:02</t>
  </si>
  <si>
    <t>31-45</t>
  </si>
  <si>
    <t>GAAGTAAQAAVVRFQEAANKQKQ</t>
  </si>
  <si>
    <t>GaagtaaqaavvrfqeAANKQKQ,GAAGTAaqaavvrfqeaankqKQ,GAAGTAAQAavvrfqeaankqkQ</t>
  </si>
  <si>
    <t>bceid_187:15(-0)/15(100.0%)&lt;=&gt;tceid_82520:15(-8)/23(65.22%),bceid_3934:15(-0)/15(100.0%)&lt;=&gt;tceid_82520:15(-8)/23(65.22%),bceid_120421:13(-0)/13(100.0%)&lt;=&gt;tceid_82520:13(-10)/23(56.52%)</t>
  </si>
  <si>
    <t>45-67</t>
  </si>
  <si>
    <t>RPRLDSITY</t>
  </si>
  <si>
    <t>HLA-A*29:02,HLA-A*30:02,HLA-B*07:02,HLA-B*15:01,HLA-B*15:02,HLA-B*15:25,HLA-B*18:01,HLA-B*35:01,HLA-B*35:03,HLA-B*53:01,HLA-B*55:01,HLA-B*56:01,HLA-C*03:02,HLA-C*07:01,HLA-C*07:02,HLA-C*12:02</t>
  </si>
  <si>
    <t>284-292</t>
  </si>
  <si>
    <t>AVINTTCNYGQ</t>
  </si>
  <si>
    <t>HLA-A*03:01,HLA-A*11:01,HLA-A*25:01,HLA-A*26:01,HLA-A*29:02,HLA-A*30:02,HLA-A*32:01,HLA-B*15:01,HLA-B*15:02,HLA-B*15:25,HLA-B*35:01,HLA-B*46:01,HLA-C*02:02,HLA-C*02:09,HLA-C*03:02,HLA-C*12:02,HLA-C*12:03</t>
  </si>
  <si>
    <t>33-43</t>
  </si>
  <si>
    <t>TNFFGINTIPIALT</t>
  </si>
  <si>
    <t>HLA-A*02:01,HLA-A*02:06,HLA-A*32:01,HLA-A*68:02,HLA-B*13:01,HLA-B*13:02,HLA-B*14:02,HLA-B*48:01,HLA-B*51:01,HLA-B*52:01,HLA-C*03:03,HLA-C*03:04,HLA-C*07:04,HLA-C*08:01,HLA-C*14:02,HLA-C*15:02,HLA-C*17:01</t>
  </si>
  <si>
    <t>122-135</t>
  </si>
  <si>
    <t>NIRQAGVQY</t>
  </si>
  <si>
    <t>HLA-A*25:01,HLA-A*26:01,HLA-A*29:02,HLA-A*30:02,HLA-B*15:01,HLA-B*15:02,HLA-B*15:25,HLA-B*27:02,HLA-B*35:01,HLA-B*46:01,HLA-C*02:02,HLA-C*02:09,HLA-C*03:02,HLA-C*07:01,HLA-C*07:02,HLA-C*12:02,HLA-C*12:03</t>
  </si>
  <si>
    <t>QTYKWETFLTSELPG</t>
  </si>
  <si>
    <t>EFG73837.1,EKX91670.1,EKX91671.1</t>
  </si>
  <si>
    <t>HLA-DPA1*01/DPB1*04:01,HLA-DPA1*01:03/DPB1*02:01,HLA-DPA1*01:03/DPB1*04:01,HLA-DPA1*02:01/DPB1*01:01,HLA-DPA1*02:01/DPB1*05:01,HLA-DPA1*03:01/DPB1*04:02,HLA-DRB1*04:05,HLA-DRB1*04:08,HLA-DRB1*04:21,HLA-DRB1*04:26,HLA-DRB1*15:02</t>
  </si>
  <si>
    <t>136-150</t>
  </si>
  <si>
    <t>ATGGAAPVGAGAMGQGAQ</t>
  </si>
  <si>
    <t>HLA-B*07:02,HLA-B*35:01,HLA-B*35:03,HLA-B*46:01,HLA-C*01:02,HLA-C*03:02,HLA-C*03:03,HLA-C*03:04,HLA-C*08:01,HLA-C*12:03,HLA-C*16:01,HLA-DQA1*05:01/DQB1*03:01</t>
  </si>
  <si>
    <t>0,1,0.99,0.12</t>
  </si>
  <si>
    <t>318-335</t>
  </si>
  <si>
    <t>TGSAVVGLSMAASSA</t>
  </si>
  <si>
    <t>HLA-DQA1*01:02/DQB1*06:02,HLA-DQA1*05:01/DQB1*03:01,HLA-DRB1*01:01,HLA-DRB1*03:06,HLA-DRB1*03:07,HLA-DRB1*03:08,HLA-DRB1*04:04,HLA-DRB1*04:08,HLA-DRB1*04:23,HLA-DRB1*08:04,HLA-DRB1*11:04,HLA-DRB1*11:06,HLA-DRB1*13:07,HLA-DRB1*13:11</t>
  </si>
  <si>
    <t>1,2,1.99,0.12</t>
  </si>
  <si>
    <t>161-175,158-172</t>
  </si>
  <si>
    <t>TAINSLVTATHGA</t>
  </si>
  <si>
    <t>HLA-A*02:01,HLA-A*02:06,HLA-A*68:02,HLA-B*55:01,HLA-B*56:01,HLA-C*03:03,HLA-C*03:04,HLA-C*08:01,HLA-C*12:02,HLA-C*12:03</t>
  </si>
  <si>
    <t>0,1,0.89,0.31</t>
  </si>
  <si>
    <t>136-148</t>
  </si>
  <si>
    <t>WQGDTGITY</t>
  </si>
  <si>
    <t>NP_001070731.1,NP_001193718.1,NP_001193719.1,NP_001231924.1</t>
  </si>
  <si>
    <t>HLA-A*26:01,HLA-A*29:02,HLA-A*30:02,HLA-B*13:01,HLA-B*15:01,HLA-B*15:02,HLA-B*15:25,HLA-B*18:01,HLA-B*35:01,HLA-B*44:03,HLA-B*46:01,HLA-C*02:02,HLA-C*02:09,HLA-C*03:02,HLA-C*07:02,HLA-C*12:02</t>
  </si>
  <si>
    <t>1,2,1.76,0.43</t>
  </si>
  <si>
    <t>43-51</t>
  </si>
  <si>
    <t>LNSGQYTVFAPTNAAFSKLPASTID</t>
  </si>
  <si>
    <t>HLA-DPA1*02:01/DPB1*14:01,HLA-DQA1*05:01/DQB1*03:01,HLA-DRB1*01:01,HLA-DRB1*04:01,HLA-DRB1*04:04,HLA-DRB1*04:08,HLA-DRB1*07:01,HLA-DRB1*08:02,HLA-DRB1*09:01,HLA-DRB1*12:01,HLA-DRB3*02:02,HLA-DRB5*01:01</t>
  </si>
  <si>
    <t>lnggeytvfaptnAAFSKLPASTID</t>
  </si>
  <si>
    <t>bceid_103118:13(-2)/15(86.67%)&lt;=&gt;tceid_38334:13(-12)/25(52.0%)</t>
  </si>
  <si>
    <t>91-115</t>
  </si>
  <si>
    <t>TVKSMILHEIL</t>
  </si>
  <si>
    <t>HLA-A*32:01,HLA-A*68:02,HLA-B*08:01,HLA-B*13:02,HLA-B*38:01,HLA-B*48:01,HLA-B*52:01,HLA-B*57:01,HLA-B*58:01,HLA-B*58:02,HLA-C*03:03,HLA-C*03:04,HLA-C*06:02,HLA-C*07:04,HLA-C*15:02,HLA-C*16:01,HLA-E*01:01</t>
  </si>
  <si>
    <t>0,1,0.85,0.36</t>
  </si>
  <si>
    <t>1269-1279</t>
  </si>
  <si>
    <t>DHEGVIDSNTTATSAPPRTK</t>
  </si>
  <si>
    <t>HLA-A*02:06,HLA-A*03:01,HLA-A*11:01,HLA-A*30:01,HLA-A*31:01,HLA-A*33:03,HLA-A*68:01,HLA-A*68:02,HLA-A*74:01,HLA-B*49:01,HLA-B*50:01,HLA-C*05:01,HLA-C*08:02</t>
  </si>
  <si>
    <t>91-110</t>
  </si>
  <si>
    <t>GLAALAVAVSPPAAAGDLVGPGCAE</t>
  </si>
  <si>
    <t>HLA-DPA1*02:01/DPB1*14:01,HLA-DQA1*01:02/DQB1*06:02,HLA-DQA1*04:01/DQB1*04:02,HLA-DQA1*05:01/DQB1*03:01,HLA-DRB1*01:01,HLA-DRB1*04:01,HLA-DRB1*04:04,HLA-DRB1*04:23,HLA-DRB1*08:02,HLA-DRB1*08:04,HLA-DRB1*09:01,HLA-DRB1*11:04,HLA-DRB1*11:06,HLA-DRB1*13:07,HLA-DRB1*13:11,HLA-DRB3*02:02</t>
  </si>
  <si>
    <t>GLAALAVAVsppaaagdlvgpgcaE</t>
  </si>
  <si>
    <t>bceid_696460:15(-0)/15(100.0%)&lt;=&gt;tceid_20744:15(-10)/25(60.0%)</t>
  </si>
  <si>
    <t>16-40</t>
  </si>
  <si>
    <t>ELDEISTNIRQAGVQ</t>
  </si>
  <si>
    <t>HLA-A*02:01,HLA-A*02:06,HLA-A*68:01,HLA-A*68:02,HLA-B*18:01,HLA-B*50:01,HLA-C*04:01,HLA-C*05:01,HLA-C*07:04,HLA-C*08:01,HLA-C*08:02,HLA-C*15:02,HLA-C*17:01,HLA-E*01:01</t>
  </si>
  <si>
    <t>eldeistnirqagVQ</t>
  </si>
  <si>
    <t>bceid_32971:13(-2)/15(86.67%)&lt;=&gt;tceid_161620:13(-2)/15(86.67%)</t>
  </si>
  <si>
    <t>0,1,0.9,0.29</t>
  </si>
  <si>
    <t>68-82</t>
  </si>
  <si>
    <t>TRPGLVAPAPLAQEREED</t>
  </si>
  <si>
    <t>HLA-A*02:01,HLA-A*31:01,HLA-A*33:03,HLA-A*68:01,HLA-A*74:01,HLA-B*07:02,HLA-B*55:01,HLA-B*56:01,HLA-DQA1*04:01/DQB1*04:02,HLA-DQA1*05:01/DQB1*03:01,HLA-DRB1*11:04,HLA-DRB1*11:06,HLA-DRB1*13:11</t>
  </si>
  <si>
    <t>340-357</t>
  </si>
  <si>
    <t>HLDDVGFLV</t>
  </si>
  <si>
    <t>NP_215864.1,NP_216384.1,NP_217815.1,NP_218412.1</t>
  </si>
  <si>
    <t>Rv1348,Rv1868,Rv3298c,Rv3895c</t>
  </si>
  <si>
    <t>HLA-A*02:01,HLA-A*02:06,HLA-A*68:02,HLA-B*13:01,HLA-B*13:02,HLA-C*04:01,HLA-C*05:01,HLA-C*07:04,HLA-C*08:01,HLA-C*08:02,HLA-C*15:02,HLA-C*17:01</t>
  </si>
  <si>
    <t>1,4,3.89,0.4</t>
  </si>
  <si>
    <t>Rv1868,Rv1348</t>
  </si>
  <si>
    <t>162-171,497-505</t>
  </si>
  <si>
    <t>IEAAASAIQGNVTSIHSLLD</t>
  </si>
  <si>
    <t>HLA-DQA1*01:02/DQB1*06:02,HLA-DQA1*04:01/DQB1*04:02,HLA-DQA1*05:01/DQB1*03:01,HLA-DRB1*04:01,HLA-DRB1*04:04,HLA-DRB1*04:05,HLA-DRB1*04:08,HLA-DRB1*04:10,HLA-DRB1*04:23,HLA-DRB1*04:26,HLA-DRB3*02:02</t>
  </si>
  <si>
    <t>IEaaasaiqgnvtsihslLD</t>
  </si>
  <si>
    <t>bceid_60:16(-0)/16(100.0%)&lt;=&gt;tceid_25716:16(-4)/20(80.0%)</t>
  </si>
  <si>
    <t>ELAAEPTEV</t>
  </si>
  <si>
    <t>EFG33295.1,EFT83725.1</t>
  </si>
  <si>
    <t>HLA-A*02:01,HLA-A*02:06,HLA-A*68:02,HLA-B*51:01,HLA-C*03:03,HLA-C*03:04,HLA-C*05:01,HLA-C*08:01,HLA-C*08:02,HLA-C*12:03,HLA-C*15:02,HLA-C*16:01</t>
  </si>
  <si>
    <t>314-322</t>
  </si>
  <si>
    <t>VVSLGSQGALLATRHASHRF</t>
  </si>
  <si>
    <t>HLA-DQA1*01:02/DQB1*06:02,HLA-DQA1*05:01/DQB1*03:01,HLA-DRB1*01:01,HLA-DRB1*01:02,HLA-DRB1*04:01,HLA-DRB1*04:02,HLA-DRB1*04:08,HLA-DRB1*04:10,HLA-DRB1*04:21,HLA-DRB1*04:23,HLA-DRB1*04:26,HLA-DRB1*07:01,HLA-DRB5*01:01</t>
  </si>
  <si>
    <t>231-250</t>
  </si>
  <si>
    <t>RDGQLTIKAERTEQKDFDGR</t>
  </si>
  <si>
    <t>EFG74196.1</t>
  </si>
  <si>
    <t>HLA-A*03:01,HLA-A*11:01,HLA-A*31:01,HLA-A*33:03,HLA-A*68:01,HLA-A*74:01,HLA-B*18:01,HLA-B*37:01,HLA-B*40:01,HLA-B*40:02,HLA-B*44:02,HLA-B*44:03,HLA-DRB1*04:01,HLA-DRB1*04:21,HLA-DRB1*04:26,HLA-DRB1*13:04</t>
  </si>
  <si>
    <t>rdgqltikaerteqkdfdgr</t>
  </si>
  <si>
    <t>bceid_53355:20(-0)/20(100.0%)&lt;=&gt;tceid_53355:20(-0)/20(100.0%)</t>
  </si>
  <si>
    <t>71-90</t>
  </si>
  <si>
    <t>AVAGAAILVAGLSGCSS</t>
  </si>
  <si>
    <t>HLA-A*02:01,HLA-A*02:06,HLA-A*68:02,HLA-B*13:02,HLA-B*51:01,HLA-C*15:02,HLA-C*17:01,HLA-DQA1*01:02/DQB1*06:02,HLA-DQA1*04:01/DQB1*04:02,HLA-DQA1*05:01/DQB1*03:01,HLA-DRB1*11:07</t>
  </si>
  <si>
    <t>DALRLARRIAAAL</t>
  </si>
  <si>
    <t>HLA-A*02:01,HLA-B*07:02,HLA-B*08:01,HLA-B*14:02,HLA-B*46:01,HLA-B*51:01,HLA-B*52:01,HLA-B*55:01,HLA-C*02:02,HLA-C*02:09,HLA-C*03:02,HLA-C*03:03,HLA-C*03:04,HLA-C*12:02,HLA-C*12:03,HLA-C*16:01</t>
  </si>
  <si>
    <t>485-497</t>
  </si>
  <si>
    <t>STPLILDTSGGGLQHISSGV</t>
  </si>
  <si>
    <t>HLA-A*02:01,HLA-A*02:06,HLA-A*26:01,HLA-A*68:02,HLA-B*13:02,HLA-B*52:01,HLA-C*04:01,HLA-C*05:01,HLA-C*08:01,HLA-C*08:02,HLA-C*15:02,HLA-DRB1*03:09,HLA-DRB1*11:07</t>
  </si>
  <si>
    <t>171-190</t>
  </si>
  <si>
    <t>GGSGPMPAQLASAEKPATEQ</t>
  </si>
  <si>
    <t>HLA-B*07:02,HLA-B*35:01,HLA-B*35:03,HLA-B*50:01,HLA-B*55:01,HLA-B*56:01,HLA-C*01:02,HLA-C*03:03,HLA-C*03:04,HLA-C*15:02,HLA-C*17:01,HLA-E*01:01</t>
  </si>
  <si>
    <t>0,1,0.94,0.24</t>
  </si>
  <si>
    <t>182-201</t>
  </si>
  <si>
    <t>PVVAANRIQLLALIA</t>
  </si>
  <si>
    <t>HLA-DPA1*02:01/DPB1*01:01,HLA-DPA1*02:01/DPB1*14:01,HLA-DPA1*03:01/DPB1*04:02,HLA-DQA1*01:02/DQB1*06:02,HLA-DRB1*03:01,HLA-DRB1*07:03,HLA-DRB1*11:04,HLA-DRB1*11:06,HLA-DRB1*11:28,HLA-DRB1*13:05,HLA-DRB1*13:11,HLA-DRB1*15:02,HLA-DRB1*15:06,HLA-DRB3*02:02,HLA-DRB4*01:01</t>
  </si>
  <si>
    <t>108-122</t>
  </si>
  <si>
    <t>TYQAWQAQW</t>
  </si>
  <si>
    <t>HLA-A*23:01,HLA-A*24:02,HLA-A*29:02,HLA-A*32:01,HLA-B*13:01,HLA-B*53:01,HLA-B*57:01,HLA-B*58:01,HLA-B*58:02,HLA-C*07:02,HLA-C*14:02,HLA-G*01:01,HLA-G*01:02,HLA-G*01:03,HLA-G*01:04,HLA-G*01:06</t>
  </si>
  <si>
    <t>1,2,1.7,0.46</t>
  </si>
  <si>
    <t>50-58</t>
  </si>
  <si>
    <t>TSPLSNHPLAGGSGPSAG</t>
  </si>
  <si>
    <t>HLA-B*07:02,HLA-B*08:01,HLA-B*35:03,HLA-B*51:01,HLA-B*55:01,HLA-B*56:01,HLA-C*01:02,HLA-C*03:03,HLA-C*03:04,HLA-C*08:01,HLA-C*08:02,HLA-C*16:01,HLA-DQA1*05:01/DQB1*03:01,HLA-E*01:01,HLA-G*01:01,HLA-G*01:02,HLA-G*01:03,HLA-G*01:04,HLA-G*01:06</t>
  </si>
  <si>
    <t>257-274</t>
  </si>
  <si>
    <t>IAGLFLTTEAVVADK</t>
  </si>
  <si>
    <t>ADB13553.1,ADI66835.1,ADP38738.1,ADP40030.1,AEF26995.1,AEF31251.1,EDN79974.1,EEH66501.1,EEI15158.1,EEI18035.1,EEI26015.1,EEI64150.1,EEI77498.1,EEI80571.1,EEJ53118.1,EEP21982.1,EEQ56147.1,EET75201.1,EET76359.1,EEZ92302.1,EFA23275.1,EFD50095.1,EFE88800.1,EFF79932.1,EFG48533.1,EFG76547.1,EFG81339.1,EFJ78070.1,EFL93670.1,EFM42793.1,EFM47231.1,EFN93623.1,EFQ80888.1,EFR50020.1,EFU60615.1,EFU80892.1,EFU81269.1,EFV13303.1,EFV38218.1,EFW09964.1,EFW27584.1,EGE38610.1,EGF52578.1,EGL13364.1,EGQ75096.1,EGV11474.1,EHB88870.1,EHM87725.1,EHM95478.1,EID52235.1,EIJ25023.1,EIJ25125.1,EIJ25731.1,EIJ31006.1,EJD64562.1,EJF41455.1,EJF45025.1,EJG14811.1,EJN46463.1,EJN53113.1,EJN84970.1,EJZ81701.1,EJZ87032.1,EJZ87274.1,EKU95294.1,EKX87779.1,EKY16041.1,ENO18567.1,EPD26408.1,EPD32342.1,EPD48811.1,EPD73699.1,EPD75701.1,EPD85112.1,EPH15276.1,EPI42475.1,EPI43152.1,EPI44061.1,EPI45475.1,EPI48223.1,EPI49092.1,EPI49919.1,EPI52575.1,EPI53326.1,EPI55200.1,EPI57220.1,EPI57609.1,EPI59348.1,EPI61039.1,EPI62022.1,ERH14764.1,ERH18101.1,ERH22381.1,ERH24903.1,ERH30901.1,ERH33468.1,ERI83124.1,ERI88074.1,ERS39066.1,ERS42228.1,ERS44899.1,ERS50740.1,ERS50960.1,ERS51534.1,ERS51686.1,ERS56109.1,ERS59047.1,ERS62037.1,ERS62804.1,ERS69521.1,ERS69864.1,ERS75236.1,ERS77991.1,ERS80125.1,ERT64430.1,ETJ96778.1,EWC97183.1,KGE98861.1,KGE99843.1,KGF05817.1,KWZ73156.1,KWZ74577.1,KWZ82070.1,KWZ83858.1,KWZ95380.1,KXA15175.1,KXA18570.1,KXA19170.1,KXB81125.1,KXI18706.1,OFJ71504.1,OFJ73523.1,OFJ77179.1,OFJ97992.1,OFK01178.1,OFK08554.1,OFK26481.1,OFK30768.1,OFK63803.1,OFK64849.1,OFK67556.1,OFK71465.1,OFK95217.1,OFL12616.1,OFL13703.1,OFL23642.1,OFL24068.1,OFL58753.1,OFL68727.1,OFL74417.1,OFL94779.1,OFM03537.1,OFM27016.1,OFM31851.1,OFM98725.1,OFN03107.1,OFN14074.1,OFN18052.1,OFN36229.1,OFN72513.1,OFN73160.1,OFN73685.1,OFN75097.1,OFO12066.1,OFO22712.1,OFO23312.1,OFO35183.1,OFO46292.1,OFO77759.1,OFO97440.1,OFP14506.1,OFP21514.1,OFP26804.1,OFP35452.1,OFP52445.1,OFP57666.1,OFP65958.1,OFP71417.1,OFP73109.1,OFP76180.1,OFP88942.1,OFQ04556.1,OFQ25116.1,OFQ34107.1,OFQ35574.1,OFQ35947.1,OFQ47775.1,OFQ57529.1,OFQ61004.1,OFQ61613.1,OFQ76314.1,OFQ94713.1,OFR00343.1,OFR29601.1,OFR40121.1,OFR50076.1,OFR58209.1,OFR59803.1,OFR67614.1,OFR69122.1,OFR86741.1,OFR96731.1,OFS15079.1,OFS17435.1,OFS21963.1,OFS25905.1,OFS39473.1,OFS66940.1,OFS72710.1,OFS81700.1,OFT21409.1,OFT25099.1,OFT26150.1,OFT30304.1,OFT31857.1,OFT34276.1,OFT36581.1,OFT36955.1,OFT38222.1,OFT46427.1,OFT47183.1,OFT51419.1,OFT53540.1,OFT57868.1,OFT60301.1,OFT60524.1,OFT65853.1,OFT65939.1,OFT69823.1,OFT77594.1,OFT81469.1,OFT94251.1,OFT97751.1,OFU52601.1,OHF36339.1,OHO33085.1,OHO33614.1,OHO55887.1,OHO65352.1,OHO66592.1,OHO77951.1,OHP56279.1,OHP74504.1,OHQ13182.1,OHQ18055.1,OHQ51722.1,OHQ76721.1,OHR22248.1,OHR24118.1</t>
  </si>
  <si>
    <t>HLA-DPA1*01/DPB1*04:01,HLA-DPA1*02:01/DPB1*01:01,HLA-DPA1*02:01/DPB1*14:01,HLA-DPA1*03:01/DPB1*04:02,HLA-DQA1*03:01/DQB1*03:02,HLA-DQA1*04:01/DQB1*04:02,HLA-DRB1*01:01,HLA-DRB1*04:01,HLA-DRB1*07:01,HLA-DRB3*02:02</t>
  </si>
  <si>
    <t>IaglfltteavVADK</t>
  </si>
  <si>
    <t>bceid_1595:10(-0)/10(100.0%)&lt;=&gt;tceid_114858:10(-5)/15(66.67%)</t>
  </si>
  <si>
    <t>507-521</t>
  </si>
  <si>
    <t>LQNLARTISEAGQAMASTEGNVT</t>
  </si>
  <si>
    <t>HLA-DQA1*01:02/DQB1*06:02,HLA-DQA1*03:01/DQB1*03:02,HLA-DQA1*04:01/DQB1*04:02,HLA-DQA1*05:01/DQB1*03:01,HLA-DRB1*03:06,HLA-DRB1*03:07,HLA-DRB1*03:08,HLA-DRB1*08:13,HLA-DRB1*11:01,HLA-DRB1*11:02,HLA-DRB1*11:04,HLA-DRB1*11:06,HLA-DRB1*11:07,HLA-DRB1*11:21,HLA-DRB1*13:01,HLA-DRB1*13:11,HLA-DRB1*13:22,HLA-DRB1*13:27,HLA-DRB1*13:28</t>
  </si>
  <si>
    <t>LQNLartiseagqamasteGNVT</t>
  </si>
  <si>
    <t>bceid_161597:15(-0)/15(100.0%)&lt;=&gt;tceid_85735:15(-8)/23(65.22%)</t>
  </si>
  <si>
    <t>69-91</t>
  </si>
  <si>
    <t>GGSGPSAGAGLLRAESLP</t>
  </si>
  <si>
    <t>HLA-A*11:01,HLA-A*68:01,HLA-B*07:02,HLA-B*08:01,HLA-B*14:02,HLA-B*35:03,HLA-C*01:02,HLA-DQA1*01:02/DQB1*06:02,HLA-DQA1*05:01/DQB1*03:01,HLA-E*01:01,HLA-G*01:01,HLA-G*01:02,HLA-G*01:03,HLA-G*01:04,HLA-G*01:06</t>
  </si>
  <si>
    <t>267-284</t>
  </si>
  <si>
    <t>EQQWNFAGIEAAASA</t>
  </si>
  <si>
    <t>HLA-DPA1*02:01/DPB1*14:01,HLA-DQA1*01:02/DQB1*06:02,HLA-DQA1*03:01/DQB1*03:02,HLA-DQA1*04:01/DQB1*04:02,HLA-DQA1*05:01/DQB1*03:01,HLA-DRB1*01:01,HLA-DRB1*04:01,HLA-DRB1*04:08,HLA-DRB1*08:02,HLA-DRB1*13:07</t>
  </si>
  <si>
    <t>eqqwnfagieaaasA</t>
  </si>
  <si>
    <t>bceid_42795:14(-2)/16(87.5%)&lt;=&gt;tceid_161623:14(-1)/15(93.33%)</t>
  </si>
  <si>
    <t>TEQQWNFAGIEAAAS</t>
  </si>
  <si>
    <t>HLA-B*13:02,HLA-B*50:01,HLA-B*52:01,HLA-DQA1*01:02/DQB1*06:02,HLA-DQA1*03:01/DQB1*03:02,HLA-DQA1*04:01/DQB1*04:02,HLA-DQA1*05:01/DQB1*03:01,HLA-DRB1*01:01,HLA-DRB1*04:01,HLA-DRB1*04:08,HLA-DRB1*13:07</t>
  </si>
  <si>
    <t>teqqwnfagieaaas</t>
  </si>
  <si>
    <t>bceid_42795:15(-1)/16(93.75%)&lt;=&gt;tceid_161707:15(-0)/15(100.0%)</t>
  </si>
  <si>
    <t>AYVPYVAWL</t>
  </si>
  <si>
    <t>YP_177711.1,YP_177806.1,YP_177918.1</t>
  </si>
  <si>
    <t>Rv0286,Rv0388c,Rv1387,Rv3018c,Rv3022c</t>
  </si>
  <si>
    <t>HLA-A*23:01,HLA-A*24:02,HLA-C*01:02,HLA-C*04:01,HLA-C*06:02,HLA-C*07:01,HLA-C*07:02,HLA-C*07:04,HLA-C*14:02,HLA-E*01:01,HLA-G*01:01,HLA-G*01:02,HLA-G*01:03,HLA-G*01:04,HLA-G*01:06</t>
  </si>
  <si>
    <t>2,5,4.48,0.76</t>
  </si>
  <si>
    <t>Rv3018c,Rv3022c</t>
  </si>
  <si>
    <t>71-79,71-79</t>
  </si>
  <si>
    <t>TAACNRDDVERFFELAAEPT</t>
  </si>
  <si>
    <t>HLA-DPA1*01/DPB1*04:01,HLA-DPA1*01:03/DPB1*02:01,HLA-DPA1*02:01/DPB1*01:01,HLA-DQA1*01:01/DQB1*05:01,HLA-DQA1*03:01/DQB1*03:02,HLA-DQA1*04:01/DQB1*04:02,HLA-DQA1*05:01/DQB1*02:01,HLA-DRB1*01:01,HLA-DRB1*15:06,HLA-DRB3*01:01</t>
  </si>
  <si>
    <t>301-320</t>
  </si>
  <si>
    <t>TKLAAAWGGSGSEAY</t>
  </si>
  <si>
    <t>HLA-A*29:02,HLA-A*30:02,HLA-B*15:01,HLA-B*15:02,HLA-B*15:25,HLA-B*35:01,HLA-B*46:01,HLA-C*02:02,HLA-C*02:09,HLA-C*03:02,HLA-C*12:02,HLA-DQA1*05:01/DQB1*03:01,HLA-DRB1*07:03</t>
  </si>
  <si>
    <t>37-51</t>
  </si>
  <si>
    <t>AAWGGSGSEAYQGVQ</t>
  </si>
  <si>
    <t>41-55</t>
  </si>
  <si>
    <t>DAHGAMIRAQAASLE</t>
  </si>
  <si>
    <t>EFG78381.1,EFG78811.1,EFG79310.1</t>
  </si>
  <si>
    <t>HLA-DPA1*02:01/DPB1*14:01,HLA-DQA1*01:02/DQB1*06:02,HLA-DQA1*03:01/DQB1*03:02,HLA-DQA1*04:01/DQB1*04:02,HLA-DQA1*05:01/DQB1*03:01,HLA-DRB1*01:01,HLA-DRB1*01:02,HLA-DRB1*04:10,HLA-DRB1*09:01,HLA-DRB1*13:02,HLA-DRB4*01:01</t>
  </si>
  <si>
    <t>2,6,4.82,0.72</t>
  </si>
  <si>
    <t>Rv1793,Rv3619c,Rv1037c,Rv2346c,Rv1198</t>
  </si>
  <si>
    <t>11-25,11-25,11-25,11-25,11-25</t>
  </si>
  <si>
    <t>MTEQQWNFAGIEAAASAIQGNVTSI</t>
  </si>
  <si>
    <t>HLA-DPA1*02:01/DPB1*14:01,HLA-DQA1*01:02/DQB1*06:02,HLA-DQA1*03:01/DQB1*03:02,HLA-DQA1*04:01/DQB1*04:02,HLA-DQA1*05:01/DQB1*03:01,HLA-DRB1*01:01,HLA-DRB1*04:01,HLA-DRB1*04:04,HLA-DRB1*04:05,HLA-DRB1*04:08,HLA-DRB1*08:02,HLA-DRB1*09:01,HLA-DRB1*13:07</t>
  </si>
  <si>
    <t>MTEQQWNFAGIEaaasaiqgnvtsi,mteqqwnfagieaaasAIQGNVTSI</t>
  </si>
  <si>
    <t>bceid_60:13(-3)/16(81.25%)&lt;=&gt;tceid_42798:13(-12)/25(52.0%),bceid_42795:16(-0)/16(100.0%)&lt;=&gt;tceid_42798:16(-9)/25(64.0%)</t>
  </si>
  <si>
    <t>MTEQQWNFAGIEAAASAIQG</t>
  </si>
  <si>
    <t>mteqqwnfagieaaasAIQG</t>
  </si>
  <si>
    <t>bceid_42795:16(-0)/16(100.0%)&lt;=&gt;tceid_42797:16(-4)/20(80.0%)</t>
  </si>
  <si>
    <t>LWLSVAAVAGALLALTRAIL</t>
  </si>
  <si>
    <t>HLA-DPA1*02:01/DPB1*01:01,HLA-DPA1*02:01/DPB1*14:01,HLA-DPA1*03:01/DPB1*04:02,HLA-DQA1*01:02/DQB1*06:02,HLA-DQA1*03:01/DQB1*03:02,HLA-DQA1*04:01/DQB1*04:02,HLA-DQA1*05:01/DQB1*02:01,HLA-DQA1*05:01/DQB1*03:01,HLA-DRB1*01:01,HLA-DRB1*07:01,HLA-DRB1*09:01,HLA-DRB1*11:01</t>
  </si>
  <si>
    <t>GRSEFAYGSFVRTVS</t>
  </si>
  <si>
    <t>HLA-DPA1*01/DPB1*04:01,HLA-DPA1*01:03/DPB1*02:01,HLA-DPA1*01:03/DPB1*04:01,HLA-DPA1*02:01/DPB1*01:01,HLA-DPA1*02:01/DPB1*05:01,HLA-DPA1*02:01/DPB1*14:01,HLA-DPA1*03:01/DPB1*04:02,HLA-DQA1*05:01/DQB1*03:01,HLA-DRB1*08:13,HLA-DRB1*11:14,HLA-DRB1*11:20,HLA-DRB1*13:23,HLA-DRB1*15:02</t>
  </si>
  <si>
    <t>89-103</t>
  </si>
  <si>
    <t>SPKETWLRL</t>
  </si>
  <si>
    <t>NP_215589.1,NP_215998.2,NP_216990.1,NP_218034.1,NP_218072.1,NP_218231.1,NP_218402.1</t>
  </si>
  <si>
    <t>Rv1073,Rv1482c,Rv2474c,Rv3517,Rv3555c,Rv3714c,Rv3885c</t>
  </si>
  <si>
    <t>EFG73643.1,EFG74430.1,EFG75219.1</t>
  </si>
  <si>
    <t>HLA-B*07:02,HLA-B*08:01,HLA-B*14:02,HLA-B*35:01,HLA-B*35:03,HLA-B*51:01,HLA-B*53:01,HLA-B*55:01,HLA-B*56:01,HLA-C*04:01,HLA-C*07:04,HLA-E*01:01</t>
  </si>
  <si>
    <t>4,7,6.86,0.4</t>
  </si>
  <si>
    <t>Rv3714c,Rv1073,Rv3517,Rv3555c</t>
  </si>
  <si>
    <t>193-201,179-187,178-186,182-190</t>
  </si>
  <si>
    <t>SSIPMTAVSGVGAGDAMVAA</t>
  </si>
  <si>
    <t>HLA-A*68:02,HLA-B*07:02,HLA-B*35:03,HLA-B*51:01,HLA-B*52:01,HLA-B*55:01,HLA-B*56:01,HLA-C*03:03,HLA-C*03:04,HLA-C*08:01,HLA-C*12:03,HLA-C*15:02,HLA-C*16:01,HLA-DQA1*01:02/DQB1*06:02,HLA-DQA1*05:01/DQB1*03:01</t>
  </si>
  <si>
    <t>251-270</t>
  </si>
  <si>
    <t>DVQPAEVVAAARDEGAGASP</t>
  </si>
  <si>
    <t>HLA-A*02:06,HLA-A*68:01,HLA-A*68:02,HLA-B*07:02,HLA-B*35:01,HLA-B*35:03,HLA-B*50:01,HLA-B*51:01,HLA-B*55:01,HLA-B*56:01,HLA-DQA1*01:02/DQB1*06:02,HLA-DQA1*03:01/DQB1*03:02,HLA-DQA1*04:01/DQB1*04:02,HLA-DQA1*05:01/DQB1*03:01,HLA-DRB1*11:02,HLA-DRB1*11:21,HLA-DRB1*13:22</t>
  </si>
  <si>
    <t>dvqpaevvaaarDEGAGASP</t>
  </si>
  <si>
    <t>bceid_120550:12(-1)/13(92.31%)&lt;=&gt;tceid_10705:12(-8)/20(60.0%)</t>
  </si>
  <si>
    <t>218-237</t>
  </si>
  <si>
    <t>KQSLTKLAAAWGGSG</t>
  </si>
  <si>
    <t>HLA-A*25:01,HLA-A*32:01,HLA-B*13:01,HLA-B*13:02,HLA-B*50:01,HLA-B*53:01,HLA-B*57:01,HLA-B*58:01,HLA-B*58:02,HLA-DQA1*01:02/DQB1*06:02,HLA-DRB1*09:01,HLA-E*01:01</t>
  </si>
  <si>
    <t>33-47</t>
  </si>
  <si>
    <t>AFRNIVNML</t>
  </si>
  <si>
    <t>NP_215554.1,NP_215713.1,NP_216863.1,NP_218137.1,YP_177972.1</t>
  </si>
  <si>
    <t>Rv1038c,Rv1197,Rv1792,Rv2347c,Rv3426,Rv3620c</t>
  </si>
  <si>
    <t>HLA-A*23:01,HLA-A*24:02,HLA-A*30:01,HLA-B*08:01,HLA-B*14:02,HLA-B*39:01,HLA-C*06:02,HLA-C*07:01,HLA-C*07:02,HLA-C*07:04,HLA-C*14:02,HLA-G*01:01,HLA-G*01:02,HLA-G*01:03,HLA-G*01:04,HLA-G*01:06</t>
  </si>
  <si>
    <t>2,6,3.58,1.14</t>
  </si>
  <si>
    <t>Rv3620c,Rv1038c,Rv1197,Rv2347c,Rv1792,Rv3426</t>
  </si>
  <si>
    <t>63-71,63-71,63-71,63-71,62-70,213-221</t>
  </si>
  <si>
    <t>NFAGIEAAASAIQGN</t>
  </si>
  <si>
    <t>HLA-B*18:01,HLA-B*40:02,HLA-B*49:01,HLA-B*50:01,HLA-DPA1*02:01/DPB1*14:01,HLA-DQA1*01:02/DQB1*06:02,HLA-DQA1*03:01/DQB1*03:02,HLA-DQA1*04:01/DQB1*04:02,HLA-DQA1*05:01/DQB1*03:01,HLA-DRB1*01:01,HLA-DRB1*04:01,HLA-DRB1*04:08,HLA-DRB1*08:02,HLA-DRB1*13:07</t>
  </si>
  <si>
    <t>AMAGSIDLL</t>
  </si>
  <si>
    <t>EPD63822.1</t>
  </si>
  <si>
    <t>HLA-A*02:01,HLA-A*02:06,HLA-B*13:01,HLA-B*13:02,HLA-B*48:01,HLA-C*01:02,HLA-C*17:01,HLA-E*01:01,HLA-G*01:01,HLA-G*01:02,HLA-G*01:03,HLA-G*01:04,HLA-G*01:06</t>
  </si>
  <si>
    <t>0,1,0.98,0.13</t>
  </si>
  <si>
    <t>1237-1245</t>
  </si>
  <si>
    <t>AGIEAAASAIQGNVT</t>
  </si>
  <si>
    <t>HLA-A*68:02,HLA-B*18:01,HLA-B*40:02,HLA-B*49:01,HLA-B*50:01,HLA-C*15:02,HLA-DQA1*01:02/DQB1*06:02,HLA-DQA1*03:01/DQB1*03:02,HLA-DQA1*04:01/DQB1*04:02,HLA-DQA1*05:01/DQB1*03:01,HLA-DRB1*08:02</t>
  </si>
  <si>
    <t>WNFAGIEAAASAIQG</t>
  </si>
  <si>
    <t>HLA-B*18:01,HLA-B*40:02,HLA-B*49:01,HLA-B*50:01,HLA-DPA1*02:01/DPB1*14:01,HLA-DQA1*01:02/DQB1*06:02,HLA-DQA1*03:01/DQB1*03:02,HLA-DQA1*04:01/DQB1*04:02,HLA-DQA1*05:01/DQB1*03:01,HLA-DRB1*01:01,HLA-DRB1*04:01,HLA-DRB1*04:04,HLA-DRB1*04:08,HLA-DRB1*08:02,HLA-DRB1*09:01,HLA-DRB1*13:07</t>
  </si>
  <si>
    <t>QWNFAGIEAAASAIQ</t>
  </si>
  <si>
    <t>HLA-B*18:01,HLA-B*40:02,HLA-B*49:01,HLA-B*50:01,HLA-DPA1*02:01/DPB1*14:01,HLA-DQA1*01:02/DQB1*06:02,HLA-DQA1*03:01/DQB1*03:02,HLA-DQA1*04:01/DQB1*04:02,HLA-DQA1*05:01/DQB1*03:01,HLA-DRB1*01:01,HLA-DRB1*04:01,HLA-DRB1*04:04,HLA-DRB1*04:05,HLA-DRB1*04:08,HLA-DRB1*08:02,HLA-DRB1*09:01,HLA-DRB1*13:07</t>
  </si>
  <si>
    <t>QQWNFAGIEAAASAI</t>
  </si>
  <si>
    <t>HLA-B*13:02,HLA-B*18:01,HLA-B*40:02,HLA-B*49:01,HLA-B*50:01,HLA-B*52:01,HLA-DPA1*02:01/DPB1*14:01,HLA-DQA1*01:02/DQB1*06:02,HLA-DQA1*03:01/DQB1*03:02,HLA-DQA1*04:01/DQB1*04:02,HLA-DQA1*05:01/DQB1*03:01,HLA-DRB1*01:01,HLA-DRB1*04:01,HLA-DRB1*04:04,HLA-DRB1*04:05,HLA-DRB1*04:08,HLA-DRB1*08:02,HLA-DRB1*09:01,HLA-DRB1*13:07</t>
  </si>
  <si>
    <t>qqwnfagieaaasAI</t>
  </si>
  <si>
    <t>bceid_42795:13(-3)/16(81.25%)&lt;=&gt;tceid_161677:13(-2)/15(86.67%)</t>
  </si>
  <si>
    <t>ARRMWASAQNISGAG</t>
  </si>
  <si>
    <t>NP_215554.1,NP_215713.1,NP_216863.1,NP_218137.1</t>
  </si>
  <si>
    <t>Rv1038c,Rv1197,Rv1792,Rv2347c,Rv3620c</t>
  </si>
  <si>
    <t>EFG78380.1,EFG79860.1</t>
  </si>
  <si>
    <t>HLA-A*02:01,HLA-A*02:06,HLA-A*32:01,HLA-B*13:01,HLA-B*13:02,HLA-B*27:02,HLA-B*27:05,HLA-B*48:01,HLA-B*52:01,HLA-DPA1*02:01/DPB1*14:01,HLA-DRB1*08:02,HLA-DRB3*02:02,HLA-E*01:01,HLA-G*01:01,HLA-G*01:02,HLA-G*01:03,HLA-G*01:04,HLA-G*01:06</t>
  </si>
  <si>
    <t>2,6,3.55,1.13</t>
  </si>
  <si>
    <t>Rv3620c,Rv1038c,Rv1792,Rv2347c,Rv1197</t>
  </si>
  <si>
    <t>30-44,30-44,30-44,30-44,30-44</t>
  </si>
  <si>
    <t>KPGTKSGDRVGIWVDSAGQL</t>
  </si>
  <si>
    <t>HLA-A*23:01,HLA-A*24:02,HLA-A*32:01,HLA-B*57:01,HLA-B*58:01,HLA-B*58:02,HLA-C*04:01,HLA-C*05:01,HLA-C*08:01,HLA-C*08:02,HLA-C*14:02,HLA-DQA1*01:01/DQB1*05:01,HLA-DRB1*13:02,HLA-DRB3*01:01,HLA-G*01:01,HLA-G*01:02,HLA-G*01:03,HLA-G*01:04,HLA-G*01:06</t>
  </si>
  <si>
    <t>131-150</t>
  </si>
  <si>
    <t>FAGIEAAASAIQGNV</t>
  </si>
  <si>
    <t>HLA-A*68:02,HLA-B*18:01,HLA-B*40:02,HLA-B*49:01,HLA-B*50:01,HLA-C*15:02,HLA-DPA1*02:01/DPB1*14:01,HLA-DQA1*01:02/DQB1*06:02,HLA-DQA1*03:01/DQB1*03:02,HLA-DQA1*04:01/DQB1*04:02,HLA-DQA1*05:01/DQB1*03:01,HLA-DRB1*01:01,HLA-DRB1*04:01,HLA-DRB1*04:08,HLA-DRB1*08:02,HLA-DRB1*13:07</t>
  </si>
  <si>
    <t>Count of Alleles_count</t>
  </si>
  <si>
    <t>&lt;1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</si>
  <si>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</si>
  <si>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</si>
  <si>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</si>
  <si>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</si>
  <si>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</si>
  <si>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</si>
  <si>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</si>
  <si>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</si>
  <si>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</si>
  <si>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</si>
  <si>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</si>
  <si>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Count of minmax_Alleles_count</t>
  </si>
  <si>
    <t>0.1-0.2</t>
  </si>
  <si>
    <t xml:space="preserve">Total TCE </t>
  </si>
  <si>
    <t>total alleles (20220913)</t>
  </si>
  <si>
    <t>TCE freq</t>
  </si>
  <si>
    <t>alleles matched in top30 (20220901)</t>
  </si>
  <si>
    <t>count</t>
  </si>
  <si>
    <t>all alleles (sum until 2 digit)</t>
  </si>
  <si>
    <t>Column2</t>
  </si>
  <si>
    <t>Column3</t>
  </si>
  <si>
    <t>top30 alleles matched (sum until 2 digit 20220913)</t>
  </si>
  <si>
    <t>HLA-B*13:02</t>
  </si>
  <si>
    <t>HLA-G*01</t>
  </si>
  <si>
    <t>HLA-C*03:04</t>
  </si>
  <si>
    <t xml:space="preserve">HLA-B*52:01 </t>
  </si>
  <si>
    <t>HLA-DRB1*13</t>
  </si>
  <si>
    <t>HLA-C*03:03</t>
  </si>
  <si>
    <t>HLA-C*15:02</t>
  </si>
  <si>
    <t>HLA-DRB1*04</t>
  </si>
  <si>
    <t>HLA-DRB1*11</t>
  </si>
  <si>
    <t>HLA-C*08:01</t>
  </si>
  <si>
    <t>HLA-E*01:01</t>
  </si>
  <si>
    <t>HLA-C*17:01</t>
  </si>
  <si>
    <t>HLA-C*03</t>
  </si>
  <si>
    <t>HLA-DRB1*08</t>
  </si>
  <si>
    <t>HLA-A*02:06</t>
  </si>
  <si>
    <t>HLA-C*07</t>
  </si>
  <si>
    <t>HLA-C*12:02</t>
  </si>
  <si>
    <t>HLA-A*32:01</t>
  </si>
  <si>
    <t>HLA-B*15</t>
  </si>
  <si>
    <t>HLA-C*02:09</t>
  </si>
  <si>
    <t>HLA-B*13:01</t>
  </si>
  <si>
    <t>HLA-B*13</t>
  </si>
  <si>
    <t>HLA-C*02:02</t>
  </si>
  <si>
    <t>HLA-C*06:02</t>
  </si>
  <si>
    <t>HLA-C*12</t>
  </si>
  <si>
    <t>HLA-DRB1*15</t>
  </si>
  <si>
    <t>HLA-C*12:03</t>
  </si>
  <si>
    <t>HLA-C*02</t>
  </si>
  <si>
    <t>HLA-C*03:02</t>
  </si>
  <si>
    <t>HLA-B*08:01</t>
  </si>
  <si>
    <t>HLA-DRB1*03</t>
  </si>
  <si>
    <t>HLA-A*02</t>
  </si>
  <si>
    <t>HLA-C*16:01</t>
  </si>
  <si>
    <t>HLA-C*08</t>
  </si>
  <si>
    <t>HLA-B*52:01</t>
  </si>
  <si>
    <t>HLA-C*07:01</t>
  </si>
  <si>
    <t>HLA-A*68</t>
  </si>
  <si>
    <t>HLA-C*07:04</t>
  </si>
  <si>
    <t>HLA-B*35</t>
  </si>
  <si>
    <t>HLA-DRB1*07</t>
  </si>
  <si>
    <t>HLA-A*68:02</t>
  </si>
  <si>
    <t>HLA-DPA1*02:01/DPB1*14:01</t>
  </si>
  <si>
    <t>HLA-B*58</t>
  </si>
  <si>
    <t>HLA-DRB1*01</t>
  </si>
  <si>
    <t>HLA-G*01:01</t>
  </si>
  <si>
    <t>HLA-C*15</t>
  </si>
  <si>
    <t>HLA-B*52</t>
  </si>
  <si>
    <t>HLA-G*01:02</t>
  </si>
  <si>
    <t>HLA-C*17</t>
  </si>
  <si>
    <t>HLA-E*01</t>
  </si>
  <si>
    <t>HLA-B*14:02</t>
  </si>
  <si>
    <t>HLA-G*01:03</t>
  </si>
  <si>
    <t>HLA-B*40</t>
  </si>
  <si>
    <t>HLA-B*46:01</t>
  </si>
  <si>
    <t>HLA-G*01:04</t>
  </si>
  <si>
    <t>HLA-B*44</t>
  </si>
  <si>
    <t>HLA-G*01:06</t>
  </si>
  <si>
    <t>HLA-B*51:01</t>
  </si>
  <si>
    <t>HLA-C*16</t>
  </si>
  <si>
    <t>HLA-A*30</t>
  </si>
  <si>
    <t>HLA-A*32</t>
  </si>
  <si>
    <t>HLA-C*06</t>
  </si>
  <si>
    <t>HLA-B*27</t>
  </si>
  <si>
    <t>HLA-C*01:02</t>
  </si>
  <si>
    <t>HLA-B*48:01</t>
  </si>
  <si>
    <t>HLA-DPA1*02/DPB1*14</t>
  </si>
  <si>
    <t>HLA-A*25:01</t>
  </si>
  <si>
    <t>HLA-B*35:01</t>
  </si>
  <si>
    <t>HLA-B*14</t>
  </si>
  <si>
    <t>HLA-B*08</t>
  </si>
  <si>
    <t>HLA-B*35:03</t>
  </si>
  <si>
    <t>HLA-B*46</t>
  </si>
  <si>
    <t>HLA-B*51</t>
  </si>
  <si>
    <t>HLA-B*55:01</t>
  </si>
  <si>
    <t>HLA-C*01</t>
  </si>
  <si>
    <t>HLA-A*02:01</t>
  </si>
  <si>
    <t>HLA-A*30:01</t>
  </si>
  <si>
    <t>HLA-B*48</t>
  </si>
  <si>
    <t>HLA-C*04:01</t>
  </si>
  <si>
    <t>HLA-A*25</t>
  </si>
  <si>
    <t>HLA-DQA1*05:01/DQB1*03:01</t>
  </si>
  <si>
    <t>HLA-DRB1*07:01</t>
  </si>
  <si>
    <t>HLA-B*55</t>
  </si>
  <si>
    <t>HLA-DRB1*15:02</t>
  </si>
  <si>
    <t>HLA-C*04</t>
  </si>
  <si>
    <t>HLA-B*53:01</t>
  </si>
  <si>
    <t>HLA-DQA1*05/DQB1*03</t>
  </si>
  <si>
    <t>HLA-C*07:02</t>
  </si>
  <si>
    <t>HLA-B*53</t>
  </si>
  <si>
    <t>HLA-DRB3*02</t>
  </si>
  <si>
    <t>HLA-B*15:02</t>
  </si>
  <si>
    <t>HLA-B*58:02</t>
  </si>
  <si>
    <t>HLA-C*14</t>
  </si>
  <si>
    <t>HLA-B*39:01</t>
  </si>
  <si>
    <t>HLA-DRB1*01:01</t>
  </si>
  <si>
    <t>HLA-B*39</t>
  </si>
  <si>
    <t>HLA-DRB1*15:01</t>
  </si>
  <si>
    <t>HLA-DRB5*01</t>
  </si>
  <si>
    <t>HLA-B*56:01</t>
  </si>
  <si>
    <t>HLA-B*56</t>
  </si>
  <si>
    <t>HLA-DPA1*02/DPB1*01</t>
  </si>
  <si>
    <t>HLA-C*05:01</t>
  </si>
  <si>
    <t>HLA-C*14:02</t>
  </si>
  <si>
    <t>HLA-C*05</t>
  </si>
  <si>
    <t>HLA-A*33</t>
  </si>
  <si>
    <t>HLA-C*08:02</t>
  </si>
  <si>
    <t>HLA-DRB1*04:05</t>
  </si>
  <si>
    <t>dlm paper Musvosvi (2022)</t>
  </si>
  <si>
    <t>HLA-DQA1*01/DQB1*06</t>
  </si>
  <si>
    <t>HLA-A*24</t>
  </si>
  <si>
    <t>HLA-DQA1*01:02/DQB1*06:02</t>
  </si>
  <si>
    <t>HLA-DRB1*08:02</t>
  </si>
  <si>
    <t>HLA-A*23</t>
  </si>
  <si>
    <t>HLA-DRB1*08:13</t>
  </si>
  <si>
    <t>HLA-B*07</t>
  </si>
  <si>
    <t>HLA-DRB1*09</t>
  </si>
  <si>
    <t>HLA-B*15:25</t>
  </si>
  <si>
    <t>HLA-DRB1*11:01</t>
  </si>
  <si>
    <t>HLA-A*26</t>
  </si>
  <si>
    <t>HLA-DRB1*11:14</t>
  </si>
  <si>
    <t>HLA-B*37</t>
  </si>
  <si>
    <t>HLA-DPA1*01/DPB1*04</t>
  </si>
  <si>
    <t>HLA-B*07:02</t>
  </si>
  <si>
    <t>HLA-DRB1*13:23</t>
  </si>
  <si>
    <t>HLA-DPA1*01/DPB1*02</t>
  </si>
  <si>
    <t>HLA-A*26:01</t>
  </si>
  <si>
    <t>HLA-DRB3*02:02</t>
  </si>
  <si>
    <t>HLA-B*50</t>
  </si>
  <si>
    <t>HLA-A*33:03</t>
  </si>
  <si>
    <t>HLA-B*18</t>
  </si>
  <si>
    <t>HLA-DPA1*03/DPB1*04</t>
  </si>
  <si>
    <t>HLA-B*15:01</t>
  </si>
  <si>
    <t>HLA-DPA1*02:01/DPB1*01:01</t>
  </si>
  <si>
    <t>HLA-B*38</t>
  </si>
  <si>
    <t>HLA-B*37:01</t>
  </si>
  <si>
    <t>HLA-DRB1*11:20</t>
  </si>
  <si>
    <t>HLA-B*50:01</t>
  </si>
  <si>
    <t>HLA-DRB1*15:06</t>
  </si>
  <si>
    <t>dlm paper Musvosvi (2022</t>
  </si>
  <si>
    <t>HLA-A*31</t>
  </si>
  <si>
    <t>HLA-B*18:01</t>
  </si>
  <si>
    <t>HLA-A*23:01</t>
  </si>
  <si>
    <t>HLA-B*57</t>
  </si>
  <si>
    <t>HLA-DQA1*04/DQB1*04</t>
  </si>
  <si>
    <t>HLA-B*38:01</t>
  </si>
  <si>
    <t>HLA-A*24:02</t>
  </si>
  <si>
    <t>HLA-B*58:01</t>
  </si>
  <si>
    <t>HLA-DRB1*01:02</t>
  </si>
  <si>
    <t>HLA-B*49</t>
  </si>
  <si>
    <t>HLA-B*40:02</t>
  </si>
  <si>
    <t>HLA-DRB1*04:01</t>
  </si>
  <si>
    <t>HLA-B*57:01</t>
  </si>
  <si>
    <t>HLA-DQA1*04:01/DQB1*04:02</t>
  </si>
  <si>
    <t>HLA-DPA1*01:03/DPB1*02:01</t>
  </si>
  <si>
    <t>HLA-DRB1*04:08</t>
  </si>
  <si>
    <t>HLA-DPA1*01:03/DPB1*04:01</t>
  </si>
  <si>
    <t>HLA-A*29</t>
  </si>
  <si>
    <t>HLA-A*74</t>
  </si>
  <si>
    <t>HLA-DRB1*04:04</t>
  </si>
  <si>
    <t>HLA-B*49:01</t>
  </si>
  <si>
    <t>HLA-DRB1*07:03</t>
  </si>
  <si>
    <t>HLA-DRB1*13:07</t>
  </si>
  <si>
    <t>HLA-DRB1*09:01</t>
  </si>
  <si>
    <t>HLA-A*11</t>
  </si>
  <si>
    <t>HLA-B*44:02</t>
  </si>
  <si>
    <t>HLA-DRB1*11:28</t>
  </si>
  <si>
    <t>HLA-DQA1*03/DQB1*03</t>
  </si>
  <si>
    <t>HLA-DPA1*02/DPB1*05</t>
  </si>
  <si>
    <t>HLA-DRB1*13:05</t>
  </si>
  <si>
    <t>HLA-A*03</t>
  </si>
  <si>
    <t>HLA-B*44:03</t>
  </si>
  <si>
    <t>HLA-A*31:01</t>
  </si>
  <si>
    <t>HLA-DRB4*01</t>
  </si>
  <si>
    <t>HLA-DPA1*01/DPB1*04:01</t>
  </si>
  <si>
    <t>HLA-DRB3*01</t>
  </si>
  <si>
    <t>HLA-DPA1*03:01/DPB1*04:02</t>
  </si>
  <si>
    <t>HLA-A*68:01</t>
  </si>
  <si>
    <t>HLA-B*27:02</t>
  </si>
  <si>
    <t>HLA-DRB1*04:21</t>
  </si>
  <si>
    <t>HLA-DRB1*08:04</t>
  </si>
  <si>
    <t>HLA-DQA1*05/DQB1*02</t>
  </si>
  <si>
    <t>HLA-DRB1*12</t>
  </si>
  <si>
    <t>HLA-B*40:01</t>
  </si>
  <si>
    <t>HLA-DRB1*08:06</t>
  </si>
  <si>
    <t>HLA-DQA1*01/DQB1*05</t>
  </si>
  <si>
    <t>HLA-DRB1*13:02</t>
  </si>
  <si>
    <t>HLA-DRB1*04:23</t>
  </si>
  <si>
    <t>HLA-DRB1*11:07</t>
  </si>
  <si>
    <t>HLA-B*27:05</t>
  </si>
  <si>
    <t>HLA-DRB1*13:11</t>
  </si>
  <si>
    <t xml:space="preserve">HLA-DRB1*01 </t>
  </si>
  <si>
    <t>HLA-DRB1*11:06</t>
  </si>
  <si>
    <t>HLA-DRB1*11:04</t>
  </si>
  <si>
    <t>HLA-DRB1*04:10</t>
  </si>
  <si>
    <t>HLA-DRB1*04:26</t>
  </si>
  <si>
    <t>HLA-A*29:02</t>
  </si>
  <si>
    <t>HLA-DRB1*13:21</t>
  </si>
  <si>
    <t>HLA-A*74:01</t>
  </si>
  <si>
    <t>HLA-DRB1*13:22</t>
  </si>
  <si>
    <t>HLA-DRB1*11:21</t>
  </si>
  <si>
    <t>HLA-DRB1*11:02</t>
  </si>
  <si>
    <t>HLA-A*30:02</t>
  </si>
  <si>
    <t>HLA-A*11:01</t>
  </si>
  <si>
    <t>HLA-DRB1*03:08</t>
  </si>
  <si>
    <t>HLA-DRB1*03:07</t>
  </si>
  <si>
    <t>HLA-DRB1*03:06</t>
  </si>
  <si>
    <t>HLA-DRB1*08:17</t>
  </si>
  <si>
    <t>HLA-DRB1*04:02</t>
  </si>
  <si>
    <t>HLA-DQA1*03:01/DQB1*03:02</t>
  </si>
  <si>
    <t>HLA-DRB1*13:28</t>
  </si>
  <si>
    <t>HLA-DRB1*13:27</t>
  </si>
  <si>
    <t>HLA-DPA1*02:01/DPB1*05:01</t>
  </si>
  <si>
    <t>HLA-DRB1*13:01</t>
  </si>
  <si>
    <t>HLA-A*03:01</t>
  </si>
  <si>
    <t>HLA-DRB1*08:01</t>
  </si>
  <si>
    <t>HLA-DRB1*03:09</t>
  </si>
  <si>
    <t>HLA-DRB1*13:04</t>
  </si>
  <si>
    <t>HLA-DRB5*01:01</t>
  </si>
  <si>
    <t>HLA-DRB1*03:05</t>
  </si>
  <si>
    <t>HLA-DRB4*01:01</t>
  </si>
  <si>
    <t>HLA-DRB5*01:05</t>
  </si>
  <si>
    <t>HLA-DRB3*01:01</t>
  </si>
  <si>
    <t>HLA-DRB1*12:01</t>
  </si>
  <si>
    <t>HLA-DRB1*03:01</t>
  </si>
  <si>
    <t>HLA-DQA1*05:01/DQB1*02:01</t>
  </si>
  <si>
    <t>HLA-DQA1*01:01/DQB1*05:01</t>
  </si>
  <si>
    <t>Summary for alleles matced with top 30 TCE (20220913)</t>
  </si>
  <si>
    <t xml:space="preserve">HLA-B*13:02, HLA-B*52:01 </t>
  </si>
  <si>
    <t>HLA-C*15:02, HLA-E*01:01</t>
  </si>
  <si>
    <t>HLA-C*17:01, HLA-A*02:06</t>
  </si>
  <si>
    <t>HLA-A*32:01, HLA-B*13:01, HLA-C*06:02, HLA-C*12:03</t>
  </si>
  <si>
    <t>HLA-B*08:01, HLA-C*03:03, HLA-C*03:04, HLA-C*07:01, HLA-C*07:04, HLA-C*16:01, HLA-DPA1*02:01/DPB1*14:01, HLA-G*01:01, HLA-G*01:02, HLA-G*01:03, HLA-G*01:04</t>
  </si>
  <si>
    <t xml:space="preserve">HLA-B*14:02, HLA-B*51:01, HLA-C*02:02, HLA-C*02:09, HLA-G*01:06, </t>
  </si>
  <si>
    <t>HLA-A*68:02, HLA-C*01:02</t>
  </si>
  <si>
    <t>HLA-B*48:01, HLA-C*03:02, HLA-C*08:01, HLA-C*12:02</t>
  </si>
  <si>
    <t>HLA-A*30:01, HLA-B*46:01</t>
  </si>
  <si>
    <t>HLA-DRB1*07:01, HLA-DRB1*15:02</t>
  </si>
  <si>
    <t>Count of IR_BCE_counter</t>
  </si>
  <si>
    <t>Count of HS_Protein_count</t>
  </si>
  <si>
    <t>Count of Biom_Protein_count</t>
  </si>
  <si>
    <t>Count of World</t>
  </si>
  <si>
    <t>Count of Asian</t>
  </si>
  <si>
    <t>Count of Southeast_Asia</t>
  </si>
  <si>
    <t>Count of Malaysia</t>
  </si>
  <si>
    <t>Southeast Asia</t>
  </si>
  <si>
    <t>alleles matched with top 30 TCEs</t>
  </si>
  <si>
    <t>alleles for bottom 30 TCEs</t>
  </si>
  <si>
    <t xml:space="preserve">no </t>
  </si>
  <si>
    <t>Frequency of top 30 TCE</t>
  </si>
  <si>
    <t>% world</t>
  </si>
  <si>
    <t>% Asian</t>
  </si>
  <si>
    <t>% Southeast Asia</t>
  </si>
  <si>
    <t>Mtb protein</t>
  </si>
  <si>
    <t>Hyperconserved</t>
  </si>
  <si>
    <t>HEG</t>
  </si>
  <si>
    <t>Score range</t>
  </si>
  <si>
    <t>Count of grand_score</t>
  </si>
  <si>
    <t>1-2</t>
  </si>
  <si>
    <t>2-3</t>
  </si>
  <si>
    <t>3-4</t>
  </si>
  <si>
    <t>4-5</t>
  </si>
  <si>
    <t>0.9-1.0</t>
  </si>
  <si>
    <t>Sum of minmax_Locus_count</t>
  </si>
  <si>
    <t>Sum of Hyp_strain_cov</t>
  </si>
  <si>
    <t>Sum of minmax_Alleles_count</t>
  </si>
  <si>
    <t>Sum of minmax_HEG_expr_score</t>
  </si>
  <si>
    <t>Sum of World</t>
  </si>
  <si>
    <t>Count of minmax_HEG_expr_score</t>
  </si>
  <si>
    <t>x-axis</t>
  </si>
  <si>
    <t>NP_Prtn_count</t>
  </si>
  <si>
    <t>World_PC</t>
  </si>
  <si>
    <t>RRARWVVRMLTSLLMFPGRD</t>
  </si>
  <si>
    <t>EFG74898.1</t>
  </si>
  <si>
    <t>HLA-A*23:01,HLA-A*24:02,HLA-A*29:02,HLA-A*30:01,HLA-A*30:02,HLA-A*31:01,HLA-A*32:01,HLA-A*33:03,HLA-A*68:01,HLA-B*07:02,HLA-B*08:01,HLA-B*13:01,HLA-B*13:02,HLA-B*14:02,HLA-B*15:01,HLA-B*15:02,HLA-B*15:25,HLA-B*27:02,HLA-B*27:05,HLA-B*38:01,HLA-B*39:01,HLA-B*46:01,HLA-B*48:01,HLA-B*52:01,HLA-B*57:01,HLA-B*58:01,HLA-B*58:02,HLA-C*02:02,HLA-C*02:09,HLA-C*03:03,HLA-C*03:04,HLA-C*06:02,HLA-C*07:01,HLA-C*07:02,HLA-C*07:04,HLA-C*12:02,HLA-C*12:03,HLA-C*15:02,HLA-C*16:01,HLA-DPA1*01/DPB1*04:01,HLA-DPA1*01:03/DPB1*04:01,HLA-DPA1*02:01/DPB1*01:01,HLA-DPA1*02:01/DPB1*05:01,HLA-DPA1*02:01/DPB1*14:01,HLA-DPA1*03:01/DPB1*04:02,HLA-DQA1*01:02/DQB1*06:02,HLA-DRB1*01:01,HLA-DRB1*01:02,HLA-DRB1*03:01,HLA-DRB1*03:06,HLA-DRB1*03:07,HLA-DRB1*03:08,HLA-DRB1*03:09,HLA-DRB1*04:01,HLA-DRB1*04:02,HLA-DRB1*04:04,HLA-DRB1*04:05,HLA-DRB1*04:08,HLA-DRB1*04:10,HLA-DRB1*04:21,HLA-DRB1*04:23,HLA-DRB1*04:26,HLA-DRB1*07:01,HLA-DRB1*07:03,HLA-DRB1*08:01,HLA-DRB1*08:02,HLA-DRB1*08:04,HLA-DRB1*08:06,HLA-DRB1*08:13,HLA-DRB1*08:17,HLA-DRB1*09:01,HLA-DRB1*11:01,HLA-DRB1*11:02,HLA-DRB1*11:04,HLA-DRB1*11:06,HLA-DRB1*11:07,HLA-DRB1*11:14,HLA-DRB1*11:20,HLA-DRB1*11:21,HLA-DRB1*11:28,HLA-DRB1*12:01,HLA-DRB1*13:01,HLA-DRB1*13:02,HLA-DRB1*13:04,HLA-DRB1*13:05,HLA-DRB1*13:07,HLA-DRB1*13:11,HLA-DRB1*13:21,HLA-DRB1*13:22,HLA-DRB1*13:23,HLA-DRB1*13:27,HLA-DRB1*13:28,HLA-DRB1*15:01,HLA-DRB1*15:02,HLA-DRB1*15:06,HLA-DRB3*02:02,HLA-DRB4*01:01,HLA-DRB5*01:01,HLA-DRB5*01:05,HLA-E*01:01,HLA-G*01:01,HLA-G*01:02,HLA-G*01:03,HLA-G*01:04,HLA-G*01:06</t>
  </si>
  <si>
    <t>151-170</t>
  </si>
  <si>
    <t>GSLIFAAVLVMLIAVLARLMMRGWR</t>
  </si>
  <si>
    <t>HLA-A*02:01,HLA-A*02:06,HLA-A*03:01,HLA-A*11:01,HLA-A*23:01,HLA-A*24:02,HLA-A*30:01,HLA-A*31:01,HLA-A*32:01,HLA-A*33:03,HLA-A*68:01,HLA-A*68:02,HLA-A*74:01,HLA-B*13:01,HLA-B*13:02,HLA-B*15:02,HLA-B*15:25,HLA-B*27:02,HLA-B*27:05,HLA-B*46:01,HLA-B*51:01,HLA-B*52:01,HLA-B*57:01,HLA-B*58:01,HLA-B*58:02,HLA-C*02:02,HLA-C*02:09,HLA-C*03:02,HLA-C*03:03,HLA-C*03:04,HLA-C*08:01,HLA-C*12:02,HLA-C*12:03,HLA-C*14:02,HLA-C*15:02,HLA-C*16:01,HLA-C*17:01,HLA-DPA1*01/DPB1*04:01,HLA-DPA1*01:03/DPB1*02:01,HLA-DPA1*02:01/DPB1*01:01,HLA-DPA1*02:01/DPB1*05:01,HLA-DPA1*03:01/DPB1*04:02,HLA-DQA1*01:02/DQB1*06:02,HLA-DQA1*03:01/DQB1*03:02,HLA-DQA1*04:01/DQB1*04:02,HLA-DQA1*05:01/DQB1*02:01,HLA-DQA1*05:01/DQB1*03:01,HLA-DRB1*01:01,HLA-DRB1*01:02,HLA-DRB1*03:01,HLA-DRB1*03:05,HLA-DRB1*03:06,HLA-DRB1*03:07,HLA-DRB1*03:08,HLA-DRB1*03:09,HLA-DRB1*04:01,HLA-DRB1*04:02,HLA-DRB1*04:04,HLA-DRB1*04:05,HLA-DRB1*04:08,HLA-DRB1*04:10,HLA-DRB1*04:21,HLA-DRB1*04:23,HLA-DRB1*04:26,HLA-DRB1*07:01,HLA-DRB1*07:03,HLA-DRB1*08:02,HLA-DRB1*08:04,HLA-DRB1*08:06,HLA-DRB1*08:13,HLA-DRB1*08:17,HLA-DRB1*09:01,HLA-DRB1*11:01,HLA-DRB1*11:02,HLA-DRB1*11:04,HLA-DRB1*11:06,HLA-DRB1*11:07,HLA-DRB1*11:14,HLA-DRB1*11:20,HLA-DRB1*11:21,HLA-DRB1*11:28,HLA-DRB1*12:01,HLA-DRB1*13:01,HLA-DRB1*13:04,HLA-DRB1*13:05,HLA-DRB1*13:07,HLA-DRB1*13:11,HLA-DRB1*13:21,HLA-DRB1*13:22,HLA-DRB1*13:23,HLA-DRB1*13:27,HLA-DRB1*13:28,HLA-DRB1*15:01,HLA-DRB1*15:02,HLA-DRB1*15:06,HLA-DRB4*01:01,HLA-DRB5*01:01,HLA-DRB5*01:05,HLA-E*01:01,HLA-G*01:01,HLA-G*01:02,HLA-G*01:03,HLA-G*01:04,HLA-G*01:06</t>
  </si>
  <si>
    <t>gslifaavlvmliavlarlmmrgwr</t>
  </si>
  <si>
    <t>bceid_120569:25(-0)/25(100.0%)&lt;=&gt;tceid_120569:25(-0)/25(100.0%)</t>
  </si>
  <si>
    <t>SEFAYGSFVRTVSLPVGADE</t>
  </si>
  <si>
    <t>HLA-A*02:06,HLA-A*23:01,HLA-A*24:02,HLA-A*30:01,HLA-A*32:01,HLA-A*33:03,HLA-A*68:02,HLA-B*08:01,HLA-B*13:01,HLA-B*13:02,HLA-B*14:02,HLA-B*18:01,HLA-B*37:01,HLA-B*40:01,HLA-B*40:02,HLA-B*44:02,HLA-B*44:03,HLA-B*46:01,HLA-B*48:01,HLA-B*49:01,HLA-B*50:01,HLA-B*51:01,HLA-B*52:01,HLA-B*55:01,HLA-B*58:02,HLA-C*01:02,HLA-C*02:02,HLA-C*02:09,HLA-C*03:02,HLA-C*03:03,HLA-C*03:04,HLA-C*06:02,HLA-C*07:01,HLA-C*07:02,HLA-C*07:04,HLA-C*08:01,HLA-C*12:02,HLA-C*12:03,HLA-C*14:02,HLA-C*15:02,HLA-C*16:01,HLA-C*17:01,HLA-DPA1*01/DPB1*04:01,HLA-DPA1*01:03/DPB1*02:01,HLA-DPA1*01:03/DPB1*04:01,HLA-DPA1*02:01/DPB1*01:01,HLA-DPA1*02:01/DPB1*05:01,HLA-DPA1*02:01/DPB1*14:01,HLA-DPA1*03:01/DPB1*04:02,HLA-DQA1*04:01/DQB1*04:02,HLA-DQA1*05:01/DQB1*03:01,HLA-DRB1*01:01,HLA-DRB1*01:02,HLA-DRB1*04:01,HLA-DRB1*04:04,HLA-DRB1*04:05,HLA-DRB1*04:08,HLA-DRB1*04:21,HLA-DRB1*04:26,HLA-DRB1*07:01,HLA-DRB1*07:03,HLA-DRB1*08:02,HLA-DRB1*08:13,HLA-DRB1*09:01,HLA-DRB1*11:01,HLA-DRB1*11:14,HLA-DRB1*11:20,HLA-DRB1*11:28,HLA-DRB1*13:02,HLA-DRB1*13:05,HLA-DRB1*13:21,HLA-DRB1*13:23,HLA-DRB1*15:01,HLA-DRB1*15:02,HLA-DRB1*15:06,HLA-DRB3*02:02,HLA-DRB5*01:01,HLA-E*01:01,HLA-G*01:01,HLA-G*01:02,HLA-G*01:03,HLA-G*01:04,HLA-G*01:06</t>
  </si>
  <si>
    <t>PRSLFPEFSELFAAFPSFAG</t>
  </si>
  <si>
    <t>HLA-A*02:01,HLA-A*02:06,HLA-A*23:01,HLA-A*24:02,HLA-A*25:01,HLA-A*26:01,HLA-A*29:02,HLA-A*32:01,HLA-A*68:02,HLA-B*08:01,HLA-B*13:01,HLA-B*13:02,HLA-B*14:02,HLA-B*15:01,HLA-B*15:02,HLA-B*15:25,HLA-B*18:01,HLA-B*35:01,HLA-B*35:03,HLA-B*37:01,HLA-B*38:01,HLA-B*39:01,HLA-B*40:01,HLA-B*40:02,HLA-B*44:02,HLA-B*44:03,HLA-B*46:01,HLA-B*48:01,HLA-B*49:01,HLA-B*50:01,HLA-B*51:01,HLA-B*52:01,HLA-B*53:01,HLA-B*55:01,HLA-B*56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DPA1*01:03/DPB1*02:01,HLA-DPA1*01:03/DPB1*04:01,HLA-DPA1*02:01/DPB1*01:01,HLA-DPA1*02:01/DPB1*05:01,HLA-DPA1*02:01/DPB1*14:01,HLA-DQA1*03:01/DQB1*03:02,HLA-DQA1*04:01/DQB1*04:02,HLA-DQA1*05:01/DQB1*02:01,HLA-DQA1*05:01/DQB1*03:01,HLA-DRB1*01:01,HLA-DRB1*04:01,HLA-DRB1*04:04,HLA-DRB1*04:05,HLA-DRB1*04:21,HLA-DRB1*09:01,HLA-DRB1*15:01,HLA-DRB1*15:02,HLA-DRB3*01:01,HLA-E*01:01,HLA-G*01:01,HLA-G*01:02,HLA-G*01:03,HLA-G*01:04,HLA-G*01:06</t>
  </si>
  <si>
    <t>LEAVVMLLAVTVSLLTIPFA</t>
  </si>
  <si>
    <t>HLA-A*02:01,HLA-A*02:06,HLA-A*25:01,HLA-A*26:01,HLA-A*32:01,HLA-A*68:02,HLA-B*08:01,HLA-B*13:01,HLA-B*13:02,HLA-B*15:02,HLA-B*15:25,HLA-B*18:01,HLA-B*35:01,HLA-B*35:03,HLA-B*37:01,HLA-B*39:01,HLA-B*40:01,HLA-B*40:02,HLA-B*46:01,HLA-B*48:01,HLA-B*49:01,HLA-B*50:01,HLA-B*51:01,HLA-B*52:01,HLA-B*57:01,HLA-C*01:02,HLA-C*03:02,HLA-C*03:03,HLA-C*03:04,HLA-C*15:02,HLA-C*17:01,HLA-DPA1*01/DPB1*04:01,HLA-DPA1*01:03/DPB1*02:01,HLA-DPA1*01:03/DPB1*04:01,HLA-DPA1*02:01/DPB1*05:01,HLA-DPA1*03:01/DPB1*04:02,HLA-DQA1*01:02/DQB1*06:02,HLA-DQA1*03:01/DQB1*03:02,HLA-DRB1*01:01,HLA-DRB1*01:02,HLA-DRB1*03:01,HLA-DRB1*03:05,HLA-DRB1*03:06,HLA-DRB1*03:07,HLA-DRB1*03:08,HLA-DRB1*03:09,HLA-DRB1*04:01,HLA-DRB1*04:02,HLA-DRB1*04:04,HLA-DRB1*04:05,HLA-DRB1*04:08,HLA-DRB1*04:10,HLA-DRB1*04:21,HLA-DRB1*04:23,HLA-DRB1*04:26,HLA-DRB1*07:01,HLA-DRB1*07:03,HLA-DRB1*08:04,HLA-DRB1*08:13,HLA-DRB1*11:01,HLA-DRB1*11:02,HLA-DRB1*11:04,HLA-DRB1*11:06,HLA-DRB1*11:07,HLA-DRB1*11:14,HLA-DRB1*11:20,HLA-DRB1*11:21,HLA-DRB1*11:28,HLA-DRB1*13:01,HLA-DRB1*13:02,HLA-DRB1*13:04,HLA-DRB1*13:05,HLA-DRB1*13:07,HLA-DRB1*13:11,HLA-DRB1*13:22,HLA-DRB1*13:23,HLA-DRB1*13:27,HLA-DRB1*13:28,HLA-DRB1*15:01,HLA-DRB1*15:02,HLA-DRB1*15:06,HLA-E*01:01</t>
  </si>
  <si>
    <t>41-60</t>
  </si>
  <si>
    <t>AKQYRFVLPGPSLTVAEQEQ</t>
  </si>
  <si>
    <t>HLA-A*02:01,HLA-A*02:06,HLA-A*23:01,HLA-A*24:02,HLA-A*32:01,HLA-A*68:02,HLA-B*07:02,HLA-B*08:01,HLA-B*13:02,HLA-B*14:02,HLA-B*27:02,HLA-B*27:05,HLA-B*35:01,HLA-B*35:03,HLA-B*38:01,HLA-B*39:01,HLA-B*46:01,HLA-B*48:01,HLA-B*51:01,HLA-B*52:01,HLA-B*55:01,HLA-B*56:01,HLA-C*01:02,HLA-C*02:02,HLA-C*02:09,HLA-C*03:02,HLA-C*03:03,HLA-C*03:04,HLA-C*04:01,HLA-C*05:01,HLA-C*06:02,HLA-C*07:01,HLA-C*07:02,HLA-C*07:04,HLA-C*08:01,HLA-C*08:02,HLA-C*12:02,HLA-C*12:03,HLA-C*14:02,HLA-C*15:02,HLA-C*16:01,HLA-C*17:01,HLA-DPA1*02:01/DPB1*14:01,HLA-DQA1*03:01/DQB1*03:02,HLA-DQA1*04:01/DQB1*04:02,HLA-DRB1*01:01,HLA-DRB1*03:05,HLA-DRB1*03:09,HLA-DRB1*04:04,HLA-DRB1*04:05,HLA-DRB1*04:08,HLA-DRB1*08:01,HLA-DRB1*08:04,HLA-DRB1*08:13,HLA-DRB1*08:17,HLA-DRB1*09:01,HLA-DRB1*11:01,HLA-DRB1*11:04,HLA-DRB1*11:06,HLA-DRB1*11:07,HLA-DRB1*11:28,HLA-DRB1*13:02,HLA-DRB1*13:05,HLA-DRB1*13:07,HLA-DRB1*13:11,HLA-DRB1*13:21,HLA-DRB1*15:01,HLA-DRB1*15:06,HLA-DRB3*02:02,HLA-DRB5*01:01,HLA-DRB5*01:05,HLA-E*01:01,HLA-G*01:01,HLA-G*01:02,HLA-G*01:03,HLA-G*01:04,HLA-G*01:06</t>
  </si>
  <si>
    <t>111-130</t>
  </si>
  <si>
    <t>GGLQHISSGVFLLKASVREL</t>
  </si>
  <si>
    <t>EFG75873.1</t>
  </si>
  <si>
    <t>HLA-A*02:01,HLA-A*02:06,HLA-A*03:01,HLA-A*11:01,HLA-A*25:01,HLA-A*26:01,HLA-A*30:01,HLA-A*31:01,HLA-A*32:01,HLA-A*33:03,HLA-A*68:01,HLA-A*68:02,HLA-A*74:01,HLA-B*08:01,HLA-B*13:01,HLA-B*13:02,HLA-B*14:02,HLA-B*15:01,HLA-B*15:02,HLA-B*15:25,HLA-B*35:03,HLA-B*38:01,HLA-B*39:01,HLA-B*46:01,HLA-B*48:01,HLA-B*52:01,HLA-B*58:02,HLA-C*01:02,HLA-C*02:02,HLA-C*02:09,HLA-C*03:02,HLA-C*03:03,HLA-C*03:04,HLA-C*06:02,HLA-C*07:01,HLA-C*07:02,HLA-C*07:04,HLA-C*08:01,HLA-C*12:02,HLA-C*12:03,HLA-C*15:02,HLA-C*16:01,HLA-C*17:01,HLA-DPA1*01/DPB1*04:01,HLA-DPA1*01:03/DPB1*02:01,HLA-DPA1*01:03/DPB1*04:01,HLA-DPA1*02:01/DPB1*01:01,HLA-DPA1*02:01/DPB1*05:01,HLA-DPA1*02:01/DPB1*14:01,HLA-DPA1*03:01/DPB1*04:02,HLA-DQA1*01:02/DQB1*06:02,HLA-DRB1*01:01,HLA-DRB1*01:02,HLA-DRB1*04:05,HLA-DRB1*07:01,HLA-DRB1*08:01,HLA-DRB1*08:06,HLA-DRB1*08:17,HLA-DRB1*11:01,HLA-DRB1*12:01,HLA-DRB1*13:01,HLA-DRB1*13:04,HLA-DRB1*13:27,HLA-DRB1*13:28,HLA-DRB1*15:01,HLA-DRB5*01:01,HLA-DRB5*01:05,HLA-E*01:01,HLA-G*01:01,HLA-G*01:02,HLA-G*01:03,HLA-G*01:04,HLA-G*01:06</t>
  </si>
  <si>
    <t>181-200</t>
  </si>
  <si>
    <t>ALLGDAGVPFRVIPIAASTR</t>
  </si>
  <si>
    <t>HLA-A*02:01,HLA-A*02:06,HLA-A*03:01,HLA-A*11:01,HLA-A*30:01,HLA-A*31:01,HLA-A*33:03,HLA-A*68:01,HLA-A*74:01,HLA-B*07:02,HLA-B*08:01,HLA-B*13:01,HLA-B*13:02,HLA-B*15:01,HLA-B*15:02,HLA-B*15:25,HLA-B*27:05,HLA-B*35:01,HLA-B*35:03,HLA-B*37:01,HLA-B*40:02,HLA-B*46:01,HLA-B*49:01,HLA-B*51:01,HLA-B*52:01,HLA-B*55:01,HLA-B*56:01,HLA-C*01:02,HLA-C*05:01,HLA-C*08:02,HLA-DPA1*02:01/DPB1*14:01,HLA-DQA1*05:01/DQB1*03:01,HLA-DRB1*01:01,HLA-DRB1*03:01,HLA-DRB1*03:05,HLA-DRB1*03:06,HLA-DRB1*03:07,HLA-DRB1*03:08,HLA-DRB1*03:09,HLA-DRB1*04:01,HLA-DRB1*04:04,HLA-DRB1*04:05,HLA-DRB1*04:08,HLA-DRB1*04:10,HLA-DRB1*04:21,HLA-DRB1*04:23,HLA-DRB1*04:26,HLA-DRB1*07:01,HLA-DRB1*08:01,HLA-DRB1*08:02,HLA-DRB1*08:04,HLA-DRB1*08:06,HLA-DRB1*08:13,HLA-DRB1*08:17,HLA-DRB1*09:01,HLA-DRB1*11:01,HLA-DRB1*11:04,HLA-DRB1*11:06,HLA-DRB1*11:07,HLA-DRB1*11:14,HLA-DRB1*11:20,HLA-DRB1*11:28,HLA-DRB1*13:02,HLA-DRB1*13:05,HLA-DRB1*13:07,HLA-DRB1*13:11,HLA-DRB1*13:21,HLA-DRB1*13:23,HLA-DRB3*01:01,HLA-DRB3*02:02,HLA-DRB5*01:01,HLA-DRB5*01:05,HLA-E*01:01</t>
  </si>
  <si>
    <t>81-100</t>
  </si>
  <si>
    <t>EFAYGSFVRTVSLPV</t>
  </si>
  <si>
    <t>HLA-A*02:06,HLA-A*23:01,HLA-A*24:02,HLA-A*30:01,HLA-A*32:01,HLA-A*33:03,HLA-A*68:02,HLA-B*08:01,HLA-B*13:01,HLA-B*13:02,HLA-B*14:02,HLA-B*46:01,HLA-B*48:01,HLA-B*51:01,HLA-B*52:01,HLA-B*55:01,HLA-B*58:02,HLA-C*01:02,HLA-C*02:02,HLA-C*02:09,HLA-C*03:02,HLA-C*03:03,HLA-C*03:04,HLA-C*06:02,HLA-C*07:01,HLA-C*07:02,HLA-C*07:04,HLA-C*08:01,HLA-C*12:02,HLA-C*12:03,HLA-C*14:02,HLA-C*15:02,HLA-C*16:01,HLA-C*17:01,HLA-DPA1*01/DPB1*04:01,HLA-DPA1*01:03/DPB1*02:01,HLA-DPA1*01:03/DPB1*04:01,HLA-DPA1*02:01/DPB1*01:01,HLA-DPA1*02:01/DPB1*14:01,HLA-DPA1*03:01/DPB1*04:02,HLA-DQA1*05:01/DQB1*03:01,HLA-DRB1*01:01,HLA-DRB1*01:02,HLA-DRB1*04:01,HLA-DRB1*04:05,HLA-DRB1*04:08,HLA-DRB1*04:21,HLA-DRB1*04:26,HLA-DRB1*07:01,HLA-DRB1*07:03,HLA-DRB1*08:13,HLA-DRB1*09:01,HLA-DRB1*11:01,HLA-DRB1*11:14,HLA-DRB1*11:20,HLA-DRB1*11:28,HLA-DRB1*13:02,HLA-DRB1*13:05,HLA-DRB1*13:21,HLA-DRB1*13:23,HLA-DRB1*15:01,HLA-DRB1*15:02,HLA-DRB1*15:06,HLA-DRB3*02:02,HLA-E*01:01,HLA-G*01:01,HLA-G*01:02,HLA-G*01:03,HLA-G*01:04,HLA-G*01:06</t>
  </si>
  <si>
    <t>92-106</t>
  </si>
  <si>
    <t>FAYGSFVRTVSLPVG</t>
  </si>
  <si>
    <t>HLA-A*02:06,HLA-A*23:01,HLA-A*24:02,HLA-A*30:01,HLA-A*32:01,HLA-A*68:02,HLA-B*08:01,HLA-B*13:01,HLA-B*13:02,HLA-B*14:02,HLA-B*46:01,HLA-B*48:01,HLA-B*51:01,HLA-B*52:01,HLA-B*55:01,HLA-B*58:02,HLA-C*01:02,HLA-C*02:02,HLA-C*02:09,HLA-C*03:02,HLA-C*03:03,HLA-C*03:04,HLA-C*06:02,HLA-C*07:01,HLA-C*07:02,HLA-C*07:04,HLA-C*08:01,HLA-C*12:02,HLA-C*12:03,HLA-C*14:02,HLA-C*15:02,HLA-C*16:01,HLA-C*17:01,HLA-DPA1*01/DPB1*04:01,HLA-DPA1*01:03/DPB1*02:01,HLA-DPA1*01:03/DPB1*04:01,HLA-DPA1*02:01/DPB1*01:01,HLA-DPA1*02:01/DPB1*14:01,HLA-DQA1*05:01/DQB1*03:01,HLA-DRB1*01:01,HLA-DRB1*01:02,HLA-DRB1*04:01,HLA-DRB1*04:04,HLA-DRB1*04:05,HLA-DRB1*04:08,HLA-DRB1*04:21,HLA-DRB1*04:26,HLA-DRB1*07:01,HLA-DRB1*07:03,HLA-DRB1*08:02,HLA-DRB1*08:13,HLA-DRB1*09:01,HLA-DRB1*11:01,HLA-DRB1*11:14,HLA-DRB1*11:20,HLA-DRB1*11:28,HLA-DRB1*13:02,HLA-DRB1*13:05,HLA-DRB1*13:21,HLA-DRB1*13:23,HLA-DRB1*15:01,HLA-DRB1*15:02,HLA-DRB1*15:06,HLA-DRB3*02:02,HLA-E*01:01,HLA-G*01:01,HLA-G*01:02,HLA-G*01:03,HLA-G*01:04,HLA-G*01:06</t>
  </si>
  <si>
    <t>93-107</t>
  </si>
  <si>
    <t>YGSFVRTVSLPVGAD</t>
  </si>
  <si>
    <t>HLA-A*30:01,HLA-A*32:01,HLA-A*68:02,HLA-B*08:01,HLA-B*13:01,HLA-B*13:02,HLA-B*14:02,HLA-B*46:01,HLA-B*48:01,HLA-B*51:01,HLA-B*52:01,HLA-B*55:01,HLA-B*58:02,HLA-C*01:02,HLA-C*02:02,HLA-C*02:09,HLA-C*03:02,HLA-C*03:03,HLA-C*03:04,HLA-C*06:02,HLA-C*07:01,HLA-C*07:04,HLA-C*08:01,HLA-C*12:02,HLA-C*12:03,HLA-C*14:02,HLA-C*15:02,HLA-C*16:01,HLA-C*17:01,HLA-DPA1*01/DPB1*04:01,HLA-DPA1*01:03/DPB1*02:01,HLA-DPA1*01:03/DPB1*04:01,HLA-DPA1*02:01/DPB1*01:01,HLA-DPA1*02:01/DPB1*14:01,HLA-DQA1*04:01/DQB1*04:02,HLA-DRB1*01:01,HLA-DRB1*01:02,HLA-DRB1*04:01,HLA-DRB1*04:04,HLA-DRB1*04:05,HLA-DRB1*04:08,HLA-DRB1*04:21,HLA-DRB1*04:26,HLA-DRB1*07:01,HLA-DRB1*07:03,HLA-DRB1*08:02,HLA-DRB1*08:13,HLA-DRB1*09:01,HLA-DRB1*11:01,HLA-DRB1*11:14,HLA-DRB1*11:20,HLA-DRB1*11:28,HLA-DRB1*13:02,HLA-DRB1*13:05,HLA-DRB1*13:21,HLA-DRB1*13:23,HLA-DRB1*15:01,HLA-DRB1*15:02,HLA-DRB1*15:06,HLA-DRB3*02:02,HLA-DRB5*01:01,HLA-E*01:01,HLA-G*01:01,HLA-G*01:02,HLA-G*01:03,HLA-G*01:04,HLA-G*01:06</t>
  </si>
  <si>
    <t>95-109</t>
  </si>
  <si>
    <t>PRVVATVPQLVQLAPHAVQMSQN</t>
  </si>
  <si>
    <t>HLA-A*02:01,HLA-A*02:06,HLA-A*25:01,HLA-A*26:01,HLA-A*29:02,HLA-A*30:01,HLA-A*30:02,HLA-A*32:01,HLA-A*68:02,HLA-B*07:02,HLA-B*08:01,HLA-B*13:01,HLA-B*13:02,HLA-B*14:02,HLA-B*15:01,HLA-B*15:02,HLA-B*15:25,HLA-B*35:01,HLA-B*35:03,HLA-B*39:01,HLA-B*46:01,HLA-B*48:01,HLA-B*51:01,HLA-B*52:01,HLA-B*55:01,HLA-B*56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DPA1*02:01/DPB1*14:01,HLA-DQA1*01:02/DQB1*06:02,HLA-DQA1*05:01/DQB1*02:01,HLA-DRB1*01:01,HLA-DRB1*01:02,HLA-DRB1*04:02,HLA-DRB1*07:01,HLA-DRB1*07:03,HLA-DRB1*08:02,HLA-DRB1*08:04,HLA-DRB1*08:06,HLA-DRB1*09:01,HLA-DRB1*11:02,HLA-DRB1*11:04,HLA-DRB1*11:06,HLA-DRB1*11:14,HLA-DRB1*11:20,HLA-DRB1*11:21,HLA-DRB1*11:28,HLA-DRB1*12:01,HLA-DRB1*13:01,HLA-DRB1*13:02,HLA-DRB1*13:04,HLA-DRB1*13:05,HLA-DRB1*13:07,HLA-DRB1*13:11,HLA-DRB1*13:22,HLA-DRB1*13:23,HLA-DRB1*13:27,HLA-DRB1*13:28,HLA-DRB3*02:02,HLA-DRB4*01:01,HLA-E*01:01,HLA-G*01:01,HLA-G*01:02,HLA-G*01:03,HLA-G*01:04,HLA-G*01:06</t>
  </si>
  <si>
    <t>139-161</t>
  </si>
  <si>
    <t>RSEFAYGSFVRTVSL</t>
  </si>
  <si>
    <t>HLA-A*02:06,HLA-A*23:01,HLA-A*24:02,HLA-A*30:01,HLA-A*31:01,HLA-A*32:01,HLA-A*33:03,HLA-A*68:02,HLA-B*08:01,HLA-B*13:01,HLA-B*13:02,HLA-B*14:02,HLA-B*18:01,HLA-B*37:01,HLA-B*40:01,HLA-B*40:02,HLA-B*44:02,HLA-B*44:03,HLA-B*46:01,HLA-B*48:01,HLA-B*49:01,HLA-B*50:01,HLA-B*51:01,HLA-B*52:01,HLA-B*58:02,HLA-C*01:02,HLA-C*02:02,HLA-C*02:09,HLA-C*03:02,HLA-C*03:03,HLA-C*03:04,HLA-C*06:02,HLA-C*07:01,HLA-C*07:02,HLA-C*07:04,HLA-C*08:01,HLA-C*12:02,HLA-C*12:03,HLA-C*14:02,HLA-C*15:02,HLA-C*16:01,HLA-C*17:01,HLA-DPA1*01/DPB1*04:01,HLA-DPA1*01:03/DPB1*02:01,HLA-DPA1*01:03/DPB1*04:01,HLA-DPA1*02:01/DPB1*01:01,HLA-DPA1*02:01/DPB1*05:01,HLA-DPA1*02:01/DPB1*14:01,HLA-DPA1*03:01/DPB1*04:02,HLA-DQA1*05:01/DQB1*03:01,HLA-DRB1*07:01,HLA-DRB1*08:13,HLA-DRB1*11:01,HLA-DRB1*11:14,HLA-DRB1*11:20,HLA-DRB1*13:23,HLA-DRB1*15:02,HLA-E*01:01,HLA-G*01:01,HLA-G*01:02,HLA-G*01:03,HLA-G*01:04,HLA-G*01:06</t>
  </si>
  <si>
    <t>90-104</t>
  </si>
  <si>
    <t>SEFAYGSFVRTVSLP</t>
  </si>
  <si>
    <t>HLA-A*02:06,HLA-A*23:01,HLA-A*24:02,HLA-A*30:01,HLA-A*32:01,HLA-A*33:03,HLA-A*68:02,HLA-B*08:01,HLA-B*13:01,HLA-B*13:02,HLA-B*14:02,HLA-B*18:01,HLA-B*37:01,HLA-B*40:01,HLA-B*40:02,HLA-B*44:02,HLA-B*44:03,HLA-B*46:01,HLA-B*48:01,HLA-B*49:01,HLA-B*50:01,HLA-B*51:01,HLA-B*52:01,HLA-B*58:02,HLA-C*01:02,HLA-C*02:02,HLA-C*02:09,HLA-C*03:02,HLA-C*03:03,HLA-C*03:04,HLA-C*06:02,HLA-C*07:01,HLA-C*07:02,HLA-C*07:04,HLA-C*08:01,HLA-C*12:02,HLA-C*12:03,HLA-C*14:02,HLA-C*15:02,HLA-C*16:01,HLA-C*17:01,HLA-DPA1*01/DPB1*04:01,HLA-DPA1*01:03/DPB1*02:01,HLA-DPA1*01:03/DPB1*04:01,HLA-DPA1*02:01/DPB1*01:01,HLA-DPA1*02:01/DPB1*05:01,HLA-DPA1*02:01/DPB1*14:01,HLA-DPA1*03:01/DPB1*04:02,HLA-DQA1*05:01/DQB1*03:01,HLA-DRB1*07:01,HLA-DRB1*08:13,HLA-DRB1*11:01,HLA-DRB1*11:14,HLA-DRB1*11:20,HLA-DRB1*13:23,HLA-DRB1*15:02,HLA-E*01:01,HLA-G*01:01,HLA-G*01:02,HLA-G*01:03,HLA-G*01:04,HLA-G*01:06</t>
  </si>
  <si>
    <t>91-105</t>
  </si>
  <si>
    <t>GSFVRTVSLPVGADE</t>
  </si>
  <si>
    <t>HLA-A*30:01,HLA-A*32:01,HLA-A*68:02,HLA-B*08:01,HLA-B*13:01,HLA-B*13:02,HLA-B*14:02,HLA-B*46:01,HLA-B*48:01,HLA-B*52:01,HLA-B*55:01,HLA-B*58:02,HLA-C*01:02,HLA-C*02:02,HLA-C*02:09,HLA-C*03:02,HLA-C*03:03,HLA-C*03:04,HLA-C*06:02,HLA-C*07:01,HLA-C*07:04,HLA-C*08:01,HLA-C*12:02,HLA-C*12:03,HLA-C*14:02,HLA-C*15:02,HLA-C*16:01,HLA-C*17:01,HLA-DPA1*01/DPB1*04:01,HLA-DPA1*01:03/DPB1*02:01,HLA-DPA1*01:03/DPB1*04:01,HLA-DPA1*02:01/DPB1*01:01,HLA-DPA1*02:01/DPB1*14:01,HLA-DQA1*04:01/DQB1*04:02,HLA-DRB1*01:01,HLA-DRB1*01:02,HLA-DRB1*04:01,HLA-DRB1*04:04,HLA-DRB1*04:05,HLA-DRB1*04:08,HLA-DRB1*04:21,HLA-DRB1*04:26,HLA-DRB1*07:01,HLA-DRB1*07:03,HLA-DRB1*08:02,HLA-DRB1*09:01,HLA-DRB1*11:01,HLA-DRB1*11:28,HLA-DRB1*13:02,HLA-DRB1*13:05,HLA-DRB1*13:21,HLA-DRB1*15:01,HLA-DRB1*15:02,HLA-DRB1*15:06,HLA-DRB3*02:02,HLA-E*01:01,HLA-G*01:01,HLA-G*01:02,HLA-G*01:03,HLA-G*01:04,HLA-G*01:06</t>
  </si>
  <si>
    <t>96-110</t>
  </si>
  <si>
    <t>RNPLVRGTDRLEAVVMLLAV</t>
  </si>
  <si>
    <t>HLA-A*02:01,HLA-A*02:06,HLA-A*32:01,HLA-A*68:02,HLA-B*07:02,HLA-B*08:01,HLA-B*13:01,HLA-B*13:02,HLA-B*14:02,HLA-B*18:01,HLA-B*27:02,HLA-B*27:05,HLA-B*35:03,HLA-B*37:01,HLA-B*38:01,HLA-B*39:01,HLA-B*40:01,HLA-B*40:02,HLA-B*48:01,HLA-B*49:01,HLA-B*50:01,HLA-B*51:01,HLA-B*52:01,HLA-C*04:01,HLA-C*05:01,HLA-C*06:02,HLA-C*07:01,HLA-C*07:02,HLA-C*07:04,HLA-C*08:02,HLA-C*15:02,HLA-C*17:01,HLA-DPA1*02:01/DPB1*01:01,HLA-DPA1*02:01/DPB1*14:01,HLA-DQA1*01:02/DQB1*06:02,HLA-DQA1*03:01/DQB1*03:02,HLA-DQA1*04:01/DQB1*04:02,HLA-DRB1*03:06,HLA-DRB1*03:07,HLA-DRB1*03:08,HLA-DRB1*11:02,HLA-DRB1*11:04,HLA-DRB1*11:06,HLA-DRB1*11:21,HLA-DRB1*11:28,HLA-DRB1*13:05,HLA-DRB1*13:07,HLA-DRB1*13:11,HLA-DRB1*13:21,HLA-DRB1*13:22,HLA-DRB1*15:02,HLA-DRB1*15:06,HLA-E*01:01,HLA-G*01:01,HLA-G*01:02,HLA-G*01:03,HLA-G*01:04,HLA-G*01:06</t>
  </si>
  <si>
    <t>31-50</t>
  </si>
  <si>
    <t>DDIKATYDKGILTVSVAVSE</t>
  </si>
  <si>
    <t>HLA-A*02:01,HLA-A*02:06,HLA-A*23:01,HLA-A*24:02,HLA-A*30:01,HLA-A*32:01,HLA-A*68:02,HLA-B*08:01,HLA-B*13:02,HLA-B*14:02,HLA-B*37:01,HLA-B*38:01,HLA-B*39:01,HLA-B*40:02,HLA-B*49:01,HLA-B*52:01,HLA-C*01:02,HLA-C*02:02,HLA-C*02:09,HLA-C*03:03,HLA-C*03:04,HLA-C*04:01,HLA-C*05:01,HLA-C*06:02,HLA-C*07:01,HLA-C*07:02,HLA-C*07:04,HLA-C*08:01,HLA-C*08:02,HLA-C*12:03,HLA-C*14:02,HLA-C*15:02,HLA-C*16:01,HLA-C*17:01,HLA-DPA1*02:01/DPB1*14:01,HLA-DQA1*01:02/DQB1*06:02,HLA-DQA1*03:01/DQB1*03:02,HLA-DQA1*04:01/DQB1*04:02,HLA-DQA1*05:01/DQB1*03:01,HLA-DRB1*03:06,HLA-DRB1*03:07,HLA-DRB1*03:08,HLA-DRB1*04:08,HLA-DRB1*04:23,HLA-DRB1*08:02,HLA-DRB1*08:04,HLA-DRB1*08:06,HLA-DRB1*11:04,HLA-DRB1*11:06,HLA-DRB1*13:07,HLA-DRB1*13:11,HLA-E*01:01,HLA-G*01:01,HLA-G*01:02,HLA-G*01:03,HLA-G*01:04,HLA-G*01:06</t>
  </si>
  <si>
    <t>ALLALTRAILIRVRNASWQH</t>
  </si>
  <si>
    <t>HLA-A*02:01,HLA-A*02:06,HLA-A*03:01,HLA-A*30:01,HLA-A*30:02,HLA-A*31:01,HLA-A*32:01,HLA-A*33:03,HLA-A*68:02,HLA-A*74:01,HLA-B*08:01,HLA-B*13:01,HLA-B*13:02,HLA-B*27:05,HLA-B*51:01,HLA-B*52:01,HLA-B*57:01,HLA-B*58:01,HLA-B*58:02,HLA-C*06:02,HLA-C*12:03,HLA-C*15:02,HLA-C*16:01,HLA-C*17:01,HLA-DPA1*01/DPB1*04:01,HLA-DPA1*01:03/DPB1*02:01,HLA-DPA1*01:03/DPB1*04:01,HLA-DPA1*02:01/DPB1*01:01,HLA-DPA1*02:01/DPB1*14:01,HLA-DPA1*03:01/DPB1*04:02,HLA-DQA1*01:02/DQB1*06:02,HLA-DRB1*01:01,HLA-DRB1*03:06,HLA-DRB1*03:07,HLA-DRB1*03:08,HLA-DRB1*04:01,HLA-DRB1*04:02,HLA-DRB1*04:04,HLA-DRB1*04:05,HLA-DRB1*04:10,HLA-DRB1*04:23,HLA-DRB1*07:01,HLA-DRB1*07:03,HLA-DRB1*08:01,HLA-DRB1*08:02,HLA-DRB1*08:04,HLA-DRB1*08:06,HLA-DRB1*08:13,HLA-DRB1*08:17,HLA-DRB1*11:01,HLA-DRB1*11:02,HLA-DRB1*11:07,HLA-DRB1*11:14,HLA-DRB1*11:20,HLA-DRB1*11:21,HLA-DRB1*12:01,HLA-DRB1*13:01,HLA-DRB1*13:02,HLA-DRB1*13:04,HLA-DRB1*13:22,HLA-DRB1*13:23,HLA-DRB1*13:27,HLA-DRB1*13:28,HLA-DRB1*15:01,HLA-DRB1*15:06,HLA-DRB3*02:02,HLA-DRB4*01:01</t>
  </si>
  <si>
    <t>LFAAFPSFAGLRPTFDTRLM</t>
  </si>
  <si>
    <t>HLA-A*02:06,HLA-A*03:01,HLA-A*11:01,HLA-A*23:01,HLA-A*24:02,HLA-A*25:01,HLA-A*26:01,HLA-A*29:02,HLA-A*30:01,HLA-A*31:01,HLA-A*32:01,HLA-A*33:03,HLA-A*68:01,HLA-A*68:02,HLA-A*74:01,HLA-B*07:02,HLA-B*08:01,HLA-B*13:01,HLA-B*13:02,HLA-B*14:02,HLA-B*15:02,HLA-B*15:25,HLA-B*35:01,HLA-B*35:03,HLA-B*38:01,HLA-B*39:01,HLA-B*46:01,HLA-B*48:01,HLA-B*51:01,HLA-B*52:01,HLA-B*53:01,HLA-B*55:01,HLA-B*56:01,HLA-B*57:01,HLA-B*58:02,HLA-C*01:02,HLA-C*02:02,HLA-C*02:09,HLA-C*03:02,HLA-C*03:03,HLA-C*03:04,HLA-C*04:01,HLA-C*06:02,HLA-C*07:01,HLA-C*07:02,HLA-C*07:04,HLA-C*08:01,HLA-C*12:02,HLA-C*12:03,HLA-C*14:02,HLA-C*15:02,HLA-C*16:01,HLA-C*17:01,HLA-DQA1*05:01/DQB1*03:01,HLA-DRB1*01:01,HLA-DRB1*04:04,HLA-DRB1*04:05,HLA-DRB1*15:01,HLA-DRB1*15:02,HLA-E*01:01,HLA-G*01:01,HLA-G*01:02,HLA-G*01:03,HLA-G*01:04,HLA-G*01:06</t>
  </si>
  <si>
    <t>LFAAfpsfaglrptfdtrlM</t>
  </si>
  <si>
    <t>bceid_103180:15(-0)/15(100.0%)&lt;=&gt;tceid_35787:15(-5)/20(75.0%)</t>
  </si>
  <si>
    <t>21-40</t>
  </si>
  <si>
    <t>WDINTPAFEWYYQSGLSIVM</t>
  </si>
  <si>
    <t>NP_216402.1,NP_218321.1,YP_177694.1</t>
  </si>
  <si>
    <t>Rv0129c,Rv1886c,Rv3804c</t>
  </si>
  <si>
    <t>EFG76843.1,EFG77402.1,EFG79198.1</t>
  </si>
  <si>
    <t>HLA-A*02:06,HLA-A*23:01,HLA-A*24:02,HLA-A*25:01,HLA-A*26:01,HLA-A*29:02,HLA-A*30:02,HLA-A*32:01,HLA-A*68:01,HLA-B*13:01,HLA-B*13:02,HLA-B*14:02,HLA-B*15:01,HLA-B*15:02,HLA-B*15:25,HLA-B*18:01,HLA-B*35:01,HLA-B*35:03,HLA-B*37:01,HLA-B*38:01,HLA-B*39:01,HLA-B*40:01,HLA-B*40:02,HLA-B*44:02,HLA-B*44:03,HLA-B*46:01,HLA-B*48:01,HLA-B*49:01,HLA-B*50:01,HLA-B*52:01,HLA-B*53:01,HLA-B*57:01,HLA-B*58:01,HLA-B*58:02,HLA-C*02:02,HLA-C*02:09,HLA-C*03:02,HLA-C*03:03,HLA-C*03:04,HLA-C*04:01,HLA-C*05:01,HLA-C*06:02,HLA-C*07:01,HLA-C*07:02,HLA-C*07:04,HLA-C*08:01,HLA-C*08:02,HLA-C*12:02,HLA-C*12:03,HLA-C*14:02,HLA-C*15:02,HLA-C*16:01,HLA-C*17:01,HLA-DPA1*01:03/DPB1*02:01,HLA-DPA1*01:03/DPB1*04:01,HLA-DPA1*02:01/DPB1*01:01,HLA-DPA1*03:01/DPB1*04:02,HLA-DQA1*01:01/DQB1*05:01,HLA-DQA1*05:01/DQB1*02:01,HLA-DRB1*01:01,HLA-DRB1*01:02,HLA-DRB1*03:09,HLA-DRB1*04:01,HLA-DRB1*04:05,HLA-DRB1*07:01,HLA-DRB1*07:03,HLA-DRB1*09:01,HLA-DRB1*15:02,HLA-DRB3*02:02,HLA-E*01:01,HLA-G*01:01,HLA-G*01:02,HLA-G*01:03,HLA-G*01:04,HLA-G*01:06</t>
  </si>
  <si>
    <t>wdintpafewyyqsglsivm</t>
  </si>
  <si>
    <t>bceid_72314:20(-0)/20(100.0%)&lt;=&gt;tceid_72314:20(-0)/20(100.0%)</t>
  </si>
  <si>
    <t>1,3,2.98,0.16</t>
  </si>
  <si>
    <t>Rv1886c,Rv3804c,Rv0129c</t>
  </si>
  <si>
    <t>91-110,94-113,95-114</t>
  </si>
  <si>
    <t>EARRMWASAQNISGA</t>
  </si>
  <si>
    <t>HLA-A*02:01,HLA-A*02:06,HLA-A*32:01,HLA-B*13:01,HLA-B*13:02,HLA-B*27:02,HLA-B*27:05,HLA-B*48:01,HLA-B*52:01,HLA-B*55:01,HLA-B*56:01,HLA-DPA1*02:01/DPB1*14:01,HLA-DRB1*08:02,HLA-DRB3*02:02,HLA-E*01:01,HLA-G*01:01,HLA-G*01:02,HLA-G*01:03,HLA-G*01:04,HLA-G*01:06</t>
  </si>
  <si>
    <t>Rv3620c,Rv1038c,Rv1197,Rv1792,Rv2347c</t>
  </si>
  <si>
    <t>29-43,29-43,29-43,29-43,29-43</t>
  </si>
  <si>
    <t>PCRTILRVFSRNPLVRGTDR</t>
  </si>
  <si>
    <t>HLA-A*02:01,HLA-A*02:06,HLA-A*03:01,HLA-A*11:01,HLA-A*30:01,HLA-A*30:02,HLA-A*31:01,HLA-A*32:01,HLA-A*33:03,HLA-A*68:01,HLA-A*68:02,HLA-A*74:01,HLA-B*08:01,HLA-B*13:01,HLA-B*13:02,HLA-B*14:02,HLA-B*27:05,HLA-B*39:01,HLA-B*48:01,HLA-B*52:01,HLA-C*02:02,HLA-C*02:09,HLA-C*06:02,HLA-C*07:01,HLA-C*07:04,HLA-C*12:03,HLA-C*15:02,HLA-C*16:01,HLA-C*17:01,HLA-DPA1*02:01/DPB1*01:01,HLA-DPA1*02:01/DPB1*14:01,HLA-DRB1*01:02,HLA-DRB1*04:01,HLA-DRB1*07:01,HLA-DRB1*07:03,HLA-DRB1*08:02,HLA-DRB1*08:04,HLA-DRB1*08:13,HLA-DRB1*11:01,HLA-DRB1*11:02,HLA-DRB1*11:14,HLA-DRB1*11:20,HLA-DRB1*11:21,HLA-DRB1*13:01,HLA-DRB1*13:02,HLA-DRB1*13:04,HLA-DRB1*13:22,HLA-DRB1*13:23,HLA-DRB1*13:27,HLA-DRB1*13:28,HLA-DRB1*15:01,HLA-DRB1*15:02,HLA-DRB1*15:06,HLA-DRB3*02:02,HLA-DRB4*01:01,HLA-E*01:01,HLA-G*01:01,HLA-G*01:02,HLA-G*01:03,HLA-G*01:04,HLA-G*01:06</t>
  </si>
  <si>
    <t>VDEPAPPARAIADAALAALG</t>
  </si>
  <si>
    <t>HLA-A*02:06,HLA-A*25:01,HLA-A*68:02,HLA-B*07:02,HLA-B*08:01,HLA-B*14:02,HLA-B*18:01,HLA-B*27:02,HLA-B*27:05,HLA-B*35:01,HLA-B*35:03,HLA-B*37:01,HLA-B*38:01,HLA-B*39:01,HLA-B*44:02,HLA-B*44:03,HLA-B*48:01,HLA-B*49:01,HLA-B*51:01,HLA-B*53:01,HLA-B*55:01,HLA-B*56:01,HLA-C*01:02,HLA-C*02:02,HLA-C*02:09,HLA-C*03:02,HLA-C*03:03,HLA-C*03:04,HLA-C*04:01,HLA-C*05:01,HLA-C*06:02,HLA-C*07:01,HLA-C*07:02,HLA-C*07:04,HLA-C*08:01,HLA-C*08:02,HLA-C*12:02,HLA-C*12:03,HLA-C*15:02,HLA-C*16:01,HLA-C*17:01,HLA-DPA1*02:01/DPB1*14:01,HLA-DQA1*03:01/DQB1*03:02,HLA-DQA1*04:01/DQB1*04:02,HLA-DQA1*05:01/DQB1*03:01,HLA-DRB3*01:01,HLA-E*01:01</t>
  </si>
  <si>
    <t>AHLRAFRAYAAHSQEI</t>
  </si>
  <si>
    <t>HLA-A*23:01,HLA-A*24:02,HLA-A*30:01,HLA-A*30:02,HLA-B*13:02,HLA-B*14:02,HLA-B*15:01,HLA-B*15:02,HLA-B*15:25,HLA-B*18:01,HLA-B*38:01,HLA-B*51:01,HLA-B*52:01,HLA-B*55:01,HLA-C*01:02,HLA-C*02:02,HLA-C*02:09,HLA-C*03:02,HLA-C*03:03,HLA-C*03:04,HLA-C*04:01,HLA-C*05:01,HLA-C*06:02,HLA-C*07:01,HLA-C*07:02,HLA-C*07:04,HLA-C*08:01,HLA-C*08:02,HLA-C*12:02,HLA-C*12:03,HLA-C*14:02,HLA-C*15:02,HLA-C*16:01,HLA-C*17:01,HLA-DPA1*02:01/DPB1*14:01,HLA-DQA1*01:02/DQB1*06:02,HLA-DQA1*04:01/DQB1*04:02,HLA-DQA1*05:01/DQB1*03:01,HLA-DRB1*01:01,HLA-DRB1*01:02,HLA-DRB1*04:01,HLA-DRB1*04:02,HLA-DRB1*04:04,HLA-DRB1*04:05,HLA-DRB1*04:08,HLA-DRB1*04:23,HLA-DRB1*07:01,HLA-DRB1*08:01,HLA-DRB1*08:02,HLA-DRB1*08:04,HLA-DRB1*08:06,HLA-DRB1*08:13,HLA-DRB1*08:17,HLA-DRB1*09:01,HLA-DRB1*11:02,HLA-DRB1*11:14,HLA-DRB1*11:21,HLA-DRB1*13:22,HLA-DRB1*13:23,HLA-DRB1*15:01,HLA-DRB1*15:02,HLA-DRB1*15:06,HLA-DRB3*02:02,HLA-DRB5*01:01,HLA-DRB5*01:05,HLA-E*01:01,HLA-G*01:01,HLA-G*01:02,HLA-G*01:03,HLA-G*01:04,HLA-G*01:06</t>
  </si>
  <si>
    <t>675-690</t>
  </si>
  <si>
    <t>AADPEVVFV</t>
  </si>
  <si>
    <t>EGJ47878.1,EKU95534.1</t>
  </si>
  <si>
    <t>HLA-A*02:01,HLA-A*02:06,HLA-A*68:02,HLA-B*13:02,HLA-B*37:01,HLA-B*51:01,HLA-B*52:01,HLA-C*01:02,HLA-C*02:02,HLA-C*02:09,HLA-C*03:02,HLA-C*03:03,HLA-C*03:04,HLA-C*04:01,HLA-C*05:01,HLA-C*06:02,HLA-C*07:01,HLA-C*07:04,HLA-C*08:01,HLA-C*08:02,HLA-C*12:02,HLA-C*12:03,HLA-C*15:02,HLA-C*16:01,HLA-C*17:01,HLA-E*01:01</t>
  </si>
  <si>
    <t>190-198</t>
  </si>
  <si>
    <t>ATMITFRLRLPCRTILRVFS</t>
  </si>
  <si>
    <t>HLA-A*02:01,HLA-A*03:01,HLA-A*11:01,HLA-A*30:01,HLA-A*31:01,HLA-A*32:01,HLA-A*33:03,HLA-A*68:01,HLA-A*74:01,HLA-B*07:02,HLA-B*08:01,HLA-B*13:01,HLA-B*13:02,HLA-B*14:02,HLA-B*27:02,HLA-B*27:05,HLA-B*35:01,HLA-B*35:03,HLA-B*39:01,HLA-B*48:01,HLA-B*51:01,HLA-B*52:01,HLA-B*53:01,HLA-B*55:01,HLA-B*56:01,HLA-C*01:02,HLA-C*06:02,HLA-C*07:01,HLA-C*07:02,HLA-C*07:04,HLA-C*12:03,HLA-C*15:02,HLA-C*17:01,HLA-DPA1*02:01/DPB1*14:01,HLA-DPA1*03:01/DPB1*04:02,HLA-DRB1*08:01,HLA-DRB1*08:04,HLA-DRB1*08:06,HLA-DRB1*08:13,HLA-DRB1*08:17,HLA-DRB1*11:04,HLA-DRB1*11:06,HLA-DRB1*11:14,HLA-DRB1*11:20,HLA-DRB1*13:07,HLA-DRB1*13:11,HLA-DRB1*13:23,HLA-DRB1*15:01,HLA-DRB1*15:02,HLA-DRB1*15:06,HLA-E*01:01,HLA-G*01:01,HLA-G*01:02,HLA-G*01:03,HLA-G*01:04,HLA-G*01:06</t>
  </si>
  <si>
    <t>RGVAGKVVAGIGILAIRWRLPSGT</t>
  </si>
  <si>
    <t>HLA-A*02:01,HLA-A*02:06,HLA-A*31:01,HLA-A*32:01,HLA-A*33:03,HLA-A*68:01,HLA-A*68:02,HLA-A*74:01,HLA-B*08:01,HLA-B*13:01,HLA-B*13:02,HLA-B*27:05,HLA-B*51:01,HLA-B*52:01,HLA-B*57:01,HLA-B*58:01,HLA-B*58:02,HLA-C*03:03,HLA-C*03:04,HLA-C*15:02,HLA-C*17:01,HLA-DPA1*02:01/DPB1*14:01,HLA-DPA1*03:01/DPB1*04:02,HLA-DQA1*01:02/DQB1*06:02,HLA-DQA1*05:01/DQB1*03:01,HLA-DRB1*01:02,HLA-DRB1*03:06,HLA-DRB1*03:07,HLA-DRB1*03:08,HLA-DRB1*07:03,HLA-DRB1*08:01,HLA-DRB1*08:02,HLA-DRB1*08:04,HLA-DRB1*08:06,HLA-DRB1*08:13,HLA-DRB1*08:17,HLA-DRB1*11:01,HLA-DRB1*11:02,HLA-DRB1*11:04,HLA-DRB1*11:06,HLA-DRB1*11:14,HLA-DRB1*11:20,HLA-DRB1*11:21,HLA-DRB1*11:28,HLA-DRB1*13:01,HLA-DRB1*13:04,HLA-DRB1*13:05,HLA-DRB1*13:11,HLA-DRB1*13:21,HLA-DRB1*13:22,HLA-DRB1*13:23,HLA-DRB1*13:27,HLA-DRB1*13:28,HLA-DRB1*15:01,HLA-DRB1*15:02,HLA-DRB1*15:06,HLA-DRB5*01:05</t>
  </si>
  <si>
    <t>rgvagkvvagigilairwrlpsgt</t>
  </si>
  <si>
    <t>bceid_120912:24(-0)/24(100.0%)&lt;=&gt;tceid_120912:24(-0)/24(100.0%)</t>
  </si>
  <si>
    <t>120-143</t>
  </si>
  <si>
    <t>AERLHVTPSAVSQRIKSLEQ</t>
  </si>
  <si>
    <t>HLA-A*02:01,HLA-A*02:06,HLA-A*11:01,HLA-A*25:01,HLA-A*30:01,HLA-A*31:01,HLA-A*32:01,HLA-A*33:03,HLA-A*68:01,HLA-A*74:01,HLA-B*07:02,HLA-B*08:01,HLA-B*13:01,HLA-B*13:02,HLA-B*14:02,HLA-B*35:01,HLA-B*35:03,HLA-B*39:01,HLA-B*40:02,HLA-B*46:01,HLA-B*49:01,HLA-B*50:01,HLA-B*51:01,HLA-B*52:01,HLA-B*53:01,HLA-B*55:01,HLA-B*56:01,HLA-C*01:02,HLA-C*02:02,HLA-C*02:09,HLA-C*03:02,HLA-C*03:03,HLA-C*03:04,HLA-C*04:01,HLA-C*06:02,HLA-C*07:01,HLA-C*07:04,HLA-C*08:01,HLA-C*12:02,HLA-C*12:03,HLA-C*15:02,HLA-C*16:01,HLA-C*17:01,HLA-DPA1*02:01/DPB1*14:01,HLA-DRB1*04:21,HLA-DRB1*04:26,HLA-DRB1*07:01,HLA-DRB1*08:02,HLA-DRB1*08:06,HLA-DRB3*02:02,HLA-E*01:01,HLA-G*01:01,HLA-G*01:02,HLA-G*01:03,HLA-G*01:04,HLA-G*01:06</t>
  </si>
  <si>
    <t>27-46</t>
  </si>
  <si>
    <t>DWPAAYAIGEHLSVE</t>
  </si>
  <si>
    <t>HLA-A*02:01,HLA-A*02:06,HLA-A*23:01,HLA-A*24:02,HLA-A*25:01,HLA-A*26:01,HLA-A*68:02,HLA-B*13:01,HLA-B*13:02,HLA-B*14:02,HLA-B*35:01,HLA-B*35:03,HLA-B*39:01,HLA-B*46:01,HLA-B*48:01,HLA-B*51:01,HLA-B*52:01,HLA-B*53:01,HLA-B*55:01,HLA-B*56:01,HLA-B*58:01,HLA-B*58:02,HLA-C*01:02,HLA-C*02:02,HLA-C*02:09,HLA-C*03:02,HLA-C*03:03,HLA-C*03:04,HLA-C*04:01,HLA-C*05:01,HLA-C*06:02,HLA-C*07:01,HLA-C*07:02,HLA-C*07:04,HLA-C*08:01,HLA-C*08:02,HLA-C*12:02,HLA-C*12:03,HLA-C*14:02,HLA-C*15:02,HLA-C*16:01,HLA-C*17:01,HLA-DQA1*04:01/DQB1*04:02,HLA-DRB1*15:02,HLA-E*01:01,HLA-G*01:01,HLA-G*01:02,HLA-G*01:03,HLA-G*01:04,HLA-G*01:06</t>
  </si>
  <si>
    <t>101-115</t>
  </si>
  <si>
    <t>ERLHVTPSAVSQRIKSLEQQ</t>
  </si>
  <si>
    <t>HLA-A*02:01,HLA-A*02:06,HLA-A*11:01,HLA-A*25:01,HLA-A*30:01,HLA-A*31:01,HLA-A*32:01,HLA-A*33:03,HLA-A*68:01,HLA-A*74:01,HLA-B*07:02,HLA-B*08:01,HLA-B*13:01,HLA-B*13:02,HLA-B*14:02,HLA-B*35:01,HLA-B*35:03,HLA-B*39:01,HLA-B*46:01,HLA-B*51:01,HLA-B*52:01,HLA-B*53:01,HLA-B*55:01,HLA-B*56:01,HLA-C*01:02,HLA-C*02:02,HLA-C*02:09,HLA-C*03:02,HLA-C*03:03,HLA-C*03:04,HLA-C*04:01,HLA-C*06:02,HLA-C*07:01,HLA-C*07:04,HLA-C*08:01,HLA-C*12:02,HLA-C*12:03,HLA-C*15:02,HLA-C*16:01,HLA-C*17:01,HLA-DPA1*02:01/DPB1*14:01,HLA-DRB1*04:21,HLA-DRB1*04:26,HLA-DRB1*07:01,HLA-DRB1*08:02,HLA-DRB1*08:06,HLA-DRB3*02:02,HLA-E*01:01,HLA-G*01:01,HLA-G*01:02,HLA-G*01:03,HLA-G*01:04,HLA-G*01:06</t>
  </si>
  <si>
    <t>28-47</t>
  </si>
  <si>
    <t>AAAAKLAGLVFPQPPAPIAV</t>
  </si>
  <si>
    <t>HLA-A*02:06,HLA-A*23:01,HLA-A*24:02,HLA-A*68:02,HLA-B*07:02,HLA-B*08:01,HLA-B*15:01,HLA-B*15:02,HLA-B*15:25,HLA-B*35:01,HLA-B*35:03,HLA-B*46:01,HLA-B*48:01,HLA-B*51:01,HLA-B*52:01,HLA-B*53:01,HLA-B*55:01,HLA-B*56:01,HLA-B*57:01,HLA-B*58:01,HLA-B*58:02,HLA-C*01:02,HLA-C*02:02,HLA-C*02:09,HLA-C*03:02,HLA-C*03:03,HLA-C*03:04,HLA-C*04:01,HLA-C*07:02,HLA-C*07:04,HLA-C*08:01,HLA-C*12:02,HLA-C*12:03,HLA-C*14:02,HLA-C*15:02,HLA-C*16:01,HLA-C*17:01,HLA-DPA1*01/DPB1*04:01,HLA-DQA1*05:01/DQB1*03:01,HLA-DRB1*01:02,HLA-DRB1*13:02,HLA-E*01:01,HLA-G*01:01,HLA-G*01:02,HLA-G*01:03,HLA-G*01:04,HLA-G*01:06</t>
  </si>
  <si>
    <t>14-33</t>
  </si>
  <si>
    <t>PEFSELFAAFPSFAG</t>
  </si>
  <si>
    <t>HLA-A*23:01,HLA-A*24:02,HLA-A*25:01,HLA-A*26:01,HLA-A*29:02,HLA-A*32:01,HLA-B*08:01,HLA-B*13:01,HLA-B*15:01,HLA-B*15:02,HLA-B*15:25,HLA-B*18:01,HLA-B*35:01,HLA-B*37:01,HLA-B*40:01,HLA-B*40:02,HLA-B*44:02,HLA-B*44:03,HLA-B*46:01,HLA-B*49:01,HLA-B*50:01,HLA-B*52:01,HLA-B*53:01,HLA-C*03:02,HLA-C*04:01,HLA-C*07:02,HLA-C*14:02,HLA-DPA1*01:03/DPB1*02:01,HLA-DPA1*01:03/DPB1*04:01,HLA-DPA1*02:01/DPB1*05:01,HLA-DPA1*02:01/DPB1*14:01,HLA-DQA1*03:01/DQB1*03:02,HLA-DQA1*04:01/DQB1*04:02,HLA-DQA1*05:01/DQB1*02:01,HLA-DQA1*05:01/DQB1*03:01,HLA-DRB1*01:01,HLA-DRB1*04:01,HLA-DRB1*04:04,HLA-DRB1*04:05,HLA-DRB1*09:01,HLA-DRB1*15:01,HLA-DRB1*15:02,HLA-G*01:01,HLA-G*01:02,HLA-G*01:03,HLA-G*01:04,HLA-G*01:06</t>
  </si>
  <si>
    <t>KPRIITLTMNPALDITTSVD</t>
  </si>
  <si>
    <t>HLA-A*02:01,HLA-A*02:06,HLA-A*32:01,HLA-A*68:02,HLA-B*07:02,HLA-B*08:01,HLA-B*14:02,HLA-B*15:02,HLA-B*35:01,HLA-B*35:03,HLA-B*51:01,HLA-B*53:01,HLA-B*55:01,HLA-B*56:01,HLA-C*01:02,HLA-C*03:02,HLA-C*03:03,HLA-C*03:04,HLA-C*04:01,HLA-C*05:01,HLA-C*07:01,HLA-C*08:01,HLA-C*08:02,HLA-C*15:02,HLA-C*16:01,HLA-C*17:01,HLA-DPA1*02:01/DPB1*14:01,HLA-DRB1*01:01,HLA-DRB1*01:02,HLA-DRB1*03:01,HLA-DRB1*04:04,HLA-DRB1*04:05,HLA-DRB1*07:01,HLA-DRB1*07:03,HLA-DRB1*08:02,HLA-DRB1*09:01,HLA-DRB1*11:04,HLA-DRB1*11:06,HLA-DRB1*12:01,HLA-DRB1*13:02,HLA-DRB1*13:11,HLA-DRB1*15:01,HLA-DRB1*15:06,HLA-DRB3*01:01,HLA-DRB3*02:02,HLA-DRB4*01:01,HLA-E*01:01</t>
  </si>
  <si>
    <t>HVYLDTVVLLGALAN</t>
  </si>
  <si>
    <t>NP_215002.1,NP_216502.1</t>
  </si>
  <si>
    <t>Rv0488,Rv1986</t>
  </si>
  <si>
    <t>EEN87336.1,EFD49910.1,EFD50146.1,OFR88312.1,OFS12926.1,OFT05079.1</t>
  </si>
  <si>
    <t>HLA-A*02:01,HLA-A*02:06,HLA-A*23:01,HLA-A*24:02,HLA-A*25:01,HLA-A*26:01,HLA-A*29:02,HLA-A*32:01,HLA-A*68:02,HLA-B*08:01,HLA-B*13:01,HLA-B*13:02,HLA-B*14:02,HLA-B*15:01,HLA-B*15:02,HLA-B*15:25,HLA-B*35:01,HLA-B*35:03,HLA-B*38:01,HLA-B*39:01,HLA-B*46:01,HLA-B*48:01,HLA-B*52:01,HLA-C*01:02,HLA-C*02:02,HLA-C*02:09,HLA-C*03:02,HLA-C*03:03,HLA-C*03:04,HLA-C*04:01,HLA-C*05:01,HLA-C*06:02,HLA-C*07:01,HLA-C*07:02,HLA-C*07:04,HLA-C*08:01,HLA-C*08:02,HLA-C*12:02,HLA-C*12:03,HLA-C*14:02,HLA-C*15:02,HLA-C*16:01,HLA-C*17:01,HLA-DPA1*02:01/DPB1*01:01,HLA-DPA1*03:01/DPB1*04:02,HLA-DQA1*01:02/DQB1*06:02,HLA-DRB1*01:01,HLA-DRB1*01:02,HLA-DRB1*03:01,HLA-DRB1*03:05,HLA-DRB1*03:06,HLA-DRB1*03:07,HLA-DRB1*03:08,HLA-DRB1*03:09,HLA-DRB1*04:04,HLA-DRB1*04:08,HLA-DRB1*04:10,HLA-DRB1*04:21,HLA-DRB1*04:23,HLA-DRB1*08:01,HLA-DRB1*08:06,HLA-DRB1*08:17,HLA-DRB1*11:04,HLA-DRB1*11:06,HLA-DRB1*11:07,HLA-DRB1*11:28,HLA-DRB1*13:01,HLA-DRB1*13:04,HLA-DRB1*13:05,HLA-DRB1*13:07,HLA-DRB1*13:11,HLA-DRB1*13:21,HLA-DRB1*13:27,HLA-DRB1*13:28,HLA-DRB1*15:02,HLA-DRB1*15:06,HLA-DRB3*01:01,HLA-DRB5*01:05,HLA-E*01:01,HLA-G*01:01,HLA-G*01:02,HLA-G*01:03,HLA-G*01:04,HLA-G*01:06</t>
  </si>
  <si>
    <t>Rv1986,Rv0488</t>
  </si>
  <si>
    <t>123-137,112-126</t>
  </si>
  <si>
    <t>GINVARIVHVLGGCSTALFP</t>
  </si>
  <si>
    <t>HLA-A*02:01,HLA-A*02:06,HLA-A*25:01,HLA-A*26:01,HLA-A*32:01,HLA-A*68:02,HLA-B*08:01,HLA-B*13:01,HLA-B*13:02,HLA-B*14:02,HLA-B*35:01,HLA-B*35:03,HLA-B*38:01,HLA-B*39:01,HLA-B*46:01,HLA-B*48:01,HLA-B*51:01,HLA-B*52:01,HLA-B*53:01,HLA-C*01:02,HLA-C*02:02,HLA-C*02:09,HLA-C*03:02,HLA-C*03:03,HLA-C*03:04,HLA-C*06:02,HLA-C*07:01,HLA-C*07:04,HLA-C*08:01,HLA-C*12:02,HLA-C*12:03,HLA-C*15:02,HLA-C*16:01,HLA-C*17:01,HLA-DQA1*01:02/DQB1*06:02,HLA-DQA1*05:01/DQB1*03:01,HLA-DRB1*01:02,HLA-DRB1*08:02,HLA-DRB1*13:07,HLA-DRB5*01:05,HLA-E*01:01,HLA-G*01:01,HLA-G*01:02,HLA-G*01:03,HLA-G*01:04,HLA-G*01:06</t>
  </si>
  <si>
    <t>IADAALAALGLWLSVAAVAG</t>
  </si>
  <si>
    <t>HLA-A*02:01,HLA-A*02:06,HLA-A*25:01,HLA-A*32:01,HLA-A*68:02,HLA-B*13:02,HLA-B*14:02,HLA-B*35:01,HLA-B*35:03,HLA-B*37:01,HLA-B*39:01,HLA-B*44:02,HLA-B*51:01,HLA-B*52:01,HLA-B*53:01,HLA-B*57:01,HLA-B*58:01,HLA-B*58:02,HLA-C*01:02,HLA-C*02:02,HLA-C*02:09,HLA-C*03:02,HLA-C*03:03,HLA-C*03:04,HLA-C*04:01,HLA-C*05:01,HLA-C*07:04,HLA-C*08:01,HLA-C*08:02,HLA-C*12:02,HLA-C*12:03,HLA-C*15:02,HLA-C*16:01,HLA-C*17:01,HLA-DQA1*01:01/DQB1*05:01,HLA-DQA1*01:02/DQB1*06:02,HLA-DQA1*04:01/DQB1*04:02,HLA-DQA1*05:01/DQB1*03:01,HLA-DRB1*01:01,HLA-DRB1*04:02,HLA-DRB1*04:04,HLA-DRB1*04:23,HLA-DRB1*09:01,HLA-DRB1*15:01,HLA-E*01:01</t>
  </si>
  <si>
    <t>161-180</t>
  </si>
  <si>
    <t>ITVGLSRGWSLIKSVRLGNA</t>
  </si>
  <si>
    <t>HLA-A*03:01,HLA-A*11:01,HLA-A*25:01,HLA-A*30:01,HLA-A*31:01,HLA-A*32:01,HLA-B*08:01,HLA-B*13:02,HLA-B*14:02,HLA-B*27:02,HLA-B*27:05,HLA-B*52:01,HLA-B*53:01,HLA-B*57:01,HLA-B*58:01,HLA-B*58:02,HLA-C*01:02,HLA-C*03:03,HLA-C*03:04,HLA-C*07:04,HLA-C*08:01,HLA-C*15:02,HLA-C*16:01,HLA-C*17:01,HLA-DPA1*02:01/DPB1*14:01,HLA-DRB1*01:01,HLA-DRB1*04:01,HLA-DRB1*04:04,HLA-DRB1*04:05,HLA-DRB1*07:01,HLA-DRB1*07:03,HLA-DRB1*08:02,HLA-DRB1*09:01,HLA-DRB1*11:01,HLA-DRB1*15:01,HLA-DRB3*02:02,HLA-DRB4*01:01,HLA-DRB5*01:01,HLA-E*01:01,HLA-G*01:01,HLA-G*01:02,HLA-G*01:03,HLA-G*01:04,HLA-G*01:06</t>
  </si>
  <si>
    <t>271-290</t>
  </si>
  <si>
    <t>TVSLLTIPFAAAAGTAVQDS</t>
  </si>
  <si>
    <t>HLA-A*02:01,HLA-A*02:06,HLA-A*25:01,HLA-A*26:01,HLA-A*32:01,HLA-A*68:02,HLA-B*07:02,HLA-B*13:02,HLA-B*15:02,HLA-B*15:25,HLA-B*35:01,HLA-B*35:03,HLA-B*46:01,HLA-B*51:01,HLA-B*52:01,HLA-B*55:01,HLA-B*56:01,HLA-C*01:02,HLA-C*02:02,HLA-C*02:09,HLA-C*03:02,HLA-C*03:03,HLA-C*03:04,HLA-C*05:01,HLA-C*07:04,HLA-C*08:01,HLA-C*08:02,HLA-C*12:02,HLA-C*12:03,HLA-C*15:02,HLA-C*16:01,HLA-C*17:01,HLA-DPA1*01:03/DPB1*04:01,HLA-DPA1*02:01/DPB1*14:01,HLA-DPA1*03:01/DPB1*04:02,HLA-DQA1*01:02/DQB1*06:02,HLA-DQA1*03:01/DQB1*03:02,HLA-DQA1*04:01/DQB1*04:02,HLA-DQA1*05:01/DQB1*03:01,HLA-DRB1*01:01,HLA-DRB1*08:02,HLA-DRB1*09:01</t>
  </si>
  <si>
    <t>GQPSQATQLLSTPVSQVTTQ</t>
  </si>
  <si>
    <t>HLA-A*02:01,HLA-A*02:06,HLA-A*68:02,HLA-B*07:02,HLA-B*13:01,HLA-B*13:02,HLA-B*14:02,HLA-B*15:01,HLA-B*35:01,HLA-B*35:03,HLA-B*37:01,HLA-B*38:01,HLA-B*39:01,HLA-B*40:01,HLA-B*48:01,HLA-B*51:01,HLA-B*52:01,HLA-B*53:01,HLA-B*55:01,HLA-B*56:01,HLA-C*01:02,HLA-C*04:01,HLA-C*05:01,HLA-C*06:02,HLA-C*07:02,HLA-C*07:04,HLA-C*08:01,HLA-C*15:02,HLA-C*17:01,HLA-DPA1*03:01/DPB1*04:02,HLA-DQA1*01:02/DQB1*06:02,HLA-DRB1*01:01,HLA-DRB1*04:05,HLA-DRB1*09:01,HLA-E*01:01,HLA-G*01:01,HLA-G*01:02,HLA-G*01:03,HLA-G*01:04,HLA-G*01:06</t>
  </si>
  <si>
    <t>110-129</t>
  </si>
  <si>
    <t>YYQSGLSIVMPVGGQSSFYS</t>
  </si>
  <si>
    <t>HLA-A*02:06,HLA-A*23:01,HLA-A*24:02,HLA-A*25:01,HLA-A*26:01,HLA-A*29:02,HLA-A*30:02,HLA-A*32:01,HLA-B*07:02,HLA-B*08:01,HLA-B*13:01,HLA-B*13:02,HLA-B*14:02,HLA-B*15:01,HLA-B*15:02,HLA-B*15:25,HLA-B*18:01,HLA-B*35:01,HLA-B*35:03,HLA-B*37:01,HLA-B*38:01,HLA-B*39:01,HLA-B*40:01,HLA-B*46:01,HLA-B*48:01,HLA-B*50:01,HLA-B*51:01,HLA-B*52:01,HLA-B*53:01,HLA-B*55:01,HLA-B*56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DQA1*01:02/DQB1*06:02,HLA-DRB1*03:09,HLA-DRB1*04:01,HLA-DRB1*04:23,HLA-DRB1*07:03,HLA-DRB1*15:02,HLA-E*01:01,HLA-G*01:01,HLA-G*01:02,HLA-G*01:03,HLA-G*01:04,HLA-G*01:06</t>
  </si>
  <si>
    <t>YYQSGlsivmpvggqssfys,YYQSGLSIvmpvggqssfys,yyqsglsivmpvggqssfys</t>
  </si>
  <si>
    <t>bceid_39449:15(-0)/15(100.0%)&lt;=&gt;tceid_76584:15(-5)/20(75.0%),bceid_70010:12(-3)/15(80.0%)&lt;=&gt;tceid_76584:12(-8)/20(60.0%),bceid_76584:20(-0)/20(100.0%)&lt;=&gt;tceid_76584:20(-0)/20(100.0%)</t>
  </si>
  <si>
    <t>2,3,2.99,0.1</t>
  </si>
  <si>
    <t>Rv1886c,Rv0129c,Rv3804c</t>
  </si>
  <si>
    <t>101-120,105-124,104-123</t>
  </si>
  <si>
    <t>LIDRGRAEVVVVSLGSQGAL</t>
  </si>
  <si>
    <t>HLA-A*30:01,HLA-A*32:01,HLA-B*07:02,HLA-B*13:01,HLA-B*13:02,HLA-B*14:02,HLA-B*18:01,HLA-B*27:02,HLA-B*27:05,HLA-B*35:03,HLA-B*37:01,HLA-B*38:01,HLA-B*39:01,HLA-B*40:01,HLA-B*44:02,HLA-B*44:03,HLA-B*46:01,HLA-B*48:01,HLA-B*49:01,HLA-B*50:01,HLA-B*52:01,HLA-C*01:02,HLA-C*02:02,HLA-C*02:09,HLA-C*03:02,HLA-C*03:03,HLA-C*03:04,HLA-C*04:01,HLA-C*05:01,HLA-C*06:02,HLA-C*07:01,HLA-C*07:02,HLA-C*07:04,HLA-C*08:01,HLA-C*08:02,HLA-C*12:02,HLA-C*12:03,HLA-C*15:02,HLA-C*16:01,HLA-C*17:01,HLA-DRB1*01:01,HLA-DRB1*01:02,HLA-DRB1*03:05,HLA-DRB1*04:02,HLA-DRB1*04:04,HLA-DRB1*04:08,HLA-DRB1*04:10,HLA-DRB1*04:21,HLA-DRB1*04:23,HLA-DRB1*04:26,HLA-DRB1*08:01,HLA-DRB1*08:04,HLA-DRB1*08:06,HLA-DRB1*11:04,HLA-DRB1*11:06,HLA-DRB1*11:07,HLA-DRB1*13:07,HLA-DRB1*13:11,HLA-DRB1*13:21,HLA-E*01:01</t>
  </si>
  <si>
    <t>221-240</t>
  </si>
  <si>
    <t>LFAAFPSFAGLRPTF</t>
  </si>
  <si>
    <t>HLA-A*02:06,HLA-A*11:01,HLA-A*23:01,HLA-A*24:02,HLA-A*25:01,HLA-A*26:01,HLA-A*29:02,HLA-A*31:01,HLA-A*32:01,HLA-A*33:03,HLA-A*68:01,HLA-A*68:02,HLA-A*74:01,HLA-B*07:02,HLA-B*08:01,HLA-B*13:01,HLA-B*13:02,HLA-B*14:02,HLA-B*15:02,HLA-B*15:25,HLA-B*35:01,HLA-B*35:03,HLA-B*46:01,HLA-B*48:01,HLA-B*51:01,HLA-B*52:01,HLA-B*53:01,HLA-B*55:01,HLA-B*56:01,HLA-B*57:01,HLA-B*58:02,HLA-C*01:02,HLA-C*02:02,HLA-C*02:09,HLA-C*03:02,HLA-C*03:03,HLA-C*03:04,HLA-C*04:01,HLA-C*06:02,HLA-C*07:01,HLA-C*07:02,HLA-C*07:04,HLA-C*08:01,HLA-C*12:02,HLA-C*12:03,HLA-C*14:02,HLA-C*15:02,HLA-C*16:01,HLA-C*17:01,HLA-DRB1*04:04,HLA-DRB1*15:02,HLA-E*01:01,HLA-G*01:01,HLA-G*01:02,HLA-G*01:03,HLA-G*01:04,HLA-G*01:06</t>
  </si>
  <si>
    <t>21-35</t>
  </si>
  <si>
    <t>IWHPRKVQSATIYQV</t>
  </si>
  <si>
    <t>HLA-A*02:01,HLA-A*02:06,HLA-A*30:01,HLA-A*30:02,HLA-A*32:01,HLA-B*07:02,HLA-B*08:01,HLA-B*13:01,HLA-B*13:02,HLA-B*14:02,HLA-B*15:01,HLA-B*15:02,HLA-B*15:25,HLA-B*27:02,HLA-B*35:01,HLA-B*38:01,HLA-B*39:01,HLA-B*48:01,HLA-B*49:01,HLA-B*51:01,HLA-B*52:01,HLA-B*53:01,HLA-B*55:01,HLA-B*56:01,HLA-C*02:02,HLA-C*02:09,HLA-C*06:02,HLA-C*07:01,HLA-C*07:02,HLA-C*07:04,HLA-C*15:02,HLA-C*17:01,HLA-DPA1*02:01/DPB1*14:01,HLA-DRB1*04:02,HLA-DRB1*08:01,HLA-DRB1*08:02,HLA-DRB1*08:04,HLA-DRB1*08:13,HLA-DRB1*11:14,HLA-DRB1*13:23,HLA-E*01:01</t>
  </si>
  <si>
    <t>QQWNFAGIEAAASAIQGNVTSIHSL</t>
  </si>
  <si>
    <t>HLA-A*02:01,HLA-A*02:06,HLA-A*32:01,HLA-A*68:02,HLA-B*13:01,HLA-B*13:02,HLA-B*14:02,HLA-B*15:01,HLA-B*18:01,HLA-B*37:01,HLA-B*39:01,HLA-B*40:02,HLA-B*48:01,HLA-B*49:01,HLA-B*50:01,HLA-B*52:01,HLA-C*01:02,HLA-C*03:03,HLA-C*03:04,HLA-C*07:04,HLA-C*08:01,HLA-C*15:02,HLA-C*17:01,HLA-DPA1*02:01/DPB1*14:01,HLA-DQA1*01:02/DQB1*06:02,HLA-DQA1*03:01/DQB1*03:02,HLA-DQA1*04:01/DQB1*04:02,HLA-DQA1*05:01/DQB1*03:01,HLA-DRB1*01:01,HLA-DRB1*04:01,HLA-DRB1*04:04,HLA-DRB1*04:05,HLA-DRB1*04:08,HLA-DRB1*04:10,HLA-DRB1*04:23,HLA-DRB1*04:26,HLA-DRB1*08:02,HLA-DRB1*09:01,HLA-DRB1*13:07,HLA-DRB3*02:02</t>
  </si>
  <si>
    <t>QQWNFAGIEaaasaiqgnvtsihsl,qqwnfagieaaasAIQGNVTSIHSL</t>
  </si>
  <si>
    <t>bceid_60:16(-0)/16(100.0%)&lt;=&gt;tceid_120899:16(-9)/25(64.0%),bceid_42795:13(-3)/16(81.25%)&lt;=&gt;tceid_120899:13(-12)/25(52.0%)</t>
  </si>
  <si>
    <t>SAAFVVASGSLPPGVAADYY</t>
  </si>
  <si>
    <t>HLA-A*02:06,HLA-A*25:01,HLA-A*26:01,HLA-A*29:02,HLA-A*30:02,HLA-B*15:01,HLA-B*15:02,HLA-B*15:25,HLA-B*35:01,HLA-B*35:03,HLA-B*46:01,HLA-B*53:01,HLA-B*55:01,HLA-B*56:01,HLA-B*57:01,HLA-B*58:01,HLA-B*58:02,HLA-C*01:02,HLA-C*03:02,HLA-C*03:03,HLA-C*03:04,HLA-C*14:02,HLA-C*15:02,HLA-DPA1*02:01/DPB1*14:01,HLA-DQA1*05:01/DQB1*03:01,HLA-DRB1*01:01,HLA-DRB1*04:01,HLA-DRB1*04:21,HLA-DRB1*04:26,HLA-DRB1*07:01,HLA-DRB1*07:03,HLA-DRB1*09:01,HLA-DRB3*02:02,HLA-G*01:01,HLA-G*01:02,HLA-G*01:03,HLA-G*01:04,HLA-G*01:06</t>
  </si>
  <si>
    <t>141-160</t>
  </si>
  <si>
    <t>LIKSVRLGNAAGAAMLLTPG</t>
  </si>
  <si>
    <t>HLA-A*25:01,HLA-A*68:02,HLA-B*15:25,HLA-B*35:01,HLA-B*35:03,HLA-B*51:01,HLA-B*53:01,HLA-B*55:01,HLA-C*01:02,HLA-C*02:02,HLA-C*02:09,HLA-C*03:02,HLA-C*03:03,HLA-C*03:04,HLA-C*05:01,HLA-C*06:02,HLA-C*07:01,HLA-C*07:04,HLA-C*08:01,HLA-C*08:02,HLA-C*12:02,HLA-C*12:03,HLA-C*15:02,HLA-C*16:01,HLA-C*17:01,HLA-DPA1*02:01/DPB1*14:01,HLA-DQA1*01:02/DQB1*06:02,HLA-DQA1*04:01/DQB1*04:02,HLA-DQA1*05:01/DQB1*03:01,HLA-DRB1*01:01,HLA-DRB1*01:02,HLA-DRB1*03:05,HLA-DRB1*03:06,HLA-DRB1*03:07,HLA-DRB1*03:08,HLA-DRB1*08:02,HLA-DRB1*09:01,HLA-DRB1*11:01,HLA-DRB1*11:07,HLA-DRB3*02:02</t>
  </si>
  <si>
    <t>281-300</t>
  </si>
  <si>
    <t>VGAGDAMVAAITVGLSRGWS</t>
  </si>
  <si>
    <t>HLA-A*02:01,HLA-A*02:06,HLA-A*11:01,HLA-A*25:01,HLA-A*26:01,HLA-A*31:01,HLA-A*32:01,HLA-A*33:03,HLA-A*68:01,HLA-A*68:02,HLA-A*74:01,HLA-B*13:01,HLA-B*13:02,HLA-B*14:02,HLA-B*35:03,HLA-B*46:01,HLA-B*51:01,HLA-B*52:01,HLA-B*53:01,HLA-B*56:01,HLA-B*57:01,HLA-B*58:01,HLA-B*58:02,HLA-C*02:02,HLA-C*02:09,HLA-C*03:02,HLA-C*03:03,HLA-C*03:04,HLA-C*05:01,HLA-C*08:01,HLA-C*08:02,HLA-C*12:02,HLA-C*12:03,HLA-C*15:02,HLA-C*16:01,HLA-C*17:01,HLA-DQA1*01:02/DQB1*06:02,HLA-DQA1*04:01/DQB1*04:02,HLA-DQA1*05:01/DQB1*03:01,HLA-DRB1*01:02,HLA-DRB1*04:02,HLA-DRB1*04:04,HLA-DRB1*04:08,HLA-DRB1*04:10,HLA-DRB1*04:23,HLA-DRB1*07:03,HLA-DRB1*08:02,HLA-DRB1*09:01,HLA-DRB1*13:07,HLA-G*01:01,HLA-G*01:02,HLA-G*01:03,HLA-G*01:04,HLA-G*01:06</t>
  </si>
  <si>
    <t>261-280</t>
  </si>
  <si>
    <t>AAAGTAVQDSRSHVYAHQAQ</t>
  </si>
  <si>
    <t>HLA-A*02:06,HLA-A*26:01,HLA-A*29:02,HLA-A*30:01,HLA-A*30:02,HLA-A*32:01,HLA-A*68:01,HLA-A*68:02,HLA-B*13:01,HLA-B*13:02,HLA-B*14:02,HLA-B*15:01,HLA-B*15:02,HLA-B*15:25,HLA-B*18:01,HLA-B*35:01,HLA-B*37:01,HLA-B*38:01,HLA-B*39:01,HLA-B*44:02,HLA-B*44:03,HLA-B*46:01,HLA-B*48:01,HLA-B*50:01,HLA-B*52:01,HLA-B*58:02,HLA-C*02:02,HLA-C*02:09,HLA-C*03:02,HLA-C*03:03,HLA-C*03:04,HLA-C*04:01,HLA-C*05:01,HLA-C*06:02,HLA-C*07:01,HLA-C*07:02,HLA-C*07:04,HLA-C*08:01,HLA-C*08:02,HLA-C*12:02,HLA-C*12:03,HLA-C*14:02,HLA-C*15:02,HLA-C*16:01,HLA-DQA1*01:02/DQB1*06:02,HLA-E*01:01,HLA-G*01:01,HLA-G*01:02,HLA-G*01:03,HLA-G*01:04,HLA-G*01:06</t>
  </si>
  <si>
    <t>FLLKASVRELRECVGSELLT</t>
  </si>
  <si>
    <t>HLA-A*02:01,HLA-A*02:06,HLA-A*31:01,HLA-A*33:03,HLA-A*74:01,HLA-B*08:01,HLA-B*13:01,HLA-B*13:02,HLA-B*15:01,HLA-B*15:25,HLA-B*37:01,HLA-B*38:01,HLA-B*39:01,HLA-B*40:01,HLA-B*40:02,HLA-B*44:02,HLA-B*44:03,HLA-B*46:01,HLA-B*48:01,HLA-B*49:01,HLA-B*50:01,HLA-C*01:02,HLA-C*02:02,HLA-C*02:09,HLA-C*06:02,HLA-C*07:04,HLA-C*12:02,HLA-C*12:03,HLA-DPA1*02:01/DPB1*05:01,HLA-DRB1*03:01,HLA-DRB1*08:01,HLA-DRB1*08:06,HLA-DRB1*08:17,HLA-DRB1*13:01,HLA-DRB1*13:04,HLA-DRB1*13:27,HLA-DRB1*13:28,HLA-E*01:01</t>
  </si>
  <si>
    <t>191-210</t>
  </si>
  <si>
    <t>CLDELRGAAASAAFVVASGS</t>
  </si>
  <si>
    <t>HLA-B*13:02,HLA-B*15:01,HLA-B*15:02,HLA-B*15:25,HLA-B*18:01,HLA-B*46:01,HLA-B*52:01,HLA-B*55:01,HLA-B*56:01,HLA-C*02:02,HLA-C*02:09,HLA-C*03:02,HLA-C*03:03,HLA-C*03:04,HLA-C*08:01,HLA-C*12:02,HLA-C*12:03,HLA-C*15:02,HLA-C*16:01,HLA-C*17:01,HLA-DPA1*02:01/DPB1*14:01,HLA-DQA1*01:02/DQB1*06:02,HLA-DQA1*03:01/DQB1*03:02,HLA-DQA1*04:01/DQB1*04:02,HLA-DQA1*05:01/DQB1*03:01,HLA-DRB1*01:01,HLA-DRB1*01:02,HLA-DRB1*04:08,HLA-DRB1*04:23,HLA-DRB1*09:01,HLA-E*01:01,HLA-G*01:01,HLA-G*01:02,HLA-G*01:03,HLA-G*01:04,HLA-G*01:06</t>
  </si>
  <si>
    <t>MIATTRDREGATMITFRLRL</t>
  </si>
  <si>
    <t>HLA-A*02:01,HLA-A*03:01,HLA-A*11:01,HLA-A*26:01,HLA-A*30:01,HLA-A*31:01,HLA-A*32:01,HLA-A*33:03,HLA-A*68:01,HLA-A*74:01,HLA-B*08:01,HLA-B*13:01,HLA-B*13:02,HLA-B*14:02,HLA-B*18:01,HLA-B*27:02,HLA-B*37:01,HLA-B*38:01,HLA-B*39:01,HLA-B*40:01,HLA-B*40:02,HLA-B*44:02,HLA-B*44:03,HLA-B*48:01,HLA-B*49:01,HLA-B*50:01,HLA-B*52:01,HLA-C*01:02,HLA-C*02:02,HLA-C*02:09,HLA-C*04:01,HLA-C*05:01,HLA-C*06:02,HLA-C*07:01,HLA-C*07:02,HLA-C*07:04,HLA-C*08:01,HLA-C*08:02,HLA-C*12:03,HLA-C*15:02,HLA-C*17:01,HLA-DPA1*01/DPB1*04:01,HLA-E*01:01,HLA-G*01:01,HLA-G*01:02,HLA-G*01:03,HLA-G*01:04,HLA-G*01:06</t>
  </si>
  <si>
    <t>DGRSEFAYGSFVRTV</t>
  </si>
  <si>
    <t>HLA-A*02:06,HLA-A*23:01,HLA-A*24:02,HLA-A*31:01,HLA-A*33:03,HLA-A*68:02,HLA-B*13:01,HLA-B*13:02,HLA-B*18:01,HLA-B*27:02,HLA-B*27:05,HLA-B*37:01,HLA-B*40:01,HLA-B*40:02,HLA-B*44:02,HLA-B*44:03,HLA-B*46:01,HLA-B*49:01,HLA-B*50:01,HLA-B*51:01,HLA-B*52:01,HLA-C*02:02,HLA-C*02:09,HLA-C*03:02,HLA-C*03:03,HLA-C*03:04,HLA-C*06:02,HLA-C*07:01,HLA-C*07:02,HLA-C*07:04,HLA-C*12:02,HLA-C*12:03,HLA-C*14:02,HLA-C*15:02,HLA-C*16:01,HLA-C*17:01,HLA-DPA1*01/DPB1*04:01,HLA-DPA1*01:03/DPB1*02:01,HLA-DPA1*01:03/DPB1*04:01,HLA-DPA1*02:01/DPB1*01:01,HLA-DPA1*02:01/DPB1*05:01,HLA-DPA1*03:01/DPB1*04:02,HLA-DQA1*05:01/DQB1*03:01,HLA-G*01:01,HLA-G*01:02,HLA-G*01:03,HLA-G*01:04,HLA-G*01:06</t>
  </si>
  <si>
    <t>88-102</t>
  </si>
  <si>
    <t>FSRPGLPVEYLQVPSPSMGR</t>
  </si>
  <si>
    <t>HLA-A*02:01,HLA-A*02:06,HLA-A*03:01,HLA-A*11:01,HLA-A*23:01,HLA-A*24:02,HLA-A*25:01,HLA-A*26:01,HLA-A*29:02,HLA-A*30:02,HLA-A*31:01,HLA-A*32:01,HLA-A*33:03,HLA-A*68:01,HLA-A*74:01,HLA-B*07:02,HLA-B*08:01,HLA-B*13:01,HLA-B*13:02,HLA-B*14:02,HLA-B*15:01,HLA-B*15:02,HLA-B*15:25,HLA-B*18:01,HLA-B*27:02,HLA-B*27:05,HLA-B*35:01,HLA-B*35:03,HLA-B*37:01,HLA-B*38:01,HLA-B*39:01,HLA-B*40:01,HLA-B*40:02,HLA-B*46:01,HLA-B*48:01,HLA-B*49:01,HLA-B*50:01,HLA-B*51:01,HLA-B*52:01,HLA-B*53:01,HLA-B*55:01,HLA-B*56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DRB1*01:01,HLA-DRB1*04:01,HLA-DRB1*04:04,HLA-DRB1*04:05,HLA-DRB3*02:02,HLA-E*01:01,HLA-G*01:01,HLA-G*01:02,HLA-G*01:03,HLA-G*01:04,HLA-G*01:06</t>
  </si>
  <si>
    <t>fsrpglpveylqvpspsmgr,FSRPGLpveylqvpsPSMGR</t>
  </si>
  <si>
    <t>bceid_17838:20(-0)/20(100.0%)&lt;=&gt;tceid_17838:20(-0)/20(100.0%),bceid_185214:9(-0)/9(100.0%)&lt;=&gt;tceid_17838:9(-11)/20(45.0%)</t>
  </si>
  <si>
    <t>41-60,44-63,47-66</t>
  </si>
  <si>
    <t>TATSAPPRTKITVPARWVVN</t>
  </si>
  <si>
    <t>HLA-A*02:06,HLA-A*03:01,HLA-A*11:01,HLA-A*25:01,HLA-A*30:01,HLA-A*31:01,HLA-A*32:01,HLA-A*33:03,HLA-A*68:01,HLA-A*68:02,HLA-A*74:01,HLA-B*07:02,HLA-B*27:02,HLA-B*35:03,HLA-B*44:02,HLA-B*44:03,HLA-B*51:01,HLA-B*52:01,HLA-B*55:01,HLA-B*56:01,HLA-B*57:01,HLA-B*58:01,HLA-B*58:02,HLA-C*01:02,HLA-C*02:02,HLA-C*02:09,HLA-C*03:02,HLA-C*03:03,HLA-C*03:04,HLA-C*05:01,HLA-C*06:02,HLA-C*07:01,HLA-C*07:04,HLA-C*08:01,HLA-C*08:02,HLA-C*12:02,HLA-C*12:03,HLA-C*15:02,HLA-C*16:01,HLA-C*17:01,HLA-DPA1*02:01/DPB1*14:01,HLA-E*01:01,HLA-G*01:01,HLA-G*01:02,HLA-G*01:03,HLA-G*01:04,HLA-G*01:06</t>
  </si>
  <si>
    <t>101-120</t>
  </si>
  <si>
    <t>ESFTVNESRTAKQYRFVLPG</t>
  </si>
  <si>
    <t>HLA-A*03:01,HLA-A*11:01,HLA-A*23:01,HLA-A*25:01,HLA-A*26:01,HLA-A*29:02,HLA-A*30:01,HLA-A*30:02,HLA-A*31:01,HLA-A*32:01,HLA-A*33:03,HLA-A*68:01,HLA-A*68:02,HLA-A*74:01,HLA-B*07:02,HLA-B*08:01,HLA-B*14:02,HLA-B*15:01,HLA-B*15:02,HLA-B*15:25,HLA-B*18:01,HLA-B*27:02,HLA-B*27:05,HLA-B*38:01,HLA-B*44:02,HLA-B*44:03,HLA-B*46:01,HLA-B*57:01,HLA-B*58:01,HLA-B*58:02,HLA-C*01:02,HLA-C*02:02,HLA-C*02:09,HLA-C*03:02,HLA-C*03:03,HLA-C*03:04,HLA-C*06:02,HLA-C*07:01,HLA-C*07:02,HLA-C*07:04,HLA-C*12:02,HLA-C*12:03,HLA-C*15:02,HLA-C*16:01,HLA-C*17:01,HLA-DRB1*09:01,HLA-DRB3*02:02,HLA-E*01:01</t>
  </si>
  <si>
    <t>ILTVSVAVSEGKPTEKHIQI</t>
  </si>
  <si>
    <t>HLA-A*03:01,HLA-A*11:01,HLA-A*30:01,HLA-A*68:01,HLA-B*07:02,HLA-B*08:01,HLA-B*14:02,HLA-B*18:01,HLA-B*35:03,HLA-B*44:02,HLA-B*44:03,HLA-B*49:01,HLA-B*51:01,HLA-B*52:01,HLA-B*53:01,HLA-B*55:01,HLA-B*56:01,HLA-C*01:02,HLA-C*04:01,HLA-C*07:04,HLA-C*08:01,HLA-C*15:02,HLA-DQA1*01:02/DQB1*06:02,HLA-DRB1*03:06,HLA-DRB1*03:07,HLA-DRB1*03:08,HLA-DRB1*04:08,HLA-DRB1*04:23,HLA-DRB1*08:02,HLA-DRB1*08:04,HLA-DRB1*08:06,HLA-DRB1*11:04,HLA-DRB1*11:06,HLA-DRB1*13:07,HLA-DRB1*13:11,HLA-E*01:01</t>
  </si>
  <si>
    <t>ILTvsvavsegkptekhiQI</t>
  </si>
  <si>
    <t>bceid_103718:15(-0)/15(100.0%)&lt;=&gt;tceid_27389:15(-5)/20(75.0%)</t>
  </si>
  <si>
    <t>121-140</t>
  </si>
  <si>
    <t>SLIDLLHKI</t>
  </si>
  <si>
    <t>NP_217918.1,YP_177977.1</t>
  </si>
  <si>
    <t>Rv3401,Rv3499c</t>
  </si>
  <si>
    <t>EFG77720.1</t>
  </si>
  <si>
    <t>HLA-A*02:01,HLA-A*02:06,HLA-A*03:01,HLA-A*11:01,HLA-A*23:01,HLA-A*25:01,HLA-A*26:01,HLA-A*32:01,HLA-A*68:02,HLA-B*13:01,HLA-B*13:02,HLA-B*46:01,HLA-B*48:01,HLA-B*52:01,HLA-C*01:02,HLA-C*02:02,HLA-C*02:09,HLA-C*04:01,HLA-C*05:01,HLA-C*06:02,HLA-C*07:01,HLA-C*07:02,HLA-C*07:04,HLA-C*08:01,HLA-C*08:02,HLA-C*12:02,HLA-C*12:03,HLA-C*15:02,HLA-C*17:01,HLA-E*01:01,HLA-G*01:01,HLA-G*01:02,HLA-G*01:03,HLA-G*01:04,HLA-G*01:06</t>
  </si>
  <si>
    <t>0,2,1.94,0.27</t>
  </si>
  <si>
    <t>654-662</t>
  </si>
  <si>
    <t>LPPGVAADYYQRVADICRRS</t>
  </si>
  <si>
    <t>HLA-A*02:01,HLA-A*02:06,HLA-A*11:01,HLA-A*23:01,HLA-A*24:02,HLA-A*26:01,HLA-A*31:01,HLA-A*33:03,HLA-A*68:01,HLA-A*68:02,HLA-A*74:01,HLA-B*08:01,HLA-B*14:02,HLA-B*15:02,HLA-B*27:05,HLA-B*35:01,HLA-B*35:03,HLA-B*50:01,HLA-B*51:01,HLA-B*52:01,HLA-B*53:01,HLA-C*01:02,HLA-C*02:02,HLA-C*02:09,HLA-C*03:02,HLA-C*03:03,HLA-C*03:04,HLA-C*04:01,HLA-C*05:01,HLA-C*06:02,HLA-C*07:01,HLA-C*07:04,HLA-C*08:01,HLA-C*08:02,HLA-C*12:02,HLA-C*12:03,HLA-C*15:02,HLA-C*16:01,HLA-C*17:01,HLA-DRB3*01:01,HLA-DRB5*01:01,HLA-DRB5*01:05,HLA-E*01:01</t>
  </si>
  <si>
    <t>LRPTFDTRLMRLEDEMKEGR</t>
  </si>
  <si>
    <t>HLA-A*03:01,HLA-A*11:01,HLA-A*23:01,HLA-A*24:02,HLA-A*30:01,HLA-A*31:01,HLA-A*33:03,HLA-A*68:01,HLA-A*74:01,HLA-B*07:02,HLA-B*08:01,HLA-B*13:01,HLA-B*13:02,HLA-B*14:02,HLA-B*27:05,HLA-B*35:01,HLA-B*35:03,HLA-B*37:01,HLA-B*38:01,HLA-B*39:01,HLA-B*48:01,HLA-B*53:01,HLA-B*55:01,HLA-C*01:02,HLA-C*04:01,HLA-C*05:01,HLA-C*06:02,HLA-C*07:01,HLA-C*07:02,HLA-C*07:04,HLA-C*08:01,HLA-C*08:02,HLA-C*14:02,HLA-C*17:01,HLA-DQA1*05:01/DQB1*02:01,HLA-E*01:01,HLA-G*01:01,HLA-G*01:02,HLA-G*01:03,HLA-G*01:04,HLA-G*01:06</t>
  </si>
  <si>
    <t>VTSIHSLLDEGKQSL</t>
  </si>
  <si>
    <t>HLA-A*02:01,HLA-A*02:06,HLA-A*11:01,HLA-B*07:02,HLA-B*08:01,HLA-B*13:01,HLA-B*13:02,HLA-B*14:02,HLA-B*15:02,HLA-B*35:03,HLA-B*37:01,HLA-B*38:01,HLA-B*39:01,HLA-B*48:01,HLA-C*01:02,HLA-C*02:02,HLA-C*02:09,HLA-C*03:02,HLA-C*03:03,HLA-C*03:04,HLA-C*04:01,HLA-C*05:01,HLA-C*07:01,HLA-C*07:02,HLA-C*07:04,HLA-C*08:01,HLA-C*08:02,HLA-C*12:02,HLA-C*14:02,HLA-C*15:02,HLA-C*16:01,HLA-C*17:01,HLA-DRB1*04:10,HLA-E*01:01,HLA-G*01:01,HLA-G*01:02,HLA-G*01:03,HLA-G*01:04,HLA-G*01:06</t>
  </si>
  <si>
    <t>vtsihslldegkqsl,vtsihslldegkqsl</t>
  </si>
  <si>
    <t>bceid_46500:15(-1)/16(93.75%)&lt;=&gt;tceid_161726:15(-0)/15(100.0%),bceid_433149:15(-3)/18(83.33%)&lt;=&gt;tceid_161726:15(-0)/15(100.0%)</t>
  </si>
  <si>
    <t>22-36</t>
  </si>
  <si>
    <t>QKWDATATELNNALQ</t>
  </si>
  <si>
    <t>HLA-A*23:01,HLA-A*24:02,HLA-A*68:02,HLA-B*08:01,HLA-B*14:02,HLA-B*35:01,HLA-B*35:03,HLA-B*37:01,HLA-B*38:01,HLA-B*39:01,HLA-B*48:01,HLA-B*51:01,HLA-B*53:01,HLA-C*01:02,HLA-C*02:02,HLA-C*02:09,HLA-C*03:02,HLA-C*03:03,HLA-C*03:04,HLA-C*04:01,HLA-C*05:01,HLA-C*07:02,HLA-C*07:04,HLA-C*08:01,HLA-C*08:02,HLA-C*12:02,HLA-C*12:03,HLA-C*14:02,HLA-C*16:01,HLA-C*17:01,HLA-DQA1*01:02/DQB1*06:02,HLA-E*01:01,HLA-G*01:01,HLA-G*01:02,HLA-G*01:03,HLA-G*01:04,HLA-G*01:06</t>
  </si>
  <si>
    <t>qkwdatatelnnALQ</t>
  </si>
  <si>
    <t>bceid_52048:12(-1)/13(92.31%)&lt;=&gt;tceid_106740:12(-3)/15(80.0%)</t>
  </si>
  <si>
    <t>56-70</t>
  </si>
  <si>
    <t>QRVADICRRSSTPLILDTSG</t>
  </si>
  <si>
    <t>HLA-A*31:01,HLA-B*07:02,HLA-B*14:02,HLA-B*27:02,HLA-B*27:05,HLA-B*38:01,HLA-B*39:01,HLA-B*48:01,HLA-C*04:01,HLA-C*06:02,HLA-C*07:01,HLA-C*07:02,HLA-C*07:04,HLA-C*15:02,HLA-C*16:01,HLA-DPA1*02:01/DPB1*14:01,HLA-DRB1*07:01,HLA-DRB1*09:01,HLA-DRB1*13:02,HLA-DRB3*02:02,HLA-E*01:01,HLA-G*01:01,HLA-G*01:02,HLA-G*01:03,HLA-G*01:04,HLA-G*01:06</t>
  </si>
  <si>
    <t>KWDATATELNNALQN</t>
  </si>
  <si>
    <t>HLA-A*23:01,HLA-A*24:02,HLA-A*68:02,HLA-B*08:01,HLA-B*14:02,HLA-B*35:01,HLA-B*35:03,HLA-B*37:01,HLA-B*39:01,HLA-B*51:01,HLA-B*53:01,HLA-C*01:02,HLA-C*02:02,HLA-C*02:09,HLA-C*03:02,HLA-C*03:03,HLA-C*03:04,HLA-C*04:01,HLA-C*05:01,HLA-C*07:02,HLA-C*07:04,HLA-C*08:01,HLA-C*08:02,HLA-C*12:02,HLA-C*12:03,HLA-C*14:02,HLA-C*16:01,HLA-C*17:01,HLA-DQA1*01:02/DQB1*06:02,HLA-E*01:01,HLA-G*01:01,HLA-G*01:02,HLA-G*01:03,HLA-G*01:04,HLA-G*01:06</t>
  </si>
  <si>
    <t>kwdatatelnnALQN</t>
  </si>
  <si>
    <t>bceid_52048:11(-2)/13(84.62%)&lt;=&gt;tceid_34284:11(-4)/15(73.33%)</t>
  </si>
  <si>
    <t>57-71</t>
  </si>
  <si>
    <t>IRVRNASWQHDIDSLFCTQR</t>
  </si>
  <si>
    <t>HLA-A*03:01,HLA-A*23:01,HLA-A*24:02,HLA-A*29:02,HLA-A*30:01,HLA-A*30:02,HLA-A*31:01,HLA-A*32:01,HLA-A*33:03,HLA-A*68:01,HLA-A*74:01,HLA-B*13:01,HLA-B*13:02,HLA-B*15:01,HLA-B*15:02,HLA-B*15:25,HLA-B*18:01,HLA-B*35:01,HLA-B*37:01,HLA-B*38:01,HLA-B*39:01,HLA-B*40:01,HLA-B*46:01,HLA-B*48:01,HLA-B*52:01,HLA-B*53:01,HLA-B*57:01,HLA-B*58:01,HLA-B*58:02,HLA-C*02:02,HLA-C*02:09,HLA-C*03:02,HLA-C*04:01,HLA-C*12:02,HLA-C*14:02,HLA-C*15:02,HLA-DRB1*03:01,HLA-DRB1*04:02,HLA-DRB1*08:01,HLA-DRB1*08:04,HLA-DRB1*08:06,HLA-DRB1*08:13,HLA-DRB1*08:17,HLA-DRB1*11:02,HLA-DRB1*11:21,HLA-DRB1*13:04,HLA-DRB1*13:22,HLA-DRB3*01:01,HLA-G*01:01,HLA-G*01:02,HLA-G*01:03,HLA-G*01:04,HLA-G*01:06</t>
  </si>
  <si>
    <t>AAVQAAWAVLVAYFNRLRCGTGDY</t>
  </si>
  <si>
    <t>HLA-A*02:01,HLA-A*02:06,HLA-A*11:01,HLA-A*23:01,HLA-A*24:02,HLA-A*25:01,HLA-A*26:01,HLA-A*29:02,HLA-A*30:02,HLA-A*31:01,HLA-A*32:01,HLA-A*33:03,HLA-A*68:01,HLA-A*68:02,HLA-A*74:01,HLA-B*13:01,HLA-B*13:02,HLA-B*15:01,HLA-B*15:02,HLA-B*15:25,HLA-B*18:01,HLA-B*27:02,HLA-B*35:01,HLA-B*35:03,HLA-B*46:01,HLA-B*48:01,HLA-B*51:01,HLA-B*52:01,HLA-B*53:01,HLA-B*55:01,HLA-B*56:01,HLA-B*57:01,HLA-B*58:01,HLA-B*58:02,HLA-C*01:02,HLA-C*02:02,HLA-C*02:09,HLA-C*03:02,HLA-C*03:03,HLA-C*03:04,HLA-C*08:01,HLA-C*12:02,HLA-C*12:03,HLA-C*14:02,HLA-C*15:02,HLA-C*16:01,HLA-C*17:01,HLA-DPA1*01/DPB1*04:01,HLA-DPA1*01:03/DPB1*02:01,HLA-DPA1*01:03/DPB1*04:01,HLA-DPA1*02:01/DPB1*01:01,HLA-DPA1*02:01/DPB1*05:01,HLA-DPA1*02:01/DPB1*14:01,HLA-DPA1*03:01/DPB1*04:02,HLA-DQA1*01:01/DQB1*05:01,HLA-DQA1*01:02/DQB1*06:02,HLA-DQA1*03:01/DQB1*03:02,HLA-DQA1*04:01/DQB1*04:02,HLA-DQA1*05:01/DQB1*03:01,HLA-DRB1*01:01,HLA-DRB1*01:02,HLA-DRB1*04:02,HLA-DRB1*04:04,HLA-DRB1*04:05,HLA-DRB1*07:01,HLA-DRB1*08:01,HLA-DRB1*08:02,HLA-DRB1*08:04,HLA-DRB1*08:06,HLA-DRB1*08:13,HLA-DRB1*08:17,HLA-DRB1*09:01,HLA-DRB1*11:01,HLA-DRB1*11:02,HLA-DRB1*11:04,HLA-DRB1*11:06,HLA-DRB1*11:14,HLA-DRB1*11:21,HLA-DRB1*12:01,HLA-DRB1*13:01,HLA-DRB1*13:02,HLA-DRB1*13:11,HLA-DRB1*13:22,HLA-DRB1*13:23,HLA-DRB1*13:27,HLA-DRB1*13:28,HLA-DRB1*15:01,HLA-DRB1*15:02,HLA-DRB1*15:06,HLA-DRB5*01:01,HLA-DRB5*01:05,HLA-E*01:01,HLA-G*01:01,HLA-G*01:02,HLA-G*01:03,HLA-G*01:04,HLA-G*01:06</t>
  </si>
  <si>
    <t>aavqaawavlvayfnrlrcgtgdy</t>
  </si>
  <si>
    <t>bceid_120392:24(-0)/24(100.0%)&lt;=&gt;tceid_120392:24(-0)/24(100.0%)</t>
  </si>
  <si>
    <t>0,1,0.97,0.16</t>
  </si>
  <si>
    <t>150-173</t>
  </si>
  <si>
    <t>TRHPATATVIDHEGVIDSNT</t>
  </si>
  <si>
    <t>HLA-A*25:01,HLA-A*26:01,HLA-A*68:02,HLA-B*07:02,HLA-B*14:02,HLA-B*27:02,HLA-B*27:05,HLA-B*35:01,HLA-B*35:03,HLA-B*38:01,HLA-B*39:01,HLA-B*48:01,HLA-B*51:01,HLA-B*55:01,HLA-B*56:01,HLA-C*01:02,HLA-C*03:03,HLA-C*03:04,HLA-C*05:01,HLA-C*06:02,HLA-C*07:01,HLA-C*07:02,HLA-C*07:04,HLA-C*08:02,HLA-C*15:02,HLA-C*17:01,HLA-DQA1*04:01/DQB1*04:02,HLA-E*01:01,HLA-G*01:01,HLA-G*01:02,HLA-G*01:03,HLA-G*01:04,HLA-G*01:06</t>
  </si>
  <si>
    <t>LNIYVRRWRTALHATVSALIVAI</t>
  </si>
  <si>
    <t>HLA-A*02:01,HLA-A*02:06,HLA-A*24:02,HLA-A*25:01,HLA-A*30:01,HLA-A*32:01,HLA-A*33:03,HLA-A*68:02,HLA-B*07:02,HLA-B*08:01,HLA-B*13:01,HLA-B*13:02,HLA-B*14:02,HLA-B*15:01,HLA-B*15:02,HLA-B*15:25,HLA-B*27:02,HLA-B*27:05,HLA-B*38:01,HLA-B*39:01,HLA-B*46:01,HLA-B*48:01,HLA-B*51:01,HLA-B*52:01,HLA-B*55:01,HLA-B*56:01,HLA-C*01:02,HLA-C*02:02,HLA-C*02:09,HLA-C*03:02,HLA-C*03:03,HLA-C*03:04,HLA-C*06:02,HLA-C*07:01,HLA-C*08:01,HLA-C*12:02,HLA-C*12:03,HLA-C*14:02,HLA-C*15:02,HLA-C*16:01,HLA-C*17:01,HLA-DPA1*02:01/DPB1*14:01,HLA-DQA1*01:02/DQB1*06:02,HLA-DQA1*03:01/DQB1*03:02,HLA-DQA1*04:01/DQB1*04:02,HLA-DQA1*05:01/DQB1*03:01,HLA-DRB1*01:01,HLA-DRB1*04:01,HLA-DRB1*04:02,HLA-DRB1*04:04,HLA-DRB1*04:05,HLA-DRB1*04:08,HLA-DRB1*04:10,HLA-DRB1*04:23,HLA-DRB1*04:26,HLA-DRB1*07:01,HLA-DRB1*07:03,HLA-DRB1*08:01,HLA-DRB1*08:02,HLA-DRB1*08:04,HLA-DRB1*08:06,HLA-DRB1*08:13,HLA-DRB1*08:17,HLA-DRB1*09:01,HLA-DRB1*11:01,HLA-DRB1*11:02,HLA-DRB1*11:04,HLA-DRB1*11:06,HLA-DRB1*11:14,HLA-DRB1*11:20,HLA-DRB1*11:21,HLA-DRB1*13:01,HLA-DRB1*13:02,HLA-DRB1*13:04,HLA-DRB1*13:07,HLA-DRB1*13:11,HLA-DRB1*13:21,HLA-DRB1*13:22,HLA-DRB1*13:23,HLA-DRB1*13:27,HLA-DRB1*13:28,HLA-DRB1*15:01,HLA-DRB1*15:02,HLA-DRB1*15:06,HLA-DRB3*02:02,HLA-DRB5*01:01,HLA-DRB5*01:05,HLA-E*01:01</t>
  </si>
  <si>
    <t>LQVPSPSMGRDIKVQFQSGG</t>
  </si>
  <si>
    <t>HLA-A*03:01,HLA-A*11:01,HLA-A*26:01,HLA-A*31:01,HLA-A*32:01,HLA-A*33:03,HLA-A*68:01,HLA-A*74:01,HLA-B*07:02,HLA-B*08:01,HLA-B*13:01,HLA-B*15:01,HLA-B*15:02,HLA-B*15:25,HLA-B*27:02,HLA-B*27:05,HLA-B*35:01,HLA-B*46:01,HLA-B*48:01,HLA-B*51:01,HLA-B*52:01,HLA-B*53:01,HLA-B*55:01,HLA-B*56:01,HLA-B*57:01,HLA-B*58:01,HLA-B*58:02,HLA-C*02:02,HLA-C*02:09,HLA-C*03:02,HLA-C*03:03,HLA-C*03:04,HLA-C*06:02,HLA-C*07:01,HLA-C*07:02,HLA-C*07:04,HLA-C*12:02,HLA-C*12:03,HLA-C*16:01,HLA-DRB1*03:01,HLA-DRB1*03:05,HLA-DRB1*03:06,HLA-DRB1*03:07,HLA-DRB1*03:08,HLA-DRB1*03:09,HLA-DRB1*11:07,HLA-DRB4*01:01,HLA-E*01:01,HLA-G*01:01,HLA-G*01:02,HLA-G*01:03,HLA-G*01:04,HLA-G*01:06</t>
  </si>
  <si>
    <t>lqvpspsmgrdikvqfqsgg</t>
  </si>
  <si>
    <t>bceid_39011:20(-0)/20(100.0%)&lt;=&gt;tceid_39011:20(-0)/20(100.0%)</t>
  </si>
  <si>
    <t>51-70,57-76,54-73</t>
  </si>
  <si>
    <t>VVHPAVVQANRVRTWLLAVSNVFGQ</t>
  </si>
  <si>
    <t>HLA-A*02:01,HLA-A*02:06,HLA-A*11:01,HLA-A*23:01,HLA-A*24:02,HLA-A*25:01,HLA-A*30:01,HLA-A*31:01,HLA-A*32:01,HLA-A*33:03,HLA-A*68:01,HLA-A*68:02,HLA-A*74:01,HLA-B*07:02,HLA-B*08:01,HLA-B*13:01,HLA-B*13:02,HLA-B*14:02,HLA-B*15:01,HLA-B*15:02,HLA-B*15:25,HLA-B*39:01,HLA-B*44:02,HLA-B*44:03,HLA-B*51:01,HLA-B*52:01,HLA-B*53:01,HLA-B*55:01,HLA-B*56:01,HLA-B*57:01,HLA-B*58:01,HLA-B*58:02,HLA-C*02:02,HLA-C*02:09,HLA-C*03:03,HLA-C*03:04,HLA-C*06:02,HLA-C*07:01,HLA-C*07:02,HLA-C*12:02,HLA-C*12:03,HLA-C*15:02,HLA-C*16:01,HLA-C*17:01,HLA-DPA1*01/DPB1*04:01,HLA-DPA1*01:03/DPB1*04:01,HLA-DPA1*02:01/DPB1*14:01,HLA-DQA1*01:01/DQB1*05:01,HLA-DQA1*05:01/DQB1*03:01,HLA-DRB1*04:01,HLA-DRB1*04:02,HLA-DRB1*04:04,HLA-DRB1*04:05,HLA-DRB1*04:08,HLA-DRB1*04:21,HLA-DRB1*04:26,HLA-DRB1*07:01,HLA-DRB1*07:03,HLA-DRB1*08:02,HLA-DRB1*08:04,HLA-DRB1*11:02,HLA-DRB1*11:04,HLA-DRB1*11:06,HLA-DRB1*11:07,HLA-DRB1*11:14,HLA-DRB1*11:20,HLA-DRB1*11:21,HLA-DRB1*13:01,HLA-DRB1*13:02,HLA-DRB1*13:04,HLA-DRB1*13:07,HLA-DRB1*13:11,HLA-DRB1*13:22,HLA-DRB1*13:23,HLA-DRB1*13:27,HLA-DRB1*13:28,HLA-DRB1*15:01,HLA-DRB3*01:01,HLA-DRB3*02:02,HLA-DRB5*01:01,HLA-DRB5*01:05,HLA-E*01:01,HLA-G*01:01,HLA-G*01:02,HLA-G*01:03,HLA-G*01:04,HLA-G*01:06</t>
  </si>
  <si>
    <t>vvhpavvqanrvrtwllavsnvfgq</t>
  </si>
  <si>
    <t>bceid_121059:25(-0)/25(100.0%)&lt;=&gt;tceid_121059:25(-0)/25(100.0%)</t>
  </si>
  <si>
    <t>105-129</t>
  </si>
  <si>
    <t>SWRILDGLIAVMMVALGISLTVT</t>
  </si>
  <si>
    <t>HLA-A*02:01,HLA-A*02:06,HLA-A*32:01,HLA-A*68:02,HLA-B*13:01,HLA-B*13:02,HLA-B*15:02,HLA-B*15:25,HLA-B*27:02,HLA-B*27:05,HLA-B*35:03,HLA-B*39:01,HLA-B*46:01,HLA-B*48:01,HLA-B*51:01,HLA-B*52:01,HLA-B*55:01,HLA-B*56:01,HLA-B*58:01,HLA-C*01:02,HLA-C*02:02,HLA-C*02:09,HLA-C*03:02,HLA-C*03:03,HLA-C*03:04,HLA-C*04:01,HLA-C*05:01,HLA-C*06:02,HLA-C*07:02,HLA-C*07:04,HLA-C*08:01,HLA-C*08:02,HLA-C*12:02,HLA-C*12:03,HLA-C*15:02,HLA-C*16:01,HLA-C*17:01,HLA-DPA1*01:03/DPB1*04:01,HLA-DPA1*02:01/DPB1*14:01,HLA-DQA1*01:02/DQB1*06:02,HLA-DQA1*04:01/DQB1*04:02,HLA-DQA1*05:01/DQB1*03:01,HLA-DRB1*01:01,HLA-DRB1*01:02,HLA-DRB1*03:05,HLA-DRB1*03:09,HLA-DRB1*04:01,HLA-DRB1*04:04,HLA-DRB1*04:05,HLA-DRB1*04:08,HLA-DRB1*04:10,HLA-DRB1*04:21,HLA-DRB1*04:23,HLA-DRB1*04:26,HLA-DRB1*07:03,HLA-DRB1*08:01,HLA-DRB1*08:02,HLA-DRB1*08:04,HLA-DRB1*08:06,HLA-DRB1*08:13,HLA-DRB1*08:17,HLA-DRB1*09:01,HLA-DRB1*11:01,HLA-DRB1*11:02,HLA-DRB1*11:04,HLA-DRB1*11:06,HLA-DRB1*11:07,HLA-DRB1*11:14,HLA-DRB1*11:20,HLA-DRB1*11:21,HLA-DRB1*11:28,HLA-DRB1*12:01,HLA-DRB1*13:05,HLA-DRB1*13:07,HLA-DRB1*13:11,HLA-DRB1*13:21,HLA-DRB1*13:22,HLA-DRB1*13:23,HLA-DRB1*15:01,HLA-DRB1*15:02,HLA-DRB1*15:06,HLA-DRB3*01:01,HLA-DRB5*01:05,HLA-E*01:01</t>
  </si>
  <si>
    <t>177-199</t>
  </si>
  <si>
    <t>IALIVITFVVVPAMAYLHYY</t>
  </si>
  <si>
    <t>HLA-A*02:01,HLA-A*02:06,HLA-A*25:01,HLA-A*26:01,HLA-A*29:02,HLA-A*30:02,HLA-A*32:01,HLA-A*68:02,HLA-B*13:02,HLA-B*15:01,HLA-B*15:02,HLA-B*15:25,HLA-B*18:01,HLA-B*35:01,HLA-B*35:03,HLA-B*46:01,HLA-B*51:01,HLA-B*52:01,HLA-B*53:01,HLA-B*55:01,HLA-B*57:01,HLA-B*58:02,HLA-C*01:02,HLA-C*02:02,HLA-C*02:09,HLA-C*03:02,HLA-C*03:03,HLA-C*03:04,HLA-C*08:01,HLA-C*12:02,HLA-C*12:03,HLA-C*14:02,HLA-C*15:02,HLA-C*16:01,HLA-C*17:01,HLA-DPA1*01/DPB1*04:01,HLA-DPA1*01:03/DPB1*02:01,HLA-DPA1*01:03/DPB1*04:01,HLA-DPA1*02:01/DPB1*01:01,HLA-DPA1*02:01/DPB1*05:01,HLA-DPA1*02:01/DPB1*14:01,HLA-DQA1*01:01/DQB1*05:01,HLA-DQA1*01:02/DQB1*06:02,HLA-DQA1*03:01/DQB1*03:02,HLA-DQA1*04:01/DQB1*04:02,HLA-DQA1*05:01/DQB1*02:01,HLA-DRB1*01:01,HLA-DRB1*01:02,HLA-DRB1*03:01,HLA-DRB1*03:05,HLA-DRB1*03:09,HLA-DRB1*04:01,HLA-DRB1*04:02,HLA-DRB1*04:04,HLA-DRB1*04:05,HLA-DRB1*04:08,HLA-DRB1*04:10,HLA-DRB1*04:21,HLA-DRB1*04:23,HLA-DRB1*04:26,HLA-DRB1*07:01,HLA-DRB1*07:03,HLA-DRB1*08:01,HLA-DRB1*08:02,HLA-DRB1*08:17,HLA-DRB1*09:01,HLA-DRB1*11:01,HLA-DRB1*11:02,HLA-DRB1*11:14,HLA-DRB1*11:21,HLA-DRB1*11:28,HLA-DRB1*12:01,HLA-DRB1*13:01,HLA-DRB1*13:04,HLA-DRB1*13:05,HLA-DRB1*13:07,HLA-DRB1*13:21,HLA-DRB1*13:22,HLA-DRB1*13:23,HLA-DRB1*13:27,HLA-DRB1*13:28,HLA-DRB1*15:02,HLA-DRB3*01:01,HLA-DRB3*02:02,HLA-DRB4*01:01,HLA-DRB5*01:01,HLA-DRB5*01:05,HLA-E*01:01,HLA-G*01:01,HLA-G*01:02,HLA-G*01:03,HLA-G*01:04,HLA-G*01:06</t>
  </si>
  <si>
    <t>0,1,0.97,0.17</t>
  </si>
  <si>
    <t>449-468</t>
  </si>
  <si>
    <t>MHRIFLITVALALLTASPASAIT</t>
  </si>
  <si>
    <t>HLA-A*02:01,HLA-A*02:06,HLA-A*25:01,HLA-A*30:01,HLA-A*32:01,HLA-A*68:02,HLA-B*07:02,HLA-B*08:01,HLA-B*13:01,HLA-B*13:02,HLA-B*14:02,HLA-B*27:02,HLA-B*27:05,HLA-B*35:03,HLA-B*38:01,HLA-B*39:01,HLA-B*46:01,HLA-B*48:01,HLA-B*51:01,HLA-B*52:01,HLA-C*01:02,HLA-C*03:02,HLA-C*03:03,HLA-C*03:04,HLA-C*06:02,HLA-C*07:01,HLA-C*08:01,HLA-C*12:02,HLA-C*12:03,HLA-C*14:02,HLA-C*15:02,HLA-C*16:01,HLA-C*17:01,HLA-DPA1*01/DPB1*04:01,HLA-DPA1*01:03/DPB1*02:01,HLA-DPA1*01:03/DPB1*04:01,HLA-DPA1*02:01/DPB1*01:01,HLA-DPA1*02:01/DPB1*05:01,HLA-DPA1*02:01/DPB1*14:01,HLA-DPA1*03:01/DPB1*04:02,HLA-DQA1*01:02/DQB1*06:02,HLA-DQA1*03:01/DQB1*03:02,HLA-DQA1*04:01/DQB1*04:02,HLA-DQA1*05:01/DQB1*02:01,HLA-DQA1*05:01/DQB1*03:01,HLA-DRB1*01:01,HLA-DRB1*01:02,HLA-DRB1*03:05,HLA-DRB1*03:06,HLA-DRB1*03:07,HLA-DRB1*03:08,HLA-DRB1*04:01,HLA-DRB1*04:02,HLA-DRB1*04:04,HLA-DRB1*04:05,HLA-DRB1*04:08,HLA-DRB1*04:10,HLA-DRB1*04:21,HLA-DRB1*04:23,HLA-DRB1*04:26,HLA-DRB1*07:01,HLA-DRB1*07:03,HLA-DRB1*08:02,HLA-DRB1*08:04,HLA-DRB1*08:06,HLA-DRB1*09:01,HLA-DRB1*11:01,HLA-DRB1*11:04,HLA-DRB1*11:06,HLA-DRB1*11:07,HLA-DRB1*11:28,HLA-DRB1*12:01,HLA-DRB1*13:02,HLA-DRB1*13:05,HLA-DRB1*13:07,HLA-DRB1*13:11,HLA-DRB1*13:21,HLA-DRB1*15:01,HLA-DRB1*15:02,HLA-DRB1*15:06,HLA-DRB3*01:01,HLA-DRB3*02:02,HLA-DRB4*01:01,HLA-DRB5*01:01,HLA-DRB5*01:05,HLA-E*01:01</t>
  </si>
  <si>
    <t>DVLHAFNPRIVLAGSSAFGN</t>
  </si>
  <si>
    <t>HLA-A*02:01,HLA-A*02:06,HLA-A*25:01,HLA-A*26:01,HLA-A*29:02,HLA-A*30:01,HLA-A*32:01,HLA-A*33:03,HLA-A*68:01,HLA-A*68:02,HLA-B*07:02,HLA-B*08:01,HLA-B*13:01,HLA-B*13:02,HLA-B*14:02,HLA-B*15:01,HLA-B*15:02,HLA-B*15:25,HLA-B*35:01,HLA-B*35:03,HLA-B*38:01,HLA-B*39:01,HLA-B*46:01,HLA-B*48:01,HLA-B*51:01,HLA-B*52:01,HLA-B*53:01,HLA-B*55:01,HLA-B*56:01,HLA-B*58:02,HLA-C*01:02,HLA-C*02:02,HLA-C*02:09,HLA-C*03:02,HLA-C*03:03,HLA-C*03:04,HLA-C*04:01,HLA-C*05:01,HLA-C*06:02,HLA-C*07:01,HLA-C*07:02,HLA-C*07:04,HLA-C*08:01,HLA-C*08:02,HLA-C*12:02,HLA-C*12:03,HLA-C*14:02,HLA-C*15:02,HLA-C*16:01,HLA-C*17:01,HLA-DPA1*02:01/DPB1*14:01,HLA-DQA1*01:01/DQB1*05:01,HLA-DQA1*05:01/DQB1*03:01,HLA-DRB1*01:01,HLA-DRB1*01:02,HLA-DRB1*03:01,HLA-DRB1*04:01,HLA-DRB1*04:02,HLA-DRB1*04:04,HLA-DRB1*04:08,HLA-DRB1*04:10,HLA-DRB1*04:21,HLA-DRB1*04:23,HLA-DRB1*07:01,HLA-DRB1*07:03,HLA-DRB1*08:01,HLA-DRB1*08:02,HLA-DRB1*08:06,HLA-DRB1*08:13,HLA-DRB1*08:17,HLA-DRB1*09:01,HLA-DRB1*11:02,HLA-DRB1*11:20,HLA-DRB1*11:21,HLA-DRB1*11:28,HLA-DRB1*13:01,HLA-DRB1*13:02,HLA-DRB1*13:05,HLA-DRB1*13:21,HLA-DRB1*13:22,HLA-DRB1*13:27,HLA-DRB1*13:28,HLA-DRB1*15:01,HLA-DRB3*02:02,HLA-E*01:01,HLA-G*01:01,HLA-G*01:02,HLA-G*01:03,HLA-G*01:04,HLA-G*01:06</t>
  </si>
  <si>
    <t>478-497</t>
  </si>
  <si>
    <t>AEKPATEQAEPVHEVTNDDQ</t>
  </si>
  <si>
    <t>HLA-A*02:01,HLA-A*02:06,HLA-A*25:01,HLA-A*26:01,HLA-A*68:02,HLA-B*07:02,HLA-B*13:01,HLA-B*13:02,HLA-B*14:02,HLA-B*18:01,HLA-B*35:03,HLA-B*37:01,HLA-B*38:01,HLA-B*39:01,HLA-B*40:01,HLA-B*40:02,HLA-B*44:02,HLA-B*44:03,HLA-B*48:01,HLA-B*49:01,HLA-B*50:01,HLA-B*51:01,HLA-B*52:01,HLA-B*55:01,HLA-B*56:01,HLA-C*02:02,HLA-C*02:09,HLA-C*03:03,HLA-C*03:04,HLA-C*04:01,HLA-C*05:01,HLA-C*06:02,HLA-C*07:01,HLA-C*07:04,HLA-C*08:01,HLA-C*08:02,HLA-C*12:02,HLA-C*12:03,HLA-C*15:02,HLA-C*17:01,HLA-DQA1*03:01/DQB1*03:02,HLA-E*01:01</t>
  </si>
  <si>
    <t>194-213</t>
  </si>
  <si>
    <t>QQFIYAGSLSALLDPSQGMG</t>
  </si>
  <si>
    <t>HLA-A*02:01,HLA-A*02:06,HLA-A*23:01,HLA-A*24:02,HLA-A*32:01,HLA-A*68:02,HLA-B*13:01,HLA-B*13:02,HLA-B*14:02,HLA-B*15:01,HLA-B*15:02,HLA-B*15:25,HLA-B*35:03,HLA-B*39:01,HLA-B*46:01,HLA-B*48:01,HLA-B*50:01,HLA-B*52:01,HLA-B*53:01,HLA-B*55:01,HLA-B*56:01,HLA-C*01:02,HLA-C*02:02,HLA-C*02:09,HLA-C*03:02,HLA-C*03:03,HLA-C*03:04,HLA-C*04:01,HLA-C*05:01,HLA-C*06:02,HLA-C*07:01,HLA-C*07:02,HLA-C*07:04,HLA-C*08:01,HLA-C*08:02,HLA-C*12:02,HLA-C*12:03,HLA-C*14:02,HLA-C*15:02,HLA-C*16:01,HLA-C*17:01,HLA-DPA1*01/DPB1*04:01,HLA-DPA1*01:03/DPB1*02:01,HLA-DPA1*01:03/DPB1*04:01,HLA-DPA1*02:01/DPB1*01:01,HLA-DPA1*02:01/DPB1*14:01,HLA-DPA1*03:01/DPB1*04:02,HLA-DQA1*04:01/DQB1*04:02,HLA-DQA1*05:01/DQB1*02:01,HLA-DQA1*05:01/DQB1*03:01,HLA-DRB1*01:01,HLA-DRB1*01:02,HLA-DRB1*04:01,HLA-DRB1*04:02,HLA-DRB1*04:04,HLA-DRB1*04:05,HLA-DRB1*04:08,HLA-DRB1*04:21,HLA-DRB1*04:26,HLA-DRB1*07:01,HLA-DRB1*07:03,HLA-DRB1*09:01,HLA-DRB1*11:01,HLA-DRB1*11:14,HLA-DRB1*11:28,HLA-DRB1*13:05,HLA-DRB1*13:07,HLA-DRB1*13:21,HLA-DRB1*13:23,HLA-DRB1*15:01,HLA-DRB1*15:02,HLA-DRB3*01:01,HLA-DRB3*02:02,HLA-DRB5*01:01,HLA-E*01:01,HLA-G*01:01,HLA-G*01:02,HLA-G*01:03,HLA-G*01:04,HLA-G*01:06</t>
  </si>
  <si>
    <t>qqfiyagslsalldpsqgmg</t>
  </si>
  <si>
    <t>bceid_52026:20(-0)/20(100.0%)&lt;=&gt;tceid_52026:20(-0)/20(100.0%)</t>
  </si>
  <si>
    <t>FSRPGLPVEYLQVPSPSMGRDIK</t>
  </si>
  <si>
    <t>HLA-A*02:01,HLA-A*02:06,HLA-A*03:01,HLA-A*11:01,HLA-A*23:01,HLA-A*24:02,HLA-A*25:01,HLA-A*26:01,HLA-A*29:02,HLA-A*30:02,HLA-A*31:01,HLA-A*32:01,HLA-A*33:03,HLA-A*68:01,HLA-A*74:01,HLA-B*07:02,HLA-B*08:01,HLA-B*13:01,HLA-B*13:02,HLA-B*14:02,HLA-B*15:01,HLA-B*15:02,HLA-B*15:25,HLA-B*18:01,HLA-B*27:02,HLA-B*27:05,HLA-B*35:01,HLA-B*35:03,HLA-B*37:01,HLA-B*38:01,HLA-B*39:01,HLA-B*40:01,HLA-B*40:02,HLA-B*46:01,HLA-B*48:01,HLA-B*49:01,HLA-B*50:01,HLA-B*51:01,HLA-B*52:01,HLA-B*53:01,HLA-B*55:01,HLA-B*56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E*01:01,HLA-G*01:01,HLA-G*01:02,HLA-G*01:03,HLA-G*01:04,HLA-G*01:06</t>
  </si>
  <si>
    <t>fsrpglpveylqvpspsmgrDIK,FSRPGLpveylqvpsPSMGRDIK</t>
  </si>
  <si>
    <t>bceid_17838:20(-0)/20(100.0%)&lt;=&gt;tceid_195331:20(-3)/23(86.96%),bceid_185214:9(-0)/9(100.0%)&lt;=&gt;tceid_195331:9(-14)/23(39.13%)</t>
  </si>
  <si>
    <t>2,3,2.99,0.12</t>
  </si>
  <si>
    <t>41-63,44-66,47-69</t>
  </si>
  <si>
    <t>DPDKDVDIMVRDGQLTIKAE</t>
  </si>
  <si>
    <t>HLA-A*02:01,HLA-A*03:01,HLA-A*11:01,HLA-A*25:01,HLA-A*30:01,HLA-A*32:01,HLA-A*68:01,HLA-A*68:02,HLA-A*74:01,HLA-B*07:02,HLA-B*08:01,HLA-B*13:01,HLA-B*13:02,HLA-B*14:02,HLA-B*27:05,HLA-B*35:01,HLA-B*35:03,HLA-B*37:01,HLA-B*38:01,HLA-B*46:01,HLA-B*51:01,HLA-B*52:01,HLA-B*53:01,HLA-B*55:01,HLA-C*01:02,HLA-C*02:02,HLA-C*02:09,HLA-C*03:02,HLA-C*03:03,HLA-C*03:04,HLA-C*06:02,HLA-C*07:04,HLA-C*08:01,HLA-C*12:02,HLA-C*12:03,HLA-C*15:02,HLA-C*16:01,HLA-C*17:01,HLA-DRB1*03:01,HLA-DRB1*03:05,HLA-DRB1*03:06,HLA-DRB1*03:07,HLA-DRB1*03:08,HLA-DRB1*03:09,HLA-DRB1*11:07,HLA-DRB1*15:02,HLA-DRB1*15:06,HLA-DRB3*01:01</t>
  </si>
  <si>
    <t>RSHVYAHQAQTRHPATATVI</t>
  </si>
  <si>
    <t>HLA-A*02:06,HLA-A*03:01,HLA-A*11:01,HLA-A*30:01,HLA-A*31:01,HLA-A*33:03,HLA-A*68:01,HLA-A*68:02,HLA-A*74:01,HLA-B*07:02,HLA-B*08:01,HLA-B*13:02,HLA-B*14:02,HLA-B*27:02,HLA-B*27:05,HLA-B*35:01,HLA-B*35:03,HLA-B*38:01,HLA-B*39:01,HLA-B*46:01,HLA-B*48:01,HLA-B*50:01,HLA-B*51:01,HLA-B*55:01,HLA-B*56:01,HLA-C*01:02,HLA-C*02:02,HLA-C*02:09,HLA-C*03:02,HLA-C*06:02,HLA-C*07:01,HLA-C*07:02,HLA-C*07:04,HLA-C*12:02,HLA-C*12:03,HLA-C*15:02,HLA-C*16:01,HLA-E*01:01,HLA-G*01:01,HLA-G*01:02,HLA-G*01:03,HLA-G*01:04,HLA-G*01:06</t>
  </si>
  <si>
    <t>TTIFPDHVVGRVGALLALAALIHRD</t>
  </si>
  <si>
    <t>HLA-A*02:01,HLA-A*02:06,HLA-A*03:01,HLA-A*11:01,HLA-A*25:01,HLA-A*26:01,HLA-A*31:01,HLA-A*33:03,HLA-A*68:01,HLA-A*68:02,HLA-A*74:01,HLA-B*07:02,HLA-B*08:01,HLA-B*13:02,HLA-B*14:02,HLA-B*27:02,HLA-B*27:05,HLA-B*35:01,HLA-B*35:03,HLA-B*38:01,HLA-B*39:01,HLA-B*46:01,HLA-B*48:01,HLA-B*51:01,HLA-B*53:01,HLA-B*55:01,HLA-B*56:01,HLA-C*01:02,HLA-C*02:02,HLA-C*02:09,HLA-C*03:02,HLA-C*03:03,HLA-C*03:04,HLA-C*04:01,HLA-C*05:01,HLA-C*06:02,HLA-C*07:01,HLA-C*07:02,HLA-C*07:04,HLA-C*08:01,HLA-C*08:02,HLA-C*12:02,HLA-C*12:03,HLA-C*15:02,HLA-C*16:01,HLA-C*17:01,HLA-DPA1*02:01/DPB1*14:01,HLA-DPA1*03:01/DPB1*04:02,HLA-DQA1*01:02/DQB1*06:02,HLA-DQA1*04:01/DQB1*04:02,HLA-DQA1*05:01/DQB1*03:01,HLA-DRB1*01:01,HLA-DRB1*01:02,HLA-DRB1*03:01,HLA-DRB1*03:05,HLA-DRB1*03:06,HLA-DRB1*03:07,HLA-DRB1*03:08,HLA-DRB1*03:09,HLA-DRB1*04:04,HLA-DRB1*04:10,HLA-DRB1*04:23,HLA-DRB1*07:01,HLA-DRB1*08:01,HLA-DRB1*08:04,HLA-DRB1*08:06,HLA-DRB1*09:01,HLA-DRB1*11:04,HLA-DRB1*11:06,HLA-DRB1*11:07,HLA-DRB1*12:01,HLA-DRB1*13:11,HLA-DRB1*13:21,HLA-DRB5*01:01,HLA-E*01:01,HLA-G*01:01,HLA-G*01:02,HLA-G*01:03,HLA-G*01:04,HLA-G*01:06</t>
  </si>
  <si>
    <t>ttifpdhvvgrvgallalaalihrd</t>
  </si>
  <si>
    <t>bceid_121017:25(-0)/25(100.0%)&lt;=&gt;tceid_121017:25(-0)/25(100.0%)</t>
  </si>
  <si>
    <t>539-563</t>
  </si>
  <si>
    <t>RFFELAAEPTEVGQDQYVWH</t>
  </si>
  <si>
    <t>HLA-A*02:01,HLA-A*02:06,HLA-A*25:01,HLA-A*26:01,HLA-A*68:02,HLA-B*18:01,HLA-B*35:01,HLA-B*37:01,HLA-B*40:01,HLA-B*40:02,HLA-B*44:02,HLA-B*44:03,HLA-B*49:01,HLA-B*50:01,HLA-B*51:01,HLA-B*53:01,HLA-B*57:01,HLA-B*58:01,HLA-B*58:02,HLA-C*03:03,HLA-C*03:04,HLA-C*05:01,HLA-C*08:01,HLA-C*08:02,HLA-C*12:03,HLA-C*15:02,HLA-C*16:01,HLA-DQA1*03:01/DQB1*03:02,HLA-DQA1*04:01/DQB1*04:02,HLA-DQA1*05:01/DQB1*02:01,HLA-DRB1*01:01,HLA-DRB1*04:01</t>
  </si>
  <si>
    <t>311-330</t>
  </si>
  <si>
    <t>GSIRSLARAVVHAANLGVGV</t>
  </si>
  <si>
    <t>HLA-A*02:01,HLA-A*02:06,HLA-A*30:01,HLA-A*30:02,HLA-A*68:02,HLA-B*07:02,HLA-B*08:01,HLA-B*13:02,HLA-B*14:02,HLA-B*27:02,HLA-B*51:01,HLA-B*52:01,HLA-B*55:01,HLA-B*56:01,HLA-C*01:02,HLA-C*02:02,HLA-C*02:09,HLA-C*03:02,HLA-C*03:03,HLA-C*03:04,HLA-C*06:02,HLA-C*08:01,HLA-C*12:02,HLA-C*12:03,HLA-C*15:02,HLA-C*16:01,HLA-C*17:01,HLA-DPA1*02:01/DPB1*14:01,HLA-DQA1*01:02/DQB1*06:02,HLA-DQA1*05:01/DQB1*03:01,HLA-DRB1*01:01,HLA-DRB1*01:02,HLA-DRB1*04:01,HLA-DRB1*04:02,HLA-DRB1*04:04,HLA-DRB1*04:08,HLA-DRB1*04:10,HLA-DRB1*04:21,HLA-DRB1*04:23,HLA-DRB1*04:26,HLA-DRB1*07:01,HLA-DRB1*07:03,HLA-DRB1*08:01,HLA-DRB1*08:02,HLA-DRB1*08:04,HLA-DRB1*08:06,HLA-DRB1*09:01,HLA-DRB1*11:01,HLA-DRB1*11:02,HLA-DRB1*11:04,HLA-DRB1*11:06,HLA-DRB1*11:14,HLA-DRB1*11:20,HLA-DRB1*11:21,HLA-DRB1*11:28,HLA-DRB1*13:01,HLA-DRB1*13:02,HLA-DRB1*13:04,HLA-DRB1*13:05,HLA-DRB1*13:07,HLA-DRB1*13:11,HLA-DRB1*13:21,HLA-DRB1*13:22,HLA-DRB1*13:23,HLA-DRB1*13:27,HLA-DRB1*13:28,HLA-DRB1*15:01,HLA-DRB1*15:02,HLA-DRB1*15:06,HLA-DRB3*02:02,HLA-DRB4*01:01,HLA-E*01:01</t>
  </si>
  <si>
    <t>177-196</t>
  </si>
  <si>
    <t>YPFEGLRILDLGIIVAGGELS</t>
  </si>
  <si>
    <t>EFG79156.1</t>
  </si>
  <si>
    <t>HLA-A*02:01,HLA-A*02:06,HLA-A*25:01,HLA-A*26:01,HLA-A*32:01,HLA-B*07:02,HLA-B*08:01,HLA-B*13:01,HLA-B*13:02,HLA-B*14:02,HLA-B*15:02,HLA-B*18:01,HLA-B*35:01,HLA-B*35:03,HLA-B*37:01,HLA-B*38:01,HLA-B*39:01,HLA-B*40:01,HLA-B*40:02,HLA-B*46:01,HLA-B*48:01,HLA-B*51:01,HLA-B*52:01,HLA-B*53:01,HLA-B*55:01,HLA-B*56:01,HLA-C*01:02,HLA-C*02:02,HLA-C*02:09,HLA-C*03:02,HLA-C*03:03,HLA-C*03:04,HLA-C*04:01,HLA-C*05:01,HLA-C*06:02,HLA-C*07:01,HLA-C*07:02,HLA-C*07:04,HLA-C*08:01,HLA-C*08:02,HLA-C*12:02,HLA-C*12:03,HLA-C*14:02,HLA-C*15:02,HLA-C*16:01,HLA-C*17:01,HLA-DPA1*01:03/DPB1*04:01,HLA-DPA1*02:01/DPB1*01:01,HLA-DPA1*03:01/DPB1*04:02,HLA-DQA1*01:01/DQB1*05:01,HLA-DQA1*03:01/DQB1*03:02,HLA-DRB1*01:02,HLA-DRB1*03:05,HLA-DRB1*03:09,HLA-DRB1*04:10,HLA-DRB1*08:01,HLA-DRB1*08:04,HLA-DRB1*08:06,HLA-DRB1*11:02,HLA-DRB1*11:04,HLA-DRB1*11:06,HLA-DRB1*11:07,HLA-DRB1*11:21,HLA-DRB1*11:28,HLA-DRB1*13:01,HLA-DRB1*13:05,HLA-DRB1*13:07,HLA-DRB1*13:11,HLA-DRB1*13:21,HLA-DRB1*13:22,HLA-DRB1*13:27,HLA-DRB1*13:28,HLA-DRB1*15:01,HLA-DRB1*15:02,HLA-DRB1*15:06,HLA-DRB4*01:01,HLA-DRB5*01:05,HLA-E*01:01</t>
  </si>
  <si>
    <t>373-393</t>
  </si>
  <si>
    <t>ETAVNTLFEKLEPMASIL</t>
  </si>
  <si>
    <t>HLA-A*02:01,HLA-A*02:06,HLA-A*11:01,HLA-A*25:01,HLA-A*26:01,HLA-A*32:01,HLA-A*68:01,HLA-A*68:02,HLA-B*08:01,HLA-B*13:01,HLA-B*13:02,HLA-B*14:02,HLA-B*15:01,HLA-B*15:02,HLA-B*15:25,HLA-B*35:03,HLA-B*38:01,HLA-B*39:01,HLA-B*40:01,HLA-B*40:02,HLA-B*46:01,HLA-B*48:01,HLA-B*49:01,HLA-B*50:01,HLA-B*52:01,HLA-C*01:02,HLA-C*02:02,HLA-C*02:09,HLA-C*03:02,HLA-C*03:03,HLA-C*03:04,HLA-C*04:01,HLA-C*05:01,HLA-C*07:02,HLA-C*07:04,HLA-C*08:01,HLA-C*08:02,HLA-C*12:02,HLA-C*12:03,HLA-C*15:02,HLA-C*17:01,HLA-DPA1*01/DPB1*04:01,HLA-DPA1*01:03/DPB1*02:01,HLA-DPA1*01:03/DPB1*04:01,HLA-DPA1*02:01/DPB1*05:01,HLA-DPA1*02:01/DPB1*14:01,HLA-DPA1*03:01/DPB1*04:02,HLA-DQA1*03:01/DQB1*03:02,HLA-DRB1*01:01,HLA-DRB1*03:05,HLA-DRB1*04:01,HLA-DRB1*04:05,HLA-DRB1*04:08,HLA-DRB1*04:26,HLA-DRB1*08:02,HLA-DRB1*08:13,HLA-DRB1*09:01,HLA-DRB1*11:01,HLA-DRB1*11:04,HLA-DRB1*11:06,HLA-DRB1*11:28,HLA-DRB1*13:05,HLA-DRB1*13:07,HLA-DRB1*13:11,HLA-DRB1*13:21,HLA-E*01:01,HLA-G*01:01,HLA-G*01:02,HLA-G*01:03,HLA-G*01:04,HLA-G*01:06</t>
  </si>
  <si>
    <t>157-174</t>
  </si>
  <si>
    <t>SAIQGNVTSIHSLLD</t>
  </si>
  <si>
    <t>HLA-A*02:01,HLA-A*02:06,HLA-A*25:01,HLA-A*26:01,HLA-A*32:01,HLA-A*68:02,HLA-B*13:01,HLA-B*13:02,HLA-B*14:02,HLA-B*15:01,HLA-B*35:03,HLA-B*37:01,HLA-B*39:01,HLA-B*48:01,HLA-B*52:01,HLA-C*01:02,HLA-C*02:02,HLA-C*02:09,HLA-C*03:02,HLA-C*03:03,HLA-C*03:04,HLA-C*07:04,HLA-C*08:01,HLA-C*12:02,HLA-C*12:03,HLA-C*15:02,HLA-C*16:01,HLA-C*17:01,HLA-DRB1*04:01,HLA-DRB1*04:04,HLA-DRB1*04:05,HLA-DRB1*04:08,HLA-DRB1*04:10,HLA-DRB1*04:23,HLA-DRB1*04:26,HLA-DRB3*02:02,HLA-G*01:01,HLA-G*01:02,HLA-G*01:03,HLA-G*01:04,HLA-G*01:06</t>
  </si>
  <si>
    <t>saiqgnvtsihslLD</t>
  </si>
  <si>
    <t>bceid_60:13(-3)/16(81.25%)&lt;=&gt;tceid_106810:13(-2)/15(86.67%)</t>
  </si>
  <si>
    <t>HSLLDEGKQSLTKLA</t>
  </si>
  <si>
    <t>HLA-A*02:01,HLA-A*02:06,HLA-A*03:01,HLA-B*07:02,HLA-B*08:01,HLA-B*13:01,HLA-B*13:02,HLA-B*14:02,HLA-B*15:02,HLA-B*18:01,HLA-B*35:03,HLA-B*37:01,HLA-B*38:01,HLA-B*39:01,HLA-B*44:02,HLA-B*44:03,HLA-B*48:01,HLA-C*01:02,HLA-C*02:02,HLA-C*02:09,HLA-C*03:02,HLA-C*03:03,HLA-C*03:04,HLA-C*04:01,HLA-C*05:01,HLA-C*07:01,HLA-C*07:02,HLA-C*07:04,HLA-C*08:01,HLA-C*08:02,HLA-C*12:02,HLA-C*14:02,HLA-C*15:02,HLA-C*17:01,HLA-E*01:01,HLA-G*01:01,HLA-G*01:02,HLA-G*01:03,HLA-G*01:04,HLA-G*01:06</t>
  </si>
  <si>
    <t>AIQGNVTSIHSLLDE</t>
  </si>
  <si>
    <t>HLA-A*02:01,HLA-A*02:06,HLA-A*25:01,HLA-A*26:01,HLA-A*32:01,HLA-A*68:02,HLA-B*13:01,HLA-B*13:02,HLA-B*14:02,HLA-B*15:01,HLA-B*35:03,HLA-B*37:01,HLA-B*39:01,HLA-B*48:01,HLA-B*52:01,HLA-C*01:02,HLA-C*02:02,HLA-C*02:09,HLA-C*03:02,HLA-C*03:03,HLA-C*03:04,HLA-C*07:04,HLA-C*08:01,HLA-C*12:02,HLA-C*12:03,HLA-C*15:02,HLA-C*16:01,HLA-C*17:01,HLA-DRB1*04:04,HLA-DRB1*04:05,HLA-DRB1*04:08,HLA-DRB1*04:10,HLA-DRB1*04:23,HLA-DRB1*04:26,HLA-DRB3*02:02,HLA-G*01:01,HLA-G*01:02,HLA-G*01:03,HLA-G*01:04,HLA-G*01:06</t>
  </si>
  <si>
    <t>17-31</t>
  </si>
  <si>
    <t>IALTEMDYFIRMWNQAALAMEVY</t>
  </si>
  <si>
    <t>HLA-A*02:01,HLA-A*02:06,HLA-A*25:01,HLA-A*26:01,HLA-A*29:02,HLA-A*30:02,HLA-A*32:01,HLA-B*13:01,HLA-B*13:02,HLA-B*14:02,HLA-B*15:01,HLA-B*15:02,HLA-B*15:25,HLA-B*18:01,HLA-B*27:02,HLA-B*27:05,HLA-B*35:01,HLA-B*37:01,HLA-B*38:01,HLA-B*39:01,HLA-B*40:01,HLA-B*40:02,HLA-B*44:02,HLA-B*44:03,HLA-B*46:01,HLA-B*48:01,HLA-B*49:01,HLA-B*50:01,HLA-B*51:01,HLA-B*52:01,HLA-B*53:01,HLA-B*55:01,HLA-B*56:01,HLA-B*57:01,HLA-B*58:01,HLA-B*58:02,HLA-C*02:02,HLA-C*02:09,HLA-C*03:02,HLA-C*04:01,HLA-C*06:02,HLA-C*07:01,HLA-C*07:02,HLA-C*07:04,HLA-C*12:02,HLA-C*12:03,HLA-C*14:02,HLA-C*16:01,HLA-DPA1*01:03/DPB1*02:01,HLA-DPA1*01:03/DPB1*04:01,HLA-DPA1*02:01/DPB1*05:01,HLA-DPA1*02:01/DPB1*14:01,HLA-DPA1*03:01/DPB1*04:02,HLA-DQA1*01:01/DQB1*05:01,HLA-DQA1*01:02/DQB1*06:02,HLA-DQA1*03:01/DQB1*03:02,HLA-DQA1*04:01/DQB1*04:02,HLA-DRB1*01:01,HLA-DRB1*01:02,HLA-DRB1*04:01,HLA-DRB1*04:02,HLA-DRB1*04:04,HLA-DRB1*04:05,HLA-DRB1*04:08,HLA-DRB1*04:10,HLA-DRB1*04:21,HLA-DRB1*04:23,HLA-DRB1*04:26,HLA-DRB1*07:01,HLA-DRB1*08:06,HLA-DRB1*08:13,HLA-DRB1*09:01,HLA-DRB1*11:02,HLA-DRB1*11:14,HLA-DRB1*11:20,HLA-DRB1*11:21,HLA-DRB1*12:01,HLA-DRB1*13:01,HLA-DRB1*13:02,HLA-DRB1*13:04,HLA-DRB1*13:07,HLA-DRB1*13:22,HLA-DRB1*13:23,HLA-DRB1*13:27,HLA-DRB1*13:28,HLA-DRB1*15:01,HLA-DRB1*15:02,HLA-DRB1*15:06,HLA-DRB3*02:02,HLA-DRB4*01:01</t>
  </si>
  <si>
    <t>132-154</t>
  </si>
  <si>
    <t>ASAIQGNVTSIHSLL</t>
  </si>
  <si>
    <t>HLA-A*02:01,HLA-A*02:06,HLA-A*25:01,HLA-A*26:01,HLA-A*32:01,HLA-A*68:02,HLA-B*13:01,HLA-B*13:02,HLA-B*14:02,HLA-B*15:01,HLA-B*35:03,HLA-B*37:01,HLA-B*39:01,HLA-B*48:01,HLA-B*52:01,HLA-C*01:02,HLA-C*02:02,HLA-C*02:09,HLA-C*03:02,HLA-C*03:03,HLA-C*03:04,HLA-C*07:04,HLA-C*08:01,HLA-C*12:02,HLA-C*12:03,HLA-C*15:02,HLA-C*16:01,HLA-C*17:01,HLA-DRB1*04:01,HLA-DRB1*04:08,HLA-DRB1*04:10,HLA-DRB1*04:23,HLA-DRB1*04:26,HLA-DRB3*02:02,HLA-G*01:01,HLA-G*01:02,HLA-G*01:03,HLA-G*01:04,HLA-G*01:06</t>
  </si>
  <si>
    <t>asaiqgnvtsihslL</t>
  </si>
  <si>
    <t>bceid_60:14(-2)/16(87.5%)&lt;=&gt;tceid_115187:14(-1)/15(93.33%)</t>
  </si>
  <si>
    <t>15-29</t>
  </si>
  <si>
    <t>SAMILAAYHPQQFIYAGSLS</t>
  </si>
  <si>
    <t>EFG73837.1,EFG77402.1,EFG79198.1</t>
  </si>
  <si>
    <t>HLA-A*02:06,HLA-A*11:01,HLA-A*23:01,HLA-A*24:02,HLA-A*25:01,HLA-A*26:01,HLA-A*29:02,HLA-A*30:01,HLA-A*30:02,HLA-A*32:01,HLA-A*68:02,HLA-B*07:02,HLA-B*08:01,HLA-B*13:01,HLA-B*13:02,HLA-B*14:02,HLA-B*15:01,HLA-B*15:02,HLA-B*15:25,HLA-B*27:02,HLA-B*35:01,HLA-B*35:03,HLA-B*38:01,HLA-B*39:01,HLA-B*46:01,HLA-B*48:01,HLA-B*51:01,HLA-B*52:01,HLA-B*53:01,HLA-B*55:01,HLA-B*56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DPA1*01/DPB1*04:01,HLA-DPA1*01:03/DPB1*02:01,HLA-DPA1*01:03/DPB1*04:01,HLA-DQA1*01:01/DQB1*05:01,HLA-DRB4*01:01,HLA-E*01:01,HLA-G*01:01,HLA-G*01:02,HLA-G*01:03,HLA-G*01:04,HLA-G*01:06</t>
  </si>
  <si>
    <t>samilaayhpqqfiyagsls,samilaayhpqqfIYAGSLS</t>
  </si>
  <si>
    <t>bceid_56895:20(-0)/20(100.0%)&lt;=&gt;tceid_56895:20(-0)/20(100.0%),bceid_149330:13(-2)/15(86.67%)&lt;=&gt;tceid_56895:13(-7)/20(65.0%)</t>
  </si>
  <si>
    <t>FDGRSEFAYGSFVRT</t>
  </si>
  <si>
    <t>HLA-A*02:06,HLA-A*31:01,HLA-A*33:03,HLA-A*68:02,HLA-B*13:01,HLA-B*13:02,HLA-B*18:01,HLA-B*27:02,HLA-B*27:05,HLA-B*37:01,HLA-B*40:01,HLA-B*40:02,HLA-B*44:02,HLA-B*44:03,HLA-B*49:01,HLA-B*50:01,HLA-B*52:01,HLA-C*02:02,HLA-C*02:09,HLA-C*03:02,HLA-C*03:03,HLA-C*03:04,HLA-C*07:01,HLA-C*07:02,HLA-C*12:02,HLA-C*12:03,HLA-C*15:02,HLA-C*16:01,HLA-C*17:01,HLA-DPA1*01/DPB1*04:01,HLA-DPA1*01:03/DPB1*02:01,HLA-DPA1*01:03/DPB1*04:01,HLA-DPA1*02:01/DPB1*01:01,HLA-G*01:01,HLA-G*01:02,HLA-G*01:03,HLA-G*01:04,HLA-G*01:06</t>
  </si>
  <si>
    <t>87-101</t>
  </si>
  <si>
    <t>KVQSATIYQVTDRSH</t>
  </si>
  <si>
    <t>HLA-A*02:01,HLA-A*02:06,HLA-A*11:01,HLA-A*30:01,HLA-A*30:02,HLA-A*31:01,HLA-A*32:01,HLA-A*33:03,HLA-A*68:01,HLA-A*74:01,HLA-B*13:01,HLA-B*13:02,HLA-B*15:01,HLA-B*15:25,HLA-B*38:01,HLA-B*48:01,HLA-B*49:01,HLA-B*52:01,HLA-C*02:02,HLA-C*02:09,HLA-C*06:02,HLA-C*07:04,HLA-C*14:02,HLA-C*15:02,HLA-C*17:01,HLA-DQA1*01:02/DQB1*06:02,HLA-E*01:01</t>
  </si>
  <si>
    <t>46-60</t>
  </si>
  <si>
    <t>TSIHSLLDEGKQSLT</t>
  </si>
  <si>
    <t>HLA-A*02:01,HLA-A*02:06,HLA-A*11:01,HLA-B*07:02,HLA-B*08:01,HLA-B*13:01,HLA-B*13:02,HLA-B*14:02,HLA-B*15:02,HLA-B*35:03,HLA-B*37:01,HLA-B*38:01,HLA-B*39:01,HLA-B*48:01,HLA-C*01:02,HLA-C*02:02,HLA-C*02:09,HLA-C*03:02,HLA-C*03:03,HLA-C*03:04,HLA-C*04:01,HLA-C*05:01,HLA-C*07:01,HLA-C*07:02,HLA-C*07:04,HLA-C*08:01,HLA-C*08:02,HLA-C*12:02,HLA-C*14:02,HLA-C*15:02,HLA-C*17:01,HLA-E*01:01,HLA-G*01:01,HLA-G*01:02,HLA-G*01:03,HLA-G*01:04,HLA-G*01:06</t>
  </si>
  <si>
    <t>tsihslldegkqslT,tsihslldegkqslt</t>
  </si>
  <si>
    <t>bceid_46500:14(-2)/16(87.5%)&lt;=&gt;tceid_161714:14(-1)/15(93.33%),bceid_433149:15(-3)/18(83.33%)&lt;=&gt;tceid_161714:15(-0)/15(100.0%)</t>
  </si>
  <si>
    <t>23-37</t>
  </si>
  <si>
    <t>FVRTVSLPVGADEDD</t>
  </si>
  <si>
    <t>HLA-A*30:01,HLA-A*68:02,HLA-B*55:01,HLA-C*12:03,HLA-DPA1*01/DPB1*04:01,HLA-DPA1*02:01/DPB1*14:01,HLA-DQA1*03:01/DQB1*03:02,HLA-DQA1*04:01/DQB1*04:02,HLA-DRB1*01:02,HLA-DRB1*04:01,HLA-DRB1*04:05,HLA-DRB1*04:08,HLA-DRB1*04:21,HLA-DRB1*04:26,HLA-DRB1*07:01,HLA-DRB1*07:03,HLA-DRB1*09:01,HLA-DRB1*11:01,HLA-DRB1*11:28,HLA-DRB1*13:02,HLA-DRB1*13:05,HLA-DRB1*13:21,HLA-DRB1*15:02,HLA-DRB1*15:06,HLA-DRB3*02:02</t>
  </si>
  <si>
    <t>98-112</t>
  </si>
  <si>
    <t>RRMWASAQNISGAGW</t>
  </si>
  <si>
    <t>HLA-A*02:01,HLA-A*02:06,HLA-A*25:01,HLA-A*32:01,HLA-B*13:01,HLA-B*13:02,HLA-B*15:01,HLA-B*15:25,HLA-B*27:02,HLA-B*27:05,HLA-B*44:02,HLA-B*44:03,HLA-B*48:01,HLA-B*52:01,HLA-B*53:01,HLA-B*57:01,HLA-B*58:01,HLA-B*58:02,HLA-DPA1*02:01/DPB1*14:01,HLA-DRB3*02:02,HLA-E*01:01,HLA-G*01:01,HLA-G*01:02,HLA-G*01:03,HLA-G*01:04,HLA-G*01:06</t>
  </si>
  <si>
    <t>Rv3620c,Rv1792,Rv2347c,Rv1038c,Rv1197</t>
  </si>
  <si>
    <t>31-45,31-45,31-45,31-45,31-45</t>
  </si>
  <si>
    <t>HAVYRTMMMHLLRLARSFGVLPV</t>
  </si>
  <si>
    <t>HLA-A*02:01,HLA-A*02:06,HLA-A*03:01,HLA-A*11:01,HLA-A*23:01,HLA-A*24:02,HLA-A*25:01,HLA-A*26:01,HLA-A*29:02,HLA-A*30:01,HLA-A*30:02,HLA-A*31:01,HLA-A*32:01,HLA-A*33:03,HLA-A*68:01,HLA-A*74:01,HLA-B*08:01,HLA-B*13:01,HLA-B*13:02,HLA-B*14:02,HLA-B*15:01,HLA-B*15:02,HLA-B*15:25,HLA-B*27:02,HLA-B*27:05,HLA-B*35:01,HLA-B*35:03,HLA-B*38:01,HLA-B*39:01,HLA-B*46:01,HLA-B*48:01,HLA-B*52:01,HLA-B*57:01,HLA-B*58:02,HLA-C*01:02,HLA-C*02:02,HLA-C*02:09,HLA-C*03:02,HLA-C*03:03,HLA-C*03:04,HLA-C*06:02,HLA-C*07:01,HLA-C*07:02,HLA-C*07:04,HLA-C*08:01,HLA-C*12:02,HLA-C*12:03,HLA-C*14:02,HLA-C*15:02,HLA-C*16:01,HLA-C*17:01,HLA-DPA1*01/DPB1*04:01,HLA-DPA1*01:03/DPB1*04:01,HLA-DPA1*02:01/DPB1*01:01,HLA-DPA1*02:01/DPB1*05:01,HLA-DPA1*02:01/DPB1*14:01,HLA-DPA1*03:01/DPB1*04:02,HLA-DQA1*01:01/DQB1*05:01,HLA-DQA1*01:02/DQB1*06:02,HLA-DRB1*01:01,HLA-DRB1*01:02,HLA-DRB1*03:01,HLA-DRB1*04:01,HLA-DRB1*04:02,HLA-DRB1*04:04,HLA-DRB1*04:05,HLA-DRB1*04:08,HLA-DRB1*04:10,HLA-DRB1*04:23,HLA-DRB1*07:01,HLA-DRB1*07:03,HLA-DRB1*08:02,HLA-DRB1*08:04,HLA-DRB1*08:06,HLA-DRB1*09:01,HLA-DRB1*11:01,HLA-DRB1*11:02,HLA-DRB1*11:04,HLA-DRB1*11:06,HLA-DRB1*11:14,HLA-DRB1*11:20,HLA-DRB1*11:21,HLA-DRB1*11:28,HLA-DRB1*12:01,HLA-DRB1*13:01,HLA-DRB1*13:02,HLA-DRB1*13:04,HLA-DRB1*13:05,HLA-DRB1*13:07,HLA-DRB1*13:11,HLA-DRB1*13:22,HLA-DRB1*13:23,HLA-DRB1*13:27,HLA-DRB1*13:28,HLA-DRB1*15:01,HLA-DRB1*15:02,HLA-DRB1*15:06,HLA-DRB3*02:02,HLA-DRB4*01:01,HLA-DRB5*01:01,HLA-DRB5*01:05,HLA-E*01:01,HLA-G*01:01,HLA-G*01:02,HLA-G*01:03,HLA-G*01:04,HLA-G*01:06</t>
  </si>
  <si>
    <t>0,1,0.87,0.34</t>
  </si>
  <si>
    <t>142-164</t>
  </si>
  <si>
    <t>GCQTYKWETFLTSELPQWLS</t>
  </si>
  <si>
    <t>EFG77402.1</t>
  </si>
  <si>
    <t>HLA-A*02:01,HLA-A*02:06,HLA-A*23:01,HLA-A*24:02,HLA-A*25:01,HLA-A*26:01,HLA-A*32:01,HLA-A*68:02,HLA-B*13:01,HLA-B*18:01,HLA-B*37:01,HLA-B*39:01,HLA-B*40:01,HLA-B*40:02,HLA-B*44:03,HLA-B*48:01,HLA-B*49:01,HLA-B*50:01,HLA-B*52:01,HLA-B*53:01,HLA-B*57:01,HLA-B*58:01,HLA-B*58:02,HLA-C*02:02,HLA-C*02:09,HLA-C*03:02,HLA-C*03:03,HLA-C*03:04,HLA-C*05:01,HLA-C*06:02,HLA-C*07:04,HLA-C*08:01,HLA-C*08:02,HLA-C*12:02,HLA-C*12:03,HLA-C*14:02,HLA-C*15:02,HLA-C*16:01,HLA-C*17:01,HLA-DPA1*01/DPB1*04:01,HLA-DPA1*01:03/DPB1*02:01,HLA-DPA1*01:03/DPB1*04:01,HLA-DPA1*02:01/DPB1*01:01,HLA-DPA1*02:01/DPB1*05:01,HLA-DPA1*03:01/DPB1*04:02,HLA-DQA1*01:01/DQB1*05:01,HLA-DQA1*05:01/DQB1*02:01,HLA-DRB1*04:05,HLA-DRB1*04:08,HLA-DRB1*04:21,HLA-DRB1*04:26,HLA-DRB1*15:02,HLA-E*01:01,HLA-G*01:01,HLA-G*01:02,HLA-G*01:03,HLA-G*01:04,HLA-G*01:06</t>
  </si>
  <si>
    <t>gcqtykwetfltselpqwls</t>
  </si>
  <si>
    <t>bceid_18898:20(-0)/20(100.0%)&lt;=&gt;tceid_18898:20(-0)/20(100.0%)</t>
  </si>
  <si>
    <t>GIWVDSAGQLVDEPAPPARA</t>
  </si>
  <si>
    <t>HLA-A*02:06,HLA-A*23:01,HLA-A*24:02,HLA-A*68:01,HLA-B*18:01,HLA-B*55:01,HLA-B*56:01,HLA-C*04:01,HLA-C*05:01,HLA-C*08:01,HLA-C*08:02,HLA-C*14:02,HLA-C*17:01,HLA-DQA1*03:01/DQB1*03:02,HLA-DQA1*04:01/DQB1*04:02,HLA-DQA1*05:01/DQB1*02:01,HLA-DRB1*13:02,HLA-DRB3*01:01,HLA-G*01:01,HLA-G*01:02,HLA-G*01:03,HLA-G*01:04,HLA-G*01:06</t>
  </si>
  <si>
    <t>KALAAATPMVVWLQTAST</t>
  </si>
  <si>
    <t>HLA-A*02:01,HLA-A*02:06,HLA-A*25:01,HLA-A*32:01,HLA-B*13:02,HLA-B*35:01,HLA-B*35:03,HLA-B*44:02,HLA-B*46:01,HLA-B*51:01,HLA-B*52:01,HLA-B*53:01,HLA-B*55:01,HLA-B*56:01,HLA-B*57:01,HLA-B*58:01,HLA-B*58:02,HLA-C*01:02,HLA-C*02:02,HLA-C*02:09,HLA-C*03:02,HLA-C*03:03,HLA-C*03:04,HLA-C*05:01,HLA-C*06:02,HLA-C*07:01,HLA-C*07:04,HLA-C*08:01,HLA-C*12:02,HLA-C*12:03,HLA-C*15:02,HLA-C*16:01,HLA-C*17:01,HLA-DPA1*02:01/DPB1*14:01,HLA-DQA1*01:02/DQB1*06:02,HLA-DQA1*05:01/DQB1*03:01,HLA-DRB1*01:02,HLA-DRB1*04:02,HLA-DRB1*04:04,HLA-DRB1*04:08,HLA-DRB1*04:10,HLA-DRB1*04:21,HLA-DRB1*04:23,HLA-DRB1*04:26,HLA-DRB1*07:01,HLA-DRB1*08:02,HLA-DRB1*08:04,HLA-DRB1*08:06,HLA-DRB1*09:01,HLA-DRB1*11:02,HLA-DRB1*11:04,HLA-DRB1*11:06,HLA-DRB1*11:21,HLA-DRB1*13:02,HLA-DRB1*13:07,HLA-DRB1*13:11,HLA-DRB1*13:22,HLA-DRB3*02:02,HLA-E*01:01</t>
  </si>
  <si>
    <t>63-80</t>
  </si>
  <si>
    <t>MDYFIRMWNQAALAMEVY</t>
  </si>
  <si>
    <t>HLA-A*02:01,HLA-A*02:06,HLA-A*25:01,HLA-A*26:01,HLA-A*29:02,HLA-A*30:02,HLA-A*32:01,HLA-B*13:01,HLA-B*13:02,HLA-B*14:02,HLA-B*15:01,HLA-B*15:02,HLA-B*15:25,HLA-B*27:02,HLA-B*27:05,HLA-B*35:01,HLA-B*38:01,HLA-B*39:01,HLA-B*44:02,HLA-B*44:03,HLA-B*46:01,HLA-B*48:01,HLA-B*51:01,HLA-B*52:01,HLA-B*53:01,HLA-B*55:01,HLA-B*56:01,HLA-B*58:01,HLA-C*02:02,HLA-C*02:09,HLA-C*03:02,HLA-C*04:01,HLA-C*06:02,HLA-C*07:01,HLA-C*07:02,HLA-C*07:04,HLA-C*12:02,HLA-C*12:03,HLA-C*14:02,HLA-C*16:01,HLA-DPA1*02:01/DPB1*14:01,HLA-DQA1*01:01/DQB1*05:01,HLA-DQA1*01:02/DQB1*06:02,HLA-DQA1*03:01/DQB1*03:02,HLA-DQA1*04:01/DQB1*04:02,HLA-DRB1*01:01,HLA-DRB1*01:02,HLA-DRB1*04:01,HLA-DRB1*04:02,HLA-DRB1*04:04,HLA-DRB1*04:05,HLA-DRB1*04:08,HLA-DRB1*04:10,HLA-DRB1*04:21,HLA-DRB1*04:23,HLA-DRB1*04:26,HLA-DRB1*07:01,HLA-DRB1*08:06,HLA-DRB1*08:13,HLA-DRB1*09:01,HLA-DRB1*11:02,HLA-DRB1*11:14,HLA-DRB1*11:20,HLA-DRB1*11:21,HLA-DRB1*12:01,HLA-DRB1*13:01,HLA-DRB1*13:02,HLA-DRB1*13:04,HLA-DRB1*13:07,HLA-DRB1*13:22,HLA-DRB1*13:23,HLA-DRB1*13:27,HLA-DRB1*13:28,HLA-DRB1*15:01,HLA-DRB1*15:02,HLA-DRB1*15:06,HLA-DRB3*02:02,HLA-DRB4*01:01</t>
  </si>
  <si>
    <t>137-154</t>
  </si>
  <si>
    <t>DRYRHLVALSITDFGAAGPRSSWRA</t>
  </si>
  <si>
    <t>HLA-A*23:01,HLA-A*24:02,HLA-A*25:01,HLA-A*26:01,HLA-A*30:01,HLA-A*31:01,HLA-A*32:01,HLA-A*33:03,HLA-A*68:01,HLA-B*08:01,HLA-B*14:02,HLA-B*15:01,HLA-B*15:02,HLA-B*15:25,HLA-B*27:02,HLA-B*27:05,HLA-B*38:01,HLA-B*39:01,HLA-B*44:02,HLA-B*46:01,HLA-B*48:01,HLA-B*52:01,HLA-B*53:01,HLA-B*55:01,HLA-B*57:01,HLA-B*58:01,HLA-B*58:02,HLA-C*02:02,HLA-C*02:09,HLA-C*03:02,HLA-C*03:03,HLA-C*03:04,HLA-C*06:02,HLA-C*07:01,HLA-C*07:02,HLA-C*07:04,HLA-C*12:02,HLA-C*12:03,HLA-C*14:02,HLA-C*16:01,HLA-DPA1*01/DPB1*04:01,HLA-DPA1*01:03/DPB1*04:01,HLA-DPA1*02:01/DPB1*14:01,HLA-DQA1*05:01/DQB1*03:01,HLA-DRB1*01:01,HLA-DRB1*01:02,HLA-DRB1*03:09,HLA-DRB1*04:01,HLA-DRB1*04:04,HLA-DRB1*04:05,HLA-DRB1*04:08,HLA-DRB1*04:10,HLA-DRB1*04:21,HLA-DRB1*04:23,HLA-DRB1*04:26,HLA-DRB1*07:01,HLA-DRB1*07:03,HLA-DRB1*08:01,HLA-DRB1*08:02,HLA-DRB1*08:13,HLA-DRB1*08:17,HLA-DRB1*09:01,HLA-DRB1*11:01,HLA-DRB1*11:04,HLA-DRB1*11:06,HLA-DRB1*11:14,HLA-DRB1*11:20,HLA-DRB1*11:28,HLA-DRB1*13:02,HLA-DRB1*13:05,HLA-DRB1*13:07,HLA-DRB1*13:11,HLA-DRB1*13:21,HLA-DRB1*13:23,HLA-DRB1*15:01,HLA-DRB1*15:02,HLA-DRB1*15:06,HLA-DRB3*02:02,HLA-DRB4*01:01,HLA-DRB5*01:01,HLA-DRB5*01:05,HLA-G*01:01,HLA-G*01:02,HLA-G*01:03,HLA-G*01:04,HLA-G*01:06</t>
  </si>
  <si>
    <t>dryrhlvalsitdfgaagprsswra</t>
  </si>
  <si>
    <t>bceid_120452:25(-0)/25(100.0%)&lt;=&gt;tceid_120452:25(-0)/25(100.0%)</t>
  </si>
  <si>
    <t>92-116</t>
  </si>
  <si>
    <t>RDKFLSAATSSTPREAPYEL</t>
  </si>
  <si>
    <t>HLA-A*11:01,HLA-A*25:01,HLA-A*26:01,HLA-A*29:02,HLA-A*30:01,HLA-A*30:02,HLA-A*31:01,HLA-A*33:03,HLA-A*68:01,HLA-A*68:02,HLA-B*07:02,HLA-B*08:01,HLA-B*14:02,HLA-B*15:01,HLA-B*15:02,HLA-B*15:25,HLA-B*35:01,HLA-B*35:03,HLA-B*39:01,HLA-B*46:01,HLA-B*51:01,HLA-B*53:01,HLA-B*55:01,HLA-B*56:01,HLA-B*58:02,HLA-C*01:02,HLA-C*02:02,HLA-C*02:09,HLA-C*03:02,HLA-C*03:03,HLA-C*03:04,HLA-C*04:01,HLA-C*07:01,HLA-C*07:02,HLA-C*07:04,HLA-C*08:01,HLA-C*12:02,HLA-C*12:03,HLA-C*14:02,HLA-C*15:02,HLA-C*16:01,HLA-DPA1*02:01/DPB1*14:01,HLA-DQA1*05:01/DQB1*03:01,HLA-DRB1*01:01,HLA-DRB1*04:01,HLA-DRB1*04:05,HLA-DRB1*04:08,HLA-DRB1*07:01,HLA-DRB1*09:01,HLA-DRB3*02:02,HLA-E*01:01,HLA-G*01:01,HLA-G*01:02,HLA-G*01:03,HLA-G*01:04,HLA-G*01:06</t>
  </si>
  <si>
    <t>RDKFLsaatsstpreapyel</t>
  </si>
  <si>
    <t>bceid_432168:15(-1)/16(93.75%)&lt;=&gt;tceid_53370:15(-5)/20(75.0%)</t>
  </si>
  <si>
    <t>74-93</t>
  </si>
  <si>
    <t>GANIPAEFLENFVRSSNLKF</t>
  </si>
  <si>
    <t>HLA-A*23:01,HLA-A*24:02,HLA-A*25:01,HLA-A*26:01,HLA-A*29:02,HLA-A*32:01,HLA-A*33:03,HLA-B*07:02,HLA-B*08:01,HLA-B*14:02,HLA-B*15:01,HLA-B*15:02,HLA-B*15:25,HLA-B*18:01,HLA-B*27:02,HLA-B*35:01,HLA-B*35:03,HLA-B*37:01,HLA-B*40:01,HLA-B*40:02,HLA-B*46:01,HLA-B*49:01,HLA-B*50:01,HLA-B*51:01,HLA-B*53:01,HLA-B*56:01,HLA-B*57:01,HLA-B*58:01,HLA-B*58:02,HLA-C*02:02,HLA-C*02:09,HLA-C*03:02,HLA-C*03:03,HLA-C*03:04,HLA-C*04:01,HLA-C*06:02,HLA-C*07:01,HLA-C*07:02,HLA-C*08:01,HLA-C*12:02,HLA-C*12:03,HLA-C*14:02,HLA-C*15:02,HLA-C*16:01,HLA-C*17:01,HLA-DPA1*01:03/DPB1*02:01,HLA-DPA1*01:03/DPB1*04:01,HLA-DPA1*02:01/DPB1*05:01,HLA-DPA1*03:01/DPB1*04:02,HLA-DQA1*01:01/DQB1*05:01,HLA-DQA1*05:01/DQB1*02:01,HLA-DRB1*03:09,HLA-DRB1*04:01,HLA-DRB1*04:05,HLA-DRB1*04:08,HLA-DRB1*04:21,HLA-DRB1*04:26,HLA-DRB1*07:03,HLA-DRB1*09:01,HLA-DRB1*11:14,HLA-DRB1*11:20,HLA-DRB1*11:28,HLA-DRB1*13:02,HLA-DRB1*13:05,HLA-DRB1*13:23,HLA-DRB1*15:01,HLA-DRB1*15:02,HLA-DRB3*01:01,HLA-DRB3*02:02,HLA-DRB5*01:01,HLA-G*01:01,HLA-G*01:02,HLA-G*01:03,HLA-G*01:04,HLA-G*01:06</t>
  </si>
  <si>
    <t>ganipaeflenfvrssnlkf,GANIpaeflenfvrssnlkF</t>
  </si>
  <si>
    <t>bceid_18700:20(-0)/20(100.0%)&lt;=&gt;tceid_18700:20(-0)/20(100.0%),bceid_103457:15(-0)/15(100.0%)&lt;=&gt;tceid_18700:15(-5)/20(75.0%)</t>
  </si>
  <si>
    <t>GSFVRTVSL</t>
  </si>
  <si>
    <t>HLA-A*30:01,HLA-A*32:01,HLA-B*08:01,HLA-B*13:01,HLA-B*13:02,HLA-B*14:02,HLA-B*46:01,HLA-B*48:01,HLA-B*52:01,HLA-B*58:02,HLA-C*01:02,HLA-C*02:02,HLA-C*02:09,HLA-C*03:02,HLA-C*03:03,HLA-C*03:04,HLA-C*06:02,HLA-C*07:01,HLA-C*07:04,HLA-C*08:01,HLA-C*12:02,HLA-C*12:03,HLA-C*14:02,HLA-C*15:02,HLA-C*16:01,HLA-C*17:01,HLA-E*01:01,HLA-G*01:01,HLA-G*01:02,HLA-G*01:03,HLA-G*01:04,HLA-G*01:06</t>
  </si>
  <si>
    <t>96-104</t>
  </si>
  <si>
    <t>LQNLARTISEAGQAM</t>
  </si>
  <si>
    <t>HLA-A*02:01,HLA-A*25:01,HLA-A*26:01,HLA-A*68:02,HLA-B*07:02,HLA-B*13:02,HLA-B*15:01,HLA-B*15:02,HLA-B*15:25,HLA-B*27:02,HLA-B*35:01,HLA-B*35:03,HLA-B*39:01,HLA-B*46:01,HLA-B*52:01,HLA-C*01:02,HLA-C*02:02,HLA-C*02:09,HLA-C*03:02,HLA-C*03:03,HLA-C*03:04,HLA-C*05:01,HLA-C*08:01,HLA-C*08:02,HLA-C*12:02,HLA-C*12:03,HLA-C*14:02,HLA-C*15:02,HLA-C*16:01,HLA-C*17:01,HLA-DRB1*03:06,HLA-DRB1*03:07,HLA-DRB1*03:08,HLA-DRB1*08:13,HLA-DRB1*11:02,HLA-DRB1*11:04,HLA-DRB1*11:06,HLA-DRB1*11:07,HLA-DRB1*11:21,HLA-DRB1*13:01,HLA-DRB1*13:11,HLA-DRB1*13:22,HLA-DRB1*13:27,HLA-DRB1*13:28</t>
  </si>
  <si>
    <t>69-83</t>
  </si>
  <si>
    <t>ATFRTIIVVGALISMFGINVAASFGA</t>
  </si>
  <si>
    <t>HLA-A*02:01,HLA-A*02:06,HLA-A*23:01,HLA-A*24:02,HLA-A*25:01,HLA-A*26:01,HLA-A*30:01,HLA-A*32:01,HLA-A*68:02,HLA-B*13:02,HLA-B*15:01,HLA-B*15:02,HLA-B*15:25,HLA-B*35:01,HLA-B*35:03,HLA-B*46:01,HLA-B*52:01,HLA-B*53:01,HLA-B*55:01,HLA-B*56:01,HLA-C*02:02,HLA-C*02:09,HLA-C*03:02,HLA-C*03:03,HLA-C*03:04,HLA-C*08:01,HLA-C*12:02,HLA-C*12:03,HLA-C*14:02,HLA-C*15:02,HLA-C*16:01,HLA-C*17:01,HLA-DPA1*02:01/DPB1*14:01,HLA-DQA1*01:01/DQB1*05:01,HLA-DQA1*01:02/DQB1*06:02,HLA-DQA1*04:01/DQB1*04:02,HLA-DQA1*05:01/DQB1*03:01,HLA-DRB1*01:01,HLA-DRB1*01:02,HLA-DRB1*03:05,HLA-DRB1*03:06,HLA-DRB1*03:07,HLA-DRB1*03:08,HLA-DRB1*03:09,HLA-DRB1*04:01,HLA-DRB1*04:02,HLA-DRB1*04:04,HLA-DRB1*04:05,HLA-DRB1*04:08,HLA-DRB1*04:10,HLA-DRB1*04:21,HLA-DRB1*04:23,HLA-DRB1*04:26,HLA-DRB1*07:01,HLA-DRB1*07:03,HLA-DRB1*08:02,HLA-DRB1*08:04,HLA-DRB1*08:06,HLA-DRB1*08:13,HLA-DRB1*09:01,HLA-DRB1*11:01,HLA-DRB1*11:02,HLA-DRB1*11:04,HLA-DRB1*11:06,HLA-DRB1*11:07,HLA-DRB1*11:14,HLA-DRB1*11:20,HLA-DRB1*11:21,HLA-DRB1*11:28,HLA-DRB1*12:01,HLA-DRB1*13:02,HLA-DRB1*13:05,HLA-DRB1*13:07,HLA-DRB1*13:11,HLA-DRB1*13:21,HLA-DRB1*13:22,HLA-DRB1*13:23,HLA-DRB1*15:01,HLA-DRB1*15:02,HLA-DRB1*15:06,HLA-DRB3*01:01,HLA-DRB3*02:02,HLA-DRB4*01:01</t>
  </si>
  <si>
    <t>298-323</t>
  </si>
  <si>
    <t>NTIPIALTEMDYFIRMWN</t>
  </si>
  <si>
    <t>HLA-A*02:01,HLA-A*02:06,HLA-A*25:01,HLA-A*26:01,HLA-A*32:01,HLA-A*68:02,HLA-B*07:02,HLA-B*13:01,HLA-B*13:02,HLA-B*14:02,HLA-B*15:02,HLA-B*18:01,HLA-B*35:01,HLA-B*35:03,HLA-B*37:01,HLA-B*38:01,HLA-B*39:01,HLA-B*40:01,HLA-B*40:02,HLA-B*44:02,HLA-B*44:03,HLA-B*46:01,HLA-B*48:01,HLA-B*49:01,HLA-B*50:01,HLA-B*51:01,HLA-B*52:01,HLA-B*53:01,HLA-B*55:01,HLA-B*57:01,HLA-B*58:01,HLA-B*58:02,HLA-C*01:02,HLA-C*02:02,HLA-C*02:09,HLA-C*03:02,HLA-C*03:03,HLA-C*03:04,HLA-C*04:01,HLA-C*12:02,HLA-C*14:02,HLA-DPA1*01:03/DPB1*04:01,HLA-DPA1*02:01/DPB1*05:01,HLA-DPA1*03:01/DPB1*04:02,HLA-DQA1*01:01/DQB1*05:01,HLA-DQA1*05:01/DQB1*02:01,HLA-DRB1*04:10,HLA-DRB3*01:01,HLA-E*01:01,HLA-G*01:01,HLA-G*01:02,HLA-G*01:03,HLA-G*01:04,HLA-G*01:06</t>
  </si>
  <si>
    <t>128-145</t>
  </si>
  <si>
    <t>GAPRYDPGGGGINVARIVHV</t>
  </si>
  <si>
    <t>EGD25467.1</t>
  </si>
  <si>
    <t>HLA-A*23:01,HLA-A*24:02,HLA-A*68:02,HLA-B*07:02,HLA-B*35:03,HLA-B*51:01,HLA-B*52:01,HLA-B*56:01,HLA-C*04:01,HLA-C*07:04,HLA-C*08:02,HLA-C*14:02,HLA-C*15:02,HLA-DQA1*01:02/DQB1*06:02,HLA-DQA1*05:01/DQB1*03:01,HLA-DRB1*13:02,HLA-G*01:01,HLA-G*01:02,HLA-G*01:03,HLA-G*01:04,HLA-G*01:06</t>
  </si>
  <si>
    <t>NDGVIFFFNPGELLPEAAGP</t>
  </si>
  <si>
    <t>HLA-A*23:01,HLA-A*24:02,HLA-A*29:02,HLA-B*35:01,HLA-B*35:03,HLA-B*38:01,HLA-B*39:01,HLA-B*40:02,HLA-B*46:01,HLA-B*48:01,HLA-B*50:01,HLA-B*51:01,HLA-B*55:01,HLA-B*56:01,HLA-C*01:02,HLA-C*02:02,HLA-C*02:09,HLA-C*03:02,HLA-C*03:03,HLA-C*03:04,HLA-C*04:01,HLA-C*06:02,HLA-C*07:01,HLA-C*07:02,HLA-C*07:04,HLA-C*08:01,HLA-C*08:02,HLA-C*12:02,HLA-C*12:03,HLA-C*14:02,HLA-C*17:01,HLA-DPA1*01:03/DPB1*02:01,HLA-DPA1*01:03/DPB1*04:01,HLA-DPA1*02:01/DPB1*01:01,HLA-DPA1*03:01/DPB1*04:02,HLA-DQA1*01:01/DQB1*05:01,HLA-DQA1*05:01/DQB1*02:01,HLA-DRB1*04:04,HLA-DRB1*04:10,HLA-DRB1*13:02,HLA-DRB1*15:01,HLA-DRB1*15:02,HLA-DRB1*15:06,HLA-DRB3*01:01,HLA-DRB3*02:02,HLA-E*01:01,HLA-G*01:01,HLA-G*01:02,HLA-G*01:03,HLA-G*01:04,HLA-G*01:06</t>
  </si>
  <si>
    <t>NDgvifffnpgellpeaAGP,ndgvifffnpgellPEAAGP</t>
  </si>
  <si>
    <t>bceid_22997:15(-0)/15(100.0%)&lt;=&gt;tceid_43447:15(-5)/20(75.0%),bceid_103661:14(-1)/15(93.33%)&lt;=&gt;tceid_43447:14(-6)/20(70.0%)</t>
  </si>
  <si>
    <t>QIPKLVANNTRLWVY</t>
  </si>
  <si>
    <t>HLA-A*02:01,HLA-A*02:06,HLA-A*25:01,HLA-A*26:01,HLA-A*29:02,HLA-A*30:02,HLA-A*32:01,HLA-B*07:02,HLA-B*13:01,HLA-B*13:02,HLA-B*15:01,HLA-B*15:02,HLA-B*15:25,HLA-B*35:01,HLA-B*35:03,HLA-B*46:01,HLA-B*48:01,HLA-B*53:01,HLA-B*55:01,HLA-B*56:01,HLA-B*57:01,HLA-B*58:01,HLA-B*58:02,HLA-C*01:02,HLA-C*02:02,HLA-C*02:09,HLA-C*03:02,HLA-C*06:02,HLA-C*07:01,HLA-C*12:02,HLA-C*12:03,HLA-C*15:02,HLA-C*16:01,HLA-C*17:01,HLA-DRB1*04:02,HLA-DRB1*11:02,HLA-DRB1*11:14,HLA-DRB1*11:21,HLA-DRB1*13:02,HLA-DRB1*13:04,HLA-DRB1*13:22,HLA-DRB1*13:23,HLA-DRB3*01:01,HLA-DRB3*02:02,HLA-E*01:01,HLA-G*01:01,HLA-G*01:02,HLA-G*01:03,HLA-G*01:04,HLA-G*01:06</t>
  </si>
  <si>
    <t>236-250,240-254</t>
  </si>
  <si>
    <t>QGNVTSIHSLLDEGK</t>
  </si>
  <si>
    <t>HLA-A*11:01,HLA-A*25:01,HLA-A*26:01,HLA-A*68:02,HLA-B*13:01,HLA-B*14:02,HLA-B*35:03,HLA-B*37:01,HLA-B*39:01,HLA-B*48:01,HLA-C*01:02,HLA-C*02:02,HLA-C*02:09,HLA-C*03:02,HLA-C*03:03,HLA-C*03:04,HLA-C*08:01,HLA-C*12:02,HLA-C*12:03,HLA-C*15:02,HLA-C*16:01,HLA-C*17:01,HLA-DRB1*04:04,HLA-DRB1*04:05,HLA-DRB1*04:10,HLA-G*01:01,HLA-G*01:02,HLA-G*01:03,HLA-G*01:04,HLA-G*01:06</t>
  </si>
  <si>
    <t>QGnvtsihslldegk</t>
  </si>
  <si>
    <t>bceid_46500:13(-3)/16(81.25%)&lt;=&gt;tceid_161673:13(-2)/15(86.67%)</t>
  </si>
  <si>
    <t>19-33</t>
  </si>
  <si>
    <t>LNNALQNLARTISEA</t>
  </si>
  <si>
    <t>HLA-A*02:01,HLA-A*32:01,HLA-A*33:03,HLA-B*13:01,HLA-B*13:02,HLA-B*52:01,HLA-DQA1*04:01/DQB1*04:02,HLA-DRB1*03:06,HLA-DRB1*03:07,HLA-DRB1*03:08,HLA-DRB1*08:02,HLA-DRB1*08:13,HLA-DRB1*11:01,HLA-DRB1*11:02,HLA-DRB1*11:04,HLA-DRB1*11:06,HLA-DRB1*11:07,HLA-DRB1*11:21,HLA-DRB1*13:01,HLA-DRB1*13:02,HLA-DRB1*13:11,HLA-DRB1*13:22,HLA-DRB1*13:27,HLA-DRB1*13:28,HLA-DRB3*02:02,HLA-E*01:01</t>
  </si>
  <si>
    <t>65-79</t>
  </si>
  <si>
    <t>GNVTSIHSLLDEGKQ</t>
  </si>
  <si>
    <t>HLA-A*11:01,HLA-A*25:01,HLA-A*26:01,HLA-A*68:02,HLA-B*13:01,HLA-B*14:02,HLA-B*35:03,HLA-B*37:01,HLA-B*39:01,HLA-B*48:01,HLA-C*01:02,HLA-C*02:02,HLA-C*02:09,HLA-C*03:02,HLA-C*03:03,HLA-C*03:04,HLA-C*08:01,HLA-C*12:02,HLA-C*12:03,HLA-C*15:02,HLA-C*16:01,HLA-C*17:01,HLA-DRB1*04:05,HLA-DRB1*04:10,HLA-G*01:01,HLA-G*01:02,HLA-G*01:03,HLA-G*01:04,HLA-G*01:06</t>
  </si>
  <si>
    <t>Gnvtsihslldegkq</t>
  </si>
  <si>
    <t>bceid_46500:14(-2)/16(87.5%)&lt;=&gt;tceid_161631:14(-1)/15(93.33%)</t>
  </si>
  <si>
    <t>20-34</t>
  </si>
  <si>
    <t>DKVLPLVAIVVSVGLAVSYD</t>
  </si>
  <si>
    <t>HLA-A*02:01,HLA-A*02:06,HLA-A*25:01,HLA-A*26:01,HLA-A*29:02,HLA-A*30:01,HLA-A*30:02,HLA-A*32:01,HLA-A*68:02,HLA-B*13:01,HLA-B*13:02,HLA-B*14:02,HLA-B*15:01,HLA-B*15:02,HLA-B*15:25,HLA-B*35:01,HLA-B*35:03,HLA-B*39:01,HLA-B*46:01,HLA-B*51:01,HLA-B*52:01,HLA-B*53:01,HLA-B*55:01,HLA-B*56:01,HLA-B*57:01,HLA-B*58:01,HLA-B*58:02,HLA-C*01:02,HLA-C*02:02,HLA-C*02:09,HLA-C*03:02,HLA-C*03:03,HLA-C*03:04,HLA-C*07:01,HLA-C*08:01,HLA-C*12:02,HLA-C*12:03,HLA-C*15:02,HLA-C*16:01,HLA-C*17:01,HLA-DQA1*01:02/DQB1*06:02,HLA-DQA1*04:01/DQB1*04:02,HLA-DQA1*05:01/DQB1*03:01,HLA-DRB1*01:01,HLA-DRB1*01:02,HLA-DRB1*03:01,HLA-DRB1*03:06,HLA-DRB1*03:07,HLA-DRB1*03:08,HLA-DRB1*03:09,HLA-DRB1*04:04,HLA-DRB1*04:05,HLA-DRB1*04:08,HLA-DRB1*04:10,HLA-DRB1*04:23,HLA-DRB1*07:01,HLA-DRB1*07:03,HLA-DRB1*08:02,HLA-DRB1*08:04,HLA-DRB1*08:06,HLA-DRB1*09:01,HLA-DRB1*11:04,HLA-DRB1*11:06,HLA-DRB1*11:07,HLA-DRB1*11:28,HLA-DRB1*12:01,HLA-DRB1*13:02,HLA-DRB1*13:05,HLA-DRB1*13:07,HLA-DRB1*13:11,HLA-DRB1*15:01,HLA-DRB1*15:02,HLA-DRB1*15:06,HLA-E*01:01</t>
  </si>
  <si>
    <t>dkvlplvaivvsvglavsyd</t>
  </si>
  <si>
    <t>bceid_120441:20(-0)/20(100.0%)&lt;=&gt;tceid_120441:20(-0)/20(100.0%)</t>
  </si>
  <si>
    <t>414-433</t>
  </si>
  <si>
    <t>RTISEAGQAMASTEG</t>
  </si>
  <si>
    <t>HLA-A*25:01,HLA-A*26:01,HLA-A*68:02,HLA-B*07:02,HLA-B*15:01,HLA-B*15:02,HLA-B*15:25,HLA-B*35:01,HLA-B*35:03,HLA-B*46:01,HLA-B*50:01,HLA-C*01:02,HLA-C*02:02,HLA-C*02:09,HLA-C*03:02,HLA-C*03:03,HLA-C*03:04,HLA-C*05:01,HLA-C*08:01,HLA-C*08:02,HLA-C*12:02,HLA-C*12:03,HLA-C*14:02,HLA-C*15:02,HLA-C*16:01,HLA-C*17:01,HLA-DQA1*01:02/DQB1*06:02,HLA-DQA1*03:01/DQB1*03:02,HLA-DQA1*04:01/DQB1*04:02,HLA-DQA1*05:01/DQB1*03:01</t>
  </si>
  <si>
    <t>rtiseagqamasteG</t>
  </si>
  <si>
    <t>bceid_161597:14(-1)/15(93.33%)&lt;=&gt;tceid_161688:14(-1)/15(93.33%)</t>
  </si>
  <si>
    <t>74-88</t>
  </si>
  <si>
    <t>LTFLGFIGVLLAINLFGNRAIKWAN</t>
  </si>
  <si>
    <t>HLA-A*02:01,HLA-A*02:06,HLA-A*03:01,HLA-A*23:01,HLA-A*24:02,HLA-A*25:01,HLA-A*31:01,HLA-A*32:01,HLA-A*33:03,HLA-A*68:01,HLA-A*68:02,HLA-B*53:01,HLA-B*57:01,HLA-B*58:01,HLA-B*58:02,HLA-C*14:02,HLA-C*15:02,HLA-C*17:01,HLA-DPA1*01/DPB1*04:01,HLA-DPA1*01:03/DPB1*02:01,HLA-DPA1*01:03/DPB1*04:01,HLA-DPA1*02:01/DPB1*01:01,HLA-DPA1*03:01/DPB1*04:02,HLA-DQA1*01:01/DQB1*05:01,HLA-DQA1*01:02/DQB1*06:02,HLA-DQA1*05:01/DQB1*02:01,HLA-DQA1*05:01/DQB1*03:01,HLA-DRB1*01:01,HLA-DRB1*01:02,HLA-DRB1*03:06,HLA-DRB1*03:07,HLA-DRB1*03:08,HLA-DRB1*04:01,HLA-DRB1*04:02,HLA-DRB1*04:04,HLA-DRB1*04:05,HLA-DRB1*04:08,HLA-DRB1*04:10,HLA-DRB1*04:21,HLA-DRB1*04:23,HLA-DRB1*04:26,HLA-DRB1*07:01,HLA-DRB1*07:03,HLA-DRB1*08:01,HLA-DRB1*08:02,HLA-DRB1*08:04,HLA-DRB1*08:13,HLA-DRB1*08:17,HLA-DRB1*11:02,HLA-DRB1*11:04,HLA-DRB1*11:06,HLA-DRB1*11:07,HLA-DRB1*11:20,HLA-DRB1*11:21,HLA-DRB1*11:28,HLA-DRB1*12:01,HLA-DRB1*13:01,HLA-DRB1*13:02,HLA-DRB1*13:05,HLA-DRB1*13:07,HLA-DRB1*13:11,HLA-DRB1*13:21,HLA-DRB1*13:22,HLA-DRB1*13:27,HLA-DRB1*13:28,HLA-DRB1*15:01,HLA-DRB1*15:02,HLA-DRB1*15:06,HLA-DRB3*02:02,HLA-DRB5*01:01,HLA-DRB5*01:05</t>
  </si>
  <si>
    <t>ltflgfigvllainlfgnraikwan</t>
  </si>
  <si>
    <t>bceid_120788:25(-0)/25(100.0%)&lt;=&gt;tceid_120788:25(-0)/25(100.0%)</t>
  </si>
  <si>
    <t>139-163</t>
  </si>
  <si>
    <t>TELNNALQNLARTIS</t>
  </si>
  <si>
    <t>HLA-A*02:01,HLA-A*25:01,HLA-A*26:01,HLA-A*32:01,HLA-A*33:03,HLA-A*68:02,HLA-B*13:01,HLA-B*13:02,HLA-B*37:01,HLA-B*40:01,HLA-B*40:02,HLA-B*44:02,HLA-B*44:03,HLA-B*49:01,HLA-B*50:01,HLA-B*52:01,HLA-DRB1*03:06,HLA-DRB1*03:07,HLA-DRB1*03:08,HLA-DRB1*08:02,HLA-DRB1*08:13,HLA-DRB1*11:01,HLA-DRB1*11:02,HLA-DRB1*11:04,HLA-DRB1*11:06,HLA-DRB1*11:07,HLA-DRB1*11:21,HLA-DRB1*13:01,HLA-DRB1*13:02,HLA-DRB1*13:11,HLA-DRB1*13:22,HLA-DRB1*13:27,HLA-DRB1*13:28,HLA-DRB3*02:02,HLA-E*01:01</t>
  </si>
  <si>
    <t>63-77</t>
  </si>
  <si>
    <t>PALDITTSVDVVRPTEKMRC</t>
  </si>
  <si>
    <t>HLA-A*02:01,HLA-A*02:06,HLA-A*03:01,HLA-A*11:01,HLA-A*25:01,HLA-A*26:01,HLA-A*30:01,HLA-A*31:01,HLA-A*33:03,HLA-A*68:01,HLA-A*68:02,HLA-A*74:01,HLA-B*35:01,HLA-B*35:03,HLA-B*51:01,HLA-C*04:01,HLA-C*05:01,HLA-C*08:01,HLA-C*08:02,HLA-DRB1*03:01,HLA-DRB1*03:05,HLA-DRB1*03:06,HLA-DRB1*03:07,HLA-DRB1*03:08,HLA-DRB1*07:01,HLA-DRB1*07:03,HLA-DRB1*08:04,HLA-DRB1*11:02,HLA-DRB1*11:04,HLA-DRB1*11:06,HLA-DRB1*11:07,HLA-DRB1*11:21,HLA-DRB1*11:28,HLA-DRB1*13:05,HLA-DRB1*13:07,HLA-DRB1*13:11,HLA-DRB1*13:21,HLA-DRB1*13:22</t>
  </si>
  <si>
    <t>GLSVVMPVGGQSSFYSDWY</t>
  </si>
  <si>
    <t>EFG73837.1,EFG76843.1,EFG77402.1,EFG79198.1</t>
  </si>
  <si>
    <t>HLA-A*23:01,HLA-A*24:02,HLA-A*25:01,HLA-A*26:01,HLA-A*29:02,HLA-A*30:02,HLA-A*32:01,HLA-B*07:02,HLA-B*08:01,HLA-B*13:01,HLA-B*14:02,HLA-B*15:01,HLA-B*15:02,HLA-B*15:25,HLA-B*18:01,HLA-B*35:01,HLA-B*35:03,HLA-B*39:01,HLA-B*44:02,HLA-B*44:03,HLA-B*46:01,HLA-B*51:01,HLA-B*53:01,HLA-B*55:01,HLA-B*56:01,HLA-B*57:01,HLA-B*58:01,HLA-B*58:02,HLA-C*01:02,HLA-C*02:02,HLA-C*02:09,HLA-C*03:02,HLA-C*03:03,HLA-C*03:04,HLA-C*04:01,HLA-C*07:01,HLA-C*08:01,HLA-C*12:02,HLA-C*14:02,HLA-E*01:01,HLA-G*01:01,HLA-G*01:02,HLA-G*01:03,HLA-G*01:04,HLA-G*01:06</t>
  </si>
  <si>
    <t>GlsivmpvggqssfysDWY,GLSVvmpvggqssfysdwy,glsivmpvggqssfysDWY</t>
  </si>
  <si>
    <t>bceid_39449:15(-0)/15(100.0%)&lt;=&gt;tceid_195400:15(-4)/19(78.95%),bceid_70010:15(-0)/15(100.0%)&lt;=&gt;tceid_195400:15(-4)/19(78.95%),bceid_76584:16(-4)/20(80.0%)&lt;=&gt;tceid_195400:16(-3)/19(84.21%)</t>
  </si>
  <si>
    <t>Rv3804c,Rv1886c,Rv0129c</t>
  </si>
  <si>
    <t>108-126,105-123,109-127</t>
  </si>
  <si>
    <t>NNALQNLARTISEAG</t>
  </si>
  <si>
    <t>HLA-A*02:01,HLA-A*32:01,HLA-A*33:03,HLA-B*13:01,HLA-B*13:02,HLA-B*52:01,HLA-DQA1*04:01/DQB1*04:02,HLA-DRB1*03:06,HLA-DRB1*03:07,HLA-DRB1*03:08,HLA-DRB1*08:02,HLA-DRB1*08:13,HLA-DRB1*11:01,HLA-DRB1*11:02,HLA-DRB1*11:04,HLA-DRB1*11:06,HLA-DRB1*11:07,HLA-DRB1*11:21,HLA-DRB1*13:01,HLA-DRB1*13:02,HLA-DRB1*13:11,HLA-DRB1*13:22,HLA-DRB1*13:27,HLA-DRB1*13:28,HLA-E*01:01</t>
  </si>
  <si>
    <t>66-80</t>
  </si>
  <si>
    <t>SQRIKSLEQQVGQVLVVREK</t>
  </si>
  <si>
    <t>HLA-A*02:01,HLA-A*02:06,HLA-A*03:01,HLA-A*11:01,HLA-A*30:01,HLA-A*31:01,HLA-A*32:01,HLA-A*33:03,HLA-A*68:01,HLA-A*74:01,HLA-B*13:01,HLA-B*13:02,HLA-B*14:02,HLA-B*15:01,HLA-B*18:01,HLA-B*27:02,HLA-B*27:05,HLA-B*37:01,HLA-B*38:01,HLA-B*39:01,HLA-B*40:01,HLA-B*40:02,HLA-B*44:02,HLA-B*44:03,HLA-B*48:01,HLA-B*49:01,HLA-B*50:01,HLA-B*52:01,HLA-B*57:01,HLA-B*58:01,HLA-B*58:02,HLA-C*02:02,HLA-C*02:09,HLA-C*12:02,HLA-C*12:03,HLA-C*15:02,HLA-C*17:01,HLA-DRB4*01:01</t>
  </si>
  <si>
    <t>38-57</t>
  </si>
  <si>
    <t>VEDEARRMWASAQNI</t>
  </si>
  <si>
    <t>EFG74466.1,EFG75125.1,EFG78380.1,EFG78812.1,EFG79860.1</t>
  </si>
  <si>
    <t>HLA-A*02:01,HLA-A*02:06,HLA-A*32:01,HLA-B*13:01,HLA-B*13:02,HLA-B*18:01,HLA-B*27:02,HLA-B*27:05,HLA-B*37:01,HLA-B*38:01,HLA-B*40:01,HLA-B*40:02,HLA-B*44:02,HLA-B*44:03,HLA-B*48:01,HLA-B*49:01,HLA-B*50:01,HLA-B*52:01,HLA-B*53:01,HLA-B*55:01,HLA-B*56:01,HLA-B*57:01,HLA-B*58:01,HLA-B*58:02,HLA-DPA1*02:01/DPB1*14:01,HLA-E*01:01,HLA-G*01:01,HLA-G*01:02,HLA-G*01:03,HLA-G*01:04,HLA-G*01:06</t>
  </si>
  <si>
    <t>Rv3620c,Rv1792,Rv1038c,Rv2347c,Rv1197</t>
  </si>
  <si>
    <t>DFDGRSEFAYGSFVR</t>
  </si>
  <si>
    <t>HLA-A*29:02,HLA-A*31:01,HLA-A*33:03,HLA-B*08:01,HLA-B*13:01,HLA-B*13:02,HLA-B*18:01,HLA-B*27:02,HLA-B*27:05,HLA-B*37:01,HLA-B*40:01,HLA-B*40:02,HLA-B*44:02,HLA-B*44:03,HLA-B*49:01,HLA-B*50:01,HLA-B*52:01,HLA-C*04:01,HLA-C*07:01,HLA-C*07:02,HLA-C*14:02,HLA-DPA1*01:03/DPB1*04:01,HLA-G*01:01,HLA-G*01:02,HLA-G*01:03,HLA-G*01:04,HLA-G*01:06</t>
  </si>
  <si>
    <t>86-100</t>
  </si>
  <si>
    <t>DGYVRFCVMAPRQWRGLRRWLGEP</t>
  </si>
  <si>
    <t>HLA-A*23:01,HLA-A*24:02,HLA-A*30:02,HLA-A*31:01,HLA-A*32:01,HLA-A*33:03,HLA-A*68:01,HLA-A*74:01,HLA-B*07:02,HLA-B*08:01,HLA-B*13:01,HLA-B*13:02,HLA-B*14:02,HLA-B*27:02,HLA-B*27:05,HLA-B*44:02,HLA-B*44:03,HLA-B*48:01,HLA-B*51:01,HLA-B*52:01,HLA-B*53:01,HLA-B*55:01,HLA-B*57:01,HLA-B*58:01,HLA-B*58:02,HLA-C*01:02,HLA-C*03:03,HLA-C*03:04,HLA-C*12:03,HLA-C*14:02,HLA-C*16:01,HLA-DPA1*02:01/DPB1*14:01,HLA-DRB1*03:05,HLA-DRB1*03:09,HLA-DRB1*04:01,HLA-DRB1*04:04,HLA-DRB1*04:05,HLA-DRB1*04:08,HLA-DRB1*04:10,HLA-DRB1*04:21,HLA-DRB1*04:23,HLA-DRB1*08:01,HLA-DRB1*08:13,HLA-DRB1*08:17,HLA-DRB1*09:01,HLA-DRB1*11:01,HLA-DRB1*11:04,HLA-DRB1*11:06,HLA-DRB1*11:14,HLA-DRB1*11:20,HLA-DRB1*11:28,HLA-DRB1*13:01,HLA-DRB1*13:04,HLA-DRB1*13:05,HLA-DRB1*13:07,HLA-DRB1*13:11,HLA-DRB1*13:21,HLA-DRB1*13:23,HLA-DRB1*13:27,HLA-DRB1*13:28,HLA-DRB1*15:02,HLA-DRB1*15:06,HLA-DRB5*01:01,HLA-E*01:01,HLA-G*01:01,HLA-G*01:02,HLA-G*01:03,HLA-G*01:04,HLA-G*01:06</t>
  </si>
  <si>
    <t>223-246</t>
  </si>
  <si>
    <t>AQTVEDEARRMWASA</t>
  </si>
  <si>
    <t>HLA-A*25:01,HLA-A*26:01,HLA-A*33:03,HLA-A*68:01,HLA-B*13:01,HLA-B*18:01,HLA-B*37:01,HLA-B*38:01,HLA-B*40:01,HLA-B*40:02,HLA-B*44:02,HLA-B*44:03,HLA-B*49:01,HLA-B*50:01,HLA-B*53:01,HLA-B*55:01,HLA-B*56:01,HLA-B*57:01,HLA-B*58:01,HLA-B*58:02,HLA-C*03:03,HLA-C*03:04,HLA-C*04:01,HLA-C*05:01,HLA-C*08:01,HLA-C*08:02</t>
  </si>
  <si>
    <t>Rv3620c,Rv1792,Rv1038c,Rv1197,Rv2347c</t>
  </si>
  <si>
    <t>23-37,23-37,23-37,23-37,23-37</t>
  </si>
  <si>
    <t>QTVEDEARRMWASAQ</t>
  </si>
  <si>
    <t>EFG78380.1,EFG78812.1,EFG79860.1</t>
  </si>
  <si>
    <t>Rv1792,Rv3620c,Rv1197,Rv1038c,Rv2347c</t>
  </si>
  <si>
    <t>24-38,24-38,24-38,24-38,24-38</t>
  </si>
  <si>
    <t>ALRRLKGFDQILKLMSGMLR</t>
  </si>
  <si>
    <t>HLA-A*02:01,HLA-A*02:06,HLA-A*03:01,HLA-A*11:01,HLA-A*26:01,HLA-A*30:01,HLA-A*31:01,HLA-A*32:01,HLA-A*74:01,HLA-B*08:01,HLA-B*13:01,HLA-B*13:02,HLA-B*14:02,HLA-B*15:01,HLA-B*15:25,HLA-B*27:02,HLA-B*27:05,HLA-B*37:01,HLA-B*38:01,HLA-B*48:01,HLA-B*52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DPA1*02:01/DPB1*01:01,HLA-DPA1*02:01/DPB1*05:01,HLA-DPA1*03:01/DPB1*04:02,HLA-DQA1*01:01/DQB1*05:01,HLA-DRB1*01:01,HLA-DRB1*01:02,HLA-DRB1*04:04,HLA-DRB1*04:05,HLA-DRB1*04:08,HLA-DRB1*04:10,HLA-DRB1*04:23,HLA-DRB1*07:01,HLA-DRB1*08:02,HLA-DRB1*08:04,HLA-DRB1*08:06,HLA-DRB1*11:01,HLA-DRB1*11:02,HLA-DRB1*11:04,HLA-DRB1*11:06,HLA-DRB1*11:07,HLA-DRB1*11:14,HLA-DRB1*11:21,HLA-DRB1*11:28,HLA-DRB1*12:01,HLA-DRB1*13:02,HLA-DRB1*13:04,HLA-DRB1*13:05,HLA-DRB1*13:07,HLA-DRB1*13:11,HLA-DRB1*13:21,HLA-DRB1*13:22,HLA-DRB1*13:23,HLA-DRB1*15:01,HLA-DRB1*15:02,HLA-DRB1*15:06,HLA-DRB4*01:01,HLA-DRB5*01:01,HLA-DRB5*01:05,HLA-E*01:01,HLA-G*01:01,HLA-G*01:02,HLA-G*01:03,HLA-G*01:04,HLA-G*01:06</t>
  </si>
  <si>
    <t>0,1,0.86,0.35</t>
  </si>
  <si>
    <t>LTSELPQWLSANRAVKPTGS</t>
  </si>
  <si>
    <t>HLA-A*02:06,HLA-A*33:03,HLA-A*68:01,HLA-A*68:02,HLA-B*13:02,HLA-B*18:01,HLA-B*37:01,HLA-B*40:01,HLA-B*40:02,HLA-B*44:02,HLA-B*44:03,HLA-B*49:01,HLA-B*50:01,HLA-B*53:01,HLA-B*55:01,HLA-B*56:01,HLA-B*57:01,HLA-B*58:01,HLA-B*58:02,HLA-C*02:02,HLA-C*02:09,HLA-C*03:02,HLA-C*03:03,HLA-C*03:04,HLA-C*05:01,HLA-C*06:02,HLA-C*07:04,HLA-C*08:01,HLA-C*08:02,HLA-C*12:02,HLA-C*12:03,HLA-C*14:02,HLA-C*15:02,HLA-C*16:01,HLA-C*17:01,HLA-DRB1*13:02,HLA-DRB1*13:07,HLA-DRB3*02:02,HLA-E*01:01,HLA-G*01:01,HLA-G*01:02,HLA-G*01:03,HLA-G*01:04,HLA-G*01:06</t>
  </si>
  <si>
    <t>LTSElpdwlaanrglapggS,ltselpqwlsanravkptgs,LtselpqwlsanravkPTGS,LTSELPQwlsanravkptgs</t>
  </si>
  <si>
    <t>bceid_38439:15(-0)/15(100.0%)&lt;=&gt;tceid_40165:15(-5)/20(75.0%),bceid_40165:20(-0)/20(100.0%)&lt;=&gt;tceid_40165:20(-0)/20(100.0%),bceid_103668:15(-0)/15(100.0%)&lt;=&gt;tceid_40165:15(-5)/20(75.0%),bceid_103732:13(-2)/15(86.67%)&lt;=&gt;tceid_40165:13(-7)/20(65.0%)</t>
  </si>
  <si>
    <t>141-160,144-163</t>
  </si>
  <si>
    <t>AWYRLTKFFGKLFLINF</t>
  </si>
  <si>
    <t>EFG79526.1,EPD32481.1,ETJ96938.1</t>
  </si>
  <si>
    <t>HLA-A*03:01,HLA-A*23:01,HLA-A*24:02,HLA-A*25:01,HLA-A*29:02,HLA-A*30:01,HLA-A*30:02,HLA-A*32:01,HLA-B*13:01,HLA-B*13:02,HLA-B*14:02,HLA-B*27:02,HLA-B*27:05,HLA-B*38:01,HLA-B*39:01,HLA-B*46:01,HLA-B*48:01,HLA-B*52:01,HLA-B*57:01,HLA-B*58:01,HLA-B*58:02,HLA-C*02:02,HLA-C*02:09,HLA-C*06:02,HLA-C*07:01,HLA-C*07:02,HLA-C*07:04,HLA-C*12:03,HLA-C*14:02,HLA-DPA1*01/DPB1*04:01,HLA-DPA1*01:03/DPB1*02:01,HLA-DPA1*01:03/DPB1*04:01,HLA-DPA1*02:01/DPB1*01:01,HLA-DPA1*02:01/DPB1*05:01,HLA-DPA1*02:01/DPB1*14:01,HLA-DPA1*03:01/DPB1*04:02,HLA-DRB1*03:05,HLA-DRB1*03:09,HLA-DRB1*07:01,HLA-DRB1*07:03,HLA-DRB1*08:01,HLA-DRB1*08:17,HLA-DRB1*11:01,HLA-DRB1*11:14,HLA-DRB1*11:20,HLA-DRB1*11:28,HLA-DRB1*12:01,HLA-DRB1*13:01,HLA-DRB1*13:05,HLA-DRB1*13:07,HLA-DRB1*13:21,HLA-DRB1*13:23,HLA-DRB1*13:27,HLA-DRB1*13:28,HLA-DRB5*01:01,HLA-DRB5*01:05,HLA-E*01:01,HLA-G*01:01,HLA-G*01:02,HLA-G*01:03,HLA-G*01:04,HLA-G*01:06</t>
  </si>
  <si>
    <t>46-62</t>
  </si>
  <si>
    <t>WIFGWNRLPRLVHLACI</t>
  </si>
  <si>
    <t>EEN89774.1,EFG79526.1,EFV14213.1,EGD24033.1,ERK56310.1</t>
  </si>
  <si>
    <t>HLA-A*02:01,HLA-A*02:06,HLA-A*31:01,HLA-A*33:03,HLA-B*07:02,HLA-B*08:01,HLA-B*13:02,HLA-B*14:02,HLA-B*27:02,HLA-B*27:05,HLA-B*38:01,HLA-B*39:01,HLA-B*48:01,HLA-B*51:01,HLA-B*52:01,HLA-B*55:01,HLA-B*56:01,HLA-C*01:02,HLA-C*02:02,HLA-C*02:09,HLA-C*03:03,HLA-C*03:04,HLA-C*04:01,HLA-C*06:02,HLA-C*07:01,HLA-C*07:02,HLA-C*07:04,HLA-C*08:01,HLA-C*12:03,HLA-C*14:02,HLA-C*15:02,HLA-C*16:01,HLA-C*17:01,HLA-DPA1*03:01/DPB1*04:02,HLA-DRB1*03:05,HLA-DRB1*08:01,HLA-DRB1*08:06,HLA-DRB1*08:13,HLA-DRB1*08:17,HLA-DRB1*11:01,HLA-DRB1*11:04,HLA-DRB1*11:06,HLA-DRB1*11:14,HLA-DRB1*11:20,HLA-DRB1*11:28,HLA-DRB1*13:01,HLA-DRB1*13:04,HLA-DRB1*13:05,HLA-DRB1*13:07,HLA-DRB1*13:11,HLA-DRB1*13:21,HLA-DRB1*13:23,HLA-DRB1*13:27,HLA-DRB1*13:28,HLA-DRB1*15:02,HLA-DRB3*02:02,HLA-E*01:01,HLA-G*01:01,HLA-G*01:02,HLA-G*01:03,HLA-G*01:04,HLA-G*01:06</t>
  </si>
  <si>
    <t>113-129</t>
  </si>
  <si>
    <t>DNVAGKRVHNAIIRRMQRMSFEE</t>
  </si>
  <si>
    <t>HLA-A*03:01,HLA-A*11:01,HLA-A*25:01,HLA-A*26:01,HLA-A*30:01,HLA-A*31:01,HLA-A*33:03,HLA-A*68:01,HLA-A*74:01,HLA-B*08:01,HLA-B*14:02,HLA-B*27:02,HLA-B*27:05,HLA-B*38:01,HLA-B*39:01,HLA-B*46:01,HLA-B*48:01,HLA-C*02:02,HLA-C*02:09,HLA-C*06:02,HLA-C*07:01,HLA-C*07:02,HLA-C*07:04,HLA-C*14:02,HLA-C*15:02,HLA-DPA1*02:01/DPB1*05:01,HLA-DPA1*02:01/DPB1*14:01,HLA-DQA1*01:02/DQB1*06:02,HLA-DRB1*01:02,HLA-DRB1*03:01,HLA-DRB1*03:05,HLA-DRB1*03:06,HLA-DRB1*03:07,HLA-DRB1*03:08,HLA-DRB1*03:09,HLA-DRB1*04:02,HLA-DRB1*08:01,HLA-DRB1*08:02,HLA-DRB1*08:04,HLA-DRB1*08:06,HLA-DRB1*08:13,HLA-DRB1*08:17,HLA-DRB1*11:01,HLA-DRB1*11:02,HLA-DRB1*11:04,HLA-DRB1*11:06,HLA-DRB1*11:07,HLA-DRB1*11:14,HLA-DRB1*11:20,HLA-DRB1*11:21,HLA-DRB1*11:28,HLA-DRB1*13:01,HLA-DRB1*13:04,HLA-DRB1*13:05,HLA-DRB1*13:07,HLA-DRB1*13:11,HLA-DRB1*13:21,HLA-DRB1*13:22,HLA-DRB1*13:23,HLA-DRB1*13:27,HLA-DRB1*13:28,HLA-DRB1*15:01,HLA-DRB1*15:02,HLA-DRB1*15:06,HLA-DRB3*02:02,HLA-DRB4*01:01,HLA-DRB5*01:01,HLA-DRB5*01:05</t>
  </si>
  <si>
    <t>216-238</t>
  </si>
  <si>
    <t>AHVHISQAEVVVNQLDTMFVAE</t>
  </si>
  <si>
    <t>HLA-A*02:01,HLA-A*02:06,HLA-A*25:01,HLA-A*26:01,HLA-A*32:01,HLA-A*68:02,HLA-B*13:01,HLA-B*13:02,HLA-B*14:02,HLA-B*15:01,HLA-B*15:02,HLA-B*15:25,HLA-B*18:01,HLA-B*35:01,HLA-B*35:03,HLA-B*37:01,HLA-B*38:01,HLA-B*39:01,HLA-B*40:01,HLA-B*40:02,HLA-B*44:02,HLA-B*44:03,HLA-B*46:01,HLA-B*48:01,HLA-B*49:01,HLA-B*50:01,HLA-B*51:01,HLA-B*52:01,HLA-B*53:01,HLA-B*57:01,HLA-B*58:01,HLA-B*58:02,HLA-C*02:02,HLA-C*02:09,HLA-C*03:02,HLA-C*03:03,HLA-C*03:04,HLA-C*04:01,HLA-C*05:01,HLA-C*07:04,HLA-C*08:01,HLA-C*08:02,HLA-C*12:02,HLA-C*15:02,HLA-C*16:01,HLA-C*17:01,HLA-DQA1*01:02/DQB1*06:02,HLA-DQA1*03:01/DQB1*03:02,HLA-DQA1*05:01/DQB1*02:01,HLA-DRB1*04:04,HLA-DRB1*04:08,HLA-DRB1*04:10,HLA-DRB1*04:21,HLA-DRB1*04:23,HLA-DRB1*04:26,HLA-DRB1*07:03,HLA-DRB1*08:02,HLA-DRB1*11:04,HLA-DRB1*11:06,HLA-DRB1*11:28,HLA-DRB1*12:01,HLA-DRB1*13:02,HLA-DRB1*13:05,HLA-DRB1*13:11,HLA-DRB4*01:01,HLA-E*01:01</t>
  </si>
  <si>
    <t>569-590</t>
  </si>
  <si>
    <t>NLARTISEAGQAMAS</t>
  </si>
  <si>
    <t>HLA-A*02:01,HLA-A*25:01,HLA-A*26:01,HLA-A*68:02,HLA-B*07:02,HLA-B*15:01,HLA-B*15:02,HLA-B*15:25,HLA-B*27:02,HLA-B*35:01,HLA-B*35:03,HLA-B*39:01,HLA-B*46:01,HLA-B*50:01,HLA-C*01:02,HLA-C*02:02,HLA-C*02:09,HLA-C*03:02,HLA-C*03:03,HLA-C*03:04,HLA-C*05:01,HLA-C*08:01,HLA-C*08:02,HLA-C*12:02,HLA-C*12:03,HLA-C*14:02,HLA-C*15:02,HLA-C*16:01,HLA-C*17:01,HLA-DQA1*05:01/DQB1*03:01</t>
  </si>
  <si>
    <t>NLartiseagqamas</t>
  </si>
  <si>
    <t>bceid_161597:13(-2)/15(86.67%)&lt;=&gt;tceid_106684:13(-2)/15(86.67%)</t>
  </si>
  <si>
    <t>LARTISEAGQAMAST</t>
  </si>
  <si>
    <t>HLA-A*25:01,HLA-A*26:01,HLA-A*68:02,HLA-B*07:02,HLA-B*15:01,HLA-B*15:02,HLA-B*15:25,HLA-B*27:02,HLA-B*35:01,HLA-B*35:03,HLA-B*39:01,HLA-B*46:01,HLA-B*50:01,HLA-C*01:02,HLA-C*02:02,HLA-C*02:09,HLA-C*03:02,HLA-C*03:03,HLA-C*03:04,HLA-C*05:01,HLA-C*08:01,HLA-C*08:02,HLA-C*12:02,HLA-C*12:03,HLA-C*14:02,HLA-C*15:02,HLA-C*16:01,HLA-C*17:01,HLA-DQA1*01:02/DQB1*06:02,HLA-DQA1*05:01/DQB1*03:01</t>
  </si>
  <si>
    <t>Lartiseagqamast</t>
  </si>
  <si>
    <t>bceid_161597:14(-1)/15(93.33%)&lt;=&gt;tceid_161646:14(-1)/15(93.33%)</t>
  </si>
  <si>
    <t>72-86</t>
  </si>
  <si>
    <t>ATELNNALQNLARTI</t>
  </si>
  <si>
    <t>HLA-A*02:01,HLA-A*25:01,HLA-A*26:01,HLA-A*32:01,HLA-A*33:03,HLA-A*68:02,HLA-B*13:01,HLA-B*13:02,HLA-B*37:01,HLA-B*40:01,HLA-B*40:02,HLA-B*44:02,HLA-B*44:03,HLA-B*49:01,HLA-B*50:01,HLA-B*52:01,HLA-C*05:01,HLA-C*08:01,HLA-C*08:02,HLA-DRB1*13:02,HLA-E*01:01</t>
  </si>
  <si>
    <t>62-76</t>
  </si>
  <si>
    <t>AAIGLSMAGSSAMILAAYHP</t>
  </si>
  <si>
    <t>HLA-A*11:01,HLA-A*25:01,HLA-A*26:01,HLA-A*29:02,HLA-A*30:02,HLA-A*32:01,HLA-B*13:02,HLA-B*15:01,HLA-B*15:02,HLA-B*15:25,HLA-B*35:01,HLA-B*35:03,HLA-B*46:01,HLA-B*51:01,HLA-B*57:01,HLA-B*58:01,HLA-B*58:02,HLA-C*01:02,HLA-C*02:02,HLA-C*02:09,HLA-C*03:02,HLA-C*03:03,HLA-C*03:04,HLA-C*08:01,HLA-C*08:02,HLA-C*12:02,HLA-C*12:03,HLA-C*15:02,HLA-C*16:01,HLA-C*17:01,HLA-DPA1*02:01/DPB1*14:01,HLA-DQA1*01:02/DQB1*06:02,HLA-DQA1*04:01/DQB1*04:02,HLA-DQA1*05:01/DQB1*03:01,HLA-DRB1*01:01,HLA-DRB1*04:10,HLA-DRB1*07:01,HLA-DRB1*07:03,HLA-DRB1*09:01,HLA-DRB1*11:07,HLA-DRB3*02:02,HLA-E*01:01</t>
  </si>
  <si>
    <t>aaiglsmagssamilaayhp,AAiglsmagssamilaaYHP,aaiglsmagssamiLAAYHP,AAIGLSMAgssamilaayhp</t>
  </si>
  <si>
    <t>bceid_223:20(-0)/20(100.0%)&lt;=&gt;tceid_223:20(-0)/20(100.0%),bceid_103272:15(-0)/15(100.0%)&lt;=&gt;tceid_223:15(-5)/20(75.0%),bceid_103578:14(-1)/15(93.33%)&lt;=&gt;tceid_223:14(-6)/20(70.0%),bceid_149330:12(-3)/15(80.0%)&lt;=&gt;tceid_223:12(-8)/20(60.0%)</t>
  </si>
  <si>
    <t>NALQNLARTISEAGQ</t>
  </si>
  <si>
    <t>HLA-A*02:01,HLA-A*32:01,HLA-B*13:01,HLA-B*13:02,HLA-B*52:01,HLA-DQA1*04:01/DQB1*04:02,HLA-DRB1*03:06,HLA-DRB1*03:07,HLA-DRB1*03:08,HLA-DRB1*08:02,HLA-DRB1*08:13,HLA-DRB1*11:01,HLA-DRB1*11:02,HLA-DRB1*11:04,HLA-DRB1*11:06,HLA-DRB1*11:07,HLA-DRB1*11:21,HLA-DRB1*13:01,HLA-DRB1*13:11,HLA-DRB1*13:22,HLA-DRB1*13:27,HLA-DRB1*13:28,HLA-E*01:01</t>
  </si>
  <si>
    <t>67-81</t>
  </si>
  <si>
    <t>GVQQKWDATATELNN</t>
  </si>
  <si>
    <t>HLA-A*23:01,HLA-A*24:02,HLA-B*08:01,HLA-B*13:02,HLA-B*37:01,HLA-B*38:01,HLA-B*39:01,HLA-B*48:01,HLA-B*50:01,HLA-C*01:02,HLA-C*04:01,HLA-C*05:01,HLA-C*07:02,HLA-C*07:04,HLA-C*08:01,HLA-C*08:02,HLA-C*14:02,HLA-C*17:01,HLA-E*01:01,HLA-G*01:01,HLA-G*01:02,HLA-G*01:03,HLA-G*01:04,HLA-G*01:06</t>
  </si>
  <si>
    <t>GVqqkwdatatelnn</t>
  </si>
  <si>
    <t>bceid_52048:13(-0)/13(100.0%)&lt;=&gt;tceid_423334:13(-2)/15(86.67%)</t>
  </si>
  <si>
    <t>53-67</t>
  </si>
  <si>
    <t>TISEAGQAMASTEGN</t>
  </si>
  <si>
    <t>HLA-A*25:01,HLA-A*26:01,HLA-A*68:02,HLA-B*07:02,HLA-B*15:01,HLA-B*15:02,HLA-B*15:25,HLA-B*35:01,HLA-B*35:03,HLA-B*46:01,HLA-B*50:01,HLA-C*01:02,HLA-C*02:02,HLA-C*02:09,HLA-C*03:02,HLA-C*03:03,HLA-C*03:04,HLA-C*05:01,HLA-C*08:01,HLA-C*08:02,HLA-C*12:02,HLA-C*12:03,HLA-C*14:02,HLA-C*16:01,HLA-C*17:01,HLA-DQA1*01:02/DQB1*06:02,HLA-DQA1*04:01/DQB1*04:02,HLA-DQA1*05:01/DQB1*03:01</t>
  </si>
  <si>
    <t>tiseagqamasteGN</t>
  </si>
  <si>
    <t>bceid_161597:13(-2)/15(86.67%)&lt;=&gt;tceid_115511:13(-2)/15(86.67%)</t>
  </si>
  <si>
    <t>75-89</t>
  </si>
  <si>
    <t>LDEGKQSLTKLAAAW</t>
  </si>
  <si>
    <t>HLA-A*25:01,HLA-A*32:01,HLA-B*08:01,HLA-B*13:01,HLA-B*13:02,HLA-B*14:02,HLA-B*18:01,HLA-B*37:01,HLA-B*44:02,HLA-B*44:03,HLA-B*50:01,HLA-B*53:01,HLA-B*57:01,HLA-B*58:01,HLA-B*58:02,HLA-C*04:01,HLA-C*05:01,HLA-C*08:02,HLA-DQA1*01:02/DQB1*06:02,HLA-E*01:01</t>
  </si>
  <si>
    <t>ldegkqsltklaaaw</t>
  </si>
  <si>
    <t>bceid_35139:15(-1)/16(93.75%)&lt;=&gt;tceid_423398:15(-0)/15(100.0%)</t>
  </si>
  <si>
    <t>29-43</t>
  </si>
  <si>
    <t>HAQTVEDEARRMWAS</t>
  </si>
  <si>
    <t>HLA-A*25:01,HLA-A*26:01,HLA-A*33:03,HLA-A*68:01,HLA-B*13:01,HLA-B*18:01,HLA-B*37:01,HLA-B*38:01,HLA-B*40:01,HLA-B*40:02,HLA-B*44:02,HLA-B*44:03,HLA-B*49:01,HLA-B*50:01,HLA-B*53:01,HLA-B*57:01,HLA-B*58:01,HLA-B*58:02,HLA-C*03:03,HLA-C*03:04,HLA-C*04:01,HLA-C*05:01,HLA-C*08:01,HLA-C*08:02</t>
  </si>
  <si>
    <t>Rv3620c,Rv1038c,Rv1792,Rv1197,Rv2347c</t>
  </si>
  <si>
    <t>22-36,22-36,22-36,22-36,22-36</t>
  </si>
  <si>
    <t>VHAQTVEDEARRMWA</t>
  </si>
  <si>
    <t>21-35,21-35,21-35,21-35,21-35</t>
  </si>
  <si>
    <t>AALAMEVYQAETAVNTLF</t>
  </si>
  <si>
    <t>HLA-A*02:01,HLA-A*02:06,HLA-A*23:01,HLA-A*24:02,HLA-A*25:01,HLA-A*26:01,HLA-A*68:02,HLA-B*13:01,HLA-B*13:02,HLA-B*15:01,HLA-B*15:02,HLA-B*15:25,HLA-B*18:01,HLA-B*35:01,HLA-B*35:03,HLA-B*37:01,HLA-B*38:01,HLA-B*39:01,HLA-B*40:01,HLA-B*40:02,HLA-B*44:02,HLA-B*44:03,HLA-B*46:01,HLA-B*48:01,HLA-B*49:01,HLA-B*50:01,HLA-B*51:01,HLA-B*52:01,HLA-B*53:01,HLA-C*01:02,HLA-C*02:02,HLA-C*02:09,HLA-C*03:02,HLA-C*03:03,HLA-C*03:04,HLA-C*04:01,HLA-C*05:01,HLA-C*07:04,HLA-C*08:01,HLA-C*08:02,HLA-C*12:02,HLA-C*14:02,HLA-C*16:01,HLA-C*17:01,HLA-DQA1*03:01/DQB1*03:02,HLA-DQA1*04:01/DQB1*04:02,HLA-DQA1*05:01/DQB1*02:01,HLA-DRB1*04:01,HLA-DRB1*04:10,HLA-E*01:01,HLA-G*01:01,HLA-G*01:02,HLA-G*01:03,HLA-G*01:04,HLA-G*01:06</t>
  </si>
  <si>
    <t>147-164</t>
  </si>
  <si>
    <t>IMYNYPAML</t>
  </si>
  <si>
    <t>NP_214802.1,NP_216453.1,NP_217535.1</t>
  </si>
  <si>
    <t>Rv0288,Rv1937,Rv3019c</t>
  </si>
  <si>
    <t>ERT00123.1</t>
  </si>
  <si>
    <t>HLA-A*02:01,HLA-A*02:06,HLA-A*23:01,HLA-A*24:02,HLA-A*32:01,HLA-B*08:01,HLA-B*13:01,HLA-B*13:02,HLA-B*14:02,HLA-B*15:25,HLA-B*46:01,HLA-B*48:01,HLA-B*52:01,HLA-C*01:02,HLA-C*02:02,HLA-C*02:09,HLA-C*03:02,HLA-C*03:03,HLA-C*03:04,HLA-C*04:01,HLA-C*05:01,HLA-C*06:02,HLA-C*07:01,HLA-C*07:02,HLA-C*07:04,HLA-C*08:01,HLA-C*12:02,HLA-C*12:03,HLA-C*14:02,HLA-C*15:02,HLA-C*16:01,HLA-C*17:01,HLA-E*01:01,HLA-G*01:01,HLA-G*01:02,HLA-G*01:03,HLA-G*01:04,HLA-G*01:06</t>
  </si>
  <si>
    <t>2,3,2.75,0.44</t>
  </si>
  <si>
    <t>GGLYYIFATYTTTVDF</t>
  </si>
  <si>
    <t>HLA-A*02:01,HLA-A*02:06,HLA-A*03:01,HLA-A*23:01,HLA-A*24:02,HLA-A*25:01,HLA-A*26:01,HLA-A*29:02,HLA-A*30:02,HLA-A*32:01,HLA-B*13:01,HLA-B*15:01,HLA-B*15:02,HLA-B*15:25,HLA-B*46:01,HLA-B*51:01,HLA-B*57:01,HLA-B*58:01,HLA-B*58:02,HLA-C*01:02,HLA-C*02:02,HLA-C*02:09,HLA-C*03:02,HLA-C*03:03,HLA-C*03:04,HLA-C*04:01,HLA-C*06:02,HLA-C*07:02,HLA-C*07:04,HLA-C*08:01,HLA-C*12:02,HLA-C*12:03,HLA-C*14:02,HLA-C*15:02,HLA-C*16:01,HLA-C*17:01,HLA-DPA1*01/DPB1*04:01,HLA-DPA1*01:03/DPB1*02:01,HLA-DPA1*01:03/DPB1*04:01,HLA-DPA1*02:01/DPB1*01:01,HLA-DQA1*04:01/DQB1*04:02,HLA-DRB1*01:01,HLA-DRB1*01:02,HLA-DRB1*04:01,HLA-DRB1*04:02,HLA-DRB1*04:04,HLA-DRB1*04:05,HLA-DRB1*04:08,HLA-DRB1*04:10,HLA-DRB1*04:23,HLA-DRB1*07:01,HLA-DRB1*11:14,HLA-DRB1*11:20,HLA-DRB1*13:02,HLA-DRB1*13:07,HLA-DRB1*13:23,HLA-DRB1*15:01,HLA-DRB1*15:02,HLA-DRB1*15:06,HLA-DRB3*02:02,HLA-G*01:01,HLA-G*01:02,HLA-G*01:03,HLA-G*01:04,HLA-G*01:06</t>
  </si>
  <si>
    <t>0,1,0.96,0.21</t>
  </si>
  <si>
    <t>332-347</t>
  </si>
  <si>
    <t>NVTSIHSLLDEGKQS</t>
  </si>
  <si>
    <t>HLA-A*11:01,HLA-A*25:01,HLA-A*26:01,HLA-A*68:02,HLA-B*35:03,HLA-C*01:02,HLA-C*02:02,HLA-C*02:09,HLA-C*03:02,HLA-C*03:03,HLA-C*03:04,HLA-C*08:01,HLA-C*12:02,HLA-C*12:03,HLA-C*15:02,HLA-C*16:01,HLA-C*17:01,HLA-DRB1*04:10,HLA-G*01:01,HLA-G*01:02,HLA-G*01:03,HLA-G*01:04,HLA-G*01:06</t>
  </si>
  <si>
    <t>nvtsihslldegkqs</t>
  </si>
  <si>
    <t>bceid_46500:15(-1)/16(93.75%)&lt;=&gt;tceid_106694:15(-0)/15(100.0%)</t>
  </si>
  <si>
    <t>QMSDPAYNINISLPSYYPDQ</t>
  </si>
  <si>
    <t>HLA-A*02:01,HLA-A*02:06,HLA-A*24:02,HLA-A*25:01,HLA-A*26:01,HLA-A*29:02,HLA-A*30:02,HLA-A*32:01,HLA-A*68:02,HLA-B*13:01,HLA-B*13:02,HLA-B*15:01,HLA-B*15:02,HLA-B*15:25,HLA-B*35:01,HLA-B*35:03,HLA-B*37:01,HLA-B*46:01,HLA-B*51:01,HLA-B*52:01,HLA-B*53:01,HLA-C*02:02,HLA-C*02:09,HLA-C*03:02,HLA-C*03:03,HLA-C*03:04,HLA-C*04:01,HLA-C*05:01,HLA-C*07:01,HLA-C*07:02,HLA-C*07:04,HLA-C*08:01,HLA-C*08:02,HLA-C*12:02,HLA-C*12:03,HLA-C*14:02,HLA-C*17:01,HLA-DRB1*03:01,HLA-DRB1*03:05,HLA-DRB1*03:09,HLA-DRB1*04:01,HLA-DRB1*04:02,HLA-DRB1*04:04,HLA-DRB1*04:05,HLA-DRB1*04:08,HLA-DRB1*04:21,HLA-DRB1*04:23,HLA-DRB1*04:26,HLA-DRB1*08:13,HLA-DRB1*08:17,HLA-DRB1*09:01,HLA-DRB1*11:01,HLA-DRB1*11:04,HLA-DRB1*11:06,HLA-DRB1*11:14,HLA-DRB1*11:20,HLA-DRB1*11:28,HLA-DRB1*12:01,HLA-DRB1*13:02,HLA-DRB1*13:05,HLA-DRB1*13:07,HLA-DRB1*13:11,HLA-DRB1*13:21,HLA-DRB1*13:23,HLA-DRB1*15:01,HLA-DRB1*15:02,HLA-DRB3*01:01,HLA-DRB3*02:02,HLA-E*01:01,HLA-G*01:01,HLA-G*01:02,HLA-G*01:03,HLA-G*01:04,HLA-G*01:06</t>
  </si>
  <si>
    <t>44-63</t>
  </si>
  <si>
    <t>TVEDEARRMWASAQN</t>
  </si>
  <si>
    <t>HLA-A*25:01,HLA-A*26:01,HLA-B*13:01,HLA-B*18:01,HLA-B*37:01,HLA-B*38:01,HLA-B*40:01,HLA-B*40:02,HLA-B*44:02,HLA-B*44:03,HLA-B*49:01,HLA-B*50:01,HLA-B*53:01,HLA-B*55:01,HLA-B*56:01,HLA-B*57:01,HLA-B*58:01,HLA-B*58:02,HLA-C*03:03,HLA-C*03:04,HLA-C*04:01,HLA-C*05:01,HLA-C*08:01,HLA-C*08:02</t>
  </si>
  <si>
    <t>Rv3620c,Rv1197,Rv1038c,Rv1792,Rv2347c</t>
  </si>
  <si>
    <t>25-39,25-39,25-39,25-39,25-39</t>
  </si>
  <si>
    <t>QTVEDEARRMW</t>
  </si>
  <si>
    <t>XP_005251984.1</t>
  </si>
  <si>
    <t>HLA-A*25:01,HLA-A*26:01,HLA-A*33:03,HLA-A*68:01,HLA-B*13:01,HLA-B*18:01,HLA-B*37:01,HLA-B*38:01,HLA-B*40:01,HLA-B*40:02,HLA-B*44:02,HLA-B*44:03,HLA-B*49:01,HLA-B*53:01,HLA-B*57:01,HLA-B*58:01,HLA-B*58:02,HLA-C*03:03,HLA-C*03:04,HLA-C*04:01,HLA-C*05:01,HLA-C*08:01,HLA-C*08:02</t>
  </si>
  <si>
    <t>Rv1038c,Rv1197,Rv1792,Rv3620c,Rv2347c</t>
  </si>
  <si>
    <t>24-34,24-34,24-34,24-34,24-34</t>
  </si>
  <si>
    <t>VLTATNFFGINTIPIALT</t>
  </si>
  <si>
    <t>HLA-A*02:01,HLA-A*02:06,HLA-A*32:01,HLA-A*68:02,HLA-B*13:01,HLA-B*13:02,HLA-B*14:02,HLA-B*48:01,HLA-B*51:01,HLA-B*52:01,HLA-C*03:03,HLA-C*03:04,HLA-C*07:04,HLA-C*08:01,HLA-C*14:02,HLA-C*15:02,HLA-C*17:01,HLA-DPA1*01/DPB1*04:01,HLA-DPA1*01:03/DPB1*02:01,HLA-DPA1*01:03/DPB1*04:01,HLA-DPA1*02:01/DPB1*01:01,HLA-DPA1*02:01/DPB1*14:01,HLA-DPA1*03:01/DPB1*04:02,HLA-DQA1*01:01/DQB1*05:01,HLA-DRB1*01:01,HLA-DRB1*01:02,HLA-DRB1*03:05,HLA-DRB1*03:09,HLA-DRB1*04:01,HLA-DRB1*04:04,HLA-DRB1*04:05,HLA-DRB1*04:08,HLA-DRB1*04:21,HLA-DRB1*04:23,HLA-DRB1*04:26,HLA-DRB1*07:01,HLA-DRB1*07:03,HLA-DRB1*08:02,HLA-DRB1*11:14,HLA-DRB1*11:28,HLA-DRB1*12:01,HLA-DRB1*13:02,HLA-DRB1*13:05,HLA-DRB1*13:07,HLA-DRB1*13:21,HLA-DRB1*13:23,HLA-DRB1*15:02,HLA-DRB3*02:02,HLA-DRB4*01:01,HLA-DRB5*01:05</t>
  </si>
  <si>
    <t>118-135</t>
  </si>
  <si>
    <t>TLSAALDAQAVELTARLN</t>
  </si>
  <si>
    <t>HLA-A*02:01,HLA-A*02:06,HLA-A*25:01,HLA-A*26:01,HLA-A*31:01,HLA-A*33:03,HLA-A*68:01,HLA-A*68:02,HLA-B*08:01,HLA-B*13:01,HLA-B*13:02,HLA-B*35:01,HLA-B*35:03,HLA-B*37:01,HLA-B*39:01,HLA-B*46:01,HLA-B*48:01,HLA-B*51:01,HLA-B*52:01,HLA-B*53:01,HLA-B*56:01,HLA-C*01:02,HLA-C*02:02,HLA-C*02:09,HLA-C*03:02,HLA-C*03:03,HLA-C*03:04,HLA-C*04:01,HLA-C*05:01,HLA-C*07:04,HLA-C*08:01,HLA-C*08:02,HLA-C*12:02,HLA-C*12:03,HLA-C*15:02,HLA-C*16:01,HLA-C*17:01,HLA-DQA1*01:02/DQB1*06:02,HLA-DQA1*03:01/DQB1*03:02,HLA-DQA1*04:01/DQB1*04:02,HLA-DQA1*05:01/DQB1*02:01,HLA-DQA1*05:01/DQB1*03:01,HLA-DRB1*09:01,HLA-E*01:01,HLA-G*01:01,HLA-G*01:02,HLA-G*01:03,HLA-G*01:04,HLA-G*01:06</t>
  </si>
  <si>
    <t>33-50</t>
  </si>
  <si>
    <t>ALQNLARTISEAGQA</t>
  </si>
  <si>
    <t>HLA-A*02:01,HLA-A*32:01,HLA-B*13:01,HLA-B*13:02,HLA-B*52:01,HLA-DQA1*04:01/DQB1*04:02,HLA-DRB1*03:06,HLA-DRB1*03:07,HLA-DRB1*03:08,HLA-DRB1*08:13,HLA-DRB1*11:02,HLA-DRB1*11:04,HLA-DRB1*11:06,HLA-DRB1*11:07,HLA-DRB1*11:21,HLA-DRB1*13:01,HLA-DRB1*13:11,HLA-DRB1*13:22,HLA-DRB1*13:27,HLA-DRB1*13:28,HLA-E*01:01</t>
  </si>
  <si>
    <t>AQFVAATGRPLIGNGANGAPG</t>
  </si>
  <si>
    <t>YP_177750.1,YP_177751.1</t>
  </si>
  <si>
    <t>Rv0746,Rv0747</t>
  </si>
  <si>
    <t>HLA-A*11:01,HLA-A*25:01,HLA-A*31:01,HLA-A*68:02,HLA-A*74:01,HLA-B*07:02,HLA-B*15:02,HLA-B*35:03,HLA-B*46:01,HLA-B*48:01,HLA-B*51:01,HLA-B*52:01,HLA-B*55:01,HLA-B*56:01,HLA-C*01:02,HLA-C*02:02,HLA-C*02:09,HLA-C*03:02,HLA-C*03:03,HLA-C*03:04,HLA-C*08:01,HLA-C*12:02,HLA-C*12:03,HLA-C*14:02,HLA-C*15:02,HLA-C*16:01,HLA-C*17:01,HLA-DPA1*02:01/DPB1*14:01,HLA-DQA1*05:01/DQB1*03:01,HLA-DRB1*01:01,HLA-DRB1*01:02,HLA-DRB1*07:01,HLA-DRB1*07:03,HLA-DRB1*09:01,HLA-DRB1*11:01,HLA-DRB1*13:02,HLA-DRB3*02:02,HLA-DRB5*01:01,HLA-DRB5*01:05</t>
  </si>
  <si>
    <t>0,2,1.73,0.59</t>
  </si>
  <si>
    <t>Rv0747,Rv0746</t>
  </si>
  <si>
    <t>104-124,115-135</t>
  </si>
  <si>
    <t>EARHVIPFSALCLRLSQLGG</t>
  </si>
  <si>
    <t>HLA-A*02:06,HLA-A*24:02,HLA-A*25:01,HLA-A*26:01,HLA-A*31:01,HLA-A*33:03,HLA-A*68:01,HLA-A*68:02,HLA-A*74:01,HLA-B*07:02,HLA-B*08:01,HLA-B*14:02,HLA-B*27:02,HLA-B*27:05,HLA-B*35:01,HLA-B*35:03,HLA-B*38:01,HLA-B*39:01,HLA-B*46:01,HLA-B*48:01,HLA-B*51:01,HLA-B*53:01,HLA-B*56:01,HLA-C*01:02,HLA-C*03:02,HLA-C*03:03,HLA-C*03:04,HLA-C*06:02,HLA-C*07:01,HLA-C*07:02,HLA-C*07:04,HLA-C*08:01,HLA-C*12:02,HLA-C*12:03,HLA-C*14:02,HLA-C*15:02,HLA-C*16:01,HLA-C*17:01,HLA-DPA1*01:03/DPB1*04:01,HLA-DPA1*02:01/DPB1*01:01,HLA-DPA1*02:01/DPB1*05:01,HLA-DPA1*02:01/DPB1*14:01,HLA-DPA1*03:01/DPB1*04:02,HLA-DRB1*01:01,HLA-DRB1*01:02,HLA-DRB1*04:01,HLA-DRB1*04:02,HLA-DRB1*04:04,HLA-DRB1*07:01,HLA-DRB1*07:03,HLA-DRB1*09:01,HLA-DRB1*11:01,HLA-DRB1*11:14,HLA-DRB1*13:23,HLA-DRB1*15:01,HLA-DRB1*15:02,HLA-DRB1*15:06,HLA-E*01:01,HLA-G*01:01,HLA-G*01:02,HLA-G*01:03,HLA-G*01:04,HLA-G*01:06</t>
  </si>
  <si>
    <t>0,1,0.93,0.25</t>
  </si>
  <si>
    <t>EITSTVSGWLSELGT</t>
  </si>
  <si>
    <t>HLA-A*02:01,HLA-A*02:06,HLA-A*25:01,HLA-A*26:01,HLA-A*32:01,HLA-A*68:02,HLA-B*35:03,HLA-B*46:01,HLA-B*53:01,HLA-B*57:01,HLA-B*58:01,HLA-B*58:02,HLA-C*01:02,HLA-C*02:02,HLA-C*02:09,HLA-C*03:02,HLA-C*03:03,HLA-C*03:04,HLA-C*05:01,HLA-C*06:02,HLA-C*07:04,HLA-C*08:01,HLA-C*12:02,HLA-C*12:03,HLA-C*15:02,HLA-C*16:01,HLA-C*17:01,HLA-DRB1*07:01</t>
  </si>
  <si>
    <t>TRMGYGPLVRAATGVTRVWTSDEAQ</t>
  </si>
  <si>
    <t>HLA-A*02:01,HLA-A*02:06,HLA-A*03:01,HLA-A*25:01,HLA-A*31:01,HLA-A*32:01,HLA-A*33:03,HLA-A*68:01,HLA-A*68:02,HLA-A*74:01,HLA-B*13:02,HLA-B*14:02,HLA-B*27:02,HLA-B*27:05,HLA-B*38:01,HLA-B*39:01,HLA-B*44:02,HLA-B*44:03,HLA-B*46:01,HLA-B*52:01,HLA-B*53:01,HLA-B*55:01,HLA-B*56:01,HLA-B*57:01,HLA-B*58:01,HLA-B*58:02,HLA-C*02:02,HLA-C*02:09,HLA-C*03:02,HLA-C*03:03,HLA-C*03:04,HLA-C*05:01,HLA-C*06:02,HLA-C*07:01,HLA-C*07:02,HLA-C*07:04,HLA-C*08:01,HLA-C*08:02,HLA-C*12:02,HLA-C*12:03,HLA-C*15:02,HLA-C*16:01,HLA-C*17:01,HLA-DPA1*02:01/DPB1*14:01,HLA-DQA1*01:02/DQB1*06:02,HLA-DQA1*05:01/DQB1*03:01,HLA-DRB1*01:02,HLA-DRB1*04:10,HLA-DRB1*11:01,HLA-DRB1*13:07,HLA-DRB5*01:01,HLA-DRB5*01:05</t>
  </si>
  <si>
    <t>503-527</t>
  </si>
  <si>
    <t>GLSVVMPVGGQSSFYSDWYQPAC</t>
  </si>
  <si>
    <t>HLA-A*23:01,HLA-A*24:02,HLA-A*25:01,HLA-A*26:01,HLA-A*29:02,HLA-A*30:02,HLA-A*32:01,HLA-B*07:02,HLA-B*08:01,HLA-B*13:01,HLA-B*14:02,HLA-B*15:01,HLA-B*15:02,HLA-B*15:25,HLA-B*18:01,HLA-B*35:01,HLA-B*35:03,HLA-B*39:01,HLA-B*44:02,HLA-B*44:03,HLA-B*46:01,HLA-B*51:01,HLA-B*53:01,HLA-B*55:01,HLA-B*56:01,HLA-B*57:01,HLA-B*58:01,HLA-B*58:02,HLA-C*01:02,HLA-C*02:02,HLA-C*02:09,HLA-C*03:02,HLA-C*03:03,HLA-C*03:04,HLA-C*04:01,HLA-C*05:01,HLA-C*07:01,HLA-C*07:02,HLA-C*08:01,HLA-C*08:02,HLA-C*12:02,HLA-C*14:02,HLA-E*01:01,HLA-G*01:01,HLA-G*01:02,HLA-G*01:03,HLA-G*01:04,HLA-G*01:06</t>
  </si>
  <si>
    <t>GlsivmpvggqssfysDWYQPAC,GLSVVMpvggqssfysdwyspac,GLSVvmpvggqssfysdwyQPAC,glsivmpvggqssfysDWYQPAC,GLSVVMPVGGqssfysdwyspac</t>
  </si>
  <si>
    <t>bceid_39449:15(-0)/15(100.0%)&lt;=&gt;tceid_195401:15(-8)/23(65.22%),bceid_49872:17(-3)/20(85.0%)&lt;=&gt;tceid_195401:17(-6)/23(73.91%),bceid_70010:15(-0)/15(100.0%)&lt;=&gt;tceid_195401:15(-8)/23(65.22%),bceid_76584:16(-4)/20(80.0%)&lt;=&gt;tceid_195401:16(-7)/23(69.57%),bceid_103532:13(-2)/15(86.67%)&lt;=&gt;tceid_195401:13(-10)/23(56.52%)</t>
  </si>
  <si>
    <t>108-130,105-127</t>
  </si>
  <si>
    <t>EAYQGVQQKWDATAT</t>
  </si>
  <si>
    <t>HLA-A*03:01,HLA-A*11:01,HLA-A*23:01,HLA-A*24:02,HLA-A*25:01,HLA-A*26:01,HLA-A*29:02,HLA-A*32:01,HLA-A*33:03,HLA-A*68:01,HLA-B*13:01,HLA-B*13:02,HLA-B*27:02,HLA-B*38:01,HLA-B*44:02,HLA-B*44:03,HLA-B*50:01,HLA-B*53:01,HLA-B*57:01,HLA-B*58:01,HLA-B*58:02,HLA-C*04:01,HLA-C*06:02,HLA-C*07:01,HLA-C*07:02,HLA-C*14:02,HLA-G*01:01,HLA-G*01:02,HLA-G*01:03,HLA-G*01:04,HLA-G*01:06</t>
  </si>
  <si>
    <t>49-63</t>
  </si>
  <si>
    <t>EDEARRMWASAQNIS</t>
  </si>
  <si>
    <t>HLA-A*02:01,HLA-A*02:06,HLA-A*32:01,HLA-B*13:01,HLA-B*13:02,HLA-B*18:01,HLA-B*27:02,HLA-B*27:05,HLA-B*44:02,HLA-B*44:03,HLA-B*48:01,HLA-B*52:01,HLA-B*55:01,HLA-B*56:01,HLA-DPA1*02:01/DPB1*14:01,HLA-E*01:01,HLA-G*01:01,HLA-G*01:02,HLA-G*01:03,HLA-G*01:04,HLA-G*01:06</t>
  </si>
  <si>
    <t>27-41,27-41,27-41,27-41,27-41</t>
  </si>
  <si>
    <t>AAFYAQFVQALSAGGGA</t>
  </si>
  <si>
    <t>HLA-A*02:06,HLA-A*23:01,HLA-A*24:02,HLA-A*29:02,HLA-B*08:01,HLA-B*13:01,HLA-B*13:02,HLA-B*14:02,HLA-B*35:03,HLA-B*38:01,HLA-B*39:01,HLA-B*46:01,HLA-B*48:01,HLA-B*49:01,HLA-B*50:01,HLA-B*51:01,HLA-B*52:01,HLA-C*01:02,HLA-C*02:02,HLA-C*02:09,HLA-C*03:02,HLA-C*03:03,HLA-C*03:04,HLA-C*04:01,HLA-C*06:02,HLA-C*07:01,HLA-C*07:02,HLA-C*07:04,HLA-C*08:01,HLA-C*08:02,HLA-C*12:02,HLA-C*12:03,HLA-C*14:02,HLA-C*15:02,HLA-C*16:01,HLA-C*17:01,HLA-DPA1*01/DPB1*04:01,HLA-DPA1*01:03/DPB1*02:01,HLA-DPA1*01:03/DPB1*04:01,HLA-DPA1*02:01/DPB1*01:01,HLA-DPA1*02:01/DPB1*05:01,HLA-DPA1*02:01/DPB1*14:01,HLA-DPA1*03:01/DPB1*04:02,HLA-DQA1*01:01/DQB1*05:01,HLA-DQA1*01:02/DQB1*06:02,HLA-DQA1*05:01/DQB1*02:01,HLA-DQA1*05:01/DQB1*03:01,HLA-DRB1*01:01,HLA-DRB1*04:01,HLA-DRB1*04:04,HLA-DRB1*04:05,HLA-DRB1*04:08,HLA-DRB1*04:21,HLA-DRB1*08:02,HLA-DRB1*09:01,HLA-DRB3*02:02,HLA-DRB5*01:01,HLA-E*01:01,HLA-G*01:01,HLA-G*01:02,HLA-G*01:03,HLA-G*01:04,HLA-G*01:06</t>
  </si>
  <si>
    <t>70-86</t>
  </si>
  <si>
    <t>EISTNIRQAGVQYSRADEEQ</t>
  </si>
  <si>
    <t>HLA-A*03:01,HLA-A*11:01,HLA-A*25:01,HLA-A*26:01,HLA-A*29:02,HLA-A*30:01,HLA-A*30:02,HLA-A*31:01,HLA-A*32:01,HLA-A*33:03,HLA-A*68:01,HLA-A*68:02,HLA-A*74:01,HLA-B*13:02,HLA-B*15:01,HLA-B*15:02,HLA-B*15:25,HLA-B*27:02,HLA-B*27:05,HLA-B*35:01,HLA-B*46:01,HLA-B*58:02,HLA-C*02:02,HLA-C*02:09,HLA-C*03:02,HLA-C*07:01,HLA-C*07:02,HLA-C*12:02,HLA-C*12:03,HLA-C*15:02,HLA-DQA1*01:02/DQB1*06:02,HLA-DQA1*05:01/DQB1*03:01,HLA-DRB1*03:05,HLA-DRB1*03:06,HLA-DRB1*03:07,HLA-DRB1*03:08,HLA-DRB1*03:09,HLA-DRB1*04:01,HLA-DRB1*04:02,HLA-DRB1*04:04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</t>
  </si>
  <si>
    <t>VANNTRLWVYCGNGTPNELG</t>
  </si>
  <si>
    <t>HLA-A*23:01,HLA-A*24:02,HLA-A*29:02,HLA-A*30:02,HLA-B*15:01,HLA-B*15:02,HLA-B*15:25,HLA-B*35:01,HLA-B*46:01,HLA-B*53:01,HLA-B*57:01,HLA-B*58:01,HLA-B*58:02,HLA-C*02:02,HLA-C*02:09,HLA-C*03:02,HLA-C*06:02,HLA-C*07:01,HLA-C*12:02,HLA-C*12:03,HLA-C*14:02,HLA-C*15:02,HLA-C*16:01,HLA-C*17:01,HLA-DQA1*01:02/DQB1*06:02,HLA-DRB1*15:06,HLA-G*01:01,HLA-G*01:02,HLA-G*01:03,HLA-G*01:04,HLA-G*01:06</t>
  </si>
  <si>
    <t>vanntrlwvycgngtpnelg</t>
  </si>
  <si>
    <t>bceid_67697:20(-0)/20(100.0%)&lt;=&gt;tceid_67697:20(-0)/20(100.0%)</t>
  </si>
  <si>
    <t>241-260,245-264</t>
  </si>
  <si>
    <t>EPEQLAAAHELIDRGRAEVV</t>
  </si>
  <si>
    <t>HLA-A*02:06,HLA-A*68:02,HLA-B*13:01,HLA-B*13:02,HLA-B*14:02,HLA-B*15:02,HLA-B*18:01,HLA-B*35:01,HLA-B*35:03,HLA-B*37:01,HLA-B*38:01,HLA-B*39:01,HLA-B*40:01,HLA-B*40:02,HLA-B*44:02,HLA-B*44:03,HLA-B*48:01,HLA-B*49:01,HLA-B*50:01,HLA-B*51:01,HLA-B*52:01,HLA-B*53:01,HLA-C*04:01,HLA-C*05:01,HLA-C*08:01,HLA-C*08:02,HLA-DQA1*04:01/DQB1*04:02,HLA-DRB1*08:04</t>
  </si>
  <si>
    <t>211-230</t>
  </si>
  <si>
    <t>SGSEAYQGVQQKWDA</t>
  </si>
  <si>
    <t>HLA-A*03:01,HLA-A*11:01,HLA-A*23:01,HLA-A*24:02,HLA-A*25:01,HLA-A*26:01,HLA-A*29:02,HLA-A*30:01,HLA-A*32:01,HLA-A*33:03,HLA-A*68:01,HLA-B*13:01,HLA-B*27:02,HLA-B*38:01,HLA-B*44:02,HLA-B*44:03,HLA-B*53:01,HLA-B*57:01,HLA-B*58:01,HLA-B*58:02,HLA-C*04:01,HLA-C*06:02,HLA-C*07:01,HLA-C*07:02,HLA-C*14:02,HLA-G*01:01,HLA-G*01:02,HLA-G*01:03,HLA-G*01:04,HLA-G*01:06</t>
  </si>
  <si>
    <t>GSGSEAYQGVQQKWD</t>
  </si>
  <si>
    <t>45-59</t>
  </si>
  <si>
    <t>SEAYQGVQQKW</t>
  </si>
  <si>
    <t>48-58</t>
  </si>
  <si>
    <t>RLEDEMKEGRYEVRAELPGV</t>
  </si>
  <si>
    <t>HLA-A*25:01,HLA-A*26:01,HLA-A*30:02,HLA-A*33:03,HLA-A*68:02,HLA-B*08:01,HLA-B*14:02,HLA-B*18:01,HLA-B*27:02,HLA-B*27:05,HLA-B*38:01,HLA-B*39:01,HLA-B*40:01,HLA-B*40:02,HLA-B*44:02,HLA-B*44:03,HLA-B*48:01,HLA-B*49:01,HLA-B*50:01,HLA-C*04:01,HLA-C*06:02,HLA-C*07:01,HLA-C*07:02,HLA-C*07:04,HLA-C*14:02,HLA-G*01:01,HLA-G*01:02,HLA-G*01:03,HLA-G*01:04,HLA-G*01:06</t>
  </si>
  <si>
    <t>RLedemkegryevraelPGV</t>
  </si>
  <si>
    <t>bceid_103130:15(-0)/15(100.0%)&lt;=&gt;tceid_54516:15(-5)/20(75.0%)</t>
  </si>
  <si>
    <t>EISTNIRQAGVQYSR</t>
  </si>
  <si>
    <t>HLA-A*03:01,HLA-A*11:01,HLA-A*25:01,HLA-A*26:01,HLA-A*29:02,HLA-A*30:01,HLA-A*30:02,HLA-A*31:01,HLA-A*32:01,HLA-A*33:03,HLA-A*68:01,HLA-A*68:02,HLA-A*74:01,HLA-B*15:01,HLA-B*15:02,HLA-B*15:25,HLA-B*27:02,HLA-B*27:05,HLA-B*35:01,HLA-B*46:01,HLA-B*58:02,HLA-C*02:02,HLA-C*02:09,HLA-C*03:02,HLA-C*07:01,HLA-C*07:02,HLA-C*12:02,HLA-C*12:03,HLA-C*15:02,HLA-DQA1*01:02/DQB1*06:02,HLA-DQA1*05:01/DQB1*03:01,HLA-DRB1*03:05,HLA-DRB1*03:06,HLA-DRB1*03:07,HLA-DRB1*03:08,HLA-DRB1*03:09,HLA-DRB1*04:01,HLA-DRB1*04:02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</t>
  </si>
  <si>
    <t>WETFLTSELPQWLSA</t>
  </si>
  <si>
    <t>HLA-A*02:01,HLA-A*02:06,HLA-A*23:01,HLA-A*24:02,HLA-A*25:01,HLA-A*26:01,HLA-A*32:01,HLA-A*68:02,HLA-B*13:01,HLA-B*13:02,HLA-B*18:01,HLA-B*37:01,HLA-B*39:01,HLA-B*40:01,HLA-B*40:02,HLA-B*44:02,HLA-B*44:03,HLA-B*48:01,HLA-B*49:01,HLA-B*50:01,HLA-B*53:01,HLA-B*57:01,HLA-B*58:01,HLA-B*58:02,HLA-C*02:02,HLA-C*02:09,HLA-C*03:02,HLA-C*03:03,HLA-C*03:04,HLA-C*05:01,HLA-C*06:02,HLA-C*07:04,HLA-C*08:01,HLA-C*08:02,HLA-C*12:02,HLA-C*12:03,HLA-C*15:02,HLA-C*16:01,HLA-C*17:01,HLA-E*01:01,HLA-G*01:01,HLA-G*01:02,HLA-G*01:03,HLA-G*01:04,HLA-G*01:06</t>
  </si>
  <si>
    <t>137-151,140-154</t>
  </si>
  <si>
    <t>ITVPARWVVNGIERSGEVNA</t>
  </si>
  <si>
    <t>HLA-A*02:06,HLA-A*31:01,HLA-A*32:01,HLA-A*68:02,HLA-B*14:02,HLA-B*27:02,HLA-B*27:05,HLA-B*40:02,HLA-B*49:01,HLA-B*50:01,HLA-B*51:01,HLA-B*52:01,HLA-B*57:01,HLA-B*58:01,HLA-B*58:02,HLA-C*01:02,HLA-C*02:02,HLA-C*02:09,HLA-C*03:03,HLA-C*03:04,HLA-C*06:02,HLA-C*12:02,HLA-C*12:03,HLA-C*15:02,HLA-C*16:01,HLA-C*17:01,HLA-DRB1*03:05,HLA-DRB1*03:06,HLA-DRB1*03:07,HLA-DRB1*03:08,HLA-DRB1*03:09,HLA-DRB1*04:21,HLA-DRB1*04:26,HLA-DRB1*08:13,HLA-DRB1*11:07,HLA-DRB1*11:14,HLA-DRB1*11:20,HLA-DRB1*11:28,HLA-DRB1*13:05,HLA-DRB1*13:07,HLA-DRB1*13:23,HLA-DRB3*02:02</t>
  </si>
  <si>
    <t>PMLAAAAGWQTLSAALDA</t>
  </si>
  <si>
    <t>HLA-A*32:01,HLA-B*07:02,HLA-B*13:01,HLA-B*35:03,HLA-B*39:01,HLA-B*46:01,HLA-B*48:01,HLA-B*52:01,HLA-C*01:02,HLA-C*02:02,HLA-C*02:09,HLA-C*03:02,HLA-C*03:03,HLA-C*03:04,HLA-C*05:01,HLA-C*06:02,HLA-C*07:04,HLA-C*08:01,HLA-C*08:02,HLA-C*12:02,HLA-C*12:03,HLA-C*14:02,HLA-C*15:02,HLA-C*16:01,HLA-C*17:01,HLA-DQA1*03:01/DQB1*03:02,HLA-DQA1*04:01/DQB1*04:02,HLA-DQA1*05:01/DQB1*03:01,HLA-DRB1*01:01,HLA-DRB1*04:04,HLA-DRB1*04:05,HLA-DRB1*07:01,HLA-DRB1*08:01,HLA-DRB1*13:21,HLA-E*01:01,HLA-G*01:01,HLA-G*01:02,HLA-G*01:03,HLA-G*01:04,HLA-G*01:06</t>
  </si>
  <si>
    <t>23-40</t>
  </si>
  <si>
    <t>TNIRQAGVQYSRADE</t>
  </si>
  <si>
    <t>HLA-A*03:01,HLA-A*11:01,HLA-A*25:01,HLA-A*26:01,HLA-A*29:02,HLA-A*30:01,HLA-A*30:02,HLA-A*31:01,HLA-A*32:01,HLA-A*33:03,HLA-A*68:01,HLA-A*74:01,HLA-B*13:02,HLA-B*15:01,HLA-B*15:02,HLA-B*15:25,HLA-B*27:02,HLA-B*27:05,HLA-B*35:01,HLA-B*46:01,HLA-C*02:02,HLA-C*02:09,HLA-C*03:02,HLA-C*07:01,HLA-C*07:02,HLA-C*12:02,HLA-C*12:03,HLA-DQA1*01:02/DQB1*06:02,HLA-DQA1*05:01/DQB1*03:01,HLA-DRB1*03:05,HLA-DRB1*03:06,HLA-DRB1*03:07,HLA-DRB1*03:08,HLA-DRB1*03:09,HLA-DRB1*04:01,HLA-DRB1*04:02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</t>
  </si>
  <si>
    <t>HTLQQDVINMVNDPFQTLTGRPLIG</t>
  </si>
  <si>
    <t>HLA-A*02:01,HLA-A*02:06,HLA-A*23:01,HLA-A*24:02,HLA-A*25:01,HLA-A*26:01,HLA-A*30:01,HLA-A*32:01,HLA-A*33:03,HLA-A*68:02,HLA-B*07:02,HLA-B*08:01,HLA-B*13:01,HLA-B*13:02,HLA-B*14:02,HLA-B*15:01,HLA-B*15:02,HLA-B*15:25,HLA-B*35:01,HLA-B*35:03,HLA-B*37:01,HLA-B*38:01,HLA-B*39:01,HLA-B*46:01,HLA-B*48:01,HLA-B*49:01,HLA-B*51:01,HLA-B*52:01,HLA-B*53:01,HLA-B*55:01,HLA-B*56:01,HLA-B*58:01,HLA-B*58:02,HLA-C*01:02,HLA-C*02:02,HLA-C*02:09,HLA-C*03:02,HLA-C*03:03,HLA-C*03:04,HLA-C*04:01,HLA-C*05:01,HLA-C*06:02,HLA-C*07:01,HLA-C*07:02,HLA-C*07:04,HLA-C*08:01,HLA-C*08:02,HLA-C*12:02,HLA-C*12:03,HLA-C*14:02,HLA-C*15:02,HLA-C*16:01,HLA-C*17:01,HLA-DPA1*01:03/DPB1*02:01,HLA-DRB1*01:01,HLA-DRB1*01:02,HLA-DRB1*03:01,HLA-DRB1*03:05,HLA-DRB1*03:06,HLA-DRB1*03:07,HLA-DRB1*03:08,HLA-DRB1*03:09,HLA-DRB1*04:01,HLA-DRB1*04:04,HLA-DRB1*04:05,HLA-DRB1*04:10,HLA-DRB1*04:21,HLA-DRB1*04:23,HLA-DRB1*07:01,HLA-DRB1*09:01,HLA-DRB1*11:07,HLA-DRB1*13:02,HLA-DRB3*01:01,HLA-DRB5*01:01,HLA-DRB5*01:05,HLA-E*01:01,HLA-G*01:01,HLA-G*01:02,HLA-G*01:03,HLA-G*01:04,HLA-G*01:06</t>
  </si>
  <si>
    <t>0,1,0.84,0.36</t>
  </si>
  <si>
    <t>385-409</t>
  </si>
  <si>
    <t>VWLQTASTQAKTRAMQAT</t>
  </si>
  <si>
    <t>HLA-A*25:01,HLA-A*26:01,HLA-A*30:01,HLA-A*31:01,HLA-A*33:03,HLA-A*68:01,HLA-A*68:02,HLA-A*74:01,HLA-B*07:02,HLA-B*08:01,HLA-B*14:02,HLA-B*15:02,HLA-B*15:25,HLA-B*46:01,HLA-B*55:01,HLA-C*01:02,HLA-C*02:02,HLA-C*02:09,HLA-C*03:02,HLA-C*03:03,HLA-C*03:04,HLA-C*06:02,HLA-C*07:01,HLA-C*07:04,HLA-C*08:01,HLA-C*12:02,HLA-C*12:03,HLA-C*14:02,HLA-C*15:02,HLA-C*16:01,HLA-DQA1*01:02/DQB1*06:02,HLA-DRB1*04:02,HLA-DRB1*04:23,HLA-DRB1*04:26,HLA-E*01:01,HLA-G*01:01,HLA-G*01:02,HLA-G*01:03,HLA-G*01:04,HLA-G*01:06</t>
  </si>
  <si>
    <t>73-90</t>
  </si>
  <si>
    <t>IEAAASAIQGNVTSI</t>
  </si>
  <si>
    <t>HLA-A*02:01,HLA-A*02:06,HLA-A*32:01,HLA-A*68:02,HLA-B*13:01,HLA-B*13:02,HLA-B*18:01,HLA-B*40:02,HLA-B*49:01,HLA-B*50:01,HLA-B*52:01,HLA-C*01:02,HLA-C*03:03,HLA-C*03:04,HLA-C*07:04,HLA-C*15:02,HLA-C*17:01,HLA-DQA1*01:02/DQB1*06:02,HLA-DQA1*04:01/DQB1*04:02,HLA-DQA1*05:01/DQB1*03:01</t>
  </si>
  <si>
    <t>IEaaasaiqgnvtsi</t>
  </si>
  <si>
    <t>bceid_60:13(-3)/16(81.25%)&lt;=&gt;tceid_106531:13(-2)/15(86.67%)</t>
  </si>
  <si>
    <t>GLPVEYLQV</t>
  </si>
  <si>
    <t>NP_215923.1,NP_216402.1,NP_218321.1,YP_177694.1</t>
  </si>
  <si>
    <t>Rv0129c,Rv1407,Rv1886c,Rv3804c</t>
  </si>
  <si>
    <t>NP_001351369.1,NP_001351370.1,NP_001351371.1,NP_002445.2,NP_076915.3,XP_024301831.1,XP_024301832.1</t>
  </si>
  <si>
    <t>HLA-A*02:01,HLA-A*02:06,HLA-B*55:01,HLA-B*56:01,HLA-C*01:02,HLA-E*01:01</t>
  </si>
  <si>
    <t>3,4,3.99,0.12</t>
  </si>
  <si>
    <t>Rv1886c,Rv0129c,Rv3804c,Rv3179,Rv2352c</t>
  </si>
  <si>
    <t>45-53,51-59,48-56,170-178,223-232</t>
  </si>
  <si>
    <t>GRAELSSIVVLLTNNTA</t>
  </si>
  <si>
    <t>EEN89774.1</t>
  </si>
  <si>
    <t>HLA-A*02:01,HLA-A*02:06,HLA-A*25:01,HLA-A*26:01,HLA-A*68:02,HLA-B*13:01,HLA-B*13:02,HLA-B*18:01,HLA-B*27:02,HLA-B*27:05,HLA-B*37:01,HLA-B*38:01,HLA-B*39:01,HLA-B*40:01,HLA-B*40:02,HLA-B*44:02,HLA-B*44:03,HLA-B*48:01,HLA-B*49:01,HLA-B*50:01,HLA-B*52:01,HLA-C*05:01,HLA-C*06:02,HLA-C*07:01,HLA-C*08:01,HLA-C*08:02,HLA-C*15:02,HLA-C*17:01,HLA-DQA1*01:02/DQB1*06:02,HLA-DRB1*01:01,HLA-DRB1*01:02,HLA-DRB1*03:06,HLA-DRB1*03:07,HLA-DRB1*03:08,HLA-DRB1*04:01,HLA-DRB1*04:02,HLA-DRB1*04:04,HLA-DRB1*04:05,HLA-DRB1*04:08,HLA-DRB1*04:10,HLA-DRB1*04:21,HLA-DRB1*04:23,HLA-DRB1*04:26,HLA-DRB1*08:13,HLA-DRB1*11:02,HLA-DRB1*11:04,HLA-DRB1*11:06,HLA-DRB1*11:14,HLA-DRB1*11:21,HLA-DRB1*13:01,HLA-DRB1*13:04,HLA-DRB1*13:07,HLA-DRB1*13:11,HLA-DRB1*13:22,HLA-DRB1*13:23,HLA-DRB1*13:27,HLA-DRB1*13:28,HLA-DRB1*15:01,HLA-DRB1*15:02,HLA-DRB1*15:06,HLA-DRB4*01:01</t>
  </si>
  <si>
    <t>163-179</t>
  </si>
  <si>
    <t>PVGGQSSFYSDWYSPACGKA</t>
  </si>
  <si>
    <t>HLA-A*03:01,HLA-A*11:01,HLA-A*29:02,HLA-A*30:02,HLA-A*32:01,HLA-B*13:01,HLA-B*15:01,HLA-B*35:01,HLA-B*44:02,HLA-B*44:03,HLA-B*57:01,HLA-B*58:01,HLA-C*05:01,HLA-C*08:01,HLA-C*08:02,HLA-C*14:02,HLA-DPA1*01/DPB1*04:01,HLA-DPA1*01:03/DPB1*02:01,HLA-DQA1*01:01/DQB1*05:01,HLA-DRB1*04:23,HLA-DRB3*01:01</t>
  </si>
  <si>
    <t>pvggqssfysdwyspacgka,pvggqssfysdwySPACGKA,PVGGqssfysdwyspacgkA</t>
  </si>
  <si>
    <t>bceid_49872:20(-0)/20(100.0%)&lt;=&gt;tceid_49872:20(-0)/20(100.0%),bceid_70010:13(-2)/15(86.67%)&lt;=&gt;tceid_49872:13(-7)/20(65.0%),bceid_103532:15(-0)/15(100.0%)&lt;=&gt;tceid_49872:15(-5)/20(75.0%)</t>
  </si>
  <si>
    <t>111-130,114-133</t>
  </si>
  <si>
    <t>KDFDGRSEFAYGSFV</t>
  </si>
  <si>
    <t>HLA-A*29:02,HLA-A*30:02,HLA-B*08:01,HLA-B*13:01,HLA-B*13:02,HLA-B*18:01,HLA-B*27:02,HLA-B*27:05,HLA-B*37:01,HLA-B*40:01,HLA-B*40:02,HLA-B*44:02,HLA-B*44:03,HLA-B*49:01,HLA-B*50:01,HLA-B*52:01,HLA-C*04:01,HLA-C*07:01,HLA-C*07:02,HLA-C*14:02,HLA-G*01:01,HLA-G*01:02,HLA-G*01:03,HLA-G*01:04,HLA-G*01:06</t>
  </si>
  <si>
    <t>85-99</t>
  </si>
  <si>
    <t>LLDAHIPQL</t>
  </si>
  <si>
    <t>NP_214801.1,YP_177919.1</t>
  </si>
  <si>
    <t>Rv0287,Rv3020c</t>
  </si>
  <si>
    <t>EFG78223.1,EFV14574.2,EFV14689.1,EIY54111.1,EOA60003.1</t>
  </si>
  <si>
    <t>HLA-A*02:01,HLA-A*02:06,HLA-A*32:01,HLA-B*08:01,HLA-B*13:01,HLA-B*13:02,HLA-B*14:02,HLA-B*35:03,HLA-B*37:01,HLA-B*38:01,HLA-B*39:01,HLA-B*40:02,HLA-B*46:01,HLA-B*48:01,HLA-B*52:01,HLA-C*01:02,HLA-C*02:02,HLA-C*02:09,HLA-C*03:02,HLA-C*03:03,HLA-C*03:04,HLA-C*04:01,HLA-C*05:01,HLA-C*07:01,HLA-C*07:02,HLA-C*07:04,HLA-C*08:01,HLA-C*08:02,HLA-C*12:02,HLA-C*14:02,HLA-C*15:02,HLA-C*16:01,HLA-C*17:01,HLA-E*01:01,HLA-G*01:01,HLA-G*01:02,HLA-G*01:03,HLA-G*01:04,HLA-G*01:06</t>
  </si>
  <si>
    <t>0,2,1.84,0.38</t>
  </si>
  <si>
    <t>3-11,3-11</t>
  </si>
  <si>
    <t>SLLDAHIPQL</t>
  </si>
  <si>
    <t>2-11,2-11</t>
  </si>
  <si>
    <t>DIKVQFQSGGNNSPAVYLLD</t>
  </si>
  <si>
    <t>HLA-A*02:06,HLA-A*30:02,HLA-A*68:02,HLA-B*14:02,HLA-B*15:01,HLA-B*15:25,HLA-B*38:01,HLA-B*39:01,HLA-B*48:01,HLA-B*50:01,HLA-C*01:02,HLA-C*03:02,HLA-C*06:02,HLA-C*07:01,HLA-C*07:04,HLA-C*08:01,HLA-C*15:02,HLA-C*17:01,HLA-DRB1*04:01,HLA-E*01:01,HLA-G*01:01,HLA-G*01:02,HLA-G*01:03,HLA-G*01:04,HLA-G*01:06</t>
  </si>
  <si>
    <t>dikvqfqsggnnspavylld,DIKVQFqsggnnspavylld</t>
  </si>
  <si>
    <t>bceid_8688:20(-0)/20(100.0%)&lt;=&gt;tceid_8688:20(-0)/20(100.0%),bceid_103530:14(-1)/15(93.33%)&lt;=&gt;tceid_8688:14(-6)/20(70.0%)</t>
  </si>
  <si>
    <t>61-80,64-83</t>
  </si>
  <si>
    <t>PSLTVAEQEQCLDELRGAAA</t>
  </si>
  <si>
    <t>HLA-A*68:02,HLA-B*18:01,HLA-B*35:03,HLA-B*37:01,HLA-B*38:01,HLA-B*39:01,HLA-B*40:01,HLA-B*40:02,HLA-B*44:02,HLA-B*44:03,HLA-B*49:01,HLA-B*50:01,HLA-C*01:02,HLA-C*03:03,HLA-C*03:04,HLA-C*05:01,HLA-C*07:04,HLA-C*08:01,HLA-C*08:02,HLA-C*17:01,HLA-DQA1*03:01/DQB1*03:02,HLA-DQA1*05:01/DQB1*02:01</t>
  </si>
  <si>
    <t>YQSGLSIVM</t>
  </si>
  <si>
    <t>NP_005883.3,XP_006722125.1,XP_006722126.1,XP_006722127.1,XP_006722128.1,XP_006722129.1,XP_006722132.1,XP_006722133.1,XP_011523481.1,XP_011523482.1,XP_011523484.1</t>
  </si>
  <si>
    <t>HLA-A*02:06,HLA-B*13:01,HLA-B*13:02,HLA-B*14:02,HLA-B*15:01,HLA-B*15:02,HLA-B*15:25,HLA-B*18:01,HLA-B*35:01,HLA-B*35:03,HLA-B*37:01,HLA-B*38:01,HLA-B*39:01,HLA-B*40:01,HLA-B*46:01,HLA-B*48:01,HLA-B*50:01,HLA-B*52:01,HLA-C*02:02,HLA-C*02:09,HLA-C*03:02,HLA-C*03:03,HLA-C*03:04,HLA-C*04:01,HLA-C*05:01,HLA-C*06:02,HLA-C*07:01,HLA-C*07:02,HLA-C*07:04,HLA-C*08:01,HLA-C*08:02,HLA-C*12:02,HLA-C*12:03,HLA-C*14:02,HLA-C*15:02,HLA-C*16:01,HLA-C*17:01,HLA-E*01:01</t>
  </si>
  <si>
    <t>1,3,2.02,0.16</t>
  </si>
  <si>
    <t>102-110,106-114</t>
  </si>
  <si>
    <t>MKEGRYEVRAELPGV</t>
  </si>
  <si>
    <t>HLA-A*25:01,HLA-A*26:01,HLA-A*68:02,HLA-B*14:02,HLA-B*27:02,HLA-B*27:05,HLA-B*38:01,HLA-B*39:01,HLA-B*40:01,HLA-B*40:02,HLA-B*48:01,HLA-B*49:01,HLA-B*50:01,HLA-C*04:01,HLA-C*06:02,HLA-C*07:01,HLA-C*07:02,HLA-C*07:04,HLA-C*14:02,HLA-G*01:01,HLA-G*01:02,HLA-G*01:03,HLA-G*01:04,HLA-G*01:06</t>
  </si>
  <si>
    <t>mkegryevraelPGV</t>
  </si>
  <si>
    <t>bceid_103130:12(-3)/15(80.0%)&lt;=&gt;tceid_41812:12(-3)/15(80.0%)</t>
  </si>
  <si>
    <t>GASQSTTNPIFGMPSPGS</t>
  </si>
  <si>
    <t>HLA-A*25:01,HLA-A*26:01,HLA-A*32:01,HLA-A*68:02,HLA-B*13:01,HLA-B*13:02,HLA-B*15:01,HLA-B*15:02,HLA-B*15:25,HLA-B*18:01,HLA-B*35:03,HLA-B*37:01,HLA-B*38:01,HLA-B*39:01,HLA-B*40:01,HLA-B*44:02,HLA-B*44:03,HLA-B*46:01,HLA-B*48:01,HLA-B*52:01,HLA-B*55:01,HLA-B*56:01,HLA-B*57:01,HLA-B*58:01,HLA-B*58:02,HLA-C*02:02,HLA-C*02:09,HLA-C*03:02,HLA-C*03:03,HLA-C*03:04,HLA-C*08:01,HLA-C*12:02,HLA-C*12:03,HLA-C*15:02,HLA-C*17:01,HLA-DRB1*04:04,HLA-DRB1*04:08,HLA-DRB1*04:10,HLA-DRB1*04:23,HLA-DRB1*11:04,HLA-DRB1*11:06,HLA-DRB1*13:11,HLA-E*01:01,HLA-G*01:01,HLA-G*01:02,HLA-G*01:03,HLA-G*01:04,HLA-G*01:06</t>
  </si>
  <si>
    <t>177-194</t>
  </si>
  <si>
    <t>ISLPSYYPDQKSLENYIAQT</t>
  </si>
  <si>
    <t>HLA-A*03:01,HLA-A*11:01,HLA-A*23:01,HLA-A*24:02,HLA-A*29:02,HLA-A*30:02,HLA-A*32:01,HLA-B*07:02,HLA-B*08:01,HLA-B*13:02,HLA-B*14:02,HLA-B*15:02,HLA-B*18:01,HLA-B*35:01,HLA-B*35:03,HLA-B*38:01,HLA-B*39:01,HLA-B*48:01,HLA-B*51:01,HLA-B*52:01,HLA-B*53:01,HLA-B*55:01,HLA-B*56:01,HLA-C*01:02,HLA-C*03:02,HLA-C*03:03,HLA-C*03:04,HLA-C*04:01,HLA-C*05:01,HLA-C*06:02,HLA-C*07:01,HLA-C*07:02,HLA-C*07:04,HLA-C*08:02,HLA-C*12:02,HLA-C*12:03,HLA-C*14:02,HLA-C*16:01,HLA-DRB1*03:05,HLA-DRB1*03:09,HLA-E*01:01,HLA-G*01:01,HLA-G*01:02,HLA-G*01:03,HLA-G*01:04,HLA-G*01:06</t>
  </si>
  <si>
    <t>54-73</t>
  </si>
  <si>
    <t>VVRFQEAANKQKQEL</t>
  </si>
  <si>
    <t>HLA-A*03:01,HLA-A*11:01,HLA-A*30:01,HLA-B*07:02,HLA-B*08:01,HLA-B*13:01,HLA-B*14:02,HLA-B*27:02,HLA-B*27:05,HLA-B*40:01,HLA-B*40:02,HLA-B*44:02,HLA-B*44:03,HLA-B*46:01,HLA-C*01:02,HLA-C*02:02,HLA-C*02:09,HLA-C*03:02,HLA-C*03:03,HLA-C*03:04,HLA-C*04:01,HLA-C*05:01,HLA-C*06:02,HLA-C*07:01,HLA-C*07:04,HLA-C*08:01,HLA-C*08:02,HLA-C*12:02,HLA-C*12:03,HLA-C*15:02,HLA-C*16:01,HLA-C*17:01,HLA-DRB1*04:23,HLA-DRB1*04:26,HLA-DRB1*11:02,HLA-DRB1*11:14,HLA-DRB1*11:21,HLA-DRB1*13:01,HLA-DRB1*13:07,HLA-DRB1*13:22,HLA-DRB1*13:23,HLA-DRB1*13:27,HLA-DRB1*13:28,HLA-DRB5*01:01,HLA-DRB5*01:05,HLA-E*01:01</t>
  </si>
  <si>
    <t>vvrfqeaankqkQEL</t>
  </si>
  <si>
    <t>bceid_120421:12(-1)/13(92.31%)&lt;=&gt;tceid_115552:12(-3)/15(80.0%)</t>
  </si>
  <si>
    <t>55-69</t>
  </si>
  <si>
    <t>SQLIEKPVAPSVMPAAAA</t>
  </si>
  <si>
    <t>HLA-A*02:01,HLA-A*02:06,HLA-A*68:02,HLA-B*07:02,HLA-B*13:01,HLA-B*13:02,HLA-B*14:02,HLA-B*18:01,HLA-B*35:03,HLA-B*37:01,HLA-B*39:01,HLA-B*40:01,HLA-B*40:02,HLA-B*44:02,HLA-B*44:03,HLA-B*48:01,HLA-B*49:01,HLA-B*50:01,HLA-B*52:01,HLA-B*55:01,HLA-B*56:01,HLA-C*01:02,HLA-C*06:02,HLA-C*07:04,HLA-C*12:03,HLA-DQA1*05:01/DQB1*03:01,HLA-DRB1*08:01,HLA-DRB1*08:02,HLA-DRB1*08:04,HLA-DRB1*08:06,HLA-DRB1*08:13,HLA-DRB1*11:02,HLA-DRB1*11:21,HLA-DRB1*13:22,HLA-E*01:01</t>
  </si>
  <si>
    <t>297-314</t>
  </si>
  <si>
    <t>MSWVMVSPELVVAAAADLAG</t>
  </si>
  <si>
    <t>HLA-A*02:01,HLA-A*02:06,HLA-A*23:01,HLA-A*24:02,HLA-A*68:02,HLA-B*07:02,HLA-B*13:02,HLA-B*35:03,HLA-B*50:01,HLA-B*52:01,HLA-B*55:01,HLA-B*56:01,HLA-C*01:02,HLA-C*03:03,HLA-C*03:04,HLA-C*04:01,HLA-C*07:02,HLA-C*14:02,HLA-C*17:01,HLA-DPA1*01:03/DPB1*04:01,HLA-DPA1*02:01/DPB1*14:01,HLA-DQA1*03:01/DQB1*03:02,HLA-DQA1*04:01/DQB1*04:02,HLA-DQA1*05:01/DQB1*02:01,HLA-DQA1*05:01/DQB1*03:01,HLA-DRB1*01:01,HLA-DRB1*01:02,HLA-DRB1*03:05,HLA-DRB1*03:09,HLA-DRB1*04:05,HLA-DRB1*04:08,HLA-DRB1*04:21,HLA-DRB1*07:01,HLA-DRB1*07:03,HLA-DRB1*08:13,HLA-DRB1*09:01,HLA-DRB1*11:28,HLA-DRB1*13:02,HLA-DRB1*13:05,HLA-DRB1*13:07,HLA-DRB3*02:02,HLA-DRB5*01:05,HLA-E*01:01,HLA-G*01:01,HLA-G*01:02,HLA-G*01:03,HLA-G*01:04,HLA-G*01:06</t>
  </si>
  <si>
    <t>VRFQEAANKQKQELD</t>
  </si>
  <si>
    <t>HLA-A*30:01,HLA-B*07:02,HLA-B*08:01,HLA-B*13:01,HLA-B*14:02,HLA-B*27:02,HLA-B*27:05,HLA-B*40:01,HLA-B*40:02,HLA-B*44:02,HLA-B*44:03,HLA-B*46:01,HLA-C*01:02,HLA-C*02:02,HLA-C*02:09,HLA-C*03:02,HLA-C*03:03,HLA-C*03:04,HLA-C*04:01,HLA-C*05:01,HLA-C*06:02,HLA-C*07:01,HLA-C*07:04,HLA-C*08:01,HLA-C*08:02,HLA-C*12:02,HLA-C*12:03,HLA-C*15:02,HLA-C*16:01,HLA-C*17:01,HLA-DRB1*04:23,HLA-DRB1*04:26,HLA-DRB1*11:02,HLA-DRB1*11:14,HLA-DRB1*11:21,HLA-DRB1*13:01,HLA-DRB1*13:07,HLA-DRB1*13:22,HLA-DRB1*13:23,HLA-DRB1*13:27,HLA-DRB1*13:28,HLA-DRB5*01:01,HLA-DRB5*01:05,HLA-E*01:01</t>
  </si>
  <si>
    <t>vrfqeaankqkQELD</t>
  </si>
  <si>
    <t>bceid_120421:11(-2)/13(84.62%)&lt;=&gt;tceid_70720:11(-4)/15(73.33%)</t>
  </si>
  <si>
    <t>NFVRSSNLKFQDAYNAAGGH</t>
  </si>
  <si>
    <t>HLA-A*23:01,HLA-A*24:02,HLA-A*25:01,HLA-A*26:01,HLA-A*29:02,HLA-A*30:02,HLA-A*32:01,HLA-B*07:02,HLA-B*15:01,HLA-B*15:02,HLA-B*15:25,HLA-B*18:01,HLA-B*27:02,HLA-B*35:01,HLA-B*46:01,HLA-B*53:01,HLA-B*57:01,HLA-B*58:01,HLA-B*58:02,HLA-C*02:02,HLA-C*02:09,HLA-C*03:02,HLA-C*03:03,HLA-C*03:04,HLA-C*06:02,HLA-C*07:01,HLA-C*07:02,HLA-C*08:01,HLA-C*12:02,HLA-C*12:03,HLA-C*14:02,HLA-C*15:02,HLA-C*16:01,HLA-C*17:01,HLA-DRB1*01:02,HLA-DRB1*03:06,HLA-DRB1*03:07,HLA-DRB1*03:08,HLA-DRB1*03:09,HLA-DRB1*04:01,HLA-DRB1*04:05,HLA-DRB1*04:08,HLA-DRB1*04:21,HLA-DRB1*04:26,HLA-DRB1*07:03,HLA-DRB1*08:02,HLA-DRB1*09:01,HLA-DRB1*11:02,HLA-DRB1*11:07,HLA-DRB1*11:20,HLA-DRB1*11:21,HLA-DRB1*11:28,HLA-DRB1*13:02,HLA-DRB1*13:04,HLA-DRB1*13:05,HLA-DRB1*13:22,HLA-DRB1*15:02,HLA-DRB3*01:01,HLA-DRB3*02:02,HLA-DRB5*01:01,HLA-G*01:01,HLA-G*01:02,HLA-G*01:03,HLA-G*01:04,HLA-G*01:06</t>
  </si>
  <si>
    <t>TATELNNALQNLART</t>
  </si>
  <si>
    <t>HLA-A*25:01,HLA-A*26:01,HLA-A*33:03,HLA-A*68:02,HLA-B*14:02,HLA-B*35:01,HLA-B*35:03,HLA-B*37:01,HLA-B*39:01,HLA-B*40:01,HLA-B*40:02,HLA-B*44:02,HLA-B*44:03,HLA-B*49:01,HLA-B*50:01,HLA-B*51:01,HLA-B*53:01,HLA-C*01:02,HLA-C*02:02,HLA-C*02:09,HLA-C*03:02,HLA-C*03:03,HLA-C*03:04,HLA-C*04:01,HLA-C*05:01,HLA-C*07:04,HLA-C*08:01,HLA-C*08:02,HLA-C*12:02,HLA-C*12:03,HLA-C*16:01,HLA-C*17:01</t>
  </si>
  <si>
    <t>61-75</t>
  </si>
  <si>
    <t>GTDTGQACQIQMSDPAYNIN</t>
  </si>
  <si>
    <t>HLA-A*02:01,HLA-A*02:06,HLA-A*26:01,HLA-A*29:02,HLA-A*30:02,HLA-A*32:01,HLA-A*68:02,HLA-B*13:01,HLA-B*13:02,HLA-B*15:01,HLA-B*15:02,HLA-B*15:25,HLA-B*18:01,HLA-B*35:01,HLA-B*52:01,HLA-C*04:01,HLA-C*05:01,HLA-C*08:01,HLA-C*08:02,HLA-C*17:01,HLA-DQA1*01:02/DQB1*06:02,HLA-DRB3*01:01,HLA-E*01:01,HLA-G*01:01,HLA-G*01:02,HLA-G*01:03,HLA-G*01:04,HLA-G*01:06</t>
  </si>
  <si>
    <t>34-53</t>
  </si>
  <si>
    <t>LGGCSTALFPAGGSTGSLLM</t>
  </si>
  <si>
    <t>HLA-B*07:02,HLA-B*35:01,HLA-B*35:03,HLA-B*39:01,HLA-B*51:01,HLA-B*53:01,HLA-B*55:01,HLA-B*56:01,HLA-C*01:02,HLA-C*03:03,HLA-C*03:04,HLA-C*04:01,HLA-C*08:01,HLA-C*14:02,HLA-DQA1*01:02/DQB1*06:02,HLA-DQA1*05:01/DQB1*03:01,HLA-G*01:01,HLA-G*01:02,HLA-G*01:03,HLA-G*01:04,HLA-G*01:06</t>
  </si>
  <si>
    <t>RRLKLGDKVYFRHTKAGELCE</t>
  </si>
  <si>
    <t>HLA-A*03:01,HLA-A*11:01,HLA-A*30:01,HLA-A*30:02,HLA-A*31:01,HLA-A*32:01,HLA-A*33:03,HLA-A*74:01,HLA-B*08:01,HLA-B*13:01,HLA-B*14:02,HLA-B*15:01,HLA-B*15:02,HLA-B*15:25,HLA-B*27:02,HLA-B*27:05,HLA-B*38:01,HLA-B*39:01,HLA-B*46:01,HLA-B*55:01,HLA-C*02:02,HLA-C*02:09,HLA-C*06:02,HLA-C*07:01,HLA-C*07:02,HLA-C*07:04,HLA-C*14:02,HLA-C*15:02,HLA-DPA1*02:01/DPB1*05:01,HLA-DRB1*03:01,HLA-DRB1*03:06,HLA-DRB1*03:07,HLA-DRB1*03:08,HLA-DRB1*03:09,HLA-DRB1*04:02,HLA-DRB1*07:01,HLA-DRB1*07:03,HLA-DRB1*08:01,HLA-DRB1*08:02,HLA-DRB1*08:04,HLA-DRB1*08:06,HLA-DRB1*08:17,HLA-DRB1*09:01,HLA-DRB1*11:07,HLA-DRB1*11:14,HLA-DRB1*11:20,HLA-DRB1*13:04,HLA-DRB1*13:21,HLA-DRB1*13:23,HLA-DRB5*01:01,HLA-DRB5*01:05</t>
  </si>
  <si>
    <t>366-386</t>
  </si>
  <si>
    <t>PLPVVFPIVQGELSKQTGQQ</t>
  </si>
  <si>
    <t>HLA-A*02:06,HLA-A*23:01,HLA-A*24:02,HLA-A*32:01,HLA-A*68:02,HLA-B*07:02,HLA-B*08:01,HLA-B*35:01,HLA-B*35:03,HLA-B*46:01,HLA-B*51:01,HLA-B*53:01,HLA-B*55:01,HLA-B*56:01,HLA-C*01:02,HLA-C*02:02,HLA-C*02:09,HLA-C*03:03,HLA-C*03:04,HLA-C*04:01,HLA-C*07:02,HLA-C*07:04,HLA-C*12:03,HLA-C*14:02,HLA-C*15:02,HLA-C*17:01,HLA-DRB1*03:06,HLA-DRB1*03:07,HLA-DRB1*03:08,HLA-DRB1*04:10,HLA-DRB1*08:06,HLA-DRB1*11:07,HLA-DRB1*13:04,HLA-DRB4*01:01,HLA-E*01:01,HLA-G*01:01,HLA-G*01:02,HLA-G*01:03,HLA-G*01:04,HLA-G*01:06</t>
  </si>
  <si>
    <t>154-173</t>
  </si>
  <si>
    <t>TLLDVAQANLGEAAGTYV</t>
  </si>
  <si>
    <t>EFG78223.1</t>
  </si>
  <si>
    <t>HLA-A*02:01,HLA-A*02:06,HLA-A*26:01,HLA-A*29:02,HLA-A*30:02,HLA-B*13:02,HLA-B*15:01,HLA-B*15:02,HLA-B*15:25,HLA-B*35:01,HLA-B*40:02,HLA-B*49:01,HLA-B*50:01,HLA-C*01:02,HLA-C*04:01,HLA-C*05:01,HLA-C*07:04,HLA-C*08:01,HLA-C*08:02,HLA-C*17:01,HLA-DQA1*05:01/DQB1*03:01,HLA-E*01:01</t>
  </si>
  <si>
    <t>0,2,1.84,0.37</t>
  </si>
  <si>
    <t>67-84,67-84</t>
  </si>
  <si>
    <t>AGARPAASPLAAPVDPSTPA</t>
  </si>
  <si>
    <t>HLA-A*02:06,HLA-A*30:01,HLA-A*68:02,HLA-B*07:02,HLA-B*35:01,HLA-B*35:03,HLA-B*46:01,HLA-B*55:01,HLA-B*56:01,HLA-C*01:02,HLA-C*02:02,HLA-C*02:09,HLA-C*03:02,HLA-C*03:03,HLA-C*03:04,HLA-C*08:01,HLA-C*12:02,HLA-C*12:03,HLA-C*15:02,HLA-C*16:01,HLA-C*17:01,HLA-DQA1*04:01/DQB1*04:02,HLA-DQA1*05:01/DQB1*03:01</t>
  </si>
  <si>
    <t>254-273</t>
  </si>
  <si>
    <t>LLRAESLPGAGGSLTRTP</t>
  </si>
  <si>
    <t>HLA-A*02:01,HLA-A*74:01,HLA-B*07:02,HLA-B*35:03,HLA-B*37:01,HLA-B*40:01,HLA-B*40:02,HLA-B*44:02,HLA-B*44:03,HLA-B*48:01,HLA-B*49:01,HLA-B*56:01,HLA-C*01:02,HLA-C*03:03,HLA-C*03:04,HLA-C*08:02,HLA-C*14:02,HLA-DQA1*05:01/DQB1*03:01,HLA-DRB1*04:02,HLA-DRB1*04:10,HLA-E*01:01,HLA-G*01:01,HLA-G*01:02,HLA-G*01:03,HLA-G*01:04,HLA-G*01:06</t>
  </si>
  <si>
    <t>277-294</t>
  </si>
  <si>
    <t>FPVVTHDEVLRLVGRRRLWGRG</t>
  </si>
  <si>
    <t>Rv1114</t>
  </si>
  <si>
    <t>HLA-A*02:01,HLA-A*02:06,HLA-A*25:01,HLA-A*26:01,HLA-A*31:01,HLA-A*32:01,HLA-A*33:03,HLA-A*68:01,HLA-A*68:02,HLA-A*74:01,HLA-B*07:02,HLA-B*13:01,HLA-B*13:02,HLA-B*14:02,HLA-B*18:01,HLA-B*27:02,HLA-B*27:05,HLA-B*35:01,HLA-B*35:03,HLA-B*37:01,HLA-B*38:01,HLA-B*39:01,HLA-B*46:01,HLA-B*51:01,HLA-B*52:01,HLA-B*53:01,HLA-B*55:01,HLA-B*56:01,HLA-B*57:01,HLA-B*58:01,HLA-B*58:02,HLA-C*01:02,HLA-C*02:02,HLA-C*02:09,HLA-C*03:02,HLA-C*03:03,HLA-C*03:04,HLA-C*04:01,HLA-C*05:01,HLA-C*06:02,HLA-C*07:01,HLA-C*07:02,HLA-C*07:04,HLA-C*08:01,HLA-C*08:02,HLA-C*12:02,HLA-C*12:03,HLA-C*15:02,HLA-C*16:01,HLA-C*17:01,HLA-DPA1*03:01/DPB1*04:02,HLA-DQA1*05:01/DQB1*02:01,HLA-DRB1*01:02,HLA-DRB1*03:01,HLA-DRB1*03:06,HLA-DRB1*03:07,HLA-DRB1*03:08,HLA-DRB1*07:03,HLA-DRB1*08:01,HLA-DRB1*08:02,HLA-DRB1*08:04,HLA-DRB1*08:06,HLA-DRB1*08:13,HLA-DRB1*08:17,HLA-DRB1*11:01,HLA-DRB1*11:02,HLA-DRB1*11:04,HLA-DRB1*11:06,HLA-DRB1*11:14,HLA-DRB1*11:20,HLA-DRB1*11:21,HLA-DRB1*11:28,HLA-DRB1*13:01,HLA-DRB1*13:02,HLA-DRB1*13:04,HLA-DRB1*13:05,HLA-DRB1*13:07,HLA-DRB1*13:11,HLA-DRB1*13:21,HLA-DRB1*13:22,HLA-DRB1*13:23,HLA-DRB1*13:27,HLA-DRB1*13:28,HLA-DRB1*15:01,HLA-DRB1*15:02,HLA-DRB1*15:06,HLA-DRB3*01:01,HLA-DRB5*01:01,HLA-DRB5*01:05,HLA-E*01:01,HLA-G*01:01,HLA-G*01:02,HLA-G*01:03,HLA-G*01:04,HLA-G*01:06</t>
  </si>
  <si>
    <t>fpvvthdevlrlvgrrrlwgrg</t>
  </si>
  <si>
    <t>bceid_120537:22(-0)/22(100.0%)&lt;=&gt;tceid_120537:22(-0)/22(100.0%)</t>
  </si>
  <si>
    <t>GLRAQDDYNGWDINTPAFEW</t>
  </si>
  <si>
    <t>HLA-A*23:01,HLA-A*24:02,HLA-A*25:01,HLA-A*26:01,HLA-A*29:02,HLA-A*32:01,HLA-B*18:01,HLA-B*27:02,HLA-B*37:01,HLA-B*44:02,HLA-B*44:03,HLA-B*53:01,HLA-B*56:01,HLA-B*57:01,HLA-B*58:01,HLA-B*58:02,HLA-C*04:01,HLA-C*07:02,HLA-C*08:02,HLA-C*14:02,HLA-DQA1*01:01/DQB1*05:01,HLA-DQA1*03:01/DQB1*03:02,HLA-DQA1*04:01/DQB1*04:02,HLA-G*01:01,HLA-G*01:02,HLA-G*01:03,HLA-G*01:04,HLA-G*01:06</t>
  </si>
  <si>
    <t>glraqddyngwdintpafew</t>
  </si>
  <si>
    <t>bceid_21096:20(-0)/20(100.0%)&lt;=&gt;tceid_21096:20(-0)/20(100.0%)</t>
  </si>
  <si>
    <t>81-100,84-103</t>
  </si>
  <si>
    <t>GYAGTLQSL</t>
  </si>
  <si>
    <t>NP_214802.1,NP_217535.1,NP_218349.1</t>
  </si>
  <si>
    <t>Rv0288,Rv3019c,Rv3832c</t>
  </si>
  <si>
    <t>HLA-A*23:01,HLA-A*24:02,HLA-B*35:03,HLA-B*38:01,HLA-B*51:01,HLA-C*01:02,HLA-C*02:02,HLA-C*02:09,HLA-C*03:02,HLA-C*03:03,HLA-C*03:04,HLA-C*04:01,HLA-C*06:02,HLA-C*07:01,HLA-C*07:02,HLA-C*07:04,HLA-C*08:01,HLA-C*08:02,HLA-C*12:02,HLA-C*12:03,HLA-C*14:02,HLA-C*15:02,HLA-C*16:01,HLA-C*17:01,HLA-G*01:01,HLA-G*01:02,HLA-G*01:03,HLA-G*01:04,HLA-G*01:06</t>
  </si>
  <si>
    <t>2,3,2.75,0.43</t>
  </si>
  <si>
    <t>Rv0288,Rv0064</t>
  </si>
  <si>
    <t>20-28,882-891</t>
  </si>
  <si>
    <t>NNSPAVYLLDGLRAQDDYNG</t>
  </si>
  <si>
    <t>HLA-A*31:01,HLA-A*68:01,HLA-A*68:02,HLA-A*74:01,HLA-B*07:02,HLA-B*14:02,HLA-B*38:01,HLA-B*39:01,HLA-C*01:02,HLA-C*06:02,HLA-C*07:01,HLA-C*07:04,HLA-C*15:02,HLA-DRB1*01:01,HLA-DRB1*01:02,HLA-DRB1*03:05,HLA-DRB1*03:09,HLA-DRB1*04:05,HLA-DRB1*11:04,HLA-DRB1*11:06,HLA-DRB1*11:07,HLA-DRB1*11:14,HLA-DRB1*11:28,HLA-DRB1*13:05,HLA-DRB1*13:11,HLA-DRB1*13:23,HLA-DRB1*15:02,HLA-DRB1*15:06,HLA-DRB3*01:01,HLA-E*01:01,HLA-G*01:01,HLA-G*01:02,HLA-G*01:03,HLA-G*01:04,HLA-G*01:06</t>
  </si>
  <si>
    <t>nnspavylldglraqddyng</t>
  </si>
  <si>
    <t>bceid_45250:20(-0)/20(100.0%)&lt;=&gt;tceid_45250:20(-0)/20(100.0%)</t>
  </si>
  <si>
    <t>GELLPEAAGPTQVLVPRSAI</t>
  </si>
  <si>
    <t>HLA-A*02:01,HLA-A*02:06,HLA-A*25:01,HLA-A*26:01,HLA-A*31:01,HLA-A*33:03,HLA-A*68:02,HLA-B*07:02,HLA-B*08:01,HLA-B*13:02,HLA-B*14:02,HLA-B*15:02,HLA-B*35:01,HLA-B*35:03,HLA-B*39:01,HLA-B*40:01,HLA-B*40:02,HLA-B*46:01,HLA-B*48:01,HLA-B*49:01,HLA-B*50:01,HLA-B*51:01,HLA-B*52:01,HLA-B*53:01,HLA-B*55:01,HLA-B*56:01,HLA-C*01:02,HLA-C*02:02,HLA-C*02:09,HLA-C*03:02,HLA-C*03:03,HLA-C*03:04,HLA-C*04:01,HLA-C*05:01,HLA-C*06:02,HLA-C*07:01,HLA-C*07:02,HLA-C*07:04,HLA-C*08:01,HLA-C*08:02,HLA-C*12:02,HLA-C*12:03,HLA-C*14:02,HLA-C*15:02,HLA-C*16:01,HLA-C*17:01,HLA-E*01:01,HLA-G*01:01,HLA-G*01:02,HLA-G*01:03,HLA-G*01:04,HLA-G*01:06</t>
  </si>
  <si>
    <t>204-223</t>
  </si>
  <si>
    <t>AAQAAVVRFQEAANK</t>
  </si>
  <si>
    <t>HLA-A*03:01,HLA-A*11:01,HLA-A*32:01,HLA-B*08:01,HLA-B*13:01,HLA-B*13:02,HLA-B*15:01,HLA-B*15:02,HLA-B*15:25,HLA-B*27:02,HLA-B*27:05,HLA-B*35:01,HLA-B*37:01,HLA-B*46:01,HLA-B*48:01,HLA-B*52:01,HLA-B*53:01,HLA-B*55:01,HLA-B*56:01,HLA-B*57:01,HLA-B*58:01,HLA-B*58:02,HLA-C*02:02,HLA-C*02:09,HLA-C*03:02,HLA-C*03:03,HLA-C*03:04,HLA-C*05:01,HLA-C*08:01,HLA-C*12:02,HLA-C*12:03,HLA-C*15:02,HLA-C*16:01,HLA-C*17:01,HLA-DRB1*04:23,HLA-DRB1*04:26,HLA-DRB1*11:02,HLA-DRB1*11:14,HLA-DRB1*11:21,HLA-DRB1*13:01,HLA-DRB1*13:07,HLA-DRB1*13:22,HLA-DRB1*13:23,HLA-DRB1*13:27,HLA-DRB1*13:28,HLA-DRB5*01:01,HLA-DRB5*01:05,HLA-G*01:01,HLA-G*01:02,HLA-G*01:03,HLA-G*01:04,HLA-G*01:06</t>
  </si>
  <si>
    <t>Aaqaavvrfqeaank,AAQAavvrfqeaank</t>
  </si>
  <si>
    <t>bceid_3934:14(-1)/15(93.33%)&lt;=&gt;tceid_161581:14(-1)/15(93.33%),bceid_120421:11(-2)/13(84.62%)&lt;=&gt;tceid_161581:11(-4)/15(73.33%)</t>
  </si>
  <si>
    <t>50-64</t>
  </si>
  <si>
    <t>DEISTNIRQAGVQYS</t>
  </si>
  <si>
    <t>HLA-A*25:01,HLA-A*26:01,HLA-A*29:02,HLA-A*30:02,HLA-A*68:02,HLA-B*15:01,HLA-B*15:02,HLA-B*15:25,HLA-B*18:01,HLA-B*27:02,HLA-B*35:01,HLA-B*46:01,HLA-B*50:01,HLA-B*58:02,HLA-C*02:02,HLA-C*02:09,HLA-C*03:02,HLA-C*07:01,HLA-C*07:02,HLA-C*12:02,HLA-C*12:03,HLA-C*15:02,HLA-DQA1*01:02/DQB1*06:02,HLA-DRB1*03:05,HLA-DRB1*03:06,HLA-DRB1*03:07,HLA-DRB1*03:08,HLA-DRB1*03:09,HLA-DRB1*04:01,HLA-DRB1*04:02,HLA-DRB1*04:08,HLA-DRB1*04:10,HLA-DRB1*04:21,HLA-DRB1*04:23,HLA-DRB1*04:26,HLA-DRB1*08:04,HLA-DRB1*08:13,HLA-DRB1*11:02,HLA-DRB1*11:04,HLA-DRB1*11:06,HLA-DRB1*11:07,HLA-DRB1*11:14,HLA-DRB1*11:20,HLA-DRB1*11:21,HLA-DRB1*13:01,HLA-DRB1*13:04,HLA-DRB1*13:07,HLA-DRB1*13:11,HLA-DRB1*13:22,HLA-DRB1*13:23,HLA-DRB1*13:27,HLA-DRB1*13:28,HLA-DRB4*01:01</t>
  </si>
  <si>
    <t>70-84</t>
  </si>
  <si>
    <t>APYNVRRLPPPVVEP</t>
  </si>
  <si>
    <t>HLA-A*02:01,HLA-A*02:06,HLA-B*07:02,HLA-B*08:01,HLA-B*14:02,HLA-B*27:02,HLA-B*27:05,HLA-B*51:01,HLA-B*55:01,HLA-B*56:01,HLA-C*01:02,HLA-C*06:02,HLA-C*07:01,HLA-C*07:02,HLA-C*07:04,HLA-DRB1*01:01,HLA-DRB1*01:02,HLA-DRB1*03:05,HLA-DRB1*03:09,HLA-DRB1*09:01,HLA-DRB1*11:02,HLA-DRB1*11:04,HLA-DRB1*11:06,HLA-DRB1*11:07,HLA-DRB1*11:21,HLA-DRB1*11:28,HLA-DRB1*13:01,HLA-DRB1*13:05,HLA-DRB1*13:07,HLA-DRB1*13:11,HLA-DRB1*13:21,HLA-DRB1*13:22,HLA-DRB1*13:27,HLA-DRB1*13:28,HLA-DRB1*15:01,HLA-DRB1*15:06,HLA-E*01:01</t>
  </si>
  <si>
    <t>apynvrrlpppvvep</t>
  </si>
  <si>
    <t>bceid_120408:15(-0)/15(100.0%)&lt;=&gt;tceid_120408:15(-0)/15(100.0%)</t>
  </si>
  <si>
    <t>398-412</t>
  </si>
  <si>
    <t>AASAIQGNVTSIHSL</t>
  </si>
  <si>
    <t>HLA-A*02:01,HLA-A*02:06,HLA-A*32:01,HLA-A*68:02,HLA-B*13:01,HLA-B*13:02,HLA-B*14:02,HLA-B*15:01,HLA-B*37:01,HLA-B*39:01,HLA-B*48:01,HLA-B*52:01,HLA-C*01:02,HLA-C*03:03,HLA-C*03:04,HLA-C*07:04,HLA-C*08:01,HLA-C*15:02,HLA-C*17:01,HLA-DRB1*04:01,HLA-DRB1*04:08,HLA-DRB1*04:10,HLA-DRB1*04:23,HLA-DRB1*04:26,HLA-DRB3*02:02</t>
  </si>
  <si>
    <t>aasaiqgnvtsihsl</t>
  </si>
  <si>
    <t>bceid_60:15(-1)/16(93.75%)&lt;=&gt;tceid_161582:15(-0)/15(100.0%)</t>
  </si>
  <si>
    <t>14-28</t>
  </si>
  <si>
    <t>GPMQQLTQPLQQVTSLFS</t>
  </si>
  <si>
    <t>HLA-A*02:01,HLA-A*02:06,HLA-A*23:01,HLA-A*24:02,HLA-A*68:02,HLA-B*07:02,HLA-B*08:01,HLA-B*13:01,HLA-B*13:02,HLA-B*14:02,HLA-B*15:01,HLA-B*15:02,HLA-B*15:25,HLA-B*35:01,HLA-B*35:03,HLA-B*38:01,HLA-B*39:01,HLA-B*48:01,HLA-B*51:01,HLA-B*52:01,HLA-B*53:01,HLA-B*55:01,HLA-B*56:01,HLA-C*01:02,HLA-C*03:03,HLA-C*03:04,HLA-C*04:01,HLA-C*07:04,HLA-C*08:01,HLA-C*15:02,HLA-DRB1*04:02,HLA-DRB1*04:04,HLA-DRB1*04:05,HLA-DRB1*04:08,HLA-DRB1*04:10,HLA-DRB1*04:23,HLA-DRB1*11:04,HLA-DRB1*11:06,HLA-DRB1*11:28,HLA-DRB1*13:05,HLA-DRB1*13:11,HLA-DRB4*01:01,HLA-E*01:01,HLA-G*01:01,HLA-G*01:02,HLA-G*01:03,HLA-G*01:04,HLA-G*01:06</t>
  </si>
  <si>
    <t>217-234</t>
  </si>
  <si>
    <t>AYHPQQFIY</t>
  </si>
  <si>
    <t>NP_216168.1,NP_216402.1,YP_177694.1</t>
  </si>
  <si>
    <t>Rv0129c,Rv1652,Rv1886c</t>
  </si>
  <si>
    <t>HLA-A*23:01,HLA-A*24:02,HLA-A*29:02,HLA-A*30:01,HLA-A*30:02,HLA-A*32:01,HLA-B*15:02,HLA-B*15:25,HLA-B*27:02,HLA-B*38:01,HLA-B*58:02,HLA-C*03:02,HLA-C*04:01,HLA-C*06:02,HLA-C*07:01,HLA-C*07:02,HLA-C*07:04,HLA-C*12:02,HLA-C*12:03,HLA-C*14:02,HLA-G*01:01,HLA-G*01:02,HLA-G*01:03,HLA-G*01:04,HLA-G*01:06</t>
  </si>
  <si>
    <t>Rv1886c,Rv1652,Rv0129c</t>
  </si>
  <si>
    <t>177-185,272-280,181-189</t>
  </si>
  <si>
    <t>IDYAVNVKGVVVVVAAGNTGGDC</t>
  </si>
  <si>
    <t>HLA-A*02:06,HLA-A*25:01,HLA-A*26:01,HLA-A*68:02,HLA-B*08:01,HLA-B*13:02,HLA-B*51:01,HLA-B*52:01,HLA-C*02:02,HLA-C*02:09,HLA-C*03:02,HLA-C*03:03,HLA-C*03:04,HLA-C*06:02,HLA-C*07:04,HLA-C*08:01,HLA-C*12:02,HLA-C*12:03,HLA-C*15:02,HLA-C*16:01,HLA-C*17:01,HLA-DQA1*01:02/DQB1*06:02,HLA-DQA1*05:01/DQB1*03:01,HLA-DRB1*01:02,HLA-DRB1*04:04,HLA-DRB1*04:08,HLA-DRB1*04:10,HLA-DRB1*04:23,HLA-DRB1*08:02,HLA-DRB1*08:04,HLA-DRB1*08:06,HLA-DRB1*08:13,HLA-DRB1*13:01,HLA-DRB1*13:27,HLA-DRB1*13:28,HLA-DRB3*02:02,HLA-DRB5*01:05</t>
  </si>
  <si>
    <t>220-242</t>
  </si>
  <si>
    <t>TIGDTTIPAGRRVLLLYGSA</t>
  </si>
  <si>
    <t>EFG74899.1</t>
  </si>
  <si>
    <t>HLA-A*25:01,HLA-A*26:01,HLA-A*29:02,HLA-A*30:01,HLA-A*30:02,HLA-A*33:03,HLA-A*68:01,HLA-A*68:02,HLA-B*07:02,HLA-B*08:01,HLA-B*14:02,HLA-B*15:01,HLA-B*15:02,HLA-B*15:25,HLA-B*27:02,HLA-B*27:05,HLA-B*35:01,HLA-B*35:03,HLA-B*39:01,HLA-B*51:01,HLA-B*52:01,HLA-B*53:01,HLA-B*55:01,HLA-B*56:01,HLA-B*57:01,HLA-B*58:02,HLA-C*01:02,HLA-C*02:02,HLA-C*02:09,HLA-C*03:03,HLA-C*03:04,HLA-C*04:01,HLA-C*06:02,HLA-C*07:04,HLA-C*08:01,HLA-C*12:02,HLA-C*12:03,HLA-C*14:02,HLA-C*15:02,HLA-C*16:01,HLA-C*17:01,HLA-E*01:01,HLA-G*01:01,HLA-G*01:02,HLA-G*01:03,HLA-G*01:04,HLA-G*01:06</t>
  </si>
  <si>
    <t>302-321</t>
  </si>
  <si>
    <t>RFQEAANKQKQELDE</t>
  </si>
  <si>
    <t>HLA-A*30:01,HLA-B*07:02,HLA-B*08:01,HLA-B*13:01,HLA-B*14:02,HLA-B*40:01,HLA-B*40:02,HLA-B*44:02,HLA-B*44:03,HLA-B*46:01,HLA-C*01:02,HLA-C*02:02,HLA-C*02:09,HLA-C*03:02,HLA-C*03:03,HLA-C*03:04,HLA-C*04:01,HLA-C*05:01,HLA-C*06:02,HLA-C*07:01,HLA-C*07:04,HLA-C*08:01,HLA-C*08:02,HLA-C*12:02,HLA-C*12:03,HLA-C*15:02,HLA-C*16:01,HLA-C*17:01,HLA-DRB5*01:01,HLA-E*01:01</t>
  </si>
  <si>
    <t>AYGSFVRTVSLPVGA</t>
  </si>
  <si>
    <t>HLA-DPA1*01/DPB1*04:01,HLA-DPA1*01:03/DPB1*02:01,HLA-DPA1*01:03/DPB1*04:01,HLA-DPA1*02:01/DPB1*01:01,HLA-DPA1*02:01/DPB1*14:01,HLA-DRB1*01:01,HLA-DRB1*01:02,HLA-DRB1*04:01,HLA-DRB1*04:04,HLA-DRB1*04:05,HLA-DRB1*04:08,HLA-DRB1*04:21,HLA-DRB1*04:26,HLA-DRB1*07:01,HLA-DRB1*07:03,HLA-DRB1*08:02,HLA-DRB1*08:13,HLA-DRB1*09:01,HLA-DRB1*11:01,HLA-DRB1*11:14,HLA-DRB1*11:20,HLA-DRB1*11:28,HLA-DRB1*13:02,HLA-DRB1*13:05,HLA-DRB1*13:21,HLA-DRB1*13:23,HLA-DRB1*15:01,HLA-DRB1*15:02,HLA-DRB1*15:06,HLA-DRB3*02:02,HLA-DRB5*01:01</t>
  </si>
  <si>
    <t>94-108</t>
  </si>
  <si>
    <t>LPEIAANHITQAVLTATN</t>
  </si>
  <si>
    <t>HLA-A*02:06,HLA-A*68:02,HLA-B*13:02,HLA-B*14:02,HLA-B*35:03,HLA-B*38:01,HLA-B*39:01,HLA-B*46:01,HLA-B*48:01,HLA-B*51:01,HLA-B*52:01,HLA-B*53:01,HLA-B*55:01,HLA-B*56:01,HLA-C*01:02,HLA-C*02:02,HLA-C*02:09,HLA-C*03:02,HLA-C*03:03,HLA-C*03:04,HLA-C*05:01,HLA-C*06:02,HLA-C*07:01,HLA-C*07:04,HLA-C*08:01,HLA-C*08:02,HLA-C*12:02,HLA-C*12:03,HLA-C*15:02,HLA-C*16:01,HLA-C*17:01,HLA-DQA1*01:02/DQB1*06:02,HLA-DRB1*08:02,HLA-DRB1*13:02,HLA-DRB3*02:02,HLA-DRB4*01:01</t>
  </si>
  <si>
    <t>106-123</t>
  </si>
  <si>
    <t>AGTAAQAAVVRFQEA</t>
  </si>
  <si>
    <t>HLA-A*25:01,HLA-A*32:01,HLA-A*33:03,HLA-A*68:01,HLA-A*68:02,HLA-B*08:01,HLA-B*13:01,HLA-B*13:02,HLA-B*15:01,HLA-B*15:02,HLA-B*15:25,HLA-B*35:01,HLA-B*37:01,HLA-B*46:01,HLA-B*48:01,HLA-B*51:01,HLA-B*52:01,HLA-B*53:01,HLA-B*55:01,HLA-B*56:01,HLA-B*57:01,HLA-B*58:01,HLA-B*58:02,HLA-C*02:02,HLA-C*02:09,HLA-C*03:02,HLA-C*03:03,HLA-C*03:04,HLA-C*05:01,HLA-C*08:01,HLA-C*12:02,HLA-C*12:03,HLA-C*15:02,HLA-C*16:01,HLA-C*17:01,HLA-DQA1*01:02/DQB1*06:02,HLA-DQA1*04:01/DQB1*04:02,HLA-DQA1*05:01/DQB1*03:01,HLA-G*01:01,HLA-G*01:02,HLA-G*01:03,HLA-G*01:04,HLA-G*01:06</t>
  </si>
  <si>
    <t>agtaaqaavvrfqeA</t>
  </si>
  <si>
    <t>bceid_187:14(-1)/15(93.33%)&lt;=&gt;tceid_161589:14(-1)/15(93.33%)</t>
  </si>
  <si>
    <t>47-61</t>
  </si>
  <si>
    <t>GTAAQAAVVRFQEAA</t>
  </si>
  <si>
    <t>gtaaqaavvrfqeAA,GTAaqaavvrfqeaa</t>
  </si>
  <si>
    <t>bceid_187:13(-2)/15(86.67%)&lt;=&gt;tceid_161635:13(-2)/15(86.67%),bceid_3934:12(-3)/15(80.0%)&lt;=&gt;tceid_161635:12(-3)/15(80.0%)</t>
  </si>
  <si>
    <t>48-62</t>
  </si>
  <si>
    <t>NIRQAGVQYSRADEE</t>
  </si>
  <si>
    <t>HLA-A*03:01,HLA-A*11:01,HLA-A*25:01,HLA-A*26:01,HLA-A*29:02,HLA-A*30:01,HLA-A*30:02,HLA-A*31:01,HLA-A*32:01,HLA-A*33:03,HLA-A*68:01,HLA-A*74:01,HLA-B*13:02,HLA-B*15:01,HLA-B*15:02,HLA-B*15:25,HLA-B*27:02,HLA-B*27:05,HLA-B*35:01,HLA-B*46:01,HLA-C*02:02,HLA-C*02:09,HLA-C*03:02,HLA-C*07:01,HLA-C*07:02,HLA-C*12:02,HLA-C*12:03,HLA-DRB1*03:05,HLA-DRB1*03:06,HLA-DRB1*03:07,HLA-DRB1*03:08,HLA-DRB1*03:09,HLA-DRB1*04:01,HLA-DRB1*04:02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</t>
  </si>
  <si>
    <t>ARLMAGAGPAPMLAAAAG</t>
  </si>
  <si>
    <t>HLA-A*68:02,HLA-B*07:02,HLA-B*15:02,HLA-B*35:01,HLA-B*35:03,HLA-B*46:01,HLA-B*48:01,HLA-B*55:01,HLA-B*56:01,HLA-C*01:02,HLA-C*03:02,HLA-C*03:03,HLA-C*03:04,HLA-C*08:01,HLA-C*08:02,HLA-C*12:02,HLA-C*15:02,HLA-C*16:01,HLA-C*17:01,HLA-DQA1*01:02/DQB1*06:02,HLA-DQA1*05:01/DQB1*03:01,HLA-E*01:01,HLA-G*01:01,HLA-G*01:02,HLA-G*01:03,HLA-G*01:04,HLA-G*01:06</t>
  </si>
  <si>
    <t>13-30</t>
  </si>
  <si>
    <t>PVGQLPPAATQTLGQLGE</t>
  </si>
  <si>
    <t>HLA-A*02:06,HLA-B*07:02,HLA-B*08:01,HLA-B*13:01,HLA-B*13:02,HLA-B*14:02,HLA-B*15:01,HLA-B*15:25,HLA-B*35:01,HLA-B*35:03,HLA-B*38:01,HLA-B*39:01,HLA-B*40:01,HLA-B*48:01,HLA-B*51:01,HLA-B*52:01,HLA-B*53:01,HLA-B*55:01,HLA-B*56:01,HLA-C*01:02,HLA-C*02:02,HLA-C*02:09,HLA-C*03:02,HLA-C*03:03,HLA-C*03:04,HLA-C*04:01,HLA-C*07:04,HLA-C*08:01,HLA-C*08:02,HLA-C*12:02,HLA-C*12:03,HLA-C*14:02,HLA-C*15:02,HLA-C*16:01,HLA-C*17:01,HLA-E*01:01,HLA-G*01:01,HLA-G*01:02,HLA-G*01:03,HLA-G*01:04,HLA-G*01:06</t>
  </si>
  <si>
    <t>197-214</t>
  </si>
  <si>
    <t>AANKQKQELDEISTNIRQAG</t>
  </si>
  <si>
    <t>HLA-A*02:01,HLA-A*02:06,HLA-A*68:01,HLA-A*68:02,HLA-B*07:02,HLA-B*08:01,HLA-B*13:01,HLA-B*13:02,HLA-B*14:02,HLA-B*15:01,HLA-B*18:01,HLA-B*37:01,HLA-B*40:01,HLA-B*40:02,HLA-B*44:02,HLA-B*44:03,HLA-B*46:01,HLA-B*48:01,HLA-B*49:01,HLA-B*50:01,HLA-B*52:01,HLA-C*01:02,HLA-C*02:02,HLA-C*02:09,HLA-C*03:02,HLA-C*03:03,HLA-C*03:04,HLA-C*04:01,HLA-C*05:01,HLA-C*06:02,HLA-C*07:01,HLA-C*07:04,HLA-C*08:01,HLA-C*08:02,HLA-C*12:02,HLA-C*12:03,HLA-C*15:02,HLA-C*16:01,HLA-C*17:01,HLA-E*01:01</t>
  </si>
  <si>
    <t>AANKQkqeldeistnirqag,aankqkqeldeistnirqaG</t>
  </si>
  <si>
    <t>bceid_32971:15(-0)/15(100.0%)&lt;=&gt;tceid_327:15(-5)/20(75.0%),bceid_432087:19(-4)/23(82.61%)&lt;=&gt;tceid_327:19(-1)/20(95.0%)</t>
  </si>
  <si>
    <t>NAVFNFPPNGTHSWEYWGAQ</t>
  </si>
  <si>
    <t>HLA-A*03:01,HLA-A*23:01,HLA-A*24:02,HLA-A*25:01,HLA-A*26:01,HLA-A*29:02,HLA-A*30:02,HLA-A*32:01,HLA-B*07:02,HLA-B*08:01,HLA-B*15:02,HLA-B*35:01,HLA-B*35:03,HLA-B*38:01,HLA-B*39:01,HLA-B*51:01,HLA-B*53:01,HLA-B*57:01,HLA-B*58:01,HLA-B*58:02,HLA-C*01:02,HLA-C*02:02,HLA-C*02:09,HLA-C*03:02,HLA-C*03:03,HLA-C*03:04,HLA-C*04:01,HLA-C*07:01,HLA-C*07:02,HLA-C*08:01,HLA-C*12:02,HLA-C*12:03,HLA-C*14:02,HLA-C*16:01,HLA-DRB1*15:06,HLA-G*01:01,HLA-G*01:02,HLA-G*01:03,HLA-G*01:04,HLA-G*01:06</t>
  </si>
  <si>
    <t>navfnfppngthsweywgaq,NAVFNFPpngthsweywgaq</t>
  </si>
  <si>
    <t>bceid_43332:20(-0)/20(100.0%)&lt;=&gt;tceid_43332:20(-0)/20(100.0%),bceid_48646:13(-0)/13(100.0%)&lt;=&gt;tceid_43332:13(-7)/20(65.0%)</t>
  </si>
  <si>
    <t>291-310</t>
  </si>
  <si>
    <t>AAGTAAQAAVVRFQE</t>
  </si>
  <si>
    <t>HLA-A*25:01,HLA-A*32:01,HLA-A*33:03,HLA-A*68:01,HLA-A*68:02,HLA-B*13:01,HLA-B*13:02,HLA-B*15:01,HLA-B*15:02,HLA-B*15:25,HLA-B*35:01,HLA-B*37:01,HLA-B*46:01,HLA-B*48:01,HLA-B*51:01,HLA-B*52:01,HLA-B*53:01,HLA-B*57:01,HLA-B*58:01,HLA-B*58:02,HLA-C*02:02,HLA-C*02:09,HLA-C*03:02,HLA-C*03:03,HLA-C*03:04,HLA-C*05:01,HLA-C*08:01,HLA-C*12:02,HLA-C*12:03,HLA-C*15:02,HLA-C*16:01,HLA-C*17:01,HLA-DQA1*01:02/DQB1*06:02,HLA-DQA1*04:01/DQB1*04:02,HLA-DQA1*05:01/DQB1*03:01,HLA-G*01:01,HLA-G*01:02,HLA-G*01:03,HLA-G*01:04,HLA-G*01:06</t>
  </si>
  <si>
    <t>aagtaaqaavvrfqe</t>
  </si>
  <si>
    <t>bceid_187:15(-0)/15(100.0%)&lt;=&gt;tceid_187:15(-0)/15(100.0%)</t>
  </si>
  <si>
    <t>RGAAGTAAQAAVVRF</t>
  </si>
  <si>
    <t>44-58</t>
  </si>
  <si>
    <t>RPKPDTETY</t>
  </si>
  <si>
    <t>NP_215870.1,NP_217590.1,NP_218206.1</t>
  </si>
  <si>
    <t>Rv1354c,Rv3074,Rv3689</t>
  </si>
  <si>
    <t>HLA-A*25:01,HLA-A*26:01,HLA-A*29:02,HLA-A*30:02,HLA-A*32:01,HLA-B*07:02,HLA-B*15:01,HLA-B*15:02,HLA-B*15:25,HLA-B*18:01,HLA-B*35:01,HLA-B*35:03,HLA-B*44:02,HLA-B*44:03,HLA-B*46:01,HLA-B*53:01,HLA-B*55:01,HLA-B*56:01,HLA-B*58:01,HLA-B*58:02,HLA-C*02:02,HLA-C*02:09,HLA-C*03:02,HLA-C*04:01,HLA-C*07:01,HLA-C*07:02,HLA-C*12:02,HLA-C*12:03,HLA-C*14:02,HLA-C*16:01</t>
  </si>
  <si>
    <t>1,3,2.94,0.26</t>
  </si>
  <si>
    <t>Rv3689,Rv3074,Rv1354c</t>
  </si>
  <si>
    <t>9-17,179-187,104-112</t>
  </si>
  <si>
    <t>LWFELMKPMTSTATGR</t>
  </si>
  <si>
    <t>HLA-A*68:02,HLA-B*07:02,HLA-B*08:01,HLA-B*18:01,HLA-B*40:02,HLA-B*49:01,HLA-B*50:01,HLA-B*55:01,HLA-B*56:01,HLA-C*14:02,HLA-DRB1*01:01,HLA-DRB1*01:02,HLA-DRB1*03:05,HLA-DRB1*03:09,HLA-DRB1*04:01,HLA-DRB1*04:04,HLA-DRB1*04:05,HLA-DRB1*04:08,HLA-DRB1*04:10,HLA-DRB1*04:21,HLA-DRB1*04:23,HLA-DRB1*04:26,HLA-DRB1*08:01,HLA-DRB1*08:02,HLA-DRB1*08:04,HLA-DRB1*08:13,HLA-DRB1*08:17,HLA-DRB1*09:01,HLA-DRB1*11:01,HLA-DRB1*11:04,HLA-DRB1*11:06,HLA-DRB1*11:14,HLA-DRB1*11:20,HLA-DRB1*11:28,HLA-DRB1*13:05,HLA-DRB1*13:07,HLA-DRB1*13:11,HLA-DRB1*13:21,HLA-DRB1*13:23,HLA-DRB1*15:02,HLA-DRB5*01:01,HLA-DRB5*01:05</t>
  </si>
  <si>
    <t>657-672</t>
  </si>
  <si>
    <t>IPPRGTQAVVLKVYQNAGGT</t>
  </si>
  <si>
    <t>HLA-A*02:01,HLA-A*02:06,HLA-A*03:01,HLA-A*11:01,HLA-A*26:01,HLA-A*29:02,HLA-A*30:01,HLA-A*30:02,HLA-A*68:02,HLA-B*07:02,HLA-B*08:01,HLA-B*13:01,HLA-B*13:02,HLA-B*14:02,HLA-B*15:01,HLA-B*15:02,HLA-B*15:25,HLA-B*18:01,HLA-B*35:01,HLA-B*35:03,HLA-B*44:02,HLA-B*44:03,HLA-B*46:01,HLA-B*51:01,HLA-B*52:01,HLA-B*55:01,HLA-B*56:01,HLA-C*01:02,HLA-C*02:02,HLA-C*02:09,HLA-C*03:02,HLA-C*12:02,HLA-C*12:03,HLA-C*15:02,HLA-C*16:01,HLA-DRB1*04:02,HLA-DRB1*04:04,HLA-DRB1*08:04,HLA-DRB1*08:06,HLA-DRB1*08:13,HLA-DRB1*15:01,HLA-DRB1*15:06</t>
  </si>
  <si>
    <t>104-123</t>
  </si>
  <si>
    <t>FMYEGDTPL</t>
  </si>
  <si>
    <t>EEI15436.1,EEI17577.1,EEI27571.1,EEI62571.1,EEI79243.1,EEN89252.1,EET77415.1,EEW49949.1,EFD51796.1,EFG76029.1,EFG82094.1,EFK54481.1,EFM44095.1,EFP58598.1,EFQ80492.1,EFQ82639.1,EGD23264.1,EJZ81989.1,EKX90902.1,EPD65757.1,EPD71102.1,EPD86516.1,ERS38908.1,ERS43922.1,ERS45622.1,ERS46799.1,ERS47880.1,ERS52963.1,ERS53403.1,ERS54489.1,ERS57962.1,ERS59201.1,ERS63999.1,ERS70815.1,ERS70936.1,ERS71012.1,ERS76684.1,ERS77591.1,KGF20438.1,KXB55387.1,KXI16938.1,OFK06006.1,OFK29577.1,OFK61825.1,OFK69137.1,OFK90996.1,OFL20997.1,OFL59853.1,OFL78037.1,OFL91656.1,OFL97501.1,OFM32895.1,OFN15615.1,OFN33741.1,OFN42280.1,OFN75966.1,OFO21360.1,OFO35480.1,OFO43014.1,OFP18722.1,OFP25635.1,OFP31978.1,OFP33557.1,OFP63041.1,OFP69913.1,OFP71203.1,OFP87010.1,OFQ34211.1,OFQ95152.1,OFR40340.1,OFR66182.1,OFR86488.1,OFS15117.1,OFS20041.1,OFS39251.1,OFT23903.1,OFT28471.1,OFT29565.1,OFT34320.1,OFT41032.1,OFT49072.1,OFT52284.1,OFT53337.1,OFT59192.1,OFT60182.1,OFT63263.1,OFT64778.1,OFT75101.1,OFT83964.1,OFU54186.1,OHF37485.1,OHO33777.1,OHO34520.1,OHO51777.1,OHO64986.1,OHO70686.1,OHO82503.1,OHQ54504.1,OHR20319.1</t>
  </si>
  <si>
    <t>HLA-A*02:01,HLA-A*02:06,HLA-A*32:01,HLA-B*08:01,HLA-B*13:01,HLA-B*13:02,HLA-B*14:02,HLA-B*15:01,HLA-B*15:02,HLA-B*15:25,HLA-B*35:01,HLA-B*35:03,HLA-B*38:01,HLA-B*39:01,HLA-B*46:01,HLA-B*48:01,HLA-B*52:01,HLA-C*01:02,HLA-C*02:02,HLA-C*02:09,HLA-C*03:02,HLA-C*03:03,HLA-C*03:04,HLA-C*04:01,HLA-C*05:01,HLA-C*07:02,HLA-C*07:04,HLA-C*08:01,HLA-C*08:02,HLA-C*12:02,HLA-C*12:03,HLA-C*14:02,HLA-C*16:01,HLA-C*17:01,HLA-E*01:01,HLA-G*01:01,HLA-G*01:02,HLA-G*01:03,HLA-G*01:04,HLA-G*01:06</t>
  </si>
  <si>
    <t>862-870</t>
  </si>
  <si>
    <t>APIVMVDSVEHLDL</t>
  </si>
  <si>
    <t>HLA-A*02:01,HLA-A*02:06,HLA-A*23:01,HLA-A*32:01,HLA-B*07:02,HLA-B*13:01,HLA-B*13:02,HLA-B*15:01,HLA-B*15:25,HLA-B*35:03,HLA-B*37:01,HLA-B*38:01,HLA-B*46:01,HLA-B*48:01,HLA-B*51:01,HLA-B*52:01,HLA-B*55:01,HLA-B*56:01,HLA-C*01:02,HLA-C*02:02,HLA-C*02:09,HLA-C*03:02,HLA-C*03:03,HLA-C*03:04,HLA-C*04:01,HLA-C*05:01,HLA-C*06:02,HLA-C*07:02,HLA-C*07:04,HLA-C*08:01,HLA-C*08:02,HLA-C*12:02,HLA-C*12:03,HLA-C*17:01,HLA-E*01:01,HLA-G*01:01,HLA-G*01:02,HLA-G*01:03,HLA-G*01:04,HLA-G*01:06</t>
  </si>
  <si>
    <t>132-145</t>
  </si>
  <si>
    <t>FQEAANKQKQELDEI</t>
  </si>
  <si>
    <t>HLA-A*02:06,HLA-B*07:02,HLA-B*08:01,HLA-B*13:01,HLA-B*13:02,HLA-B*14:02,HLA-B*15:01,HLA-B*37:01,HLA-B*40:01,HLA-B*40:02,HLA-B*44:02,HLA-B*44:03,HLA-B*46:01,HLA-B*48:01,HLA-B*49:01,HLA-B*52:01,HLA-C*01:02,HLA-C*02:02,HLA-C*02:09,HLA-C*03:02,HLA-C*03:03,HLA-C*03:04,HLA-C*04:01,HLA-C*05:01,HLA-C*06:02,HLA-C*07:01,HLA-C*07:04,HLA-C*08:01,HLA-C*08:02,HLA-C*12:02,HLA-C*12:03,HLA-C*15:02,HLA-C*16:01,HLA-C*17:01,HLA-E*01:01</t>
  </si>
  <si>
    <t>58-72</t>
  </si>
  <si>
    <t>WLYPGAQNL</t>
  </si>
  <si>
    <t>EFG74320.1</t>
  </si>
  <si>
    <t>HLA-A*02:01,HLA-A*02:06,HLA-A*23:01,HLA-A*24:02,HLA-A*32:01,HLA-A*68:02,HLA-B*08:01,HLA-B*13:01,HLA-B*13:02,HLA-B*14:02,HLA-B*15:01,HLA-B*15:02,HLA-B*15:25,HLA-B*35:03,HLA-B*38:01,HLA-B*39:01,HLA-B*46:01,HLA-B*48:01,HLA-B*52:01,HLA-C*01:02,HLA-C*02:02,HLA-C*02:09,HLA-C*03:02,HLA-C*03:03,HLA-C*03:04,HLA-C*04:01,HLA-C*05:01,HLA-C*06:02,HLA-C*07:01,HLA-C*07:02,HLA-C*07:04,HLA-C*08:01,HLA-C*08:02,HLA-C*12:02,HLA-C*12:03,HLA-C*14:02,HLA-C*15:02,HLA-C*16:01,HLA-C*17:01,HLA-E*01:01,HLA-G*01:01,HLA-G*01:02,HLA-G*01:03,HLA-G*01:04,HLA-G*01:06</t>
  </si>
  <si>
    <t>71-79</t>
  </si>
  <si>
    <t>AGIERTFVAYLKMAGKTAQDT</t>
  </si>
  <si>
    <t>Rv0418</t>
  </si>
  <si>
    <t>EFG76590.1</t>
  </si>
  <si>
    <t>HLA-A*03:01,HLA-A*11:01,HLA-A*26:01,HLA-A*29:02,HLA-A*30:01,HLA-A*30:02,HLA-A*32:01,HLA-A*74:01,HLA-B*08:01,HLA-B*14:02,HLA-B*15:01,HLA-B*15:02,HLA-B*15:25,HLA-B*18:01,HLA-B*27:02,HLA-B*27:05,HLA-B*37:01,HLA-B*40:01,HLA-B*40:02,HLA-B*44:03,HLA-B*46:01,HLA-B*48:01,HLA-B*49:01,HLA-B*50:01,HLA-B*52:01,HLA-B*57:01,HLA-B*58:01,HLA-B*58:02,HLA-C*02:02,HLA-C*02:09,HLA-C*03:02,HLA-C*03:03,HLA-C*03:04,HLA-C*06:02,HLA-C*12:02,HLA-C*12:03,HLA-C*14:02,HLA-C*15:02,HLA-C*17:01,HLA-DPA1*01:03/DPB1*02:01,HLA-DPA1*01:03/DPB1*04:01,HLA-DPA1*02:01/DPB1*01:01,HLA-DPA1*02:01/DPB1*05:01,HLA-DPA1*02:01/DPB1*14:01,HLA-DPA1*03:01/DPB1*04:02,HLA-DRB1*01:01,HLA-DRB1*03:05,HLA-DRB1*03:06,HLA-DRB1*03:07,HLA-DRB1*03:08,HLA-DRB1*03:09,HLA-DRB1*04:01,HLA-DRB1*08:01,HLA-DRB1*08:02,HLA-DRB1*08:04,HLA-DRB1*08:06,HLA-DRB1*08:13,HLA-DRB1*08:17,HLA-DRB1*11:01,HLA-DRB1*11:02,HLA-DRB1*11:04,HLA-DRB1*11:06,HLA-DRB1*11:07,HLA-DRB1*11:14,HLA-DRB1*11:20,HLA-DRB1*11:21,HLA-DRB1*11:28,HLA-DRB1*13:04,HLA-DRB1*13:05,HLA-DRB1*13:07,HLA-DRB1*13:11,HLA-DRB1*13:21,HLA-DRB1*13:22,HLA-DRB1*13:23,HLA-DRB1*15:01,HLA-DRB1*15:02,HLA-DRB1*15:06,HLA-DRB5*01:01,HLA-DRB5*01:05,HLA-E*01:01,HLA-G*01:01,HLA-G*01:02,HLA-G*01:03,HLA-G*01:04,HLA-G*01:06</t>
  </si>
  <si>
    <t>ANRAVKPTGSAAIGLSMAGS</t>
  </si>
  <si>
    <t>HLA-A*30:01,HLA-B*07:02,HLA-B*15:25,HLA-B*35:01,HLA-B*35:03,HLA-B*46:01,HLA-B*55:01,HLA-B*56:01,HLA-B*58:01,HLA-B*58:02,HLA-C*01:02,HLA-C*02:02,HLA-C*02:09,HLA-C*03:02,HLA-C*03:03,HLA-C*03:04,HLA-C*08:01,HLA-C*12:02,HLA-C*12:03,HLA-C*15:02,HLA-C*16:01,HLA-C*17:01,HLA-DQA1*01:02/DQB1*06:02,HLA-DQA1*05:01/DQB1*03:01,HLA-DRB1*07:01,HLA-DRB1*07:03,HLA-DRB1*09:01</t>
  </si>
  <si>
    <t>anravkptgsaaiglSMAGS,anravkptgsaaiglsmags,anrhvkptgsavvglSMAGS,anravkptgsaaIGLSMAGS</t>
  </si>
  <si>
    <t>bceid_3399:15(-0)/15(100.0%)&lt;=&gt;tceid_3400:15(-5)/20(75.0%),bceid_3400:20(-0)/20(100.0%)&lt;=&gt;tceid_3400:20(-0)/20(100.0%),bceid_3402:15(-0)/15(100.0%)&lt;=&gt;tceid_3400:15(-5)/20(75.0%),bceid_103732:12(-3)/15(80.0%)&lt;=&gt;tceid_3400:12(-8)/20(60.0%)</t>
  </si>
  <si>
    <t>VANNTRLWVYCGNGT</t>
  </si>
  <si>
    <t>EFG73837.1,EFG76843.1,EFG79198.1</t>
  </si>
  <si>
    <t>HLA-A*29:02,HLA-A*30:02,HLA-B*15:01,HLA-B*15:02,HLA-B*15:25,HLA-B*35:01,HLA-B*46:01,HLA-B*53:01,HLA-B*57:01,HLA-B*58:01,HLA-B*58:02,HLA-C*02:02,HLA-C*02:09,HLA-C*03:02,HLA-C*06:02,HLA-C*07:01,HLA-C*12:02,HLA-C*12:03,HLA-C*15:02,HLA-C*16:01,HLA-C*17:01,HLA-DQA1*01:02/DQB1*06:02,HLA-DRB1*15:06</t>
  </si>
  <si>
    <t>241-255,245-259</t>
  </si>
  <si>
    <t>PDSGTHSWEYWGAQLNAMK</t>
  </si>
  <si>
    <t>HLA-A*23:01,HLA-A*25:01,HLA-A*26:01,HLA-A*29:02,HLA-A*30:02,HLA-A*33:03,HLA-B*15:02,HLA-B*18:01,HLA-B*35:01,HLA-B*37:01,HLA-B*38:01,HLA-B*39:01,HLA-B*40:01,HLA-B*40:02,HLA-B*48:01,HLA-B*49:01,HLA-B*50:01,HLA-B*53:01,HLA-B*57:01,HLA-B*58:01,HLA-B*58:02,HLA-C*04:01,HLA-C*14:02,HLA-G*01:01,HLA-G*01:02,HLA-G*01:03,HLA-G*01:04,HLA-G*01:06</t>
  </si>
  <si>
    <t>PDngthsweywgaqLNAMK</t>
  </si>
  <si>
    <t>bceid_48646:12(-1)/13(92.31%)&lt;=&gt;tceid_195825:12(-7)/19(63.16%)</t>
  </si>
  <si>
    <t>300-318,297-315</t>
  </si>
  <si>
    <t>KAGCQTYKWETFLTSELPGWLQANRHV</t>
  </si>
  <si>
    <t>HLA-A*02:01,HLA-A*02:06,HLA-A*23:01,HLA-A*24:02,HLA-A*25:01,HLA-A*32:01,HLA-A*33:03,HLA-A*68:01,HLA-A*68:02,HLA-B*13:01,HLA-B*13:02,HLA-B*18:01,HLA-B*37:01,HLA-B*39:01,HLA-B*40:01,HLA-B*40:02,HLA-B*44:02,HLA-B*44:03,HLA-B*48:01,HLA-B*49:01,HLA-B*50:01,HLA-B*52:01,HLA-B*53:01,HLA-B*57:01,HLA-B*58:01,HLA-B*58:02,HLA-C*02:02,HLA-C*02:09,HLA-C*03:03,HLA-C*03:04,HLA-C*08:02,HLA-C*12:03,HLA-C*14:02,HLA-C*15:02,HLA-C*17:01,HLA-E*01:01</t>
  </si>
  <si>
    <t>KAgcqtykwetfltselpqwlQANRHV,KAGCQTYKWETFLtselpqwlsanrav</t>
  </si>
  <si>
    <t>bceid_18898:19(-1)/20(95.0%)&lt;=&gt;tceid_195553:19(-8)/27(70.37%),bceid_103668:14(-1)/15(93.33%)&lt;=&gt;tceid_195553:14(-13)/27(51.85%)</t>
  </si>
  <si>
    <t>132-158</t>
  </si>
  <si>
    <t>AANKQKQELDEISTN</t>
  </si>
  <si>
    <t>HLA-A*02:06,HLA-B*07:02,HLA-B*08:01,HLA-B*13:01,HLA-B*13:02,HLA-B*14:02,HLA-B*15:01,HLA-B*37:01,HLA-B*46:01,HLA-B*48:01,HLA-B*49:01,HLA-B*52:01,HLA-C*01:02,HLA-C*02:02,HLA-C*02:09,HLA-C*03:02,HLA-C*03:03,HLA-C*03:04,HLA-C*04:01,HLA-C*05:01,HLA-C*06:02,HLA-C*07:01,HLA-C*07:04,HLA-C*08:01,HLA-C*08:02,HLA-C*12:02,HLA-C*12:03,HLA-C*15:02,HLA-C*16:01,HLA-C*17:01,HLA-E*01:01</t>
  </si>
  <si>
    <t>AVADHVAAV</t>
  </si>
  <si>
    <t>HLA-A*02:01,HLA-A*02:06,HLA-A*25:01,HLA-A*26:01,HLA-A*32:01,HLA-A*68:02,HLA-B*13:01,HLA-B*13:02,HLA-B*46:01,HLA-B*51:01,HLA-B*52:01,HLA-B*55:01,HLA-C*01:02,HLA-C*02:02,HLA-C*02:09,HLA-C*03:02,HLA-C*03:03,HLA-C*03:04,HLA-C*04:01,HLA-C*05:01,HLA-C*06:02,HLA-C*07:01,HLA-C*07:04,HLA-C*08:01,HLA-C*08:02,HLA-C*12:02,HLA-C*12:03,HLA-C*15:02,HLA-C*16:01,HLA-C*17:01,HLA-E*01:01</t>
  </si>
  <si>
    <t>GELSKQTGQQVSIAPNAGLD</t>
  </si>
  <si>
    <t>HLA-A*02:01,HLA-A*02:06,HLA-A*32:01,HLA-A*68:02,HLA-B*13:01,HLA-B*13:02,HLA-B*15:01,HLA-B*37:01,HLA-B*38:01,HLA-B*39:01,HLA-B*40:01,HLA-B*40:02,HLA-B*44:02,HLA-B*44:03,HLA-B*48:01,HLA-B*49:01,HLA-B*50:01,HLA-B*52:01,HLA-C*01:02,HLA-C*02:02,HLA-C*02:09,HLA-C*03:02,HLA-C*03:03,HLA-C*03:04,HLA-C*07:04,HLA-C*08:01,HLA-C*12:02,HLA-C*12:03,HLA-C*15:02,HLA-C*16:01,HLA-C*17:01,HLA-E*01:01</t>
  </si>
  <si>
    <t>164-183</t>
  </si>
  <si>
    <t>ASPVAQSYL</t>
  </si>
  <si>
    <t>HLA-A*30:02,HLA-B*07:02,HLA-B*15:02,HLA-B*15:25,HLA-B*35:01,HLA-B*35:03,HLA-B*46:01,HLA-B*51:01,HLA-B*58:02,HLA-C*01:02,HLA-C*02:02,HLA-C*02:09,HLA-C*03:02,HLA-C*03:03,HLA-C*03:04,HLA-C*05:01,HLA-C*08:01,HLA-C*08:02,HLA-C*12:02,HLA-C*12:03,HLA-C*15:02,HLA-C*16:01,HLA-C*17:01,HLA-E*01:01,HLA-G*01:01,HLA-G*01:02,HLA-G*01:03,HLA-G*01:04,HLA-G*01:06</t>
  </si>
  <si>
    <t>61-69</t>
  </si>
  <si>
    <t>DPAWQRNDPLLNVGKLIAN</t>
  </si>
  <si>
    <t>HLA-A*02:06,HLA-A*23:01,HLA-A*24:02,HLA-B*07:02,HLA-B*08:01,HLA-B*13:02,HLA-B*14:02,HLA-B*27:02,HLA-B*27:05,HLA-B*35:01,HLA-B*35:03,HLA-B*38:01,HLA-B*39:01,HLA-B*48:01,HLA-B*51:01,HLA-B*53:01,HLA-C*04:01,HLA-C*06:02,HLA-C*07:01,HLA-C*07:02,HLA-C*07:04,HLA-C*14:02,HLA-E*01:01,HLA-G*01:01,HLA-G*01:02,HLA-G*01:03,HLA-G*01:04,HLA-G*01:06</t>
  </si>
  <si>
    <t>dpawerndptqqipklIAN</t>
  </si>
  <si>
    <t>bceid_21797:16(-4)/20(80.0%)&lt;=&gt;tceid_195226:16(-3)/19(84.21%)</t>
  </si>
  <si>
    <t>228-246</t>
  </si>
  <si>
    <t>SLRNWIATL</t>
  </si>
  <si>
    <t>HLA-A*02:01,HLA-A*02:06,HLA-A*30:01,HLA-A*32:01,HLA-B*07:02,HLA-B*08:01,HLA-B*13:01,HLA-B*13:02,HLA-B*14:02,HLA-B*15:25,HLA-B*46:01,HLA-B*48:01,HLA-C*01:02,HLA-C*02:02,HLA-C*02:09,HLA-C*06:02,HLA-C*07:01,HLA-C*07:02,HLA-C*07:04,HLA-C*12:03,HLA-C*17:01,HLA-E*01:01,HLA-G*01:01,HLA-G*01:02,HLA-G*01:03,HLA-G*01:04,HLA-G*01:06</t>
  </si>
  <si>
    <t>99-107</t>
  </si>
  <si>
    <t>TMFAEQMKILVPVFTSND</t>
  </si>
  <si>
    <t>Rv0222</t>
  </si>
  <si>
    <t>HLA-A*02:01,HLA-A*02:06,HLA-A*23:01,HLA-A*24:02,HLA-A*32:01,HLA-A*68:02,HLA-B*08:01,HLA-B*13:01,HLA-B*13:02,HLA-B*14:02,HLA-B*15:01,HLA-B*15:02,HLA-B*15:25,HLA-B*37:01,HLA-B*39:01,HLA-B*40:01,HLA-B*40:02,HLA-B*44:02,HLA-B*44:03,HLA-B*46:01,HLA-B*48:01,HLA-B*49:01,HLA-B*50:01,HLA-B*51:01,HLA-B*52:01,HLA-C*02:02,HLA-C*02:09,HLA-C*03:03,HLA-C*03:04,HLA-C*05:01,HLA-C*06:02,HLA-C*07:02,HLA-C*07:04,HLA-C*08:01,HLA-C*08:02,HLA-C*12:02,HLA-C*12:03,HLA-C*14:02,HLA-C*15:02,HLA-C*16:01,HLA-C*17:01,HLA-DPA1*02:01/DPB1*01:01,HLA-DPA1*02:01/DPB1*05:01,HLA-DPA1*02:01/DPB1*14:01,HLA-DPA1*03:01/DPB1*04:02,HLA-DRB1*01:02,HLA-DRB1*04:04,HLA-DRB1*04:05,HLA-DRB1*04:08,HLA-DRB1*04:10,HLA-DRB1*04:23,HLA-DRB1*08:02,HLA-DRB1*08:06,HLA-DRB1*09:01,HLA-DRB1*12:01,HLA-E*01:01,HLA-G*01:01,HLA-G*01:02,HLA-G*01:03,HLA-G*01:04,HLA-G*01:06</t>
  </si>
  <si>
    <t>ETLHERIKVTERRLLVAAVAALATH</t>
  </si>
  <si>
    <t>Rv0956</t>
  </si>
  <si>
    <t>HLA-A*02:01,HLA-A*30:01,HLA-A*31:01,HLA-A*32:01,HLA-A*33:03,HLA-A*68:02,HLA-B*08:01,HLA-B*13:02,HLA-B*14:02,HLA-B*18:01,HLA-B*27:02,HLA-B*27:05,HLA-B*40:02,HLA-B*46:01,HLA-B*49:01,HLA-B*50:01,HLA-C*03:02,HLA-C*06:02,HLA-C*07:04,HLA-C*12:02,HLA-C*12:03,HLA-C*15:02,HLA-C*17:01,HLA-DPA1*02:01/DPB1*05:01,HLA-DPA1*02:01/DPB1*14:01,HLA-DPA1*03:01/DPB1*04:02,HLA-DQA1*01:02/DQB1*06:02,HLA-DQA1*03:01/DQB1*03:02,HLA-DQA1*04:01/DQB1*04:02,HLA-DQA1*05:01/DQB1*03:01,HLA-DRB1*01:01,HLA-DRB1*01:02,HLA-DRB1*03:01,HLA-DRB1*04:04,HLA-DRB1*07:01,HLA-DRB1*07:03,HLA-DRB1*08:02,HLA-DRB1*08:06,HLA-DRB1*09:01,HLA-DRB1*11:01,HLA-DRB3*02:02,HLA-DRB4*01:01,HLA-E*01:01</t>
  </si>
  <si>
    <t>etlherikvterrllvaavaalath</t>
  </si>
  <si>
    <t>bceid_120511:25(-0)/25(100.0%)&lt;=&gt;tceid_120511:25(-0)/25(100.0%)</t>
  </si>
  <si>
    <t>ALLDPSQGMGPSLIGLAMGD</t>
  </si>
  <si>
    <t>HLA-A*02:01,HLA-A*02:06,HLA-A*32:01,HLA-B*07:02,HLA-B*13:01,HLA-B*13:02,HLA-B*15:01,HLA-B*15:02,HLA-B*15:25,HLA-B*35:01,HLA-B*35:03,HLA-B*39:01,HLA-B*46:01,HLA-B*48:01,HLA-B*52:01,HLA-B*53:01,HLA-B*55:01,HLA-B*56:01,HLA-C*01:02,HLA-C*03:02,HLA-C*03:03,HLA-C*03:04,HLA-C*04:01,HLA-C*05:01,HLA-C*08:01,HLA-C*08:02,HLA-C*17:01,HLA-E*01:01</t>
  </si>
  <si>
    <t>alldpsqgmgpsliglamgd</t>
  </si>
  <si>
    <t>bceid_2695:20(-0)/20(100.0%)&lt;=&gt;tceid_2695:20(-0)/20(100.0%)</t>
  </si>
  <si>
    <t>TEVGQDQYVWHPIVNPEASP</t>
  </si>
  <si>
    <t>HLA-A*02:06,HLA-A*25:01,HLA-B*13:02,HLA-B*14:02,HLA-B*18:01,HLA-B*35:01,HLA-B*35:03,HLA-B*37:01,HLA-B*39:01,HLA-B*40:01,HLA-B*40:02,HLA-B*44:02,HLA-B*44:03,HLA-B*49:01,HLA-B*50:01,HLA-B*51:01,HLA-B*52:01,HLA-B*53:01,HLA-B*55:01,HLA-B*56:01,HLA-B*57:01,HLA-B*58:01,HLA-B*58:02,HLA-DRB1*04:01,HLA-DRB1*04:08,HLA-DRB1*04:26,HLA-DRB1*11:14,HLA-DRB1*11:20,HLA-DRB1*13:23</t>
  </si>
  <si>
    <t>320-339</t>
  </si>
  <si>
    <t>TAAQAAVVRFQEAAN</t>
  </si>
  <si>
    <t>HLA-A*25:01,HLA-A*32:01,HLA-A*33:03,HLA-A*68:01,HLA-B*08:01,HLA-B*13:01,HLA-B*13:02,HLA-B*15:01,HLA-B*15:02,HLA-B*15:25,HLA-B*35:01,HLA-B*37:01,HLA-B*46:01,HLA-B*48:01,HLA-B*51:01,HLA-B*52:01,HLA-B*53:01,HLA-B*55:01,HLA-B*56:01,HLA-B*57:01,HLA-B*58:01,HLA-B*58:02,HLA-C*02:02,HLA-C*02:09,HLA-C*03:02,HLA-C*03:03,HLA-C*03:04,HLA-C*05:01,HLA-C*08:01,HLA-C*12:02,HLA-C*12:03,HLA-C*15:02,HLA-C*16:01,HLA-C*17:01,HLA-G*01:01,HLA-G*01:02,HLA-G*01:03,HLA-G*01:04,HLA-G*01:06</t>
  </si>
  <si>
    <t>taaqaavvrfqeAAN,TAaqaavvrfqeaan</t>
  </si>
  <si>
    <t>bceid_187:12(-3)/15(80.0%)&lt;=&gt;tceid_62799:12(-3)/15(80.0%),bceid_3934:13(-2)/15(86.67%)&lt;=&gt;tceid_62799:13(-2)/15(86.67%)</t>
  </si>
  <si>
    <t>GPSSDPAWERNDPTQQIPKL</t>
  </si>
  <si>
    <t>HLA-A*11:01,HLA-A*33:03,HLA-A*68:01,HLA-B*07:02,HLA-B*08:01,HLA-B*14:02,HLA-B*27:02,HLA-B*27:05,HLA-B*35:01,HLA-B*35:03,HLA-B*38:01,HLA-B*39:01,HLA-B*40:01,HLA-B*40:02,HLA-B*44:02,HLA-B*44:03,HLA-B*48:01,HLA-B*49:01,HLA-B*50:01,HLA-B*51:01,HLA-B*52:01,HLA-B*53:01,HLA-C*04:01,HLA-C*05:01,HLA-C*06:02,HLA-C*07:01,HLA-C*07:02,HLA-C*07:04,HLA-C*08:02,HLA-DRB3*01:01</t>
  </si>
  <si>
    <t>gpssdpawerndptqqipkl,gpssdpawerndptQQIPKL</t>
  </si>
  <si>
    <t>bceid_21797:20(-0)/20(100.0%)&lt;=&gt;tceid_21797:20(-0)/20(100.0%),bceid_103729:14(-1)/15(93.33%)&lt;=&gt;tceid_21797:14(-6)/20(70.0%)</t>
  </si>
  <si>
    <t>VQYSRADEEQQQALSSQMGF</t>
  </si>
  <si>
    <t>HLA-A*25:01,HLA-A*32:01,HLA-B*13:01,HLA-B*13:02,HLA-B*14:02,HLA-B*15:01,HLA-B*15:02,HLA-B*15:25,HLA-B*18:01,HLA-B*27:02,HLA-B*27:05,HLA-B*35:01,HLA-B*37:01,HLA-B*38:01,HLA-B*39:01,HLA-B*40:01,HLA-B*40:02,HLA-B*44:02,HLA-B*44:03,HLA-B*46:01,HLA-B*48:01,HLA-B*53:01,HLA-B*57:01,HLA-B*58:01,HLA-B*58:02,HLA-C*02:02,HLA-C*02:09,HLA-C*03:02,HLA-C*03:03,HLA-C*03:04,HLA-C*04:01,HLA-C*05:01,HLA-C*06:02,HLA-C*07:01,HLA-C*07:02,HLA-C*07:04,HLA-C*08:01,HLA-C*08:02,HLA-C*12:02,HLA-C*16:01,HLA-C*17:01</t>
  </si>
  <si>
    <t>VQYSRadeeqqqalssqmgf,vqysradeeqqqalSSQMGF</t>
  </si>
  <si>
    <t>bceid_655:15(-0)/15(100.0%)&lt;=&gt;tceid_70687:15(-5)/20(75.0%),bceid_432955:14(-0)/14(100.0%)&lt;=&gt;tceid_70687:14(-6)/20(70.0%)</t>
  </si>
  <si>
    <t>AVDAADKVLGYRNWL</t>
  </si>
  <si>
    <t>EEB62727.1,EEH68648.1,EEN84108.1,EET81703.1,EEW15795.1,EEW49196.1,EEX00354.1,EEX05013.1,EEY78016.1,EEY87584.1,EEY90732.1,EEY93599.1,EEY95784.1,EFF82369.1,EFF87170.1,EFG79282.1,EFP57361.1,EFV13973.1,EFV76930.1,EGD24719.1,EGJ61120.1,EGJ66139.1,EGJ68173.1,EHL95081.1,ENA34142.1,ENA34188.1,EPD48266.1,EPD51483.1,KGF16151.1,OFJ56266.1,OFK32037.1,OFL10648.1,OFL70039.1,OFL73230.1,OFM15471.1,OFM50760.1,OFM86002.1,OFN06991.1,OFN29814.1,OFN35981.1,OFN52824.1,OFO15302.1,OFO24471.1,OFQ02210.1,OFR62014.1,OFR91686.1,OFS17697.1,OFS17699.1,OFS29693.1,OFT72472.1,OFT88788.1,OFU55620.1,OFU56008.1,OFU60365.1,OHQ62980.1,OHQ77888.1,OHR23790.1,OHR24889.1,OHR28801.1,OHR30664.1,OHR31644.1,OHR33158.1,OHR35736.1,OHR38367.1,OHR64612.1</t>
  </si>
  <si>
    <t>HLA-A*11:01,HLA-A*25:01,HLA-A*26:01,HLA-A*29:02,HLA-A*30:02,HLA-A*31:01,HLA-A*32:01,HLA-A*33:03,HLA-A*68:01,HLA-B*15:01,HLA-B*15:02,HLA-B*15:25,HLA-B*18:01,HLA-B*35:01,HLA-B*44:02,HLA-B*44:03,HLA-B*46:01,HLA-B*53:01,HLA-B*57:01,HLA-B*58:01,HLA-B*58:02,HLA-C*01:02,HLA-C*02:02,HLA-C*02:09,HLA-C*03:02,HLA-C*03:03,HLA-C*03:04,HLA-C*04:01,HLA-C*05:01,HLA-C*06:02,HLA-C*07:01,HLA-C*07:02,HLA-C*08:01,HLA-C*08:02,HLA-C*12:02,HLA-C*12:03,HLA-C*15:02,HLA-C*16:01,HLA-C*17:01</t>
  </si>
  <si>
    <t>278-292</t>
  </si>
  <si>
    <t>GMLRERQHRLLYLASA</t>
  </si>
  <si>
    <t>HLA-A*02:01,HLA-A*29:02,HLA-A*30:02,HLA-A*31:01,HLA-A*32:01,HLA-A*74:01,HLA-B*07:02,HLA-B*08:01,HLA-B*13:01,HLA-B*13:02,HLA-B*14:02,HLA-B*15:01,HLA-B*15:02,HLA-B*15:25,HLA-B*18:01,HLA-B*27:02,HLA-B*27:05,HLA-B*37:01,HLA-B*38:01,HLA-B*39:01,HLA-B*40:01,HLA-B*40:02,HLA-B*44:02,HLA-B*44:03,HLA-B*48:01,HLA-B*49:01,HLA-B*50:01,HLA-B*52:01,HLA-C*01:02,HLA-C*04:01,HLA-C*06:02,HLA-C*07:01,HLA-C*07:02,HLA-C*07:04,HLA-C*12:02,HLA-C*12:03,HLA-C*17:01,HLA-E*01:01,HLA-G*01:01,HLA-G*01:02,HLA-G*01:03,HLA-G*01:04,HLA-G*01:06</t>
  </si>
  <si>
    <t>47-62</t>
  </si>
  <si>
    <t>MPVGGQSSF</t>
  </si>
  <si>
    <t>EEI15352.1,EEI15353.1,EEI18101.1,EEI77748.1,EEN86304.1,EEN88570.1,EEN90055.1,EET78130.1,EFM42652.1,EFM42653.1,EFQ80648.1,EGD23786.1,EGD26162.1,ERS39222.1,ERS39223.1,ERS45055.1,ERS45056.1,ERS49930.1,ERS50322.1,ERS51103.1,ERS51345.1,ERS51346.1,ERS55871.1,ERS58364.1,ERS60594.1,ERS60597.1,ERS61553.1,ERS69678.1,ERS69679.1,ERS70020.1,ERS70021.1,ERS78622.1,ERS79844.1,OFK29104.1,OFK60290.1,OFK65615.1,OFK67844.1,OFK95350.1,OFL15314.1,OFL24216.1,OFL57700.1,OFL91110.1,OFL99397.1,OFM29004.1,OFN20306.1,OFN34857.1,OFN76954.1,OFN78629.1,OFO23095.1,OFO36937.1,OFO99338.1,OFP20178.1,OFP27282.1,OFP36425.1,OFP66835.1,OFP70889.1,OFP88843.1,OFQ35379.1,OFQ47835.1,OFQ56648.1,OFQ90288.1,OFR40006.1,OFR64600.1,OFS21227.1,OFS21228.1,OFS40355.1,OFT28161.1,OFT32010.1,OFT36769.1,OFT46345.1,OFT50368.1,OFT52062.1,OFT58796.1,OFT59759.1,OFT63138.1,OFT67538.1,OFT67861.1,OFT76733.1,OFT81700.1,OFU51946.1,OHF38258.1,OHO28886.1,OHO35487.1,OHO52204.1,OHO64273.1,OHO66673.1,OHO81175.1,OHQ52320.1,OHR18722.1</t>
  </si>
  <si>
    <t>HLA-A*25:01,HLA-A*26:01,HLA-B*07:02,HLA-B*08:01,HLA-B*14:02,HLA-B*15:02,HLA-B*15:25,HLA-B*18:01,HLA-B*35:01,HLA-B*35:03,HLA-B*39:01,HLA-B*46:01,HLA-B*51:01,HLA-B*53:01,HLA-B*55:01,HLA-B*56:01,HLA-C*03:02,HLA-C*03:03,HLA-C*03:04,HLA-C*04:01,HLA-C*07:01,HLA-C*08:01,HLA-C*12:02,HLA-C*14:02</t>
  </si>
  <si>
    <t>114-122,110-118,113-121</t>
  </si>
  <si>
    <t>GIEAAASAIQGNVTS</t>
  </si>
  <si>
    <t>HLA-A*68:02,HLA-B*18:01,HLA-B*40:02,HLA-B*49:01,HLA-B*50:01,HLA-C*15:02,HLA-DQA1*01:02/DQB1*06:02,HLA-DQA1*04:01/DQB1*04:02,HLA-DQA1*05:01/DQB1*03:01</t>
  </si>
  <si>
    <t>TLAPQVEPL</t>
  </si>
  <si>
    <t>HLA-A*02:01,HLA-A*02:06,HLA-A*68:02,HLA-B*08:01,HLA-B*13:01,HLA-B*13:02,HLA-B*35:03,HLA-B*39:01,HLA-B*46:01,HLA-B*48:01,HLA-C*01:02,HLA-C*03:03,HLA-C*03:04,HLA-C*07:04,HLA-C*08:01,HLA-C*17:01,HLA-E*01:01,HLA-G*01:01,HLA-G*01:02,HLA-G*01:03,HLA-G*01:04,HLA-G*01:06</t>
  </si>
  <si>
    <t>0,2,1.0,0.09</t>
  </si>
  <si>
    <t>510-518</t>
  </si>
  <si>
    <t>GAAGTAAQAAVVRFQ</t>
  </si>
  <si>
    <t>HLA-A*25:01,HLA-A*32:01,HLA-A*33:03,HLA-A*68:01,HLA-A*68:02,HLA-B*13:01,HLA-B*13:02,HLA-B*15:01,HLA-B*15:02,HLA-B*15:25,HLA-B*35:01,HLA-B*37:01,HLA-B*46:01,HLA-B*48:01,HLA-B*51:01,HLA-B*52:01,HLA-B*53:01,HLA-B*57:01,HLA-B*58:01,HLA-B*58:02,HLA-C*02:02,HLA-C*02:09,HLA-C*03:02,HLA-C*03:03,HLA-C*03:04,HLA-C*05:01,HLA-C*08:01,HLA-C*12:02,HLA-C*12:03,HLA-C*15:02,HLA-C*16:01,HLA-C*17:01,HLA-G*01:01,HLA-G*01:02,HLA-G*01:03,HLA-G*01:04,HLA-G*01:06</t>
  </si>
  <si>
    <t>Gaagtaaqaavvrfq</t>
  </si>
  <si>
    <t>bceid_187:14(-1)/15(93.33%)&lt;=&gt;tceid_18507:14(-1)/15(93.33%)</t>
  </si>
  <si>
    <t>LTSELPGWLQANRHVKPTGSAVV</t>
  </si>
  <si>
    <t>HLA-A*25:01,HLA-A*26:01,HLA-A*30:01,HLA-A*33:03,HLA-A*68:01,HLA-A*68:02,HLA-B*07:02,HLA-B*08:01,HLA-B*13:02,HLA-B*14:02,HLA-B*15:01,HLA-B*15:02,HLA-B*18:01,HLA-B*37:01,HLA-B*38:01,HLA-B*39:01,HLA-B*40:01,HLA-B*40:02,HLA-B*44:02,HLA-B*44:03,HLA-B*46:01,HLA-B*49:01,HLA-B*50:01,HLA-B*52:01,HLA-B*55:01,HLA-B*56:01,HLA-B*57:01,HLA-B*58:01,HLA-B*58:02,HLA-C*01:02,HLA-C*02:02,HLA-C*02:09,HLA-C*03:02,HLA-C*03:03,HLA-C*03:04,HLA-C*06:02,HLA-C*07:04,HLA-C*08:01,HLA-C*08:02,HLA-C*12:02,HLA-C*12:03,HLA-C*15:02,HLA-C*16:01,HLA-C*17:01</t>
  </si>
  <si>
    <t>LTSELPGWLQanravkptgsaai,LTSELPGWLQanrhvkptgsavv,ltselpqwlsanravkptgsAVV,LtselpqwlsanravkPTGSAVV,LTSELPGwlsanravkptgsaaV</t>
  </si>
  <si>
    <t>bceid_3399:13(-2)/15(86.67%)&lt;=&gt;tceid_195727:13(-10)/23(56.52%),bceid_3402:13(-2)/15(86.67%)&lt;=&gt;tceid_195727:13(-10)/23(56.52%),bceid_40165:20(-0)/20(100.0%)&lt;=&gt;tceid_195727:20(-3)/23(86.96%),bceid_103668:15(-0)/15(100.0%)&lt;=&gt;tceid_195727:15(-8)/23(65.22%),bceid_103732:15(-0)/15(100.0%)&lt;=&gt;tceid_195727:15(-8)/23(65.22%)</t>
  </si>
  <si>
    <t>144-166</t>
  </si>
  <si>
    <t>TAAQAAVVRF</t>
  </si>
  <si>
    <t>HLA-A*25:01,HLA-A*32:01,HLA-A*33:03,HLA-A*68:01,HLA-B*13:01,HLA-B*13:02,HLA-B*15:01,HLA-B*15:02,HLA-B*15:25,HLA-B*35:01,HLA-B*37:01,HLA-B*46:01,HLA-B*48:01,HLA-B*51:01,HLA-B*52:01,HLA-B*53:01,HLA-B*57:01,HLA-B*58:01,HLA-B*58:02,HLA-C*02:02,HLA-C*02:09,HLA-C*03:02,HLA-C*03:03,HLA-C*03:04,HLA-C*05:01,HLA-C*08:01,HLA-C*12:02,HLA-C*12:03,HLA-C*15:02,HLA-C*16:01,HLA-C*17:01,HLA-G*01:01,HLA-G*01:02,HLA-G*01:03,HLA-G*01:04,HLA-G*01:06</t>
  </si>
  <si>
    <t>49-58</t>
  </si>
  <si>
    <t>PAVLAVAVVVAFLTTGCIRWST</t>
  </si>
  <si>
    <t>HLA-A*02:06,HLA-A*23:01,HLA-A*24:02,HLA-A*25:01,HLA-A*31:01,HLA-A*32:01,HLA-A*68:02,HLA-B*13:02,HLA-B*15:01,HLA-B*15:02,HLA-B*15:25,HLA-B*35:01,HLA-B*35:03,HLA-B*46:01,HLA-B*51:01,HLA-B*52:01,HLA-B*53:01,HLA-B*57:01,HLA-B*58:01,HLA-B*58:02,HLA-C*02:02,HLA-C*02:09,HLA-C*03:02,HLA-C*03:03,HLA-C*03:04,HLA-C*08:01,HLA-C*12:02,HLA-C*12:03,HLA-C*15:02,HLA-C*16:01,HLA-C*17:01,HLA-DPA1*01/DPB1*04:01,HLA-DPA1*01:03/DPB1*02:01,HLA-DPA1*02:01/DPB1*05:01,HLA-DQA1*01:02/DQB1*06:02,HLA-DQA1*03:01/DQB1*03:02,HLA-DQA1*04:01/DQB1*04:02,HLA-DQA1*05:01/DQB1*02:01,HLA-DQA1*05:01/DQB1*03:01,HLA-DRB1*01:01,HLA-DRB1*04:02,HLA-DRB1*04:04,HLA-DRB1*04:08,HLA-DRB1*04:10,HLA-DRB1*04:23,HLA-DRB1*07:01,HLA-DRB1*07:03,HLA-DRB1*08:13,HLA-DRB1*11:02,HLA-DRB1*11:21,HLA-DRB1*13:22,HLA-DRB1*15:01,HLA-DRB1*15:02,HLA-DRB1*15:06</t>
  </si>
  <si>
    <t>IYHPQQFVYA</t>
  </si>
  <si>
    <t>EDN01343.1</t>
  </si>
  <si>
    <t>HLA-A*23:01,HLA-A*24:02,HLA-A*25:01,HLA-A*29:02,HLA-A*30:02,HLA-A*32:01,HLA-B*14:02,HLA-B*15:02,HLA-B*15:25,HLA-B*18:01,HLA-B*35:01,HLA-B*38:01,HLA-B*39:01,HLA-B*46:01,HLA-B*53:01,HLA-B*55:01,HLA-B*56:01,HLA-B*58:02,HLA-C*02:02,HLA-C*02:09,HLA-C*03:02,HLA-C*04:01,HLA-C*06:02,HLA-C*07:01,HLA-C*07:02,HLA-C*07:04,HLA-C*12:02,HLA-C*12:03,HLA-C*14:02,HLA-C*16:01,HLA-G*01:01,HLA-G*01:02,HLA-G*01:03,HLA-G*01:04,HLA-G*01:06</t>
  </si>
  <si>
    <t>180-189</t>
  </si>
  <si>
    <t>EQRDRILIITINRPKAKNAV</t>
  </si>
  <si>
    <t>EFG76803.1</t>
  </si>
  <si>
    <t>HLA-A*03:01,HLA-A*11:01,HLA-A*30:01,HLA-A*31:01,HLA-A*33:03,HLA-A*68:01,HLA-A*74:01,HLA-B*07:02,HLA-B*08:01,HLA-B*13:01,HLA-B*13:02,HLA-B*14:02,HLA-B*27:02,HLA-B*37:01,HLA-B*39:01,HLA-B*40:02,HLA-B*48:01,HLA-B*49:01,HLA-B*52:01,HLA-B*55:01,HLA-B*56:01,HLA-C*06:02,HLA-C*07:01,HLA-C*07:02,HLA-C*07:04,HLA-DPA1*02:01/DPB1*14:01,HLA-DRB1*03:01,HLA-DRB1*03:06,HLA-DRB1*03:07,HLA-DRB1*03:08,HLA-DRB1*04:01,HLA-DRB1*04:02,HLA-DRB1*04:04,HLA-DRB1*04:08,HLA-DRB1*04:10,HLA-DRB1*04:23,HLA-DRB1*08:02,HLA-DRB1*11:01,HLA-DRB1*11:04,HLA-DRB1*11:06,HLA-DRB1*11:07,HLA-DRB1*13:02,HLA-DRB1*13:11,HLA-DRB1*15:01,HLA-DRB3*02:02,HLA-DRB4*01:01,HLA-DRB5*01:01,HLA-DRB5*01:05,HLA-E*01:01</t>
  </si>
  <si>
    <t>AIYDTMQYV</t>
  </si>
  <si>
    <t>EEO27033.1,EFC96924.1,ENY98455.1,ETN37202.1,OFS94053.1,OFU90360.1</t>
  </si>
  <si>
    <t>HLA-A*02:01,HLA-A*02:06,HLA-A*25:01,HLA-A*26:01,HLA-A*29:02,HLA-A*30:01,HLA-A*30:02,HLA-A*32:01,HLA-A*68:02,HLA-B*13:01,HLA-B*13:02,HLA-B*15:01,HLA-B*15:02,HLA-B*15:25,HLA-B*46:01,HLA-B*52:01,HLA-C*01:02,HLA-C*02:02,HLA-C*02:09,HLA-C*03:02,HLA-C*03:03,HLA-C*03:04,HLA-C*04:01,HLA-C*05:01,HLA-C*06:02,HLA-C*07:01,HLA-C*07:02,HLA-C*07:04,HLA-C*08:01,HLA-C*12:02,HLA-C*12:03,HLA-C*14:02,HLA-C*15:02,HLA-C*17:01</t>
  </si>
  <si>
    <t>88-96</t>
  </si>
  <si>
    <t>QQFIYAGSLSALLDP</t>
  </si>
  <si>
    <t>HLA-DPA1*01/DPB1*04:01,HLA-DPA1*01:03/DPB1*02:01,HLA-DPA1*01:03/DPB1*04:01,HLA-DPA1*02:01/DPB1*01:01,HLA-DPA1*02:01/DPB1*14:01,HLA-DPA1*03:01/DPB1*04:02,HLA-DQA1*04:01/DQB1*04:02,HLA-DQA1*05:01/DQB1*02:01,HLA-DQA1*05:01/DQB1*03:01,HLA-DRB1*01:01,HLA-DRB1*01:02,HLA-DRB1*04:01,HLA-DRB1*04:02,HLA-DRB1*04:04,HLA-DRB1*04:05,HLA-DRB1*04:08,HLA-DRB1*04:21,HLA-DRB1*04:26,HLA-DRB1*07:01,HLA-DRB1*07:03,HLA-DRB1*09:01,HLA-DRB1*11:01,HLA-DRB1*11:14,HLA-DRB1*11:28,HLA-DRB1*13:05,HLA-DRB1*13:07,HLA-DRB1*13:21,HLA-DRB1*13:23,HLA-DRB1*15:01,HLA-DRB1*15:02,HLA-DRB3*02:02,HLA-DRB5*01:01</t>
  </si>
  <si>
    <t>181-195</t>
  </si>
  <si>
    <t>QTLGQLGEMSGPMQQLTQ</t>
  </si>
  <si>
    <t>HLA-A*25:01,HLA-A*26:01,HLA-A*68:02,HLA-B*13:01,HLA-B*13:02,HLA-B*14:02,HLA-B*15:02,HLA-B*35:03,HLA-B*37:01,HLA-B*39:01,HLA-B*40:01,HLA-B*40:02,HLA-B*44:02,HLA-B*44:03,HLA-B*48:01,HLA-B*49:01,HLA-B*50:01,HLA-C*01:02,HLA-C*03:03,HLA-C*03:04,HLA-C*04:01,HLA-C*07:04,HLA-C*08:01,HLA-C*12:02,HLA-C*15:02,HLA-C*16:01,HLA-C*17:01,HLA-G*01:01,HLA-G*01:02,HLA-G*01:03,HLA-G*01:04,HLA-G*01:06</t>
  </si>
  <si>
    <t>207-224</t>
  </si>
  <si>
    <t>VVRPTEKMRCGAPRYDPGGG</t>
  </si>
  <si>
    <t>HLA-A*03:01,HLA-A*29:02,HLA-A*30:01,HLA-A*30:02,HLA-A*31:01,HLA-A*32:01,HLA-A*33:03,HLA-A*74:01,HLA-B*15:01,HLA-B*15:02,HLA-B*15:25,HLA-B*18:01,HLA-B*44:02,HLA-B*44:03,HLA-B*46:01,HLA-B*55:01,HLA-B*56:01,HLA-DRB1*03:05,HLA-DRB1*03:06,HLA-DRB1*03:07,HLA-DRB1*03:08,HLA-DRB1*08:04,HLA-DRB1*11:02,HLA-DRB1*11:04,HLA-DRB1*11:06,HLA-DRB1*11:07,HLA-DRB1*11:21,HLA-DRB1*11:28,HLA-DRB1*13:04,HLA-DRB1*13:05,HLA-DRB1*13:07,HLA-DRB1*13:11,HLA-DRB1*13:21,HLA-DRB1*13:22</t>
  </si>
  <si>
    <t>MKVKNTIAATSFAAAGLAALAVAVS</t>
  </si>
  <si>
    <t>HLA-DPA1*01/DPB1*04:01,HLA-DPA1*01:03/DPB1*02:01,HLA-DPA1*01:03/DPB1*04:01,HLA-DPA1*02:01/DPB1*01:01,HLA-DPA1*02:01/DPB1*14:01,HLA-DPA1*03:01/DPB1*04:02,HLA-DQA1*01:02/DQB1*06:02,HLA-DQA1*03:01/DQB1*03:02,HLA-DQA1*04:01/DQB1*04:02,HLA-DQA1*05:01/DQB1*03:01,HLA-DRB1*01:01,HLA-DRB1*04:02,HLA-DRB1*04:04,HLA-DRB1*04:23,HLA-DRB1*08:01,HLA-DRB1*08:02,HLA-DRB1*08:04,HLA-DRB1*08:06,HLA-DRB1*08:13,HLA-DRB1*08:17,HLA-DRB1*09:01,HLA-DRB1*11:02,HLA-DRB1*11:04,HLA-DRB1*11:06,HLA-DRB1*11:21,HLA-DRB1*12:01,HLA-DRB1*13:07,HLA-DRB1*13:11,HLA-DRB1*13:22,HLA-DRB3*02:02</t>
  </si>
  <si>
    <t>KQELDEISTNIRQAG</t>
  </si>
  <si>
    <t>HLA-A*02:01,HLA-A*02:06,HLA-A*68:01,HLA-A*68:02,HLA-B*13:01,HLA-B*13:02,HLA-B*18:01,HLA-B*37:01,HLA-B*40:01,HLA-B*40:02,HLA-B*44:02,HLA-B*44:03,HLA-B*49:01,HLA-B*50:01,HLA-C*04:01,HLA-C*05:01,HLA-C*07:04,HLA-C*08:01,HLA-C*08:02,HLA-C*17:01,HLA-E*01:01</t>
  </si>
  <si>
    <t>kqeldeistnirqag</t>
  </si>
  <si>
    <t>bceid_32971:15(-0)/15(100.0%)&lt;=&gt;tceid_32971:15(-0)/15(100.0%)</t>
  </si>
  <si>
    <t>TQVRDLIIQASQAGAA</t>
  </si>
  <si>
    <t>HLA-A*02:06,HLA-A*30:01,HLA-A*68:02,HLA-B*13:02,HLA-B*52:01,HLA-B*55:01,HLA-B*56:01,HLA-DQA1*01:02/DQB1*06:02,HLA-DQA1*03:01/DQB1*03:02,HLA-DQA1*05:01/DQB1*03:01,HLA-DRB1*01:01,HLA-DRB1*01:02,HLA-DRB1*04:01,HLA-DRB1*04:02,HLA-DRB1*04:10,HLA-DRB1*04:21,HLA-DRB1*04:23,HLA-DRB1*04:26,HLA-DRB1*08:02,HLA-DRB1*09:01,HLA-DRB1*13:02,HLA-DRB1*13:07,HLA-DRB4*01:01</t>
  </si>
  <si>
    <t>57-72</t>
  </si>
  <si>
    <t>AAAASTYTGF</t>
  </si>
  <si>
    <t>HLA-A*25:01,HLA-A*26:01,HLA-A*32:01,HLA-B*13:01,HLA-B*15:01,HLA-B*15:02,HLA-B*15:25,HLA-B*35:01,HLA-B*46:01,HLA-B*58:01,HLA-B*58:02,HLA-C*02:02,HLA-C*02:09,HLA-C*03:02,HLA-C*03:03,HLA-C*03:04,HLA-C*08:01,HLA-C*12:02,HLA-C*12:03,HLA-C*15:02,HLA-C*16:01,HLA-C*17:01,HLA-G*01:01,HLA-G*01:02,HLA-G*01:03,HLA-G*01:04,HLA-G*01:06</t>
  </si>
  <si>
    <t>88-97</t>
  </si>
  <si>
    <t>IRQAGVQYSRADEEQ</t>
  </si>
  <si>
    <t>HLA-A*03:01,HLA-A*11:01,HLA-A*30:01,HLA-A*31:01,HLA-A*32:01,HLA-A*33:03,HLA-A*74:01,HLA-B*13:02,HLA-B*27:02,HLA-B*27:05,HLA-C*07:01,HLA-C*07:02,HLA-DRB1*03:05,HLA-DRB1*03:06,HLA-DRB1*03:07,HLA-DRB1*03:08,HLA-DRB1*03:09,HLA-DRB1*04:01,HLA-DRB1*04:02,HLA-DRB1*04:08,HLA-DRB1*04:10,HLA-DRB1*04:21,HLA-DRB1*04:23,HLA-DRB1*04:26,HLA-DRB1*08:04,HLA-DRB1*08:13,HLA-DRB1*11:02,HLA-DRB1*11:04,HLA-DRB1*11:06,HLA-DRB1*11:07,HLA-DRB1*11:14,HLA-DRB1*11:20,HLA-DRB1*11:21,HLA-DRB1*13:01,HLA-DRB1*13:04,HLA-DRB1*13:07,HLA-DRB1*13:11,HLA-DRB1*13:22,HLA-DRB1*13:23,HLA-DRB1*13:27,HLA-DRB1*13:28</t>
  </si>
  <si>
    <t>76-90</t>
  </si>
  <si>
    <t>AMEDLVRAY</t>
  </si>
  <si>
    <t>EFU72298.1</t>
  </si>
  <si>
    <t>HLA-A*26:01,HLA-A*29:02,HLA-A*30:02,HLA-A*32:01,HLA-B*15:01,HLA-B*15:02,HLA-B*15:25,HLA-B*18:01,HLA-B*35:01,HLA-B*44:02,HLA-B*44:03,HLA-B*46:01,HLA-C*02:02,HLA-C*02:09,HLA-C*03:02,HLA-C*04:01,HLA-C*07:01,HLA-C*07:02,HLA-C*12:02,HLA-C*12:03,HLA-C*14:02,HLA-C*16:01</t>
  </si>
  <si>
    <t>IPVVSVTKSVGFQLRGQSGPTTVK</t>
  </si>
  <si>
    <t>HLA-A*02:01,HLA-A*03:01,HLA-A*11:01,HLA-A*30:01,HLA-A*31:01,HLA-A*32:01,HLA-A*33:03,HLA-A*68:01,HLA-A*68:02,HLA-A*74:01,HLA-B*07:02,HLA-B*13:02,HLA-B*15:01,HLA-B*15:25,HLA-B*27:05,HLA-B*46:01,HLA-B*51:01,HLA-B*52:01,HLA-B*55:01,HLA-B*56:01,HLA-B*57:01,HLA-B*58:01,HLA-B*58:02,HLA-C*02:02,HLA-C*02:09,HLA-C*03:02,HLA-C*03:03,HLA-C*03:04,HLA-C*06:02,HLA-C*07:01,HLA-C*07:04,HLA-C*12:02,HLA-C*12:03,HLA-C*15:02,HLA-C*16:01,HLA-C*17:01,HLA-DRB1*01:02,HLA-DRB1*04:04,HLA-DRB1*04:23,HLA-DRB1*07:01,HLA-DRB1*07:03,HLA-DRB1*08:02,HLA-DRB1*08:13,HLA-DRB1*11:07,HLA-E*01:01,HLA-G*01:01,HLA-G*01:02,HLA-G*01:03,HLA-G*01:04,HLA-G*01:06</t>
  </si>
  <si>
    <t>ipvvsvtksvgfqlrgqsgpttvk</t>
  </si>
  <si>
    <t>bceid_120639:24(-0)/24(100.0%)&lt;=&gt;tceid_120639:24(-0)/24(100.0%)</t>
  </si>
  <si>
    <t>SSLLTSILTYHVVAGQTSPANVVGT</t>
  </si>
  <si>
    <t>HLA-DPA1*01:03/DPB1*04:01,HLA-DQA1*05:01/DQB1*03:01,HLA-DRB1*01:01,HLA-DRB1*03:05,HLA-DRB1*03:06,HLA-DRB1*03:07,HLA-DRB1*03:08,HLA-DRB1*04:01,HLA-DRB1*04:02,HLA-DRB1*04:04,HLA-DRB1*07:01,HLA-DRB1*08:02,HLA-DRB1*08:06,HLA-DRB1*11:02,HLA-DRB1*11:07,HLA-DRB1*11:14,HLA-DRB1*11:21,HLA-DRB1*12:01,HLA-DRB1*13:01,HLA-DRB1*13:04,HLA-DRB1*13:22,HLA-DRB1*13:23,HLA-DRB1*13:27,HLA-DRB1*13:28,HLA-DRB1*15:01,HLA-DRB5*01:05</t>
  </si>
  <si>
    <t>SSLLTSILTYhviagqaspsridgt,SSLLTSILTyhvvagqtspanvvgT</t>
  </si>
  <si>
    <t>bceid_103262:15(-0)/15(100.0%)&lt;=&gt;tceid_61178:15(-10)/25(60.0%),bceid_103746:15(-0)/15(100.0%)&lt;=&gt;tceid_61178:15(-10)/25(60.0%)</t>
  </si>
  <si>
    <t>121-145</t>
  </si>
  <si>
    <t>QQFVYAGAMSGLLDPSQAMG</t>
  </si>
  <si>
    <t>HLA-DPA1*02:01/DPB1*14:01,HLA-DQA1*01:01/DQB1*05:01,HLA-DQA1*03:01/DQB1*03:02,HLA-DQA1*05:01/DQB1*03:01,HLA-DRB1*01:01,HLA-DRB1*01:02,HLA-DRB1*03:05,HLA-DRB1*03:09,HLA-DRB1*04:04,HLA-DRB1*04:05,HLA-DRB1*04:08,HLA-DRB1*04:21,HLA-DRB1*04:26,HLA-DRB1*07:01,HLA-DRB1*08:01,HLA-DRB1*08:13,HLA-DRB1*08:17,HLA-DRB1*09:01,HLA-DRB1*11:01,HLA-DRB1*11:20,HLA-DRB1*11:28,HLA-DRB1*13:05,HLA-DRB1*13:07,HLA-DRB1*13:21,HLA-DRB1*15:02,HLA-DRB3*02:02,HLA-DRB5*01:01,HLA-DRB5*01:05</t>
  </si>
  <si>
    <t>bceid_52026:20(-0)/20(100.0%)&lt;=&gt;tceid_52030:20(-0)/20(100.0%)</t>
  </si>
  <si>
    <t>RADEEQQQALSSQMGF</t>
  </si>
  <si>
    <t>HLA-A*25:01,HLA-A*32:01,HLA-B*13:01,HLA-B*13:02,HLA-B*15:01,HLA-B*15:02,HLA-B*15:25,HLA-B*18:01,HLA-B*35:01,HLA-B*37:01,HLA-B*38:01,HLA-B*39:01,HLA-B*40:01,HLA-B*40:02,HLA-B*44:02,HLA-B*44:03,HLA-B*46:01,HLA-B*48:01,HLA-B*53:01,HLA-B*57:01,HLA-B*58:01,HLA-B*58:02,HLA-C*02:02,HLA-C*02:09,HLA-C*03:02,HLA-C*03:03,HLA-C*03:04,HLA-C*04:01,HLA-C*05:01,HLA-C*08:01,HLA-C*08:02,HLA-C*12:02,HLA-C*16:01,HLA-C*17:01</t>
  </si>
  <si>
    <t>Radeeqqqalssqmgf</t>
  </si>
  <si>
    <t>bceid_655:15(-0)/15(100.0%)&lt;=&gt;tceid_53078:15(-1)/16(93.75%)</t>
  </si>
  <si>
    <t>85-100</t>
  </si>
  <si>
    <t>MAEMKTDAATLAQEAGNFER</t>
  </si>
  <si>
    <t>HLA-A*25:01,HLA-A*68:02,HLA-B*08:01,HLA-B*13:01,HLA-B*14:02,HLA-B*15:01,HLA-B*15:02,HLA-B*15:25,HLA-B*37:01,HLA-B*40:01,HLA-B*40:02,HLA-B*44:02,HLA-B*44:03,HLA-B*48:01,HLA-B*49:01,HLA-B*50:01,HLA-B*51:01,HLA-B*56:01,HLA-DQA1*03:01/DQB1*03:02,HLA-DQA1*04:01/DQB1*04:02,HLA-DRB1*03:06,HLA-DRB1*03:07,HLA-DRB1*03:08,HLA-DRB1*04:01,HLA-DRB1*08:02,HLA-DRB1*11:07,HLA-DRB3*01:01</t>
  </si>
  <si>
    <t>maemktdaatlaqeaGNFER</t>
  </si>
  <si>
    <t>bceid_41028:15(-0)/15(100.0%)&lt;=&gt;tceid_41030:15(-5)/20(75.0%)</t>
  </si>
  <si>
    <t>LQANRHVKPTGSAVVGLSM</t>
  </si>
  <si>
    <t>HLA-A*25:01,HLA-A*26:01,HLA-A*30:01,HLA-A*68:02,HLA-B*07:02,HLA-B*08:01,HLA-B*13:02,HLA-B*14:02,HLA-B*15:01,HLA-B*15:02,HLA-B*35:01,HLA-B*35:03,HLA-B*38:01,HLA-B*39:01,HLA-B*46:01,HLA-B*52:01,HLA-B*55:01,HLA-B*56:01,HLA-C*01:02,HLA-C*02:02,HLA-C*02:09,HLA-C*03:02,HLA-C*03:03,HLA-C*03:04,HLA-C*06:02,HLA-C*07:04,HLA-C*08:01,HLA-C*12:02,HLA-C*12:03,HLA-C*15:02,HLA-C*16:01,HLA-C*17:01</t>
  </si>
  <si>
    <t>LQanravkptgsaaiglSM,LQanravkptgsaaiglsm,LQanrhvkptgsavvglSM,lsanravkptgsaaVGLSM</t>
  </si>
  <si>
    <t>bceid_3399:15(-0)/15(100.0%)&lt;=&gt;tceid_195697:15(-4)/19(78.95%),bceid_3400:17(-3)/20(85.0%)&lt;=&gt;tceid_195697:17(-2)/19(89.47%),bceid_3402:15(-0)/15(100.0%)&lt;=&gt;tceid_195697:15(-4)/19(78.95%),bceid_103732:14(-1)/15(93.33%)&lt;=&gt;tceid_195697:14(-5)/19(73.68%)</t>
  </si>
  <si>
    <t>0,2,1.0,0.1</t>
  </si>
  <si>
    <t>152-170</t>
  </si>
  <si>
    <t>NALQNLARTISEA</t>
  </si>
  <si>
    <t>HLA-A*02:01,HLA-A*32:01,HLA-B*13:01,HLA-B*13:02,HLA-B*52:01,HLA-E*01:01</t>
  </si>
  <si>
    <t>67-79</t>
  </si>
  <si>
    <t>WQAQWNQAM</t>
  </si>
  <si>
    <t>NP_214802.1,NP_217533.1,NP_217535.1</t>
  </si>
  <si>
    <t>Rv0288,Rv3017c,Rv3019c</t>
  </si>
  <si>
    <t>HLA-A*02:06,HLA-B*13:01,HLA-B*13:02,HLA-B*14:02,HLA-B*15:01,HLA-B*15:02,HLA-B*15:25,HLA-B*35:01,HLA-B*35:03,HLA-B*38:01,HLA-B*39:01,HLA-B*46:01,HLA-B*48:01,HLA-C*02:02,HLA-C*02:09,HLA-C*03:02,HLA-C*03:03,HLA-C*03:04,HLA-C*08:01,HLA-C*12:02,HLA-C*12:03,HLA-C*16:01</t>
  </si>
  <si>
    <t>1,3,2.7,0.47</t>
  </si>
  <si>
    <t>Rv3017c,Rv0288</t>
  </si>
  <si>
    <t>54-62,54-62</t>
  </si>
  <si>
    <t>MAEMKTDAATLAQEA</t>
  </si>
  <si>
    <t>HLA-A*25:01,HLA-A*68:02,HLA-B*08:01,HLA-B*13:01,HLA-B*14:02,HLA-B*15:02,HLA-B*37:01,HLA-B*40:01,HLA-B*40:02,HLA-B*44:02,HLA-B*44:03,HLA-B*48:01,HLA-B*49:01,HLA-B*50:01,HLA-B*51:01,HLA-B*56:01,HLA-DQA1*03:01/DQB1*03:02,HLA-DQA1*04:01/DQB1*04:02,HLA-DRB1*03:06,HLA-DRB1*03:07,HLA-DRB1*03:08,HLA-DRB1*04:01,HLA-DRB1*08:02,HLA-DRB1*11:07,HLA-DRB3*01:01</t>
  </si>
  <si>
    <t>maemktdaatlaqea</t>
  </si>
  <si>
    <t>bceid_41028:15(-0)/15(100.0%)&lt;=&gt;tceid_41028:15(-0)/15(100.0%)</t>
  </si>
  <si>
    <t>TATELNNALQNLARTISEAGQAMAS</t>
  </si>
  <si>
    <t>HLA-DQA1*04:01/DQB1*04:02,HLA-DQA1*05:01/DQB1*03:01,HLA-DRB1*03:06,HLA-DRB1*03:07,HLA-DRB1*03:08,HLA-DRB1*08:02,HLA-DRB1*08:13,HLA-DRB1*11:01,HLA-DRB1*11:02,HLA-DRB1*11:04,HLA-DRB1*11:06,HLA-DRB1*11:07,HLA-DRB1*11:21,HLA-DRB1*13:01,HLA-DRB1*13:02,HLA-DRB1*13:11,HLA-DRB1*13:22,HLA-DRB1*13:27,HLA-DRB1*13:28,HLA-DRB3*02:02</t>
  </si>
  <si>
    <t>TATELNNALQNLartiseagqamas</t>
  </si>
  <si>
    <t>bceid_161597:13(-2)/15(86.67%)&lt;=&gt;tceid_63011:13(-12)/25(52.0%)</t>
  </si>
  <si>
    <t>TNIRQAGVQYSRA</t>
  </si>
  <si>
    <t>HLA-A*03:01,HLA-A*11:01,HLA-A*25:01,HLA-A*26:01,HLA-A*29:02,HLA-A*30:01,HLA-A*30:02,HLA-A*31:01,HLA-A*32:01,HLA-A*33:03,HLA-A*68:01,HLA-A*74:01,HLA-B*13:02,HLA-B*15:01,HLA-B*15:02,HLA-B*15:25,HLA-B*27:02,HLA-B*27:05,HLA-B*35:01,HLA-B*46:01,HLA-C*02:02,HLA-C*02:09,HLA-C*03:02,HLA-C*07:01,HLA-C*07:02,HLA-C*12:02,HLA-C*12:03</t>
  </si>
  <si>
    <t>74-86</t>
  </si>
  <si>
    <t>RPREATIIY</t>
  </si>
  <si>
    <t>HLA-A*25:01,HLA-A*26:01,HLA-A*29:02,HLA-A*30:02,HLA-B*07:02,HLA-B*15:01,HLA-B*15:02,HLA-B*15:25,HLA-B*18:01,HLA-B*35:01,HLA-B*35:03,HLA-B*46:01,HLA-B*53:01,HLA-B*55:01,HLA-B*56:01,HLA-B*58:02,HLA-C*02:02,HLA-C*02:09,HLA-C*03:02,HLA-C*04:01,HLA-C*07:01,HLA-C*07:02,HLA-C*12:02,HLA-C*12:03,HLA-C*14:02,HLA-C*16:01</t>
  </si>
  <si>
    <t>615-623</t>
  </si>
  <si>
    <t>LLYDGSFAV</t>
  </si>
  <si>
    <t>HLA-A*02:01,HLA-A*02:06,HLA-A*32:01,HLA-A*68:02,HLA-B*13:01,HLA-B*13:02,HLA-B*46:01,HLA-B*48:01,HLA-B*52:01,HLA-C*02:02,HLA-C*02:09,HLA-C*03:03,HLA-C*03:04,HLA-C*04:01,HLA-C*05:01,HLA-C*07:02,HLA-C*07:04,HLA-C*08:01,HLA-C*12:02,HLA-C*12:03,HLA-C*15:02,HLA-C*17:01</t>
  </si>
  <si>
    <t>42-50</t>
  </si>
  <si>
    <t>EVLVEQRDRILIITINR</t>
  </si>
  <si>
    <t>HLA-A*03:01,HLA-A*11:01,HLA-A*30:01,HLA-A*31:01,HLA-A*33:03,HLA-A*68:01,HLA-A*74:01,HLA-B*08:01,HLA-B*13:01,HLA-B*13:02,HLA-B*14:02,HLA-B*27:02,HLA-B*37:01,HLA-B*39:01,HLA-B*40:01,HLA-B*40:02,HLA-B*44:02,HLA-B*44:03,HLA-B*48:01,HLA-B*49:01,HLA-B*50:01,HLA-B*52:01,HLA-C*03:03,HLA-C*03:04,HLA-C*05:01,HLA-C*06:02,HLA-C*07:04,HLA-C*08:01,HLA-C*08:02,HLA-DRB1*03:01,HLA-DRB4*01:01,HLA-E*01:01</t>
  </si>
  <si>
    <t>MTEQQWNFAGIEAAA</t>
  </si>
  <si>
    <t>HLA-B*13:02,HLA-B*50:01,HLA-B*52:01,HLA-DQA1*01:02/DQB1*06:02,HLA-DQA1*03:01/DQB1*03:02,HLA-DQA1*04:01/DQB1*04:02,HLA-DQA1*05:01/DQB1*03:01</t>
  </si>
  <si>
    <t>mteqqwnfagieaaa</t>
  </si>
  <si>
    <t>bceid_42795:15(-1)/16(93.75%)&lt;=&gt;tceid_42794:15(-0)/15(100.0%)</t>
  </si>
  <si>
    <t>ADEEQQQALSSQMGF</t>
  </si>
  <si>
    <t>HLA-A*25:01,HLA-A*32:01,HLA-B*13:01,HLA-B*13:02,HLA-B*15:01,HLA-B*15:02,HLA-B*15:25,HLA-B*18:01,HLA-B*35:01,HLA-B*37:01,HLA-B*38:01,HLA-B*39:01,HLA-B*40:01,HLA-B*40:02,HLA-B*44:02,HLA-B*44:03,HLA-B*46:01,HLA-B*48:01,HLA-B*53:01,HLA-B*57:01,HLA-B*58:01,HLA-B*58:02,HLA-C*02:02,HLA-C*02:09,HLA-C*03:02,HLA-C*03:03,HLA-C*03:04,HLA-C*12:02,HLA-C*16:01</t>
  </si>
  <si>
    <t>adeeqqqalssqmgf</t>
  </si>
  <si>
    <t>bceid_655:15(-0)/15(100.0%)&lt;=&gt;tceid_655:15(-0)/15(100.0%)</t>
  </si>
  <si>
    <t>ISEAGQAMASTEGNV</t>
  </si>
  <si>
    <t>HLA-B*50:01,HLA-C*03:03,HLA-C*03:04,HLA-C*05:01,HLA-C*08:01,HLA-C*08:02,HLA-C*16:01,HLA-DQA1*05:01/DQB1*03:01</t>
  </si>
  <si>
    <t>iseagqamasteGNV</t>
  </si>
  <si>
    <t>bceid_161597:12(-3)/15(80.0%)&lt;=&gt;tceid_106544:12(-3)/15(80.0%)</t>
  </si>
  <si>
    <t>PSLIGLAMGDAGGYKAADMW</t>
  </si>
  <si>
    <t>HLA-A*03:01,HLA-A*11:01,HLA-A*25:01,HLA-A*26:01,HLA-A*29:02,HLA-A*30:02,HLA-B*15:02,HLA-B*15:25,HLA-B*35:01,HLA-B*35:03,HLA-B*46:01,HLA-B*50:01,HLA-B*53:01,HLA-B*57:01,HLA-B*58:01,HLA-B*58:02,HLA-C*02:02,HLA-C*02:09,HLA-C*03:02,HLA-C*12:02,HLA-C*12:03,HLA-C*16:01</t>
  </si>
  <si>
    <t>psliglamgdaggykaadmw</t>
  </si>
  <si>
    <t>bceid_49421:20(-0)/20(100.0%)&lt;=&gt;tceid_49421:20(-0)/20(100.0%)</t>
  </si>
  <si>
    <t>201-220,204-223</t>
  </si>
  <si>
    <t>GGGVPAQAMDTGAGARPAAS</t>
  </si>
  <si>
    <t>HLA-A*33:03,HLA-A*68:01,HLA-A*68:02,HLA-B*50:01,HLA-B*55:01,HLA-B*56:01,HLA-DQA1*01:02/DQB1*06:02,HLA-DQA1*05:01/DQB1*03:01</t>
  </si>
  <si>
    <t>242-261</t>
  </si>
  <si>
    <t>AQAAVVRFQEAANKQ</t>
  </si>
  <si>
    <t>HLA-A*03:01,HLA-A*11:01,HLA-B*08:01,HLA-B*13:01,HLA-B*13:02,HLA-B*15:01,HLA-B*15:25,HLA-B*27:02,HLA-B*27:05,HLA-B*37:01,HLA-B*48:01,HLA-B*52:01,HLA-B*55:01,HLA-B*56:01,HLA-C*12:03,HLA-C*16:01,HLA-DRB1*04:23,HLA-DRB1*04:26,HLA-DRB1*11:02,HLA-DRB1*11:14,HLA-DRB1*11:21,HLA-DRB1*13:01,HLA-DRB1*13:07,HLA-DRB1*13:22,HLA-DRB1*13:23,HLA-DRB1*13:27,HLA-DRB1*13:28,HLA-DRB4*01:01,HLA-DRB5*01:01,HLA-DRB5*01:05</t>
  </si>
  <si>
    <t>aqaavvrfqeaankq,AQAavvrfqeaankq</t>
  </si>
  <si>
    <t>bceid_3934:15(-0)/15(100.0%)&lt;=&gt;tceid_3934:15(-0)/15(100.0%),bceid_120421:12(-1)/13(92.31%)&lt;=&gt;tceid_3934:12(-3)/15(80.0%)</t>
  </si>
  <si>
    <t>51-65</t>
  </si>
  <si>
    <t>QDAYNAAGGHNAVFNFPPNG</t>
  </si>
  <si>
    <t>HLA-A*25:01,HLA-A*68:02,HLA-B*14:02,HLA-B*15:01,HLA-B*15:02,HLA-B*15:25,HLA-B*35:01,HLA-B*35:03,HLA-B*38:01,HLA-B*46:01,HLA-B*51:01,HLA-B*55:01,HLA-B*56:01,HLA-C*01:02,HLA-C*02:02,HLA-C*02:09,HLA-C*03:02,HLA-C*03:03,HLA-C*03:04,HLA-C*07:04,HLA-C*08:01,HLA-C*08:02,HLA-C*12:02,HLA-C*12:03,HLA-C*16:01,HLA-C*17:01</t>
  </si>
  <si>
    <t>QDAYNaggghngvfdfpdsg,qdaynaagghnavfnfppng</t>
  </si>
  <si>
    <t>bceid_1522:15(-0)/15(100.0%)&lt;=&gt;tceid_50442:15(-5)/20(75.0%),bceid_50442:20(-0)/20(100.0%)&lt;=&gt;tceid_50442:20(-0)/20(100.0%)</t>
  </si>
  <si>
    <t>GEMDLRGVRWVAVSESEK</t>
  </si>
  <si>
    <t>HLA-A*03:01,HLA-A*11:01,HLA-A*25:01,HLA-A*32:01,HLA-A*68:01,HLA-B*13:01,HLA-B*14:02,HLA-B*18:01,HLA-B*27:05,HLA-B*40:01,HLA-B*40:02,HLA-B*44:02,HLA-B*44:03,HLA-B*49:01,HLA-B*50:01,HLA-B*53:01,HLA-B*58:01,HLA-B*58:02,HLA-DPA1*02:01/DPB1*14:01,HLA-DQA1*01:02/DQB1*06:02,HLA-DQA1*03:01/DQB1*03:02,HLA-DRB1*03:05,HLA-DRB1*03:06,HLA-DRB1*03:07,HLA-DRB1*03:08,HLA-DRB1*03:09,HLA-DRB1*04:02,HLA-DRB1*04:04,HLA-DRB1*04:05,HLA-DRB1*04:08,HLA-DRB1*04:10,HLA-DRB1*04:23,HLA-DRB1*07:03,HLA-DRB1*08:02,HLA-DRB1*08:04,HLA-DRB1*08:13,HLA-DRB1*11:04,HLA-DRB1*11:06,HLA-DRB1*11:07,HLA-DRB1*13:07,HLA-DRB1*13:11,HLA-DRB5*01:05</t>
  </si>
  <si>
    <t>0,1,0.56,0.5</t>
  </si>
  <si>
    <t>YHPQQFVYAGAMSGL</t>
  </si>
  <si>
    <t>HLA-DPA1*02:01/DPB1*14:01,HLA-DQA1*05:01/DQB1*03:01,HLA-DRB1*01:01,HLA-DRB1*01:02,HLA-DRB1*03:05,HLA-DRB1*03:09,HLA-DRB1*04:04,HLA-DRB1*04:08,HLA-DRB1*04:21,HLA-DRB1*04:26,HLA-DRB1*07:01,HLA-DRB1*08:01,HLA-DRB1*08:13,HLA-DRB1*08:17,HLA-DRB1*11:20,HLA-DRB1*11:28,HLA-DRB1*13:05,HLA-DRB1*13:07,HLA-DRB1*13:21,HLA-DRB1*15:02,HLA-DRB3*02:02,HLA-DRB5*01:01,HLA-DRB5*01:05</t>
  </si>
  <si>
    <t>EEQQQALSSQMGF</t>
  </si>
  <si>
    <t>HLA-A*25:01,HLA-A*32:01,HLA-B*13:01,HLA-B*13:02,HLA-B*15:01,HLA-B*15:02,HLA-B*15:25,HLA-B*18:01,HLA-B*35:01,HLA-B*37:01,HLA-B*38:01,HLA-B*39:01,HLA-B*44:02,HLA-B*44:03,HLA-B*46:01,HLA-B*48:01,HLA-B*53:01,HLA-B*57:01,HLA-B*58:01,HLA-B*58:02,HLA-C*02:02,HLA-C*02:09,HLA-C*03:02,HLA-C*03:03,HLA-C*03:04,HLA-C*12:02,HLA-C*16:01</t>
  </si>
  <si>
    <t>eeqqqalssqmgf</t>
  </si>
  <si>
    <t>bceid_655:13(-2)/15(86.67%)&lt;=&gt;tceid_851940:13(-0)/13(100.0%)</t>
  </si>
  <si>
    <t>88-100</t>
  </si>
  <si>
    <t>DAHGAMIRAQAGLLE</t>
  </si>
  <si>
    <t>HLA-DQA1*01:02/DQB1*06:02,HLA-DQA1*05:01/DQB1*03:01,HLA-DRB1*01:01,HLA-DRB1*09:01,HLA-DRB1*13:02,HLA-DRB1*13:04,HLA-DRB4*01:01</t>
  </si>
  <si>
    <t>4,6,4.84,0.69</t>
  </si>
  <si>
    <t>Rv1198,Rv2346c,Rv3619c,Rv1037c,Rv1793</t>
  </si>
  <si>
    <t>AEFLENFVRSSNLKF</t>
  </si>
  <si>
    <t>HLA-DPA1*01:03/DPB1*04:01,HLA-DPA1*02:01/DPB1*05:01,HLA-DRB1*03:09,HLA-DRB1*04:01,HLA-DRB1*04:05,HLA-DRB1*04:08,HLA-DRB1*04:21,HLA-DRB1*04:26,HLA-DRB1*07:03,HLA-DRB1*09:01,HLA-DRB1*11:14,HLA-DRB1*11:20,HLA-DRB1*11:28,HLA-DRB1*13:02,HLA-DRB1*13:05,HLA-DRB1*13:23,HLA-DRB1*15:01,HLA-DRB1*15:02,HLA-DRB3*01:01,HLA-DRB3*02:02,HLA-DRB5*01:01</t>
  </si>
  <si>
    <t>aeflenfvrssnlkF</t>
  </si>
  <si>
    <t>bceid_103457:14(-1)/15(93.33%)&lt;=&gt;tceid_904:14(-1)/15(93.33%)</t>
  </si>
  <si>
    <t>266-280</t>
  </si>
  <si>
    <t>ALDEGLLPV</t>
  </si>
  <si>
    <t>HLA-A*02:01,HLA-A*02:06,HLA-B*13:02,HLA-C*04:01,HLA-C*05:01,HLA-C*07:04,HLA-C*08:01,HLA-C*08:02,HLA-C*17:01</t>
  </si>
  <si>
    <t>347-355</t>
  </si>
  <si>
    <t>GNADVVCGGVSTANATVYMIDSVLM</t>
  </si>
  <si>
    <t>HLA-DQA1*01:01/DQB1*05:01,HLA-DQA1*01:02/DQB1*06:02,HLA-DQA1*04:01/DQB1*04:02,HLA-DQA1*05:01/DQB1*02:01,HLA-DQA1*05:01/DQB1*03:01,HLA-DRB1*01:02,HLA-DRB1*03:05,HLA-DRB1*03:06,HLA-DRB1*03:07,HLA-DRB1*03:08,HLA-DRB1*04:02,HLA-DRB1*04:04,HLA-DRB1*04:08,HLA-DRB1*04:10,HLA-DRB1*04:21,HLA-DRB1*04:23,HLA-DRB1*04:26,HLA-DRB1*07:03,HLA-DRB1*11:07,HLA-DRB1*15:01,HLA-DRB1*15:06</t>
  </si>
  <si>
    <t>GNADVVcggvstanatvymidSVLM</t>
  </si>
  <si>
    <t>bceid_103082:15(-0)/15(100.0%)&lt;=&gt;tceid_21371:15(-10)/25(60.0%)</t>
  </si>
  <si>
    <t>166-190</t>
  </si>
  <si>
    <t>AAVVRFQEAANKQKQ</t>
  </si>
  <si>
    <t>HLA-A*03:01,HLA-A*11:01,HLA-A*30:01,HLA-B*08:01,HLA-B*27:02,HLA-B*27:05,HLA-B*44:02,HLA-B*44:03,HLA-B*55:01,HLA-B*56:01,HLA-C*12:03,HLA-C*16:01,HLA-DRB1*04:23,HLA-DRB1*04:26,HLA-DRB1*11:02,HLA-DRB1*11:14,HLA-DRB1*11:21,HLA-DRB1*13:01,HLA-DRB1*13:07,HLA-DRB1*13:22,HLA-DRB1*13:23,HLA-DRB1*13:27,HLA-DRB1*13:28,HLA-DRB5*01:01,HLA-DRB5*01:05</t>
  </si>
  <si>
    <t>aavvrfqeaankqKQ,AavvrfqeaankqkQ</t>
  </si>
  <si>
    <t>bceid_3934:13(-2)/15(86.67%)&lt;=&gt;tceid_505:13(-2)/15(86.67%),bceid_120421:13(-0)/13(100.0%)&lt;=&gt;tceid_505:13(-2)/15(86.67%)</t>
  </si>
  <si>
    <t>ISTNIRQAGVQYSRA</t>
  </si>
  <si>
    <t>HLA-DQA1*01:02/DQB1*06:02,HLA-DQA1*05:01/DQB1*03:01,HLA-DRB1*03:05,HLA-DRB1*03:06,HLA-DRB1*03:07,HLA-DRB1*03:08,HLA-DRB1*03:09,HLA-DRB1*04:01,HLA-DRB1*04:02,HLA-DRB1*04:04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</t>
  </si>
  <si>
    <t>STNIRQAGVQYSRAD</t>
  </si>
  <si>
    <t>73-87</t>
  </si>
  <si>
    <t>LDEISTNIRQAGVQYSRAD</t>
  </si>
  <si>
    <t>ldeistnirqagVQYSRAD</t>
  </si>
  <si>
    <t>bceid_32971:12(-3)/15(80.0%)&lt;=&gt;tceid_85043:12(-7)/19(63.16%)</t>
  </si>
  <si>
    <t>69-87</t>
  </si>
  <si>
    <t>STIIAGALLLVL</t>
  </si>
  <si>
    <t>Rv3479</t>
  </si>
  <si>
    <t>KMW79776.1</t>
  </si>
  <si>
    <t>HLA-A*02:01,HLA-A*02:06,HLA-A*25:01,HLA-A*26:01,HLA-A*68:02,HLA-B*13:02,HLA-B*51:01,HLA-C*01:02,HLA-C*02:02,HLA-C*02:09,HLA-C*03:02,HLA-C*03:03,HLA-C*03:04,HLA-C*08:01,HLA-C*12:02,HLA-C*12:03,HLA-C*15:02,HLA-C*16:01,HLA-C*17:01,HLA-E*01:01,HLA-G*01:01,HLA-G*01:02,HLA-G*01:03,HLA-G*01:04,HLA-G*01:06</t>
  </si>
  <si>
    <t>VELTARLNSLGEAWTGGG</t>
  </si>
  <si>
    <t>HLA-A*25:01,HLA-A*32:01,HLA-A*68:02,HLA-B*08:01,HLA-B*13:01,HLA-B*14:02,HLA-B*15:01,HLA-B*15:25,HLA-B*27:02,HLA-B*27:05,HLA-B*37:01,HLA-B*40:01,HLA-B*40:02,HLA-B*44:02,HLA-B*49:01,HLA-B*53:01,HLA-B*57:01,HLA-B*58:01,HLA-B*58:02,HLA-C*16:01,HLA-DRB1*11:04,HLA-DRB1*11:06,HLA-DRB1*11:28,HLA-DRB1*13:05,HLA-DRB1*13:11</t>
  </si>
  <si>
    <t>43-60</t>
  </si>
  <si>
    <t>IPRDEVRVM</t>
  </si>
  <si>
    <t>HLA-B*07:02,HLA-B*08:01,HLA-B*14:02,HLA-B*15:02,HLA-B*35:01,HLA-B*35:03,HLA-B*51:01,HLA-B*53:01,HLA-B*55:01,HLA-B*56:01,HLA-C*03:02,HLA-C*03:03,HLA-C*03:04,HLA-C*04:01,HLA-C*07:01,HLA-C*07:02,HLA-C*07:04,HLA-C*08:01,HLA-C*12:02,HLA-C*12:03,HLA-C*14:02,HLA-C*16:01</t>
  </si>
  <si>
    <t>324-332</t>
  </si>
  <si>
    <t>AANKQKQELDEISTNIRQAGVQYSR</t>
  </si>
  <si>
    <t>HLA-DQA1*01:02/DQB1*06:02,HLA-DQA1*05:01/DQB1*03:01,HLA-DRB1*03:05,HLA-DRB1*03:06,HLA-DRB1*03:07,HLA-DRB1*03:08,HLA-DRB1*03:09,HLA-DRB1*04:01,HLA-DRB1*04:02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</t>
  </si>
  <si>
    <t>AANKQkqeldeistnirqagVQYSR,aankqkqeldeistnirqaGVQYSR</t>
  </si>
  <si>
    <t>bceid_32971:15(-0)/15(100.0%)&lt;=&gt;tceid_328:15(-10)/25(60.0%),bceid_432087:19(-4)/23(82.61%)&lt;=&gt;tceid_328:19(-6)/25(76.0%)</t>
  </si>
  <si>
    <t>VQYSRADEEQQQALS</t>
  </si>
  <si>
    <t>HLA-B*14:02,HLA-B*18:01,HLA-B*27:02,HLA-B*27:05,HLA-B*37:01,HLA-B*38:01,HLA-B*39:01,HLA-B*40:01,HLA-B*40:02,HLA-C*03:03,HLA-C*03:04,HLA-C*04:01,HLA-C*05:01,HLA-C*06:02,HLA-C*07:01,HLA-C*07:02,HLA-C*07:04,HLA-C*08:01,HLA-C*08:02,HLA-C*17:01</t>
  </si>
  <si>
    <t>vqysradeeqqqalS</t>
  </si>
  <si>
    <t>bceid_432955:14(-0)/14(100.0%)&lt;=&gt;tceid_70686:14(-1)/15(93.33%)</t>
  </si>
  <si>
    <t>81-95</t>
  </si>
  <si>
    <t>NAHGQKVQAAGNNMA</t>
  </si>
  <si>
    <t>EFG75166.1,EFG77528.1,EFG79290.1,EFG79303.1</t>
  </si>
  <si>
    <t>HLA-DQA1*01:02/DQB1*06:02,HLA-DQA1*05:01/DQB1*03:01,HLA-DRB1*04:02,HLA-DRB1*04:08,HLA-DRB1*04:10,HLA-DRB1*04:23</t>
  </si>
  <si>
    <t>NAHGqkvqaagnnma</t>
  </si>
  <si>
    <t>bceid_120892:11(-2)/13(84.62%)&lt;=&gt;tceid_43166:11(-4)/15(73.33%)</t>
  </si>
  <si>
    <t>3,6,4.84,0.7</t>
  </si>
  <si>
    <t>Rv3619c,Rv1037c,Rv1793,Rv1198,Rv2346c</t>
  </si>
  <si>
    <t>69-83,69-83,69-83,69-83,69-83</t>
  </si>
  <si>
    <t>TQVLVPRSAIDSMLA</t>
  </si>
  <si>
    <t>HLA-B*07:02,HLA-B*08:01,HLA-B*13:02,HLA-B*14:02,HLA-B*15:02,HLA-B*35:01,HLA-B*35:03,HLA-B*48:01,HLA-B*49:01,HLA-B*50:01,HLA-B*51:01,HLA-B*52:01,HLA-B*53:01,HLA-B*55:01,HLA-B*56:01,HLA-C*01:02,HLA-DRB1*04:02,HLA-DRB1*08:01,HLA-DRB1*08:04,HLA-DRB1*08:06,HLA-DRB1*08:13,HLA-DRB1*08:17,HLA-DRB1*11:02,HLA-DRB1*11:04,HLA-DRB1*11:06,HLA-DRB1*11:21,HLA-DRB1*13:11,HLA-DRB1*13:22,HLA-DRB1*15:06</t>
  </si>
  <si>
    <t>214-228</t>
  </si>
  <si>
    <t>GLAEVCAAL</t>
  </si>
  <si>
    <t>NP_217145.1,NP_217556.1</t>
  </si>
  <si>
    <t>Rv2629,Rv3040c</t>
  </si>
  <si>
    <t>HLA-A*02:01,HLA-A*02:06,HLA-B*48:01</t>
  </si>
  <si>
    <t>274-282</t>
  </si>
  <si>
    <t>GGQSSFYSDWYQPAC</t>
  </si>
  <si>
    <t>HLA-DPA1*01/DPB1*04:01,HLA-DPA1*01:03/DPB1*02:01,HLA-DQA1*01:01/DQB1*05:01,HLA-DRB3*01:01</t>
  </si>
  <si>
    <t>GGqssfysdwyspac</t>
  </si>
  <si>
    <t>bceid_103532:13(-2)/15(86.67%)&lt;=&gt;tceid_173936:13(-2)/15(86.67%)</t>
  </si>
  <si>
    <t>116-130,113-127</t>
  </si>
  <si>
    <t>DFNRDSREVVHLATGMA</t>
  </si>
  <si>
    <t>Rv0200</t>
  </si>
  <si>
    <t>HLA-A*25:01,HLA-A*26:01,HLA-A*30:01,HLA-A*68:02,HLA-B*08:01,HLA-B*13:01,HLA-B*14:02,HLA-B*27:02,HLA-B*27:05,HLA-B*37:01,HLA-B*38:01,HLA-B*39:01,HLA-B*40:01,HLA-B*40:02,HLA-B*50:01,HLA-B*51:01,HLA-B*55:01,HLA-C*07:01,HLA-C*07:02,HLA-C*07:04,HLA-DRB1*03:01,HLA-DRB1*03:05,HLA-DRB1*03:06,HLA-DRB1*03:07,HLA-DRB1*03:08,HLA-DRB1*03:09,HLA-DRB1*04:08,HLA-DRB1*04:10,HLA-DRB1*04:23,HLA-DRB1*04:26,HLA-DRB1*08:02,HLA-DRB1*08:04,HLA-DRB1*08:06,HLA-DRB1*11:04,HLA-DRB1*11:06,HLA-DRB1*11:07,HLA-DRB1*11:28,HLA-DRB1*13:05,HLA-DRB1*13:07,HLA-DRB1*13:11</t>
  </si>
  <si>
    <t>YLLADTFTV</t>
  </si>
  <si>
    <t>NP_216865.1,NP_216866.1,NP_216867.1</t>
  </si>
  <si>
    <t>Rv2349c,Rv2350c,Rv2351c</t>
  </si>
  <si>
    <t>HLA-A*02:01,HLA-A*02:06,HLA-B*13:01,HLA-B*13:02,HLA-C*04:01,HLA-C*05:01,HLA-C*07:04,HLA-C*08:01,HLA-C*17:01</t>
  </si>
  <si>
    <t>0,4,2.93,0.7</t>
  </si>
  <si>
    <t>Rv2350c,Rv2349c,Rv2351c</t>
  </si>
  <si>
    <t>166-174,163-171,163-171</t>
  </si>
  <si>
    <t>EEAAQMGLLGTSPLSNHP</t>
  </si>
  <si>
    <t>HLA-A*02:06,HLA-B*13:01,HLA-B*13:02,HLA-B*18:01,HLA-B*37:01,HLA-B*40:01,HLA-B*40:02,HLA-B*44:02,HLA-B*44:03,HLA-B*48:01,HLA-B*49:01,HLA-B*50:01,HLA-C*03:03,HLA-C*03:04,HLA-DRB1*01:02,HLA-DRB1*04:04,HLA-DRB1*04:05,HLA-DRB1*04:08,HLA-DRB1*04:10,HLA-DRB1*04:23</t>
  </si>
  <si>
    <t>247-264</t>
  </si>
  <si>
    <t>WSEYSRFVGDVFGAPLA</t>
  </si>
  <si>
    <t>AEI57941.1,AFN45234.1,EEC98384.1,EEI10027.1,EEI19757.1,EEI22914.1,EEI25805.1,EEI65857.1,EEI71322.1,EEJ40750.1,EEJ60519.1,EEJ70893.1,EEJ72692.1,EEJ74853.1,EEN89774.1,EEP64948.1,EEQ26863.1,EEQ48540.1,EER67839.1,EET16894.1,EEU20367.1,EEU28157.2,EEU50025.1,EEW53815.1,EEX25465.1,EEX28436.1,EEX78047.1,EEY82963.1,EFA90849.1,EFA97396.1,EFB33130.1,EFB36064.1,EFB63698.1,EFB85579.1,EFB93591.1,EFC76882.1,EFE00480.1,EFF66761.1,EFG22400.1,EFG24210.1,EFG48216.1,EFI07609.1,EFJ69049.1,EFK30862.1,EFK61742.1,EFK79683.1,EFL45433.1,EFL56988.1,EFL58402.1,EFM23398.1,EFN91918.1,EFQ44148.1,EFQ47107.1,EFQ53041.1,EFR31678.1,EFR43558.1,EFR59226.1,EFU30225.1,EFV36009.1,EFV65881.1,EFV70739.1,EFV97951.1,EFW29806.1,EFZ37270.1,EGC15705.1,EGF86358.1,EGF87511.1,EGK01678.1,EGK03886.1,EGK60674.1,EGL49139.1,EGL76722.1,EGQ13977.1,EGR88390.1,EGS32348.1,EGS35848.1,EHB91932.1,EHG16303.1,EHG20754.1,EHG25556.1,EHL74775.1,EHL97653.1,EHN60252.1,EHO49553.1,EHO69487.1,EHP45982.1,EHR32501.1,EID32545.1,EID51860.1,EIW91075.1,EIY83104.1,EJO20095.1,EJO49543.1,EJP32042.1,EJP34016.1,EJU16123.1,EJU28969.1,EJZ65172.1,EKB65095.1,EKB75535.1,EKN18548.1,EKN19461.1,EKN24105.1,EKN26534.1,EKS18155.1,EKU71911.1,EKX90500.1,EKX94871.1,EKY19017.1,EPD77166.1,EPH16324.1,ERI08679.1,ERJ67633.1,ERJ68524.1,ERJ69540.1,ERJ70128.1,ERJ71006.1,ERJ83838.1,ERJ85894.1,ERJ91302.1,ERJ95464.1,ERK43890.1,ERK58990.1,ERL25288.1,ERT61418.1,ETD16161.1,ETJ95883.1,ETS92332.1,EUB20398.1,KDU79400.1,KEJ84585.1,KFL92883.1,KFL95332.1,KFL97126.1,KGF22156.1,KGF34273.1,KGF34846.1,KGF39928.1,KGF45431.1,KGF47070.1,KGF49872.1,KGF53423.1,KGI22806.1,KKB46279.1,KKB56370.1,KKB58418.1,KMW35577.1,KMW40308.1,KWZ86464.1,KXA23862.1,KXA43218.1,KXA44083.1,KXA50852.1,KXA52847.1,KXA53200.1,KXA56733.1,KXA57632.1,KXA58879.1,KXA62627.1,KXB58358.1,KXB58532.1,KXB75792.1,KXB77026.1,KXB77513.1,KXB82648.1,KXB82866.1,KXB86759.1,KXI17587.1,KXO15402.1,KXU55908.1,OFJ75258.1,OFK36607.1,OFK40194.1,OFL25410.1,OFL38711.1,OFL54825.1,OFN84450.1,OFN85648.1,OFO04548.1,OFO07186.1,OFO09338.1,OFO10216.1,OFO51294.1,OFO74776.1,OFP85809.1,OFQ14472.1,OFQ19463.1,OFQ72515.1,OFR65747.1,OFR72867.1,OFR90044.1,OFT05937.1,OFU94970.1,OHO76158.1,OHO80311.1,OHO88509.1,OHO89633.1,OHP57997.1,OHQ14073.1,OHQ20029.1,OHQ75580.1,OHQ85434.1,OHR12721.1,OHR13443.1</t>
  </si>
  <si>
    <t>HLA-DPA1*01/DPB1*04:01,HLA-DPA1*01:03/DPB1*02:01,HLA-DPA1*01:03/DPB1*04:01,HLA-DQA1*05:01/DQB1*02:01,HLA-DQA1*05:01/DQB1*03:01,HLA-DRB3*01:01</t>
  </si>
  <si>
    <t>80-96</t>
  </si>
  <si>
    <t>RLFNANAEEYHALSA</t>
  </si>
  <si>
    <t>HLA-A*03:01,HLA-A*29:02,HLA-A*30:02,HLA-A*32:01,HLA-A*74:01,HLA-B*08:01,HLA-B*13:01,HLA-B*14:02,HLA-B*15:01,HLA-B*15:02,HLA-B*15:25,HLA-B*18:01,HLA-B*35:01,HLA-B*35:03,HLA-B*37:01,HLA-B*39:01,HLA-B*40:01,HLA-B*40:02,HLA-B*44:02,HLA-B*44:03,HLA-B*46:01,HLA-B*48:01,HLA-B*49:01,HLA-B*50:01,HLA-B*51:01,HLA-C*03:02,HLA-C*03:03,HLA-C*03:04,HLA-C*04:01,HLA-C*05:01,HLA-C*07:02,HLA-C*07:04,HLA-C*08:01,HLA-C*08:02,HLA-C*14:02,HLA-C*15:02,HLA-E*01:01,HLA-G*01:01,HLA-G*01:02,HLA-G*01:03,HLA-G*01:04,HLA-G*01:06</t>
  </si>
  <si>
    <t>0,1,0.44,0.5</t>
  </si>
  <si>
    <t>EGKQSLTKLAAAWGGSGSEAYQGVQ</t>
  </si>
  <si>
    <t>HLA-DQA1*01:02/DQB1*06:02,HLA-DQA1*05:01/DQB1*03:01,HLA-DRB1*07:03,HLA-DRB1*09:01</t>
  </si>
  <si>
    <t>egkqsltklaaawgGSGSEAYQGVQ</t>
  </si>
  <si>
    <t>bceid_35139:14(-2)/16(87.5%)&lt;=&gt;tceid_12207:14(-11)/25(56.0%)</t>
  </si>
  <si>
    <t>31-55</t>
  </si>
  <si>
    <t>WRGAAGTAAQAAVVR</t>
  </si>
  <si>
    <t>HLA-A*33:03,HLA-A*68:01,HLA-A*68:02,HLA-B*51:01,HLA-DQA1*01:02/DQB1*06:02,HLA-DQA1*04:01/DQB1*04:02,HLA-DQA1*05:01/DQB1*03:01</t>
  </si>
  <si>
    <t>43-57</t>
  </si>
  <si>
    <t>KWETFLTSELPQWLS</t>
  </si>
  <si>
    <t>HLA-DPA1*01:03/DPB1*04:01,HLA-DQA1*05:01/DQB1*02:01,HLA-DRB1*04:05,HLA-DRB1*04:08,HLA-DRB1*15:02</t>
  </si>
  <si>
    <t>RVVPEGLAAA</t>
  </si>
  <si>
    <t>NP_216016.1,YP_177685.1,YP_177710.1,YP_177805.1</t>
  </si>
  <si>
    <t>Rv0285,Rv1386,Rv1500,Rv3018A,Rv3022A</t>
  </si>
  <si>
    <t>HLA-A*02:01,HLA-A*02:06,HLA-A*30:01,HLA-A*68:02,HLA-B*55:01,HLA-B*56:01,HLA-C*01:02</t>
  </si>
  <si>
    <t>2,5,4.0,0.38</t>
  </si>
  <si>
    <t>Rv0285,Rv1500,Rv1386</t>
  </si>
  <si>
    <t>4-13,329-338,4-13</t>
  </si>
  <si>
    <t>NLARTISEAGQAMASTEGNV</t>
  </si>
  <si>
    <t>HLA-DQA1*01:02/DQB1*06:02,HLA-DQA1*03:01/DQB1*03:02,HLA-DQA1*04:01/DQB1*04:02,HLA-DQA1*05:01/DQB1*03:01</t>
  </si>
  <si>
    <t>NLartiseagqamasteGNV</t>
  </si>
  <si>
    <t>bceid_161597:15(-0)/15(100.0%)&lt;=&gt;tceid_44653:15(-5)/20(75.0%)</t>
  </si>
  <si>
    <t>ARTISEAGQAMASTEGNVT</t>
  </si>
  <si>
    <t>artiseagqamasteGNVT</t>
  </si>
  <si>
    <t>bceid_161597:15(-0)/15(100.0%)&lt;=&gt;tceid_80451:15(-4)/19(78.95%)</t>
  </si>
  <si>
    <t>73-91</t>
  </si>
  <si>
    <t>ARTISEAGQAMASTE</t>
  </si>
  <si>
    <t>artiseagqamaste</t>
  </si>
  <si>
    <t>bceid_161597:15(-0)/15(100.0%)&lt;=&gt;tceid_161597:15(-0)/15(100.0%)</t>
  </si>
  <si>
    <t>PSWGLVVTMFAWGYLLDHVGERMV</t>
  </si>
  <si>
    <t>HLA-A*02:01,HLA-A*02:06,HLA-A*23:01,HLA-A*24:02,HLA-A*26:01,HLA-A*29:02,HLA-A*30:02,HLA-A*31:01,HLA-A*32:01,HLA-A*33:03,HLA-A*68:01,HLA-A*74:01,HLA-B*13:01,HLA-B*13:02,HLA-B*14:02,HLA-B*37:01,HLA-B*46:01,HLA-B*48:01,HLA-B*52:01,HLA-C*04:01,HLA-C*05:01,HLA-C*07:04,HLA-C*08:01,HLA-C*08:02,HLA-C*12:02,HLA-C*14:02,HLA-C*17:01,HLA-DPA1*01/DPB1*04:01,HLA-DPA1*01:03/DPB1*02:01,HLA-DPA1*01:03/DPB1*04:01,HLA-DPA1*02:01/DPB1*01:01,HLA-DPA1*03:01/DPB1*04:02,HLA-DQA1*01:01/DQB1*05:01,HLA-DQA1*05:01/DQB1*02:01,HLA-DRB1*01:02,HLA-DRB1*03:01,HLA-DRB1*03:05,HLA-DRB1*03:09,HLA-DRB1*04:02,HLA-DRB1*04:08,HLA-DRB1*04:10,HLA-DRB1*04:21,HLA-DRB1*04:23,HLA-DRB1*04:26,HLA-DRB1*08:13,HLA-DRB1*08:17,HLA-DRB1*11:04,HLA-DRB1*11:06,HLA-DRB1*11:07,HLA-DRB1*11:28,HLA-DRB1*13:01,HLA-DRB1*13:04,HLA-DRB1*13:05,HLA-DRB1*13:07,HLA-DRB1*13:11,HLA-DRB1*13:21,HLA-DRB1*13:27,HLA-DRB1*13:28,HLA-DRB1*15:01,HLA-DRB1*15:02,HLA-DRB1*15:06,HLA-DRB3*01:01,HLA-DRB5*01:05,HLA-E*01:01,HLA-G*01:01,HLA-G*01:02,HLA-G*01:03,HLA-G*01:04,HLA-G*01:06</t>
  </si>
  <si>
    <t>pswglvvtmfawgylldhvgermv</t>
  </si>
  <si>
    <t>bceid_120878:24(-0)/24(100.0%)&lt;=&gt;tceid_120878:24(-0)/24(100.0%)</t>
  </si>
  <si>
    <t>0,1,0.01,0.12</t>
  </si>
  <si>
    <t>57-80</t>
  </si>
  <si>
    <t>EGKQSLTKLAAAWGGSGSEA</t>
  </si>
  <si>
    <t>HLA-DQA1*01:02/DQB1*06:02,HLA-DQA1*05:01/DQB1*03:01,HLA-DRB1*09:01</t>
  </si>
  <si>
    <t>egkqsltklaaawgGSGSEA</t>
  </si>
  <si>
    <t>bceid_35139:14(-2)/16(87.5%)&lt;=&gt;tceid_12206:14(-6)/20(70.0%)</t>
  </si>
  <si>
    <t>IRQAGVQYSRADEEQQQALSSQMGF</t>
  </si>
  <si>
    <t>HLA-DQA1*05:01/DQB1*02:01,HLA-DRB1*03:05,HLA-DRB1*03:06,HLA-DRB1*03:07,HLA-DRB1*03:08,HLA-DRB1*03:09,HLA-DRB1*04:01,HLA-DRB1*04:02,HLA-DRB1*04:08,HLA-DRB1*04:10,HLA-DRB1*04:21,HLA-DRB1*04:23,HLA-DRB1*04:26,HLA-DRB1*08:04,HLA-DRB1*08:13,HLA-DRB1*11:02,HLA-DRB1*11:04,HLA-DRB1*11:06,HLA-DRB1*11:07,HLA-DRB1*11:14,HLA-DRB1*11:20,HLA-DRB1*11:21,HLA-DRB1*13:01,HLA-DRB1*13:04,HLA-DRB1*13:07,HLA-DRB1*13:11,HLA-DRB1*13:22,HLA-DRB1*13:23,HLA-DRB1*13:27,HLA-DRB1*13:28</t>
  </si>
  <si>
    <t>IRQAGVQYSRadeeqqqalssqmgf,IRQAGvqysradeeqqqalSSQMGF</t>
  </si>
  <si>
    <t>bceid_655:15(-0)/15(100.0%)&lt;=&gt;tceid_28367:15(-10)/25(60.0%),bceid_432955:14(-0)/14(100.0%)&lt;=&gt;tceid_28367:14(-11)/25(56.0%)</t>
  </si>
  <si>
    <t>76-100</t>
  </si>
  <si>
    <t>LDLHTLKLRPHAPADRIT</t>
  </si>
  <si>
    <t>HLA-A*03:01,HLA-A*30:01,HLA-A*31:01,HLA-A*74:01,HLA-B*07:02,HLA-B*08:01,HLA-B*35:03,HLA-B*37:01,HLA-B*40:02,HLA-B*51:01,HLA-B*53:01,HLA-B*55:01,HLA-B*56:01,HLA-C*04:01,HLA-C*05:01,HLA-C*08:02,HLA-DRB1*04:02,HLA-DRB1*04:21,HLA-DRB1*08:01,HLA-DRB1*08:04,HLA-DRB1*08:06,HLA-DRB1*08:13,HLA-DRB1*11:01,HLA-DRB1*11:02,HLA-DRB1*11:14,HLA-DRB1*11:20,HLA-DRB1*11:21,HLA-DRB1*12:01,HLA-DRB1*13:01,HLA-DRB1*13:04,HLA-DRB1*13:22,HLA-DRB1*13:23,HLA-DRB1*13:27,HLA-DRB1*13:28,HLA-DRB4*01:01</t>
  </si>
  <si>
    <t>144-161</t>
  </si>
  <si>
    <t>GKTYDAYFTDAGGITPG</t>
  </si>
  <si>
    <t>EFG77718.1</t>
  </si>
  <si>
    <t>HLA-C*04:01,HLA-C*08:01,HLA-C*08:02,HLA-DQA1*01:01/DQB1*05:01,HLA-DQA1*05:01/DQB1*03:01,HLA-DRB3*01:01</t>
  </si>
  <si>
    <t>44-60</t>
  </si>
  <si>
    <t>HEVTNDDQGDQGDVQPAEVV</t>
  </si>
  <si>
    <t>HLA-B*37:01,HLA-B*40:02,HLA-B*49:01,HLA-B*51:01,HLA-C*04:01,HLA-C*05:01,HLA-C*08:01,HLA-C*08:02,HLA-DRB1*11:07</t>
  </si>
  <si>
    <t>206-225</t>
  </si>
  <si>
    <t>QWRGAAGTAAQAAVV</t>
  </si>
  <si>
    <t>HLA-A*68:02,HLA-B*51:01,HLA-DQA1*01:02/DQB1*06:02,HLA-DQA1*04:01/DQB1*04:02,HLA-DQA1*05:01/DQB1*03:01</t>
  </si>
  <si>
    <t>42-56</t>
  </si>
  <si>
    <t>GQWRGAAGTAAQAAVVRFQE</t>
  </si>
  <si>
    <t>HLA-DQA1*01:02/DQB1*06:02,HLA-DQA1*03:01/DQB1*03:02,HLA-DQA1*04:01/DQB1*04:02,HLA-DQA1*05:01/DQB1*03:01,HLA-DRB1*01:01,HLA-DRB1*09:01</t>
  </si>
  <si>
    <t>GQWRGaagtaaqaavvrfqe,gqwrgaagtaaqaaVVRFQE</t>
  </si>
  <si>
    <t>bceid_187:15(-0)/15(100.0%)&lt;=&gt;tceid_21976:15(-5)/20(75.0%),bceid_103519:14(-1)/15(93.33%)&lt;=&gt;tceid_21976:14(-6)/20(70.0%)</t>
  </si>
  <si>
    <t>QVESTAGSLQGQWRGAAGTAAQAAV</t>
  </si>
  <si>
    <t>QVESTAGSLqgqwrgaagtaaqaaV</t>
  </si>
  <si>
    <t>bceid_103519:15(-0)/15(100.0%)&lt;=&gt;tceid_52691:15(-10)/25(60.0%)</t>
  </si>
  <si>
    <t>SLWKDGAPL</t>
  </si>
  <si>
    <t>ADB14623.1,ADI67954.1,ADP38514.1,AEF27125.1,AEF30966.1,EDN81844.1,EDT46039.1,EEB21670.1,EEB62921.1,EEG26572.1,EEG70806.1,EEH66567.1,EEI14254.1,EEI26867.1,EEI62043.1,EEI78818.1,EEI81097.1,EEJ54417.1,EEN88587.1,EEP20680.1,EEQ54111.1,EET77331.1,EEW15450.1,EEW17030.1,EEW49225.1,EEW49237.1,EEZ91985.1,EFA23207.1,EFE89198.1,EFG33222.1,EFG47124.1,EFG78068.1,EFG80156.1,EFG80235.1,EFK53548.1,EFL94579.1,EFM42077.1,EFM43160.1,EFM45649.1,EFM48929.1,EFN93050.1,EFO78812.1,EFP57245.1,EFQ79727.1,EFR50071.1,EFT83640.1,EFU61988.1,EFU79871.1,EFU82339.1,EFV14634.1,EFV38133.1,EFW10987.1,EFW26316.1,EGD21896.1,EGE37358.1,EGF58183.1,EGL14427.1,EGV14359.1,EHM89701.1,EHM94852.1,EIJ21790.1,EIJ22479.1,EIJ26525.1,EIJ32141.1,EJF47709.1,EJN84603.1,EJZ82808.1,EKX89488.1,EKY14549.1,EPD27060.1,EPD45688.1,EPD45690.1,EPD69685.1,EPD74550.1,EPI40945.1,EPI41103.1,EPI42349.1,EPI45047.1,EPI45066.1,EPI45721.1,EPI51052.1,EPI51926.1,EPI52736.1,EPI55380.1,EPI55460.1,EPI55485.1,EPI58976.1,EPI59251.1,EPI61623.1,ERH16719.1,ERH20807.1,ERH25301.1,ERH29171.1,ERH30921.1,ERI83172.1,ERI87116.1,ERS34271.1,ERS38835.1,ERS41643.1,ERS44472.1,ERS46062.1,ERS48618.1,ERS52043.1,ERS56514.1,ERS56792.1,ERS58461.1,ERS63181.1,ERS64347.1,ERS71085.1,ERS72397.1,ERS74144.1,ERS77739.1,ERS80613.1,ETO96126.1,KGF02134.1,KGF06430.1,KGF15510.1,KGF15766.1,KGF25029.1,KWZ74557.1,KWZ82119.1,KWZ86532.1,KWZ88834.1,KXA16867.1,KXA17646.1,KXA19307.1,KXB50474.1,KXB55250.1,KXI17109.1,KXI18785.1,OFJ57580.1,OFK33302.1,OFK33304.1,OFL12015.1,OFL12017.1,OFL17706.1,OFL64241.1,OFL71189.1,OFL71191.1,OFL75384.1,OFL75595.1,OFL76598.1,OFL92877.1,OFM02156.1,OFM17645.1,OFM17647.1,OFM51183.1,OFM51185.1,OFM60962.1,OFM83623.1,OFM83625.1,OFN07722.1,OFN07724.1,OFN35764.1,OFN42716.1,OFN54371.1,OFN54431.1,OFO16762.1,OFO17061.1,OFO27144.1,OFO27146.1,OFO36025.1,OFO42384.1,OFP16338.1,OFP34727.1,OFP66984.1,OFP72209.1,OFQ03420.1,OFQ03422.1,OFQ48415.1,OFR00362.1,OFR39414.1,OFR58497.1,OFR60343.1,OFR60346.1,OFR94349.1,OFR94351.1,OFS14228.1,OFS15622.1,OFS17211.1,OFS17679.1,OFS21530.1,OFS24068.1,OFS26455.1,OFS68362.1,OFS76346.1,OFT25522.1,OFT29237.1,OFT30834.1,OFT33055.1,OFT33092.1,OFT34460.1,OFT36871.1,OFT46857.1,OFT46968.1,OFT51786.1,OFT52122.1,OFT56198.1,OFT57939.1,OFT62530.1,OFT70355.1,OFT73162.1,OFT73164.1,OFT73964.1,OFT83676.1,OFT89778.1,OFT94617.1,OFT97455.1,OFU55156.1,OFU55158.1,OFU56784.1,OFU58452.1,OFU58454.1,OHF36174.1,OHO32149.1,OHO33969.1,OHO71202.1,OHO81535.1,OHQ53663.1,OHQ63640.1,OHQ63643.1,OHQ78257.1,OHR21530.1,OHR22793.1,OHR26399.1,OHR26401.1,OHR28382.1,OHR28384.1,OHR29985.1,OHR29987.1,OHR33088.1,OHR33174.1,OHR33998.1,OHR36947.1,OHR36949.1,OHR37862.1,OHR37864.1</t>
  </si>
  <si>
    <t>HLA-A*02:01,HLA-A*02:06,HLA-B*13:01,HLA-B*15:25,HLA-B*48:01,HLA-C*14:02</t>
  </si>
  <si>
    <t>280-288</t>
  </si>
  <si>
    <t>IGRWGVHQEAMMNLA</t>
  </si>
  <si>
    <t>HLA-B*14:02,HLA-B*27:02,HLA-B*27:05,HLA-B*38:01,HLA-B*39:01,HLA-B*48:01,HLA-B*50:01,HLA-C*04:01,HLA-C*06:02,HLA-C*07:01,HLA-C*07:02,HLA-C*07:04,HLA-C*14:02,HLA-DRB1*13:04,HLA-E*01:01,HLA-G*01:01,HLA-G*01:02,HLA-G*01:03,HLA-G*01:04,HLA-G*01:06</t>
  </si>
  <si>
    <t>0,1,0.1,0.3</t>
  </si>
  <si>
    <t>NEAEYGEMWAQDAAAMFGY</t>
  </si>
  <si>
    <t>YP_177795.1,YP_177801.1</t>
  </si>
  <si>
    <t>Rv1196,Rv1361c</t>
  </si>
  <si>
    <t>EFG75167.1,EFG77998.1</t>
  </si>
  <si>
    <t>HLA-DQA1*01:01/DQB1*05:01,HLA-DQA1*04:01/DQB1*04:02,HLA-DQA1*05:01/DQB1*02:01,HLA-DRB1*03:09,HLA-DRB1*04:01,HLA-DRB3*01:01</t>
  </si>
  <si>
    <t>0,3,1.98,0.24</t>
  </si>
  <si>
    <t>137-155,137-155</t>
  </si>
  <si>
    <t>TPMVVWLQTASTQAKTR</t>
  </si>
  <si>
    <t>HLA-A*31:01,HLA-A*33:03,HLA-A*68:01,HLA-A*68:02,HLA-A*74:01,HLA-B*55:01,HLA-B*56:01,HLA-DRB1*01:02,HLA-DRB1*04:01,HLA-DRB1*04:02,HLA-DRB1*04:04,HLA-DRB1*04:05,HLA-DRB1*04:08,HLA-DRB1*04:10,HLA-DRB1*04:21,HLA-DRB1*04:23,HLA-DRB1*04:26,HLA-DRB1*08:02,HLA-DRB1*08:04,HLA-DRB1*08:06,HLA-DRB1*11:02,HLA-DRB1*11:04,HLA-DRB1*11:06,HLA-DRB1*11:21,HLA-DRB1*13:07,HLA-DRB1*13:11,HLA-DRB1*13:22,HLA-DRB3*02:02</t>
  </si>
  <si>
    <t>69-85</t>
  </si>
  <si>
    <t>THSWEYWGAQLNAMKGDLQS</t>
  </si>
  <si>
    <t>HLA-DPA1*01:03/DPB1*04:01,HLA-DQA1*01:01/DQB1*05:01,HLA-DRB1*04:01</t>
  </si>
  <si>
    <t>thsweywgaqlnamkgdlqs</t>
  </si>
  <si>
    <t>bceid_64079:20(-0)/20(100.0%)&lt;=&gt;tceid_64079:20(-0)/20(100.0%)</t>
  </si>
  <si>
    <t>FSKLPASTIDELKTNSSLLTSILTY</t>
  </si>
  <si>
    <t>HLA-DPA1*03:01/DPB1*04:02,HLA-DQA1*01:02/DQB1*06:02,HLA-DRB1*01:01,HLA-DRB1*04:01,HLA-DRB1*08:02,HLA-DRB1*09:01,HLA-DRB1*13:02,HLA-DRB3*02:02</t>
  </si>
  <si>
    <t>106-130</t>
  </si>
  <si>
    <t>DEGAGASPGQQPGGGVPAQA</t>
  </si>
  <si>
    <t>HLA-B*07:02,HLA-B*50:01,HLA-B*55:01,HLA-B*56:01,HLA-DQA1*05:01/DQB1*03:01</t>
  </si>
  <si>
    <t>230-249</t>
  </si>
  <si>
    <t>LTKLAAAWGGSGSEA</t>
  </si>
  <si>
    <t>HLA-B*57:01,HLA-B*58:01,HLA-B*58:02,HLA-DQA1*05:01/DQB1*03:01</t>
  </si>
  <si>
    <t>36-50</t>
  </si>
  <si>
    <t>VTVTFMLVWLINHHGWSVAQ</t>
  </si>
  <si>
    <t>HLA-A*02:01,HLA-A*02:06,HLA-A*23:01,HLA-A*24:02,HLA-A*25:01,HLA-A*32:01,HLA-B*08:01,HLA-B*13:02,HLA-B*39:01,HLA-B*53:01,HLA-B*57:01,HLA-B*58:01,HLA-B*58:02,HLA-C*07:04,HLA-C*15:02,HLA-DPA1*01/DPB1*04:01,HLA-DPA1*01:03/DPB1*02:01,HLA-DPA1*03:01/DPB1*04:02,HLA-DQA1*01:01/DQB1*05:01,HLA-DRB1*03:05,HLA-DRB1*03:09,HLA-DRB1*04:02,HLA-DRB1*04:04,HLA-DRB1*04:05,HLA-DRB1*04:08,HLA-DRB1*04:10,HLA-DRB1*04:21,HLA-DRB1*04:23,HLA-DRB1*08:01,HLA-DRB1*08:02,HLA-DRB1*08:13,HLA-DRB1*08:17,HLA-DRB1*11:01,HLA-DRB1*11:02,HLA-DRB1*11:04,HLA-DRB1*11:06,HLA-DRB1*11:14,HLA-DRB1*11:20,HLA-DRB1*11:21,HLA-DRB1*11:28,HLA-DRB1*12:01,HLA-DRB1*13:01,HLA-DRB1*13:02,HLA-DRB1*13:04,HLA-DRB1*13:05,HLA-DRB1*13:07,HLA-DRB1*13:11,HLA-DRB1*13:21,HLA-DRB1*13:22,HLA-DRB1*13:23,HLA-DRB1*13:27,HLA-DRB1*13:28,HLA-DRB1*15:01,HLA-DRB1*15:06,HLA-DRB3*02:02,HLA-DRB5*01:05</t>
  </si>
  <si>
    <t>vtvtfmlvwlinhhgwsvaq</t>
  </si>
  <si>
    <t>bceid_121057:20(-0)/20(100.0%)&lt;=&gt;tceid_121057:20(-0)/20(100.0%)</t>
  </si>
  <si>
    <t>229-248</t>
  </si>
  <si>
    <t>SALTLAIYHPQQFVYAGAMS</t>
  </si>
  <si>
    <t>HLA-DPA1*01:03/DPB1*02:01,HLA-DPA1*01:03/DPB1*04:01,HLA-DPA1*02:01/DPB1*01:01,HLA-DRB1*12:01</t>
  </si>
  <si>
    <t>samilaayhpqqfiyagsls,samilaayhpqqfVYAGAMS</t>
  </si>
  <si>
    <t>bceid_56895:20(-0)/20(100.0%)&lt;=&gt;tceid_56884:20(-0)/20(100.0%),bceid_149330:13(-2)/15(86.67%)&lt;=&gt;tceid_56884:13(-7)/20(65.0%)</t>
  </si>
  <si>
    <t>174-193</t>
  </si>
  <si>
    <t>AGGSTGSLLMALLGDAGVPF</t>
  </si>
  <si>
    <t>HLA-DQA1*01:02/DQB1*06:02,HLA-DRB1*01:01,HLA-DRB1*03:01,HLA-DRB1*04:04,HLA-DRB3*01:01</t>
  </si>
  <si>
    <t>ISEAGQAMASTEGNVTGMFA</t>
  </si>
  <si>
    <t>HLA-DQA1*01:02/DQB1*06:02,HLA-DQA1*04:01/DQB1*04:02,HLA-DQA1*05:01/DQB1*03:01</t>
  </si>
  <si>
    <t>ISEAGQAMAstegnvtgmfa,iseagqamasteGNVTGMFA</t>
  </si>
  <si>
    <t>bceid_61578:11(-0)/11(100.0%)&lt;=&gt;tceid_28470:11(-9)/20(55.0%),bceid_161597:12(-3)/15(80.0%)&lt;=&gt;tceid_28470:12(-8)/20(60.0%)</t>
  </si>
  <si>
    <t>76-95</t>
  </si>
  <si>
    <t>TDAATLAQEAGNFER</t>
  </si>
  <si>
    <t>HLA-A*68:02,HLA-B*15:01,HLA-B*15:02,HLA-B*15:25,HLA-B*51:01,HLA-B*56:01,HLA-DQA1*03:01/DQB1*03:02,HLA-DQA1*04:01/DQB1*04:02</t>
  </si>
  <si>
    <t>GKAGCQTYKWETFLT</t>
  </si>
  <si>
    <t>HLA-DPA1*01:03/DPB1*02:01,HLA-DPA1*01:03/DPB1*04:01,HLA-DPA1*02:01/DPB1*01:01,HLA-DPA1*02:01/DPB1*05:01</t>
  </si>
  <si>
    <t>131-145,128-142</t>
  </si>
  <si>
    <t>THSWEYWGAQLNAMK</t>
  </si>
  <si>
    <t>HLA-DPA1*01:03/DPB1*04:01,HLA-DQA1*01:01/DQB1*05:01</t>
  </si>
  <si>
    <t>304-318,301-315</t>
  </si>
  <si>
    <t>GQWRGAAGTAAQAAV</t>
  </si>
  <si>
    <t>HLA-DQA1*01:02/DQB1*06:02,HLA-DQA1*04:01/DQB1*04:02,HLA-DQA1*05:01/DQB1*03:01,HLA-DRB1*01:01,HLA-DRB1*09:01</t>
  </si>
  <si>
    <t>gqwrgaagtaaqaaV</t>
  </si>
  <si>
    <t>bceid_103519:14(-1)/15(93.33%)&lt;=&gt;tceid_21975:14(-1)/15(93.33%)</t>
  </si>
  <si>
    <t>QGQWRGAAGTAAQAA</t>
  </si>
  <si>
    <t>qgqwrgaagtaaqaa</t>
  </si>
  <si>
    <t>bceid_103519:15(-0)/15(100.0%)&lt;=&gt;tceid_103519:15(-0)/15(100.0%)</t>
  </si>
  <si>
    <t>40-54</t>
  </si>
  <si>
    <t>RECVGSELLTEPEQLAAAHE</t>
  </si>
  <si>
    <t>HLA-DQA1*03:01/DQB1*03:02,HLA-DQA1*04:01/DQB1*04:02,HLA-DQA1*05:01/DQB1*02:01</t>
  </si>
  <si>
    <t>201-220</t>
  </si>
  <si>
    <t>GIERSGEVNAKPGTKSGDRV</t>
  </si>
  <si>
    <t>HLA-A*03:01,HLA-A*11:01,HLA-A*33:03,HLA-A*68:01,HLA-B*40:02,HLA-B*49:01,HLA-B*50:01</t>
  </si>
  <si>
    <t>AVVRFQEAANKQKQE</t>
  </si>
  <si>
    <t>HLA-A*03:01,HLA-A*11:01,HLA-A*30:01,HLA-B*27:02,HLA-B*27:05,HLA-B*44:02,HLA-B*44:03,HLA-DRB1*04:23,HLA-DRB1*04:26,HLA-DRB1*11:02,HLA-DRB1*11:14,HLA-DRB1*11:21,HLA-DRB1*13:01,HLA-DRB1*13:07,HLA-DRB1*13:22,HLA-DRB1*13:23,HLA-DRB1*13:27,HLA-DRB1*13:28,HLA-DRB5*01:01,HLA-DRB5*01:05</t>
  </si>
  <si>
    <t>avvrfqeaankqKQE,avvrfqeaankqkQE</t>
  </si>
  <si>
    <t>bceid_3934:12(-3)/15(80.0%)&lt;=&gt;tceid_161602:12(-3)/15(80.0%),bceid_120421:13(-0)/13(100.0%)&lt;=&gt;tceid_161602:13(-2)/15(86.67%)</t>
  </si>
  <si>
    <t>54-68</t>
  </si>
  <si>
    <t>DGRTARVPGDEITST</t>
  </si>
  <si>
    <t>HLA-B*51:01,HLA-B*52:01,HLA-B*56:01,HLA-C*03:03,HLA-C*03:04,HLA-C*12:03,HLA-C*16:01</t>
  </si>
  <si>
    <t>ALLALTRAI</t>
  </si>
  <si>
    <t>HLA-A*02:01,HLA-A*02:06,HLA-A*32:01,HLA-B*13:01,HLA-B*13:02</t>
  </si>
  <si>
    <t>181-189</t>
  </si>
  <si>
    <t>AMGQGAQSGGSTRPGLVA</t>
  </si>
  <si>
    <t>HLA-A*31:01,HLA-B*13:01,HLA-B*48:01,HLA-B*50:01,HLA-B*55:01,HLA-DQA1*05:01/DQB1*03:01</t>
  </si>
  <si>
    <t>329-346</t>
  </si>
  <si>
    <t>RPKPDYSAM</t>
  </si>
  <si>
    <t>Rv3378c</t>
  </si>
  <si>
    <t>HLA-B*07:02,HLA-B*08:01,HLA-B*14:02,HLA-B*15:02,HLA-B*35:01,HLA-B*35:03,HLA-B*39:01,HLA-B*51:01,HLA-B*53:01,HLA-B*55:01,HLA-B*56:01,HLA-C*03:02,HLA-C*03:03,HLA-C*03:04,HLA-C*04:01,HLA-C*07:02,HLA-C*07:04,HLA-C*08:01,HLA-C*12:02,HLA-C*14:02,HLA-C*16:01</t>
  </si>
  <si>
    <t>MNRHSTAASDRGLQAERTT</t>
  </si>
  <si>
    <t>Rv2273</t>
  </si>
  <si>
    <t>HLA-A*31:01,HLA-A*68:02,HLA-B*38:01,HLA-B*55:01,HLA-C*03:03,HLA-C*03:04,HLA-C*08:01,HLA-C*12:03,HLA-C*15:02,HLA-C*16:01,HLA-DRB1*03:06,HLA-DRB1*03:07,HLA-DRB1*03:08,HLA-DRB1*04:02,HLA-DRB1*04:08,HLA-DRB1*04:21,HLA-DRB1*04:23,HLA-DRB1*04:26,HLA-DRB1*11:02,HLA-DRB1*11:07,HLA-DRB1*11:14,HLA-DRB1*11:20,HLA-DRB1*11:21,HLA-DRB1*13:01,HLA-DRB1*13:04,HLA-DRB1*13:07,HLA-DRB1*13:22,HLA-DRB1*13:23,HLA-DRB1*13:27,HLA-DRB1*13:28</t>
  </si>
  <si>
    <t>0,1,0.96,0.19</t>
  </si>
  <si>
    <t>IYEQANAHGQKVQAA</t>
  </si>
  <si>
    <t>EFG75166.1,EFG77528.1,EFG78811.1,EFG79290.1,EFG79303.1,EFG79861.1</t>
  </si>
  <si>
    <t>HLA-DQA1*01:02/DQB1*06:02,HLA-DQA1*05:01/DQB1*03:01</t>
  </si>
  <si>
    <t>Rv3619c,Rv1037c,Rv1198,Rv1793,Rv2346c</t>
  </si>
  <si>
    <t>64-78,64-78,64-78,64-78,64-78</t>
  </si>
  <si>
    <t>QFGDVDAHGAMIRAQ</t>
  </si>
  <si>
    <t>EFG78381.1,EFG78811.1,EFG79310.1,EFG79861.1</t>
  </si>
  <si>
    <t>Qfgdvdahgamiraq</t>
  </si>
  <si>
    <t>bceid_103170:14(-1)/15(93.33%)&lt;=&gt;tceid_50756:14(-1)/15(93.33%)</t>
  </si>
  <si>
    <t>1,5,3.47,0.92</t>
  </si>
  <si>
    <t>6-20,6-20,6-20,6-20,6-20</t>
  </si>
  <si>
    <t>AAWGGSGSEAYQGVQQKWDA</t>
  </si>
  <si>
    <t>HLA-DQA1*05:01/DQB1*03:01,HLA-DRB1*07:03</t>
  </si>
  <si>
    <t>aawggsgseayqgvqqkwda</t>
  </si>
  <si>
    <t>bceid_429190:20(-2)/22(90.91%)&lt;=&gt;tceid_511:20(-0)/20(100.0%)</t>
  </si>
  <si>
    <t>QTSPANVVGTRQTLQGASVTVTGQG</t>
  </si>
  <si>
    <t>HLA-DQA1*01:02/DQB1*06:02,HLA-DQA1*05:01/DQB1*03:01,HLA-DRB1*04:02,HLA-DRB1*08:06,HLA-DRB1*08:17</t>
  </si>
  <si>
    <t>136-160</t>
  </si>
  <si>
    <t>KVQAAGNNMAQTDSA</t>
  </si>
  <si>
    <t>HLA-DQA1*01:02/DQB1*06:02,HLA-DRB1*04:02,HLA-DRB1*04:08,HLA-DRB1*04:10,HLA-DRB1*04:23</t>
  </si>
  <si>
    <t>kvqaagnnmaqtDSA</t>
  </si>
  <si>
    <t>bceid_120892:12(-1)/13(92.31%)&lt;=&gt;tceid_34174:12(-3)/15(80.0%)</t>
  </si>
  <si>
    <t>3,6,4.83,0.7</t>
  </si>
  <si>
    <t>74-88,74-88,74-88,74-88,74-88</t>
  </si>
  <si>
    <t>TVSLPVGADEDDIKA</t>
  </si>
  <si>
    <t>HLA-DQA1*03:01/DQB1*03:02,HLA-DQA1*05:01/DQB1*02:01</t>
  </si>
  <si>
    <t>TVSLPVGADEDDIKATYDKG</t>
  </si>
  <si>
    <t>tvslpvgadeddikatydkg</t>
  </si>
  <si>
    <t>bceid_67156:20(-0)/20(100.0%)&lt;=&gt;tceid_67156:20(-0)/20(100.0%)</t>
  </si>
  <si>
    <t>IPKLRQGSY</t>
  </si>
  <si>
    <t>NP_215563.1,NP_215715.1,NP_217028.1,NP_217539.1,NP_217631.1,NP_218157.1</t>
  </si>
  <si>
    <t>Rv1047,Rv1199c,Rv2512c,Rv2666,Rv3023c,Rv3115,Rv3431c,Rv3640c</t>
  </si>
  <si>
    <t>EBA39125.1,EBA39217.1,EBA39373.1,EBA39856.1,EBA40251.1,EFE93245.1,EFG78241.1,EGY78113.1,EHM88985.1,EJN86166.1,EKU72576.1,EKU73426.1,EKU73616.1,EKU74053.1,EKU74156.1,EKU74962.1,EKU77223.1,EKU77246.1,EKY27579.1,EPD55721.1,EPD69521.1,EPD69557.1,EPD83325.1,EPD84168.1,EPD84210.1,EPD85152.1,EPD85159.1,EPD85329.1,EPD85907.1,EPD86569.1,EPH16761.1,ERS23153.1,ERS29834.1,EWC94425.1,KGF20054.1,KGI71868.1,KGI74845.1,KGI75507.1,KGI75628.1,OFT21604.1,OFT22854.1,OFT23193.1,OFT26115.1,OFT41360.1,OFT46941.1</t>
  </si>
  <si>
    <t>HLA-B*07:02,HLA-B*08:01,HLA-B*15:02,HLA-B*18:01,HLA-B*35:01,HLA-B*53:01,HLA-B*55:01</t>
  </si>
  <si>
    <t>1,8,2.97,1.0</t>
  </si>
  <si>
    <t>Rv2666,Rv1047,Rv3023c,Rv3431c</t>
  </si>
  <si>
    <t>79-87,79-87,79-87,56-64</t>
  </si>
  <si>
    <t>GVNAPIPGI</t>
  </si>
  <si>
    <t>EGP66558.1</t>
  </si>
  <si>
    <t>HLA-A*02:01,HLA-A*02:06,HLA-A*32:01,HLA-A*68:02,HLA-B*13:02,HLA-B*52:01,HLA-C*15:02</t>
  </si>
  <si>
    <t>110-118</t>
  </si>
  <si>
    <t>RTEQKDFDGRSEFAYGSFVR</t>
  </si>
  <si>
    <t>rteqkdfdgrsefaygsfvr</t>
  </si>
  <si>
    <t>bceid_56043:20(-0)/20(100.0%)&lt;=&gt;tceid_56043:20(-0)/20(100.0%)</t>
  </si>
  <si>
    <t>MAEMKTDAATLAQEAGNFERISGDL</t>
  </si>
  <si>
    <t>HLA-DQA1*03:01/DQB1*03:02,HLA-DQA1*04:01/DQB1*04:02,HLA-DRB1*03:06,HLA-DRB1*03:07,HLA-DRB1*03:08,HLA-DRB1*04:01,HLA-DRB1*08:02,HLA-DRB1*11:07,HLA-DRB3*01:01</t>
  </si>
  <si>
    <t>MAEMKTDAATlaqeagnferisgdl,maemktdaatlaqeaGNFERISGDL,MAEMKTDAATLAqeagnferisgdl</t>
  </si>
  <si>
    <t>bceid_34927:15(-0)/15(100.0%)&lt;=&gt;tceid_41031:15(-10)/25(60.0%),bceid_41028:15(-0)/15(100.0%)&lt;=&gt;tceid_41031:15(-10)/25(60.0%),bceid_50549:13(-2)/15(86.67%)&lt;=&gt;tceid_41031:13(-12)/25(52.0%)</t>
  </si>
  <si>
    <t>GILTVSVAV</t>
  </si>
  <si>
    <t>HLA-A*02:01,HLA-A*02:06,HLA-B*13:02</t>
  </si>
  <si>
    <t>120-128</t>
  </si>
  <si>
    <t>GLWLSVAAV</t>
  </si>
  <si>
    <t>170-178</t>
  </si>
  <si>
    <t>MIGTAAAVVLPGLVG</t>
  </si>
  <si>
    <t>HLA-DQA1*01:02/DQB1*06:02,HLA-DQA1*05:01/DQB1*03:01,HLA-DRB1*01:02</t>
  </si>
  <si>
    <t>AGAAMLLTPGTAACNRDDVE</t>
  </si>
  <si>
    <t>HLA-A*68:01,HLA-B*55:01,HLA-B*56:01,HLA-DRB1*01:01</t>
  </si>
  <si>
    <t>LTLAIYHPQQFVYAG</t>
  </si>
  <si>
    <t>HLA-DPA1*01:03/DPB1*02:01,HLA-DRB1*12:01</t>
  </si>
  <si>
    <t>176-190</t>
  </si>
  <si>
    <t>LIASNVAGV</t>
  </si>
  <si>
    <t>YP_177971.1,YP_177973.1</t>
  </si>
  <si>
    <t>Rv3425,Rv3429</t>
  </si>
  <si>
    <t>NP_002498.1</t>
  </si>
  <si>
    <t>HLA-A*02:01,HLA-A*02:06,HLA-A*68:02</t>
  </si>
  <si>
    <t>0,3,2.2,0.67</t>
  </si>
  <si>
    <t>118-126</t>
  </si>
  <si>
    <t>SVMPAAAAGSSATGGAAP</t>
  </si>
  <si>
    <t>HLA-B*07:02,HLA-B*55:01,HLA-B*56:01,HLA-DQA1*05:01/DQB1*03:01</t>
  </si>
  <si>
    <t>307-324</t>
  </si>
  <si>
    <t>KLIANNTRV</t>
  </si>
  <si>
    <t>NP_218321.1,YP_177694.1,YP_178017.1</t>
  </si>
  <si>
    <t>Rv0129c,Rv3803c,Rv3804c</t>
  </si>
  <si>
    <t>NP_004292.1,NP_817126.1,NP_829888.1</t>
  </si>
  <si>
    <t>2,3,2.98,0.15</t>
  </si>
  <si>
    <t>Rv3804c,Rv0129c,Rv3803c</t>
  </si>
  <si>
    <t>242-250,243-251,218-226</t>
  </si>
  <si>
    <t>LQGQWRGAAGTAAQA</t>
  </si>
  <si>
    <t>HLA-DQA1*05:01/DQB1*03:01,HLA-DRB1*01:01,HLA-DRB1*09:01</t>
  </si>
  <si>
    <t>Lqgqwrgaagtaaqa</t>
  </si>
  <si>
    <t>bceid_103519:14(-1)/15(93.33%)&lt;=&gt;tceid_161652:14(-1)/15(93.33%)</t>
  </si>
  <si>
    <t>39-53</t>
  </si>
  <si>
    <t>CGNGTPNELGGANIPAEFLE</t>
  </si>
  <si>
    <t>HLA-DQA1*03:01/DQB1*03:02,HLA-DQA1*04:01/DQB1*04:02,HLA-DQA1*05:01/DQB1*03:01</t>
  </si>
  <si>
    <t>cgngtpnelgganipaefle,CGNGTpsdlggnnlpakfle</t>
  </si>
  <si>
    <t>bceid_6323:20(-0)/20(100.0%)&lt;=&gt;tceid_6323:20(-0)/20(100.0%),bceid_49333:15(-0)/15(100.0%)&lt;=&gt;tceid_6323:15(-5)/20(75.0%)</t>
  </si>
  <si>
    <t>LTRAILIRV</t>
  </si>
  <si>
    <t>HLA-A*30:01,HLA-A*68:02,HLA-C*06:02,HLA-C*15:02</t>
  </si>
  <si>
    <t>185-193</t>
  </si>
  <si>
    <t>AAVVLPGLVGLAGGA</t>
  </si>
  <si>
    <t>HLA-DQA1*05:01/DQB1*03:01,HLA-DRB1*07:03,HLA-DRB1*11:07,HLA-DRB1*15:06</t>
  </si>
  <si>
    <t>GAAGTAAQAAVVRFQEAAN</t>
  </si>
  <si>
    <t>GaagtaaqaavvrfqeAAN</t>
  </si>
  <si>
    <t>bceid_187:15(-0)/15(100.0%)&lt;=&gt;tceid_82519:15(-4)/19(78.95%)</t>
  </si>
  <si>
    <t>45-63</t>
  </si>
  <si>
    <t>ALVSGLVGAVGGTAT</t>
  </si>
  <si>
    <t>OFK19570.1,OFR32733.1,OFT40508.1</t>
  </si>
  <si>
    <t>HLA-DQA1*05:01/DQB1*03:01,HLA-DRB1*03:05,HLA-DRB1*03:09,HLA-DRB1*11:07</t>
  </si>
  <si>
    <t>GAVGAALVSGLVGAV</t>
  </si>
  <si>
    <t>SWEYWGAQLNAMKPD</t>
  </si>
  <si>
    <t>EFG73837.1,EFG79198.1</t>
  </si>
  <si>
    <t>306-320,303-317</t>
  </si>
  <si>
    <t>ALSGQLNPQVNLVDTLNSGQYTVFA</t>
  </si>
  <si>
    <t>EFG78037.1</t>
  </si>
  <si>
    <t>HLA-DRB1*03:05,HLA-DRB1*03:06,HLA-DRB1*03:07,HLA-DRB1*03:08,HLA-DRB1*04:01,HLA-DRB1*04:02,HLA-DRB1*04:04,HLA-DRB1*04:05,HLA-DRB1*04:08,HLA-DRB1*04:10,HLA-DRB1*04:21,HLA-DRB1*04:23,HLA-DRB1*04:26,HLA-DRB1*08:02,HLA-DRB1*08:04,HLA-DRB1*08:06,HLA-DRB1*08:13,HLA-DRB1*08:17,HLA-DRB1*11:02,HLA-DRB1*11:04,HLA-DRB1*11:06,HLA-DRB1*11:07,HLA-DRB1*11:21,HLA-DRB1*11:28,HLA-DRB1*12:01,HLA-DRB1*13:05,HLA-DRB1*13:07,HLA-DRB1*13:11,HLA-DRB1*13:21,HLA-DRB1*13:22</t>
  </si>
  <si>
    <t>ALSGQLNPQVNLVdtlnggeytvfa</t>
  </si>
  <si>
    <t>bceid_103118:12(-3)/15(80.0%)&lt;=&gt;tceid_2879:12(-13)/25(48.0%)</t>
  </si>
  <si>
    <t>LKVYQNAGGTHPTTTYKAFD</t>
  </si>
  <si>
    <t>HLA-DQA1*05:01/DQB1*03:01,HLA-DRB1*08:06,HLA-DRB1*15:06</t>
  </si>
  <si>
    <t>LKVYqnaggthptttykafD</t>
  </si>
  <si>
    <t>bceid_103525:15(-0)/15(100.0%)&lt;=&gt;tceid_37059:15(-5)/20(75.0%)</t>
  </si>
  <si>
    <t>114-133</t>
  </si>
  <si>
    <t>QNLARTISEAGQAMA</t>
  </si>
  <si>
    <t>QNLartiseagqama</t>
  </si>
  <si>
    <t>bceid_161597:12(-3)/15(80.0%)&lt;=&gt;tceid_161675:12(-3)/15(80.0%)</t>
  </si>
  <si>
    <t>GDLVGPGCAEYAAANPTGPASVQGM</t>
  </si>
  <si>
    <t>HLA-DQA1*05:01/DQB1*03:01,HLA-DRB1*09:01</t>
  </si>
  <si>
    <t>gdlvgpgcaeyaAANPTGPASVQGM,gdlvgpgcaeyaaanPTGPASVQGM</t>
  </si>
  <si>
    <t>bceid_103000:12(-3)/15(80.0%)&lt;=&gt;tceid_19050:12(-13)/25(48.0%),bceid_103199:15(-0)/15(100.0%)&lt;=&gt;tceid_19050:15(-10)/25(60.0%)</t>
  </si>
  <si>
    <t>GSLQGQWRGAAGTAA</t>
  </si>
  <si>
    <t>GSLqgqwrgaagtaa</t>
  </si>
  <si>
    <t>bceid_103519:12(-3)/15(80.0%)&lt;=&gt;tceid_22414:12(-3)/15(80.0%)</t>
  </si>
  <si>
    <t>SLQGQWRGAAGTAAQ</t>
  </si>
  <si>
    <t>SLqgqwrgaagtaaq</t>
  </si>
  <si>
    <t>bceid_103519:13(-2)/15(86.67%)&lt;=&gt;tceid_161697:13(-2)/15(86.67%)</t>
  </si>
  <si>
    <t>38-52</t>
  </si>
  <si>
    <t>SAIQGNVTSIHSLLDEGKQSLTKLA</t>
  </si>
  <si>
    <t>HLA-DRB1*04:01,HLA-DRB1*04:04,HLA-DRB1*04:05,HLA-DRB1*04:08,HLA-DRB1*04:10,HLA-DRB1*04:23,HLA-DRB1*04:26,HLA-DRB3*02:02</t>
  </si>
  <si>
    <t>saiqgnvtsihslLDEGKQSLTKLA,SAIQGnvtsihslldegkqslTKLA,SAIQGNvtsihslldegkqsltklA</t>
  </si>
  <si>
    <t>bceid_60:13(-3)/16(81.25%)&lt;=&gt;tceid_56836:13(-12)/25(52.0%),bceid_46500:16(-0)/16(100.0%)&lt;=&gt;tceid_56836:16(-9)/25(64.0%),bceid_433149:18(-0)/18(100.0%)&lt;=&gt;tceid_56836:18(-7)/25(72.0%)</t>
  </si>
  <si>
    <t>AEMWAQDAA</t>
  </si>
  <si>
    <t>YP_177765.1,YP_177828.1,YP_177841.1,YP_177844.1,YP_177913.1,YP_177935.1,YP_177984.1,YP_177998.1</t>
  </si>
  <si>
    <t>Rv0915c,Rv1706c,Rv1802,Rv1808,Rv2892c,Rv3136,Rv3532,Rv3621c</t>
  </si>
  <si>
    <t>HLA-B*40:01,HLA-B*40:02,HLA-B*49:01,HLA-B*50:01</t>
  </si>
  <si>
    <t>4,9,7.89,0.62</t>
  </si>
  <si>
    <t>Rv3136,Rv0915c,Rv1802,Rv1706c,Rv3532</t>
  </si>
  <si>
    <t>141-149,141-149,140-148,178-186,143-151</t>
  </si>
  <si>
    <t>STPREAPYELNITSATYQSA</t>
  </si>
  <si>
    <t>HLA-DQA1*01:02/DQB1*06:02,HLA-DRB1*04:01,HLA-DRB1*04:21,HLA-DRB1*04:26,HLA-DRB3*02:02</t>
  </si>
  <si>
    <t>84-103</t>
  </si>
  <si>
    <t>MLSELGEPV</t>
  </si>
  <si>
    <t>Rv2629,Rv3365c</t>
  </si>
  <si>
    <t>HLA-A*02:01,HLA-A*02:06,HLA-A*68:02,HLA-B*13:02</t>
  </si>
  <si>
    <t>1,2,1.31,0.46</t>
  </si>
  <si>
    <t>Rv2629,Rv3365c,Rv0894</t>
  </si>
  <si>
    <t>315-323,750-758,110-118</t>
  </si>
  <si>
    <t>YDAYFTDAGGITPGNSV</t>
  </si>
  <si>
    <t>HLA-DQA1*05:01/DQB1*03:01,HLA-DRB3*01:01</t>
  </si>
  <si>
    <t>47-63</t>
  </si>
  <si>
    <t>LEPMASILDPGASQSTTN</t>
  </si>
  <si>
    <t>HLA-B*40:01,HLA-B*40:02,HLA-B*56:01,HLA-C*05:01,HLA-C*08:02,HLA-DRB1*04:10</t>
  </si>
  <si>
    <t>167-184</t>
  </si>
  <si>
    <t>AVVRFQEAANKQK</t>
  </si>
  <si>
    <t>HLA-A*03:01,HLA-A*11:01,HLA-A*30:01,HLA-B*27:02,HLA-B*27:05</t>
  </si>
  <si>
    <t>avvrfqeaankqK,avvrfqeaankqk</t>
  </si>
  <si>
    <t>bceid_3934:12(-3)/15(80.0%)&lt;=&gt;tceid_120421:12(-1)/13(92.31%),bceid_120421:13(-0)/13(100.0%)&lt;=&gt;tceid_120421:13(-0)/13(100.0%)</t>
  </si>
  <si>
    <t>54-66</t>
  </si>
  <si>
    <t>RALKRRNARTKAR</t>
  </si>
  <si>
    <t>HLA-A*03:01,HLA-A*30:01,HLA-A*31:01,HLA-A*33:03,HLA-A*74:01,HLA-B*27:05</t>
  </si>
  <si>
    <t>ralkrrnartkar</t>
  </si>
  <si>
    <t>bceid_120904:13(-0)/13(100.0%)&lt;=&gt;tceid_120904:13(-0)/13(100.0%)</t>
  </si>
  <si>
    <t>69-81</t>
  </si>
  <si>
    <t>SEAGQAMASTEGNVT</t>
  </si>
  <si>
    <t>HLA-B*50:01,HLA-DQA1*04:01/DQB1*04:02</t>
  </si>
  <si>
    <t>77-91</t>
  </si>
  <si>
    <t>KVLGYRNWL</t>
  </si>
  <si>
    <t>EEH68648.1,EEN84108.1,EET81703.1,EEW15795.1,EEX00354.1,EEX05013.1,EEY78016.1,EEY87584.1,EEY90732.1,EEY93599.1,EEY95784.1,EFF82369.1,EFF87170.1,EFG79282.1,EFP57361.1,EFV13973.1,EFV76930.1,EGD24719.1,EGJ61120.1,EGJ66139.1,EGJ68173.1,EHL95081.1,ENA34142.1,OFN29814.1,OFO15302.1,OFS17697.1,OFS17699.1,OFS29693.1</t>
  </si>
  <si>
    <t>HLA-A*32:01,HLA-B*57:01,HLA-B*58:01,HLA-B*58:02,HLA-C*15:02,HLA-C*17:01</t>
  </si>
  <si>
    <t>YAEMWAQDA</t>
  </si>
  <si>
    <t>YP_177677.1,YP_177765.1,YP_177778.1,YP_177801.1,YP_177827.1,YP_177828.1,YP_177833.1,YP_177836.1,YP_177840.1,YP_177841.1,YP_177844.1,YP_177845.1,YP_177906.1,YP_177913.1,YP_177935.1,YP_177976.1,YP_177984.1,YP_177998.1,YP_178009.1</t>
  </si>
  <si>
    <t>Rv0915c,Rv1039c,Rv1361c,Rv1705c,Rv1706c,Rv1787,Rv1790,Rv1801,Rv1802,Rv1807,Rv1808,Rv1809,Rv2768c,Rv2770c,Rv2892c,Rv3136,Rv3478,Rv3532,Rv3621c,Rv3738c</t>
  </si>
  <si>
    <t>EFG75165.1,EFG76295.1,EFG77531.1</t>
  </si>
  <si>
    <t>14,21,18.66,0.97</t>
  </si>
  <si>
    <t>Rv1807,Rv0915c,Rv3136,Rv1802,Rv1039c,Rv1787,Rv1790,Rv1706c,Rv1361c,Rv3532,Rv1801,Rv1809</t>
  </si>
  <si>
    <t>140-148,140-148,140-148,139-147,140-148,140-148,140-148,177-185,141-149,142-150,139-147,140-148</t>
  </si>
  <si>
    <t>GKLIANNTRVWVYCG</t>
  </si>
  <si>
    <t>HLA-DQA1*01:02/DQB1*06:02,HLA-DRB1*04:02,HLA-DRB1*13:02,HLA-DRB3*02:02</t>
  </si>
  <si>
    <t>241-255</t>
  </si>
  <si>
    <t>HPTTTYKAFDWDQAYRKPIT</t>
  </si>
  <si>
    <t>HLA-DQA1*01:01/DQB1*05:01,HLA-DRB1*03:01,HLA-DRB3*01:01</t>
  </si>
  <si>
    <t>hptttykafdwdqayrkpit</t>
  </si>
  <si>
    <t>bceid_24522:20(-0)/20(100.0%)&lt;=&gt;tceid_24522:20(-0)/20(100.0%)</t>
  </si>
  <si>
    <t>124-143</t>
  </si>
  <si>
    <t>YDTLWQADTDPLPVVFPIVQ</t>
  </si>
  <si>
    <t>HLA-DQA1*05:01/DQB1*02:01,HLA-DRB3*01:01</t>
  </si>
  <si>
    <t>144-163</t>
  </si>
  <si>
    <t>ALLGGLRPV</t>
  </si>
  <si>
    <t>0,2,0.99,0.12</t>
  </si>
  <si>
    <t>144-152</t>
  </si>
  <si>
    <t>LPVEYLQVPSPSMGR</t>
  </si>
  <si>
    <t>HLA-DRB1*01:01,HLA-DRB1*04:01,HLA-DRB1*04:04,HLA-DRB1*04:05,HLA-DRB3*02:02</t>
  </si>
  <si>
    <t>LpveylqvpsPSMGR</t>
  </si>
  <si>
    <t>bceid_185214:9(-0)/9(100.0%)&lt;=&gt;tceid_38749:9(-6)/15(60.0%)</t>
  </si>
  <si>
    <t>46-60,49-63,52-66</t>
  </si>
  <si>
    <t>ELPGVDPDKDVDIMV</t>
  </si>
  <si>
    <t>HLA-B*35:01,HLA-B*35:03,HLA-B*51:01,HLA-B*53:01</t>
  </si>
  <si>
    <t>PHVKPAALAEQPG</t>
  </si>
  <si>
    <t>HLA-B*07:02,HLA-B*08:01,HLA-B*39:01,HLA-B*55:01,HLA-B*56:01</t>
  </si>
  <si>
    <t>phvkpaalaeqpg</t>
  </si>
  <si>
    <t>bceid_120870:13(-0)/13(100.0%)&lt;=&gt;tceid_120870:13(-0)/13(100.0%)</t>
  </si>
  <si>
    <t>0,1,0.89,0.32</t>
  </si>
  <si>
    <t>326-338</t>
  </si>
  <si>
    <t>EMKTDAATL</t>
  </si>
  <si>
    <t>NP_218391.1,NP_218420.1</t>
  </si>
  <si>
    <t>Rv3874,Rv3903c</t>
  </si>
  <si>
    <t>HLA-A*25:01,HLA-B*08:01,HLA-B*14:02,HLA-B*15:02</t>
  </si>
  <si>
    <t>1,2,1.92,0.28</t>
  </si>
  <si>
    <t>RVIPIAASTRESFTVNESRT</t>
  </si>
  <si>
    <t>HLA-DRB1*03:01,HLA-DRB1*04:10,HLA-DRB5*01:01,HLA-DRB5*01:05</t>
  </si>
  <si>
    <t>HLVRGAEVVDTVP</t>
  </si>
  <si>
    <t>HLA-A*02:06,HLA-B*13:02,HLA-B*50:01,HLA-B*52:01,HLA-C*15:02</t>
  </si>
  <si>
    <t>392-404</t>
  </si>
  <si>
    <t>IQGNVTSIHSLLDEG</t>
  </si>
  <si>
    <t>HLA-DRB1*04:04,HLA-DRB1*04:05,HLA-DRB1*04:08,HLA-DRB1*04:10,HLA-DRB1*04:23,HLA-DRB1*04:26</t>
  </si>
  <si>
    <t>18-32</t>
  </si>
  <si>
    <t>QIMYNYPAM</t>
  </si>
  <si>
    <t>HLA-A*26:01,HLA-B*15:02,HLA-B*52:01</t>
  </si>
  <si>
    <t>1,3,2.75,0.44</t>
  </si>
  <si>
    <t>Rv0288,Rv3017c</t>
  </si>
  <si>
    <t>GGILIGSDTDLT</t>
  </si>
  <si>
    <t>HLA-A*02:01,HLA-C*17:01</t>
  </si>
  <si>
    <t>89-100</t>
  </si>
  <si>
    <t>SGSEAYQGVQQKWDATATELNNALQ</t>
  </si>
  <si>
    <t>SGSEAYQGVqqkwdatatelnnALQ</t>
  </si>
  <si>
    <t>bceid_52048:13(-0)/13(100.0%)&lt;=&gt;tceid_58225:13(-12)/25(52.0%)</t>
  </si>
  <si>
    <t>YQGVQQKWDATATELNNALQ</t>
  </si>
  <si>
    <t>YQGVqqkwdatatelnnALQ</t>
  </si>
  <si>
    <t>bceid_52048:13(-0)/13(100.0%)&lt;=&gt;tceid_75495:13(-7)/20(65.0%)</t>
  </si>
  <si>
    <t>EGKQSLTKLAAAWGG</t>
  </si>
  <si>
    <t>egkqsltklaaawgG</t>
  </si>
  <si>
    <t>bceid_35139:14(-2)/16(87.5%)&lt;=&gt;tceid_106381:14(-1)/15(93.33%)</t>
  </si>
  <si>
    <t>QQVTSLFSQVGGTGGGNP</t>
  </si>
  <si>
    <t>HLA-A*02:06,HLA-A*26:01,HLA-A*68:02,HLA-B*13:02,HLA-C*15:02</t>
  </si>
  <si>
    <t>0,1,0.91,0.29</t>
  </si>
  <si>
    <t>227-244</t>
  </si>
  <si>
    <t>WPTLIGLAM</t>
  </si>
  <si>
    <t>HLA-B*07:02,HLA-B*35:01,HLA-B*35:03,HLA-B*51:01,HLA-B*53:01,HLA-B*55:01,HLA-B*56:01</t>
  </si>
  <si>
    <t>1,2,1.0,0.06</t>
  </si>
  <si>
    <t>204-212</t>
  </si>
  <si>
    <t>KPGCDAPAY</t>
  </si>
  <si>
    <t>NP_214608.1,NP_215664.1,NP_216103.2,NP_216461.1,NP_217984.1</t>
  </si>
  <si>
    <t>Rv0094c,Rv1148c,Rv1587c,Rv1945,Rv3467</t>
  </si>
  <si>
    <t>EFG73933.1,EFG74343.1,EFG74966.1</t>
  </si>
  <si>
    <t>HLA-B*15:02,HLA-B*35:01,HLA-B*53:01</t>
  </si>
  <si>
    <t>0,5,2.11,0.58</t>
  </si>
  <si>
    <t>Rv3467,Rv0094c,Rv1587c,Rv1148c,Rv1945</t>
  </si>
  <si>
    <t>228-236,228-236,150-158,394-402,366-374</t>
  </si>
  <si>
    <t>RPGCDAPAY</t>
  </si>
  <si>
    <t>Rv1148c,Rv1945,Rv3467,Rv0094c,Rv1587c</t>
  </si>
  <si>
    <t>394-402,366-374,228-236,228-236,150-158</t>
  </si>
  <si>
    <t>LPGTAVVPL</t>
  </si>
  <si>
    <t>NP_005566.2,NP_787116.2,XP_024301813.1</t>
  </si>
  <si>
    <t>0,2,1.02,0.18</t>
  </si>
  <si>
    <t>175-183</t>
  </si>
  <si>
    <t>PAVVAANRGLMQLLA</t>
  </si>
  <si>
    <t>Rv0442c</t>
  </si>
  <si>
    <t>HLA-DQA1*01:02/DQB1*06:02,HLA-DRB1*03:01,HLA-DRB1*03:09,HLA-DRB1*08:06,HLA-DRB1*11:28,HLA-DRB1*13:05,HLA-DRB1*13:07,HLA-DRB3*02:02</t>
  </si>
  <si>
    <t>PSMGRDIKVQFQSGG</t>
  </si>
  <si>
    <t>HLA-DRB1*03:01,HLA-DRB1*03:05,HLA-DRB1*03:06,HLA-DRB1*03:07,HLA-DRB1*03:08,HLA-DRB1*03:09,HLA-DRB1*11:07,HLA-DRB4*01:01</t>
  </si>
  <si>
    <t>56-70,59-73</t>
  </si>
  <si>
    <t>DEARRMWASAQNISG</t>
  </si>
  <si>
    <t>Rv3620c,Rv1038c,Rv1197,Rv2347c,Rv1792</t>
  </si>
  <si>
    <t>28-42,28-42,28-42,28-42,28-42</t>
  </si>
  <si>
    <t>RNFQVIYEQANAHGQ</t>
  </si>
  <si>
    <t>HLA-DRB1*04:01,HLA-DRB1*04:26,HLA-DRB4*01:01</t>
  </si>
  <si>
    <t>59-73,59-73,59-73,59-73,59-73</t>
  </si>
  <si>
    <t>FSGWDINTPAFEWYD</t>
  </si>
  <si>
    <t>HLA-DQA1*03:01/DQB1*03:02,HLA-DQA1*04:01/DQB1*04:02</t>
  </si>
  <si>
    <t>TAGSLQGQWRGAAGT</t>
  </si>
  <si>
    <t>HLA-A*25:01,HLA-B*53:01,HLA-B*57:01,HLA-B*58:01,HLA-B*58:02</t>
  </si>
  <si>
    <t>35-49</t>
  </si>
  <si>
    <t>SAAIAGLFG</t>
  </si>
  <si>
    <t>YP_177775.1,YP_177886.1</t>
  </si>
  <si>
    <t>Rv0980c,Rv2487c</t>
  </si>
  <si>
    <t>HLA-C*03:02,HLA-C*16:01</t>
  </si>
  <si>
    <t>0,3,1.72,0.61</t>
  </si>
  <si>
    <t>47-55</t>
  </si>
  <si>
    <t>QQWNFAGIEA</t>
  </si>
  <si>
    <t>HLA-B*13:02,HLA-B*50:01,HLA-B*52:01</t>
  </si>
  <si>
    <t>LPVEYLQVP</t>
  </si>
  <si>
    <t>HLA-B*35:03,HLA-B*51:01,HLA-B*55:01,HLA-B*56:01</t>
  </si>
  <si>
    <t>2,4,3.01,0.12</t>
  </si>
  <si>
    <t>46-54,49-57,52-60</t>
  </si>
  <si>
    <t>AEMLREEGY</t>
  </si>
  <si>
    <t>HLA-B*18:01,HLA-B*37:01,HLA-B*40:01,HLA-B*44:02,HLA-B*44:03,HLA-B*50:01</t>
  </si>
  <si>
    <t>30-38</t>
  </si>
  <si>
    <t>WDINTPAFEWYDQSGLSVVM</t>
  </si>
  <si>
    <t>bceid_72314:20(-0)/20(100.0%)&lt;=&gt;tceid_72312:20(-0)/20(100.0%)</t>
  </si>
  <si>
    <t>94-113,91-110,95-114</t>
  </si>
  <si>
    <t>RAQDDFSGWDINTPA</t>
  </si>
  <si>
    <t>86-100,83-97,87-101</t>
  </si>
  <si>
    <t>QAMEDLVRA</t>
  </si>
  <si>
    <t>NP_000832.1,NP_001243740.1,NP_001243741.1,NP_001243742.1</t>
  </si>
  <si>
    <t>ETN45817.1</t>
  </si>
  <si>
    <t>HLA-A*02:06,HLA-A*68:02,HLA-B*56:01</t>
  </si>
  <si>
    <t>60-68</t>
  </si>
  <si>
    <t>APKTYCEELKGTDTGQACQI</t>
  </si>
  <si>
    <t>HLA-B*07:02,HLA-B*08:01,HLA-B*14:02,HLA-B*35:03,HLA-B*55:01</t>
  </si>
  <si>
    <t>ApktyceelkgtdtgqacqI</t>
  </si>
  <si>
    <t>bceid_431708:18(-0)/18(100.0%)&lt;=&gt;tceid_3629:18(-2)/20(90.0%)</t>
  </si>
  <si>
    <t>24-43</t>
  </si>
  <si>
    <t>AEHQAIVRDVLAAGD</t>
  </si>
  <si>
    <t>NP_215714.1,NP_216862.1,YP_177838.1</t>
  </si>
  <si>
    <t>Rv1198,Rv1793,Rv2346c</t>
  </si>
  <si>
    <t>HLA-DRB1*03:05,HLA-DRB1*03:06,HLA-DRB1*03:07,HLA-DRB1*03:08,HLA-DRB1*03:09,HLA-DRB1*11:07,HLA-DRB3*01:01</t>
  </si>
  <si>
    <t>bceid_103128:14(-1)/15(93.33%)&lt;=&gt;tceid_967:14(-1)/15(93.33%)</t>
  </si>
  <si>
    <t>2,5,3.02,0.59</t>
  </si>
  <si>
    <t>Rv1793,Rv2346c,Rv1198</t>
  </si>
  <si>
    <t>26-40,26-40,26-40</t>
  </si>
  <si>
    <t>ELPQWLSANR</t>
  </si>
  <si>
    <t>NP_215638.1,NP_216402.1,NP_218321.1,YP_178017.1</t>
  </si>
  <si>
    <t>Rv1122,Rv1886c,Rv3803c,Rv3804c</t>
  </si>
  <si>
    <t>NP_001258784.1,XP_011519469.1,XP_011519470.1,XP_016877362.1</t>
  </si>
  <si>
    <t>HLA-A*33:03,HLA-A*68:01</t>
  </si>
  <si>
    <t>2,4,3.97,0.19</t>
  </si>
  <si>
    <t>Rv3803c,Rv1886c,Rv3804c</t>
  </si>
  <si>
    <t>123-132,144-153,147-156</t>
  </si>
  <si>
    <t>RTVSLPVGA</t>
  </si>
  <si>
    <t>HLA-A*30:01,HLA-A*68:02</t>
  </si>
  <si>
    <t>100-108</t>
  </si>
  <si>
    <t>FLLGLLFFV</t>
  </si>
  <si>
    <t>HLA-A*02:01,HLA-A*02:06</t>
  </si>
  <si>
    <t>325-333</t>
  </si>
  <si>
    <t>IANNTRVWVYCGNGKPSDLG</t>
  </si>
  <si>
    <t>NP_218321.1,YP_177694.1</t>
  </si>
  <si>
    <t>Rv0129c,Rv3804c</t>
  </si>
  <si>
    <t>EFG76843.1,EFG77402.1</t>
  </si>
  <si>
    <t>bceid_67697:20(-0)/20(100.0%)&lt;=&gt;tceid_25363:20(-0)/20(100.0%)</t>
  </si>
  <si>
    <t>1,2,1.99,0.09</t>
  </si>
  <si>
    <t>Rv3804c,Rv0129c</t>
  </si>
  <si>
    <t>244-263,245-264</t>
  </si>
  <si>
    <t>KPTGSAVV</t>
  </si>
  <si>
    <t>NP_215703.1,NP_218321.1,YP_177628.1</t>
  </si>
  <si>
    <t>Rv1187,Rv3804c</t>
  </si>
  <si>
    <t>HLA-B*07:02,HLA-B*55:01</t>
  </si>
  <si>
    <t>1,3,2.07,0.29</t>
  </si>
  <si>
    <t>Rv3804c,Rv1187</t>
  </si>
  <si>
    <t>159-166,487-493</t>
  </si>
  <si>
    <t>NVTSIHSLLDEGKQSLTKLA</t>
  </si>
  <si>
    <t>HLA-DRB1*04:05,HLA-DRB1*04:10</t>
  </si>
  <si>
    <t>nvtsihslldegkqslTKLA,NvtsihslldegkqsltklA</t>
  </si>
  <si>
    <t>bceid_46500:16(-0)/16(100.0%)&lt;=&gt;tceid_46501:16(-4)/20(80.0%),bceid_433149:18(-0)/18(100.0%)&lt;=&gt;tceid_46501:18(-2)/20(90.0%)</t>
  </si>
  <si>
    <t>GNFERISGDLKTQIDQVESTAGSLQ</t>
  </si>
  <si>
    <t>HLA-DRB1*03:01,HLA-DRB1*03:06,HLA-DRB1*03:07,HLA-DRB1*03:08,HLA-DRB1*11:07,HLA-DRB4*01:01</t>
  </si>
  <si>
    <t>gnferisgdlktqidQVESTAGSLQ,GNFERisgdlktqidqvestAGSLQ,GNFERISGDLktqidqvestagslq,GNFERISGDlktqidqvestagSLQ,gnferisgdlktQIDQVESTAGSLQ</t>
  </si>
  <si>
    <t>bceid_21422:15(-0)/15(100.0%)&lt;=&gt;tceid_21423:15(-10)/25(60.0%),bceid_28505:15(-0)/15(100.0%)&lt;=&gt;tceid_21423:15(-10)/25(60.0%),bceid_33831:15(-0)/15(100.0%)&lt;=&gt;tceid_21423:15(-10)/25(60.0%),bceid_37040:13(-0)/13(100.0%)&lt;=&gt;tceid_21423:13(-12)/25(52.0%),bceid_50549:12(-3)/15(80.0%)&lt;=&gt;tceid_21423:12(-13)/25(48.0%)</t>
  </si>
  <si>
    <t>ISGDLKTQIDQVESTAGSLQ</t>
  </si>
  <si>
    <t>isgdlktqidqvestAGSLQ,ISGDLktqidqvestagslq,ISGDlktqidqvestagSLQ</t>
  </si>
  <si>
    <t>bceid_28505:15(-0)/15(100.0%)&lt;=&gt;tceid_28506:15(-5)/20(75.0%),bceid_33831:15(-0)/15(100.0%)&lt;=&gt;tceid_28506:15(-5)/20(75.0%),bceid_37040:13(-0)/13(100.0%)&lt;=&gt;tceid_28506:13(-7)/20(65.0%)</t>
  </si>
  <si>
    <t>LAQEAGNFERISGDLKTQID</t>
  </si>
  <si>
    <t>HLA-DRB1*03:01,HLA-DRB1*03:06,HLA-DRB1*03:07,HLA-DRB1*03:08,HLA-DRB1*11:07,HLA-DRB5*01:01</t>
  </si>
  <si>
    <t>LAQEAgnferisgdlktqid,laqeagnferisgdlKTQID,LAqeagnferisgdlktQID</t>
  </si>
  <si>
    <t>bceid_21422:15(-0)/15(100.0%)&lt;=&gt;tceid_34928:15(-5)/20(75.0%),bceid_34927:15(-0)/15(100.0%)&lt;=&gt;tceid_34928:15(-5)/20(75.0%),bceid_50549:15(-0)/15(100.0%)&lt;=&gt;tceid_34928:15(-5)/20(75.0%)</t>
  </si>
  <si>
    <t>AQLLTEFAI</t>
  </si>
  <si>
    <t>HLA-A*02:06,HLA-B*13:01,HLA-B*13:02,HLA-B*48:01,HLA-B*52:01</t>
  </si>
  <si>
    <t>0,4,0.89,0.4</t>
  </si>
  <si>
    <t>254-262</t>
  </si>
  <si>
    <t>QAQTRHPAT</t>
  </si>
  <si>
    <t>78-86</t>
  </si>
  <si>
    <t>MGRDIKVQFQSGGAN</t>
  </si>
  <si>
    <t>HLA-DRB1*03:05,HLA-DRB1*03:06,HLA-DRB1*03:07,HLA-DRB1*03:08,HLA-DRB1*03:09,HLA-DRB1*11:07,HLA-DRB4*01:01</t>
  </si>
  <si>
    <t>61-75,58-72</t>
  </si>
  <si>
    <t>GQVVGMNTAASDNF</t>
  </si>
  <si>
    <t>HLA-A*02:06,HLA-B*13:02,HLA-B*50:01</t>
  </si>
  <si>
    <t>217-230</t>
  </si>
  <si>
    <t>IADAALAAL</t>
  </si>
  <si>
    <t>HLA-A*02:06,HLA-B*35:01,HLA-B*35:03,HLA-B*37:01,HLA-B*39:01,HLA-B*51:01,HLA-C*01:02,HLA-C*02:02,HLA-C*02:09,HLA-C*03:02,HLA-C*03:03,HLA-C*03:04,HLA-C*04:01,HLA-C*05:01,HLA-C*07:04,HLA-C*08:01,HLA-C*08:02,HLA-C*12:02,HLA-C*12:03,HLA-C*15:02,HLA-C*16:01,HLA-C*17:01,HLA-E*01:01</t>
  </si>
  <si>
    <t>0,1,0.01,0.09</t>
  </si>
  <si>
    <t>MIRAQAGLLEAEHQA</t>
  </si>
  <si>
    <t>16-30,16-30,16-30,16-30,16-30</t>
  </si>
  <si>
    <t>GMFANRWII</t>
  </si>
  <si>
    <t>HLA-A*32:01,HLA-B*13:02</t>
  </si>
  <si>
    <t>0,1,0.66,0.47</t>
  </si>
  <si>
    <t>836-844</t>
  </si>
  <si>
    <t>YIGLPPFY</t>
  </si>
  <si>
    <t>Rv3792</t>
  </si>
  <si>
    <t>OFS90558.1,OFV01705.1</t>
  </si>
  <si>
    <t>HLA-A*29:02,HLA-A*30:02,HLA-B*15:02,HLA-C*03:02,HLA-C*14:02</t>
  </si>
  <si>
    <t>HVYAHQAQT</t>
  </si>
  <si>
    <t>73-81</t>
  </si>
  <si>
    <t>PQWLSANRAVKPTGS</t>
  </si>
  <si>
    <t>HLA-DRB1*13:02,HLA-DRB1*13:07,HLA-DRB3*02:02</t>
  </si>
  <si>
    <t>PQwlsanravkptgs</t>
  </si>
  <si>
    <t>bceid_103732:13(-2)/15(86.67%)&lt;=&gt;tceid_49152:13(-2)/15(86.67%)</t>
  </si>
  <si>
    <t>1,2,1.98,0.15</t>
  </si>
  <si>
    <t>146-160,149-163</t>
  </si>
  <si>
    <t>KILVQANEAETTTASG</t>
  </si>
  <si>
    <t>EEB63950.1,EEI28422.1,EEI63216.1,EEN89261.1,EEW50245.1,EFG76181.1,EFV12871.1,EGD23176.1,EKX91628.1,EPD47978.1,EPD67747.1,KGF17334.1,OFJ56633.1,OFK32157.1,OFL11602.1,OFL69737.1,OFL72575.1,OFM18767.1,OFM54092.1,OFM86061.1,OFN06916.1,OFN36489.1,OFN53308.1,OFO26833.1,OFO49635.1,OFQ03102.1,OFR62205.1,OFR92002.1,OFS16619.1,OFT69337.1,OFU56171.1,OFU58935.1,OFU61962.1,OHQ64804.1,OHQ78225.1,OHR22779.1,OHR25901.1,OHR26154.1,OHR27075.1,OHR34848.1,OHR36261.1,OHR36789.1</t>
  </si>
  <si>
    <t>kilvqaneaetttaSG</t>
  </si>
  <si>
    <t>bceid_8900:14(-1)/15(93.33%)&lt;=&gt;tceid_31342:14(-2)/16(87.5%)</t>
  </si>
  <si>
    <t>KEDPAWQRNDPLLNV</t>
  </si>
  <si>
    <t>HLA-DRB1*08:01,HLA-DRB1*08:17,HLA-DRB1*11:28,HLA-DRB1*13:05,HLA-DRB1*13:21,HLA-DRB3*01:01,HLA-DRB3*02:02</t>
  </si>
  <si>
    <t>226-240</t>
  </si>
  <si>
    <t>PTGPASVQGMSQDPVAVAASNNPEL</t>
  </si>
  <si>
    <t>HLA-DRB1*03:06,HLA-DRB1*03:07,HLA-DRB1*03:08,HLA-DRB1*11:07,HLA-DRB1*13:02</t>
  </si>
  <si>
    <t>SQIMYNYPA</t>
  </si>
  <si>
    <t>EHO07437.1,EHO08826.1,EHO09676.1,EKB05427.1,EPH13783.1</t>
  </si>
  <si>
    <t>1,4,2.75,0.49</t>
  </si>
  <si>
    <t>2-10,2-10</t>
  </si>
  <si>
    <t>DIKVQFQSGGANSPALYLLD</t>
  </si>
  <si>
    <t>bceid_8688:20(-0)/20(100.0%)&lt;=&gt;tceid_8686:20(-0)/20(100.0%),bceid_103530:14(-1)/15(93.33%)&lt;=&gt;tceid_8686:14(-6)/20(70.0%)</t>
  </si>
  <si>
    <t>64-83,61-80</t>
  </si>
  <si>
    <t>DIKVQFQSGGNNSPA</t>
  </si>
  <si>
    <t>64-78,61-75</t>
  </si>
  <si>
    <t>RPKIDDHDY</t>
  </si>
  <si>
    <t>EEB62437.1,EEH65295.1,EEI15804.1,EEI17760.1,EEI27307.1,EEI63658.1,EEI78458.1,EEN86153.1,EET77843.1,EEW17138.1,EEW51336.1,EEX48513.1,EFG47634.1,EFG80832.1,EFK54044.1,EFM43733.1,EFP58784.1,EFQ80092.1,EFV14000.1,EFW28149.1,EGD24593.1,EGE69760.1,EGF57159.1,EGQ73913.1,EGV14845.1,EHM87136.1,EHM95880.1,EJF44283.1,EJN85782.1,EKU74291.1,EPD30321.1,EPD33265.1,EPD45533.1,EPD70440.1,EPH00219.1,ERH17224.1,ERH17989.1,ERH23352.1,ERL24348.1,ERS38589.1,ERS42666.1,ERS45998.1,ERS46437.1,ERS48243.1,ERS53342.1,ERS53765.1,ERS55953.1,ERS56759.1,ERS59567.1,ERS63629.1,ERS70391.1,ERS70440.1,ERS71331.1,ERS75902.1,ERS77229.1,ETJ98566.1,KGF00662.1,KGF03442.1,KGF24085.1,KXB56705.1,KXI18863.1,OFJ57768.1,OFK25951.1,OFK32986.1,OFK61175.1,OFK65127.1,OFK68512.1,OFK95657.1,OFL12525.1,OFL16654.1,OFL24745.1,OFL59344.1,OFL71057.1,OFL73801.1,OFL78195.1,OFL90416.1,OFL99560.1,OFM17499.1,OFM33441.1,OFM49984.1,OFM55606.1,OFM86180.1,OFN09494.1,OFN20889.1,OFN36180.1,OFN38719.1,OFN41102.1,OFN54461.1,OFN77529.1,OFN77758.1,OFO16209.1,OFO18889.1,OFO25153.1,OFO34937.1,OFO98435.1,OFP15496.1,OFP25070.1,OFP31861.1,OFP51129.1,OFP65800.1,OFP68580.1,OFP70420.1,OFP83601.1,OFQ01962.1,OFQ37260.1,OFQ49424.1,OFQ53560.1,OFQ91039.1,OFR38424.1,OFR47548.1,OFR60928.1,OFR63231.1,OFR94514.1,OFS14965.1,OFS16553.1,OFS18304.1,OFS20118.1,OFS37700.1,OFT29723.1,OFT32240.1,OFT32984.1,OFT40754.1,OFT44385.1,OFT50215.1,OFT54352.1,OFT59086.1,OFT61321.1,OFT61654.1,OFT65210.1,OFT68435.1,OFT70676.1,OFT82057.1,OFT91630.1,OFU56843.1,OFU58063.1,OFU63093.1,OHO31778.1,OHO33992.1,OHO56074.1,OHO61906.1,OHO65204.1,OHO77671.1,OHQ52551.1,OHQ64508.1,OHQ77805.1,OHR21637.1,OHR23264.1,OHR27677.1,OHR28248.1,OHR29864.1,OHR29907.1,OHR32782.1,OHR39044.1,OHR39216.1</t>
  </si>
  <si>
    <t>0,1,0.96,0.2</t>
  </si>
  <si>
    <t>91-99</t>
  </si>
  <si>
    <t>NITSATYQSAIPPRGTQAVV</t>
  </si>
  <si>
    <t>HLA-DRB1*04:01,HLA-DRB1*04:02</t>
  </si>
  <si>
    <t>nitsatyqsaipprgtqavv</t>
  </si>
  <si>
    <t>bceid_44381:20(-0)/20(100.0%)&lt;=&gt;tceid_44381:20(-0)/20(100.0%)</t>
  </si>
  <si>
    <t>94-113</t>
  </si>
  <si>
    <t>EISTNIRQA</t>
  </si>
  <si>
    <t>NP_218391.1,YP_004837056.2</t>
  </si>
  <si>
    <t>Rv2237A,Rv3874</t>
  </si>
  <si>
    <t>1,2,1.09,0.29</t>
  </si>
  <si>
    <t>MVNKSRMMPAV</t>
  </si>
  <si>
    <t>HLA-B*08:01,HLA-B*14:02,HLA-C*16:01</t>
  </si>
  <si>
    <t>mvnksrmmpav</t>
  </si>
  <si>
    <t>bceid_120810:11(-0)/11(100.0%)&lt;=&gt;tceid_120810:11(-0)/11(100.0%)</t>
  </si>
  <si>
    <t>SELPGWLQANRHVKP</t>
  </si>
  <si>
    <t>selpqwlsanravkP</t>
  </si>
  <si>
    <t>bceid_103668:14(-1)/15(93.33%)&lt;=&gt;tceid_174007:14(-1)/15(93.33%)</t>
  </si>
  <si>
    <t>146-160,143-157</t>
  </si>
  <si>
    <t>MAMMARDTA</t>
  </si>
  <si>
    <t>HLA-B*55:01,HLA-B*56:01</t>
  </si>
  <si>
    <t>81-89</t>
  </si>
  <si>
    <t>GASVTVTGQGNSLKVGNADVVCGGV</t>
  </si>
  <si>
    <t>gasvtvtgqgnslkvGNADVVCGGV,GASvtvtgqgnslkvgnaDVVCGGV</t>
  </si>
  <si>
    <t>bceid_103195:15(-0)/15(100.0%)&lt;=&gt;tceid_18781:15(-10)/25(60.0%),bceid_103720:15(-0)/15(100.0%)&lt;=&gt;tceid_18781:15(-10)/25(60.0%)</t>
  </si>
  <si>
    <t>151-175</t>
  </si>
  <si>
    <t>ANTMAMMAR</t>
  </si>
  <si>
    <t>ERI05583.1,ERL12580.1</t>
  </si>
  <si>
    <t>DDLVGAGVIDAVA</t>
  </si>
  <si>
    <t>ddlvgagvidava</t>
  </si>
  <si>
    <t>bceid_120428:13(-0)/13(100.0%)&lt;=&gt;tceid_120428:13(-0)/13(100.0%)</t>
  </si>
  <si>
    <t>373-385</t>
  </si>
  <si>
    <t>MMARDTAEA</t>
  </si>
  <si>
    <t>83-91</t>
  </si>
  <si>
    <t>AEMKTDAA</t>
  </si>
  <si>
    <t>WDQAYRKPITYDTLWQADTD</t>
  </si>
  <si>
    <t>134-153</t>
  </si>
  <si>
    <t>WLQANRHVKPTGSAV</t>
  </si>
  <si>
    <t>WLQanrhvkptgsav,wlsanravkptgsaa</t>
  </si>
  <si>
    <t>bceid_3402:12(-3)/15(80.0%)&lt;=&gt;tceid_174022:12(-3)/15(80.0%),bceid_103732:15(-0)/15(100.0%)&lt;=&gt;tceid_174022:15(-0)/15(100.0%)</t>
  </si>
  <si>
    <t>151-165</t>
  </si>
  <si>
    <t>EIEVDDDLIQK</t>
  </si>
  <si>
    <t>HLA-A*11:01,HLA-A*68:01</t>
  </si>
  <si>
    <t>AMASTEGNV</t>
  </si>
  <si>
    <t>82-90</t>
  </si>
  <si>
    <t>YEVRAELPGVDPDKDVDIMV</t>
  </si>
  <si>
    <t>YQGVQQKWDATATEL</t>
  </si>
  <si>
    <t>YQGVqqkwdatatel</t>
  </si>
  <si>
    <t>bceid_52048:11(-2)/13(84.62%)&lt;=&gt;tceid_107024:11(-4)/15(73.33%)</t>
  </si>
  <si>
    <t>EAGQAMASTEGNVTG</t>
  </si>
  <si>
    <t>78-92</t>
  </si>
  <si>
    <t>SVAVSEGKPTEKHIQIRSTN</t>
  </si>
  <si>
    <t>SVAVSEgkptekhiqirstn,svavsegkptekhiQIRSTN</t>
  </si>
  <si>
    <t>bceid_20662:14(-0)/14(100.0%)&lt;=&gt;tceid_62062:14(-6)/20(70.0%),bceid_103718:14(-1)/15(93.33%)&lt;=&gt;tceid_62062:14(-6)/20(70.0%)</t>
  </si>
  <si>
    <t>125-144</t>
  </si>
  <si>
    <t>AILIRVRNA</t>
  </si>
  <si>
    <t>188-196</t>
  </si>
  <si>
    <t>MTEPAAWDEGKPRIITLTMN</t>
  </si>
  <si>
    <t>LILATMLVA</t>
  </si>
  <si>
    <t>FPPNGTHSWEYWGAQ</t>
  </si>
  <si>
    <t>EEN88570.1,EFG79198.1</t>
  </si>
  <si>
    <t>FPpngthsweywgaq</t>
  </si>
  <si>
    <t>bceid_48646:13(-0)/13(100.0%)&lt;=&gt;tceid_17348:13(-2)/15(86.67%)</t>
  </si>
  <si>
    <t>296-310,299-313,300-314</t>
  </si>
  <si>
    <t>FSRPGLPVEYLQVPS</t>
  </si>
  <si>
    <t>FSRPGLpveylqvps</t>
  </si>
  <si>
    <t>bceid_185214:9(-0)/9(100.0%)&lt;=&gt;tceid_17833:9(-6)/15(60.0%)</t>
  </si>
  <si>
    <t>41-55,44-58,47-61</t>
  </si>
  <si>
    <t>QSGLSVVMPVGGQSS</t>
  </si>
  <si>
    <t>QSGlsivmpvggqss</t>
  </si>
  <si>
    <t>bceid_39449:12(-3)/15(80.0%)&lt;=&gt;tceid_52326:12(-3)/15(80.0%)</t>
  </si>
  <si>
    <t>Rv3804c,Rv0129c,Rv1886c</t>
  </si>
  <si>
    <t>106-120,107-121,103-117</t>
  </si>
  <si>
    <t>ETFLTSELPGWLQAN</t>
  </si>
  <si>
    <t>EEW16503.1,EKX88060.1,OFM59852.1,OFT33717.1</t>
  </si>
  <si>
    <t>141-155,142-156,138-152</t>
  </si>
  <si>
    <t>DWYQPACGKAGCQTYKWETF</t>
  </si>
  <si>
    <t>dwyspacgkagcqtykwetf,dwyspacgkagcqtykwetl,DWYqpacrkagcqtykweTF</t>
  </si>
  <si>
    <t>bceid_10841:20(-0)/20(100.0%)&lt;=&gt;tceid_10838:20(-0)/20(100.0%),bceid_10842:20(-0)/20(100.0%)&lt;=&gt;tceid_10838:20(-0)/20(100.0%),bceid_51790:15(-0)/15(100.0%)&lt;=&gt;tceid_10838:15(-5)/20(75.0%)</t>
  </si>
  <si>
    <t>124-143,121-140</t>
  </si>
  <si>
    <t>SQGMGPSLIGLAMGD</t>
  </si>
  <si>
    <t>196-210,199-213</t>
  </si>
  <si>
    <t>ACGKAGCQTYKWETF</t>
  </si>
  <si>
    <t>acrkagcqtykweTF</t>
  </si>
  <si>
    <t>bceid_51790:13(-2)/15(86.67%)&lt;=&gt;tceid_497169:13(-2)/15(86.67%)</t>
  </si>
  <si>
    <t>129-143,126-140</t>
  </si>
  <si>
    <t>LVRAYHAMS</t>
  </si>
  <si>
    <t>65-73</t>
  </si>
  <si>
    <t>RPGLDELSFTLTGNPNRPDGGILT</t>
  </si>
  <si>
    <t>Rv2608</t>
  </si>
  <si>
    <t>RPGLDELSFTLTgnpnrpdggilt,RPGLDElsftltgnpnrpDGGILT,rpgldelsftltGNPNRPDGGILT,rpgldelsftltgnpnrpdggilt</t>
  </si>
  <si>
    <t>bceid_21497:12(-0)/12(100.0%)&lt;=&gt;tceid_55158:12(-12)/24(50.0%),bceid_39354:12(-0)/12(100.0%)&lt;=&gt;tceid_55158:12(-12)/24(50.0%),bceid_55157:12(-0)/12(100.0%)&lt;=&gt;tceid_55158:12(-12)/24(50.0%),bceid_55158:24(-0)/24(100.0%)&lt;=&gt;tceid_55158:24(-0)/24(100.0%)</t>
  </si>
  <si>
    <t>LTSELPQWLSANRAV</t>
  </si>
  <si>
    <t>Ltselpqwlsanrav</t>
  </si>
  <si>
    <t>bceid_103668:14(-1)/15(93.33%)&lt;=&gt;tceid_40164:14(-1)/15(93.33%)</t>
  </si>
  <si>
    <t>0,2,1.97,0.18</t>
  </si>
  <si>
    <t>141-155,144-158</t>
  </si>
  <si>
    <t>AGSLQGQWRGAAGTA</t>
  </si>
  <si>
    <t>LDEISTNIRQAGVQY</t>
  </si>
  <si>
    <t>ldeistnirqagVQY</t>
  </si>
  <si>
    <t>bceid_32971:12(-3)/15(80.0%)&lt;=&gt;tceid_35140:12(-3)/15(80.0%)</t>
  </si>
  <si>
    <t>LKTQIDQVESTAGSL</t>
  </si>
  <si>
    <t>Lktqidqvestagsl,lktqidqvestagSL</t>
  </si>
  <si>
    <t>bceid_33831:14(-1)/15(93.33%)&lt;=&gt;tceid_37041:14(-1)/15(93.33%),bceid_37040:13(-0)/13(100.0%)&lt;=&gt;tceid_37041:13(-2)/15(86.67%)</t>
  </si>
  <si>
    <t>25-39</t>
  </si>
  <si>
    <t>QVESTAGSLQGQWRGAAGTA</t>
  </si>
  <si>
    <t>RQAGVQYSRADEEQQ</t>
  </si>
  <si>
    <t>VSIAPNAGLDPVNYQNFAVT</t>
  </si>
  <si>
    <t>AMMARDTAE</t>
  </si>
  <si>
    <t>AGGYKAADMWGPSSDPAWER</t>
  </si>
  <si>
    <t>aggykaadmwgpssdPAWER,aggykaadmwgpssdpawer,AGGYKAadmwgpssdpawer</t>
  </si>
  <si>
    <t>bceid_1544:15(-0)/15(100.0%)&lt;=&gt;tceid_1545:15(-5)/20(75.0%),bceid_1545:20(-0)/20(100.0%)&lt;=&gt;tceid_1545:20(-0)/20(100.0%),bceid_149244:14(-1)/15(93.33%)&lt;=&gt;tceid_1545:14(-6)/20(70.0%)</t>
  </si>
  <si>
    <t>VLGYRNWLG</t>
  </si>
  <si>
    <t>NP_005056.3,XP_005268046.1</t>
  </si>
  <si>
    <t>EEN84108.1,EFG79282.1,EFP57361.1,EFV13973.1,EFV76930.1,EGD24719.1,EHL95081.1,ENA34142.1</t>
  </si>
  <si>
    <t>285-293</t>
  </si>
  <si>
    <t>GGHNGVFDFPDSGTH</t>
  </si>
  <si>
    <t>gghngvfdfpdsgTH</t>
  </si>
  <si>
    <t>bceid_1522:13(-2)/15(86.67%)&lt;=&gt;tceid_606440:13(-2)/15(86.67%)</t>
  </si>
  <si>
    <t>291-305</t>
  </si>
  <si>
    <t>IMILLVLVSA</t>
  </si>
  <si>
    <t>NP_217200.1,YP_177899.1</t>
  </si>
  <si>
    <t>Rv2684,Rv2685</t>
  </si>
  <si>
    <t>KXI11637.1</t>
  </si>
  <si>
    <t>1,2,1.93,0.26</t>
  </si>
  <si>
    <t>KDTQGADGPAG</t>
  </si>
  <si>
    <t>GLAGGAATA</t>
  </si>
  <si>
    <t>0,1,0.04,0.19</t>
  </si>
  <si>
    <t>green colour = recheck and present in reanalysis</t>
  </si>
  <si>
    <t>Genes</t>
  </si>
  <si>
    <t>Number of TCE matched to the genes (top 30/bottom 30)</t>
  </si>
  <si>
    <t>TCE id match to the genes (top 30/bottom 30)</t>
  </si>
  <si>
    <t>virulence, detoxification, adaptation</t>
  </si>
  <si>
    <t>information pathways</t>
  </si>
  <si>
    <t>cell wall and cell processes</t>
  </si>
  <si>
    <t>stable RNAs</t>
  </si>
  <si>
    <t>insertion seqs and phages</t>
  </si>
  <si>
    <t>PE/PPE</t>
  </si>
  <si>
    <t>intermediary metabolism and respiration</t>
  </si>
  <si>
    <t>unknown</t>
  </si>
  <si>
    <t>regulatory proteins</t>
  </si>
  <si>
    <t>conserved hypotheticals</t>
  </si>
  <si>
    <t>lipid metabolism</t>
  </si>
  <si>
    <t>pseudogenes</t>
  </si>
  <si>
    <t>Common name</t>
  </si>
  <si>
    <t>Common name description</t>
  </si>
  <si>
    <t>present in given articles</t>
  </si>
  <si>
    <t>Vacccine articles</t>
  </si>
  <si>
    <t>Diagnostic articles</t>
  </si>
  <si>
    <t>IGRA</t>
  </si>
  <si>
    <t>humoral</t>
  </si>
  <si>
    <t>cellular</t>
  </si>
  <si>
    <t>Keywords</t>
  </si>
  <si>
    <t>Notes</t>
  </si>
  <si>
    <t>top30</t>
  </si>
  <si>
    <t>72314/76584/17838</t>
  </si>
  <si>
    <t>fbpC</t>
  </si>
  <si>
    <t>Secreted antigen 85-C FbpC (85C) (antigen 85 complex C) (AG85C) (mycolyl transferase 85C) (fibronectin-binding protein C)</t>
  </si>
  <si>
    <t>1. Mycobacterium tuberculosis genome-wide screen exposes multiple CD8 + T cell epitopes 
2. Identification of Human T Cell Antigens for the Development of Vaccines against Mycobacterium tuberculosis</t>
  </si>
  <si>
    <t>1. Rv0129c vaccine mycobacterium tuberculosis 
2.fbpC vaccine mycobacterium tuberculosis 
3. Rv0129c diagnostic mycobacterium tuberculosis 
4.fbpC diagnostic mycobacterium tuberculosis 
5.Rv0129c IGRA mycobacterium tuberculosis 
6.fbpC IGRA mycobacterium tuberculosis 
7.</t>
  </si>
  <si>
    <t>up tp 2018 only</t>
  </si>
  <si>
    <t>esxJ</t>
  </si>
  <si>
    <t>ESAT-6 like protein EsxJ (ESAT-6 like protein 2)</t>
  </si>
  <si>
    <t>no documents</t>
  </si>
  <si>
    <t>all years</t>
  </si>
  <si>
    <t>esxK</t>
  </si>
  <si>
    <t>ESAT-6 like protein EsxK (ESAT-6 like protein 3)</t>
  </si>
  <si>
    <t xml:space="preserve">Probable transcriptional regulatory protein </t>
  </si>
  <si>
    <t>1. Epitope-Driven TB Vaccine Development: A Streamlined Approach Using Immuno-Informatics, ELISpot Assays, and HLA Transgenic Mice</t>
  </si>
  <si>
    <t>Listed as Mtb core proteins by Pan-Genomic Study of Mycobacterium tuberculosis Reflecting the Primary/Secondary Genes, Generality/Individuality, and the Interconversion Through Copy Number Variations</t>
  </si>
  <si>
    <t>Probable export or membrane protein</t>
  </si>
  <si>
    <t>155064/155656/154098/155357/156012</t>
  </si>
  <si>
    <t>Probable conserved transmembrane protein</t>
  </si>
  <si>
    <t>1 .Whole genome identification of Mycobacterium tuberculosis vaccine candidates by comprehensive data mining and bioinformatic analyses</t>
  </si>
  <si>
    <t xml:space="preserve">listed in copolla thesis as </t>
  </si>
  <si>
    <t>esxM</t>
  </si>
  <si>
    <t>ESAT-6 like protein EsxM</t>
  </si>
  <si>
    <t>only 1 article directly discuss about this gene</t>
  </si>
  <si>
    <t>fbpB</t>
  </si>
  <si>
    <t>Secreted antigen 85-B FbpB (85B) (antigen 85 complex B) (mycolyl transferase 85B) (fibronectin-binding protein B) (extracellular alpha-antigen)</t>
  </si>
  <si>
    <t>1. Whole genome identification of Mycobacterium tuberculosis vaccine candidates by comprehensive data mining and bioinformatic analyses
2. In silico analysis of potential human T Cell antigens from Mycobacterium tuberculosis for the development of subunit vaccines against tuberculosis</t>
  </si>
  <si>
    <t>too many to count</t>
  </si>
  <si>
    <t>keyword 85b is the most popular keyword</t>
  </si>
  <si>
    <t>too many articles. Only find using Rv1886c for vaccine.</t>
  </si>
  <si>
    <t>Rv1985</t>
  </si>
  <si>
    <t>1150/14020</t>
  </si>
  <si>
    <t>Probable transcriptional regulatory protein (probably LysR-family</t>
  </si>
  <si>
    <t>154080/154713/154099</t>
  </si>
  <si>
    <t>pfkB</t>
  </si>
  <si>
    <t>6-phosphofructokinase PfkB (phosphohexokinase) (phosphofructokinase)</t>
  </si>
  <si>
    <t>Whole genome identification of Mycobacterium tuberculosis vaccine candidates by comprehensive data mining and bioinformatic analyses</t>
  </si>
  <si>
    <t>many articles</t>
  </si>
  <si>
    <t>57417/49254/161618/161626/161728/161687/57416/22331/7799/35787</t>
  </si>
  <si>
    <t>hspX</t>
  </si>
  <si>
    <t>Heat shock protein HspX (alpha-crystallin homolog) (14 kDa antigen) (HSP16.3)</t>
  </si>
  <si>
    <t>esxP</t>
  </si>
  <si>
    <t>Putative ESAT-6 like protein EsxP (ESAT-6 like protein 7)</t>
  </si>
  <si>
    <t>only 3 articles directly discuss about this gene</t>
  </si>
  <si>
    <t>only 5 articles directly discuss about this gene</t>
  </si>
  <si>
    <t>esxW</t>
  </si>
  <si>
    <t>Putative ESAT-6 like protein EsxW (ESAT-6 like protein 10)</t>
  </si>
  <si>
    <t>Identification of Human T Cell Antigens for the Development of Vaccines against Mycobacterium tuberculosis</t>
  </si>
  <si>
    <t>fbpA</t>
  </si>
  <si>
    <t>Secreted antigen 85-a FbpA (mycolyl transferase 85A) (fibronectin-binding protein A) (antigen 85 complex A)</t>
  </si>
  <si>
    <t>1. Whole genome identification of Mycobacterium tuberculosis vaccine candidates by comprehensive data mining and bioinformatic analyses
2. Mycobacterium tuberculosis genome-wide screen exposes multiple CD8 + T cell epitopes 
3. Identification of Human T Cell Antigens for the Development of Vaccines against Mycobacterium tuberculosis</t>
  </si>
  <si>
    <t>only 8 articles directly discuss about this gene. A part of Ag85A</t>
  </si>
  <si>
    <t>120875/19/21936</t>
  </si>
  <si>
    <t>espJ</t>
  </si>
  <si>
    <t>ESX-1 secretion-associated protein EspJ. Conserved alanine rich protein.</t>
  </si>
  <si>
    <t>only 4 articles directly discuss about this gene.</t>
  </si>
  <si>
    <t>espK</t>
  </si>
  <si>
    <t>ESX-1 secretion-associated protein EspK. Alanine and proline rich protein.</t>
  </si>
  <si>
    <t>many articles. Part of ESAT-6</t>
  </si>
  <si>
    <t>TOTAL</t>
  </si>
  <si>
    <t>adaptive</t>
  </si>
  <si>
    <t>links</t>
  </si>
  <si>
    <t>notes</t>
  </si>
  <si>
    <t>bottom 30</t>
  </si>
  <si>
    <t>17348/17833/52326/606423</t>
  </si>
  <si>
    <t>Secreted antigen 85-C FbpC (85C) (antigen 85 complex C) (AG58C) (mycolyl transferase 85C) (fibronectin-binding protein C)</t>
  </si>
  <si>
    <t>140652/140706</t>
  </si>
  <si>
    <t>esxH</t>
  </si>
  <si>
    <t>Low molecular weight protein antigen 7 EsxH (10 kDa antigen) (CFP-7) (protein TB10.4)</t>
  </si>
  <si>
    <t>only 5 articles directly discuss about this gene.</t>
  </si>
  <si>
    <t>glcB</t>
  </si>
  <si>
    <t>Malate synthase G GlcB</t>
  </si>
  <si>
    <t>1545/40164/10838/60442/497169/17348/17833/52326/606423</t>
  </si>
  <si>
    <t>only 7 articles directly discuss about this gene.</t>
  </si>
  <si>
    <t>mpt64</t>
  </si>
  <si>
    <t>Immunogenic protein Mpt64 (antigen Mpt64/MPB64)</t>
  </si>
  <si>
    <t>62062/73784</t>
  </si>
  <si>
    <t>PPE42</t>
  </si>
  <si>
    <t>PPE family protein PPE42</t>
  </si>
  <si>
    <t>Rv2684</t>
  </si>
  <si>
    <t>arsA</t>
  </si>
  <si>
    <t>Probable arsenic-transport integral membrane protein ArsA</t>
  </si>
  <si>
    <t>only 2 articles. Seems the genes is not widely studied.</t>
  </si>
  <si>
    <t>Rv2685</t>
  </si>
  <si>
    <t>arsB1</t>
  </si>
  <si>
    <t>Probable arsenic-transport integral membrane protein ArsB1</t>
  </si>
  <si>
    <t>Rv3019c</t>
  </si>
  <si>
    <t>esxR</t>
  </si>
  <si>
    <t>Secreted ESAT-6 like protein EsxR (TB10.3) (ESAT-6 like protein 9)</t>
  </si>
  <si>
    <t>606440/40164/10838/60442/497169/17348/17833/52326/606423</t>
  </si>
  <si>
    <t>many articles. Ag85A</t>
  </si>
  <si>
    <t>1681/35140/37041/52690/55394</t>
  </si>
  <si>
    <t>esxB</t>
  </si>
  <si>
    <t>10 kDa culture filtrate antigen EsxB (LHP) (CFP10)</t>
  </si>
  <si>
    <t>3064/107024/161615</t>
  </si>
  <si>
    <t>esxA</t>
  </si>
  <si>
    <t>6 kDa early secretory antigenic target EsxA (ESAT-6)</t>
  </si>
  <si>
    <t>many articles. ESAT-6</t>
  </si>
  <si>
    <t>Gene group</t>
  </si>
  <si>
    <t>Top 30</t>
  </si>
  <si>
    <t>Bottom 30</t>
  </si>
  <si>
    <t>Top 30 epitopes</t>
  </si>
  <si>
    <t>Bottom 30 epitopes</t>
  </si>
  <si>
    <t>Motif</t>
  </si>
  <si>
    <t>*GENOME.JP can be acccess on https://www.genome.jp/tools/motif/</t>
  </si>
  <si>
    <t>Top30</t>
  </si>
  <si>
    <t>Epitope_id</t>
  </si>
  <si>
    <t>Epitope_seq</t>
  </si>
  <si>
    <t>GENOME.JP</t>
  </si>
  <si>
    <t>Pfam ID</t>
  </si>
  <si>
    <t>Description</t>
  </si>
  <si>
    <t>E-value</t>
  </si>
  <si>
    <t>HSP20</t>
  </si>
  <si>
    <t>PF00011, Hsp20/alpha crystallin family</t>
  </si>
  <si>
    <t>PE-PPE</t>
  </si>
  <si>
    <t>PF08237, PE-PPE domain</t>
  </si>
  <si>
    <t>WXG100</t>
  </si>
  <si>
    <t>PF06013, Proteins of 100 residues with WXG</t>
  </si>
  <si>
    <t>ArsA_HSP20</t>
  </si>
  <si>
    <t>PF17886, HSP20-like domain found in 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</si>
</sst>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333333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5B9BD5"/>
      </top>
      <bottom style="medium">
        <color rgb="FF5B9BD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3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3" fillId="34" borderId="13" xfId="0" applyFont="1" applyFill="1" applyBorder="1"/>
    <xf numFmtId="0" fontId="13" fillId="34" borderId="11" xfId="0" applyFont="1" applyFill="1" applyBorder="1"/>
    <xf numFmtId="0" fontId="16" fillId="0" borderId="0" xfId="0" applyFont="1"/>
    <xf numFmtId="0" fontId="0" fillId="33" borderId="13" xfId="0" applyFill="1" applyBorder="1"/>
    <xf numFmtId="0" fontId="0" fillId="33" borderId="11" xfId="0" applyFill="1" applyBorder="1"/>
    <xf numFmtId="0" fontId="0" fillId="0" borderId="13" xfId="0" applyBorder="1"/>
    <xf numFmtId="0" fontId="0" fillId="0" borderId="11" xfId="0" applyBorder="1"/>
    <xf numFmtId="0" fontId="13" fillId="34" borderId="12" xfId="0" applyFont="1" applyFill="1" applyBorder="1"/>
    <xf numFmtId="0" fontId="16" fillId="0" borderId="14" xfId="0" applyFont="1" applyBorder="1"/>
    <xf numFmtId="0" fontId="13" fillId="34" borderId="15" xfId="0" applyFont="1" applyFill="1" applyBorder="1"/>
    <xf numFmtId="0" fontId="13" fillId="34" borderId="10" xfId="0" applyFont="1" applyFill="1" applyBorder="1"/>
    <xf numFmtId="0" fontId="13" fillId="34" borderId="10" xfId="0" applyFont="1" applyFill="1" applyBorder="1" applyAlignment="1">
      <alignment horizontal="left" vertical="center" indent="1"/>
    </xf>
    <xf numFmtId="0" fontId="13" fillId="34" borderId="16" xfId="0" applyFont="1" applyFill="1" applyBorder="1"/>
    <xf numFmtId="0" fontId="0" fillId="0" borderId="0" xfId="0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/>
    <xf numFmtId="0" fontId="13" fillId="34" borderId="19" xfId="0" applyFont="1" applyFill="1" applyBorder="1" applyAlignment="1">
      <alignment horizontal="left" vertical="center" indent="1"/>
    </xf>
    <xf numFmtId="0" fontId="13" fillId="34" borderId="19" xfId="0" applyFont="1" applyFill="1" applyBorder="1"/>
    <xf numFmtId="0" fontId="13" fillId="34" borderId="22" xfId="0" applyFont="1" applyFill="1" applyBorder="1"/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4" borderId="16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35" borderId="17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0" fontId="13" fillId="34" borderId="15" xfId="0" applyFont="1" applyFill="1" applyBorder="1" applyAlignment="1">
      <alignment horizontal="left"/>
    </xf>
    <xf numFmtId="0" fontId="0" fillId="33" borderId="13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33" borderId="11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16" fillId="36" borderId="10" xfId="0" applyFont="1" applyFill="1" applyBorder="1"/>
    <xf numFmtId="0" fontId="0" fillId="37" borderId="0" xfId="0" applyFill="1"/>
    <xf numFmtId="0" fontId="0" fillId="0" borderId="20" xfId="0" applyBorder="1"/>
    <xf numFmtId="0" fontId="13" fillId="34" borderId="0" xfId="0" applyFont="1" applyFill="1" applyAlignment="1">
      <alignment horizontal="left" vertical="center" indent="1"/>
    </xf>
    <xf numFmtId="0" fontId="13" fillId="34" borderId="0" xfId="0" applyFont="1" applyFill="1"/>
    <xf numFmtId="0" fontId="13" fillId="34" borderId="24" xfId="0" applyFont="1" applyFill="1" applyBorder="1"/>
    <xf numFmtId="0" fontId="0" fillId="0" borderId="26" xfId="0" applyBorder="1"/>
    <xf numFmtId="0" fontId="0" fillId="33" borderId="10" xfId="0" applyFill="1" applyBorder="1"/>
    <xf numFmtId="0" fontId="19" fillId="0" borderId="0" xfId="42"/>
    <xf numFmtId="0" fontId="21" fillId="0" borderId="0" xfId="0" applyFont="1"/>
    <xf numFmtId="0" fontId="22" fillId="0" borderId="0" xfId="0" applyFont="1"/>
    <xf numFmtId="0" fontId="21" fillId="35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33" borderId="12" xfId="0" applyFill="1" applyBorder="1"/>
    <xf numFmtId="0" fontId="0" fillId="0" borderId="12" xfId="0" applyBorder="1"/>
    <xf numFmtId="0" fontId="0" fillId="0" borderId="11" xfId="0" applyBorder="1" applyAlignment="1">
      <alignment wrapText="1"/>
    </xf>
    <xf numFmtId="0" fontId="0" fillId="33" borderId="11" xfId="0" applyFill="1" applyBorder="1" applyAlignment="1">
      <alignment wrapText="1"/>
    </xf>
    <xf numFmtId="0" fontId="0" fillId="0" borderId="27" xfId="0" applyBorder="1"/>
    <xf numFmtId="0" fontId="13" fillId="34" borderId="27" xfId="0" applyFont="1" applyFill="1" applyBorder="1"/>
    <xf numFmtId="2" fontId="0" fillId="0" borderId="27" xfId="0" applyNumberFormat="1" applyBorder="1"/>
    <xf numFmtId="2" fontId="16" fillId="0" borderId="27" xfId="0" applyNumberFormat="1" applyFont="1" applyBorder="1"/>
    <xf numFmtId="2" fontId="0" fillId="0" borderId="0" xfId="0" applyNumberFormat="1"/>
    <xf numFmtId="2" fontId="23" fillId="0" borderId="0" xfId="0" applyNumberFormat="1" applyFont="1"/>
    <xf numFmtId="14" fontId="0" fillId="0" borderId="0" xfId="0" applyNumberFormat="1"/>
    <xf numFmtId="0" fontId="25" fillId="0" borderId="28" xfId="0" applyFont="1" applyBorder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5" fillId="0" borderId="0" xfId="0" applyFont="1"/>
    <xf numFmtId="0" fontId="24" fillId="0" borderId="0" xfId="0" applyFont="1"/>
    <xf numFmtId="0" fontId="0" fillId="38" borderId="0" xfId="0" applyFill="1"/>
    <xf numFmtId="0" fontId="26" fillId="0" borderId="0" xfId="0" applyFont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25" fillId="0" borderId="28" xfId="0" applyFont="1" applyBorder="1"/>
    <xf numFmtId="0" fontId="22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d/m/yyyy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[grand_summary_table_exp_20220302_20220424_HEGscore_same.xlsx]np_prtn!PivotTable5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Frequency of TCEs against count of matched Mtb. proteins</a:t>
            </a:r>
            <a:endParaRPr lang="en-MY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np_prtn!$B$3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np_prtn!$A$4:$A$14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19</c:v>
                </c:pt>
              </c:strCache>
            </c:strRef>
          </c:cat>
          <c:val>
            <c:numRef>
              <c:f>np_prtn!$B$4:$B$14</c:f>
              <c:numCache>
                <c:formatCode>General</c:formatCode>
                <c:ptCount val="10"/>
                <c:pt idx="0">
                  <c:v>2</c:v>
                </c:pt>
                <c:pt idx="1">
                  <c:v>496</c:v>
                </c:pt>
                <c:pt idx="2">
                  <c:v>52</c:v>
                </c:pt>
                <c:pt idx="3">
                  <c:v>27</c:v>
                </c:pt>
                <c:pt idx="4">
                  <c:v>16</c:v>
                </c:pt>
                <c:pt idx="5">
                  <c:v>12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30-4694-9BE4-FA64CEF82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8133488"/>
        <c:axId val="838132240"/>
      </c:barChart>
      <c:catAx>
        <c:axId val="83813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Count of Mtb proteins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32240"/>
        <c:crosses val="autoZero"/>
        <c:auto val="1"/>
        <c:lblAlgn val="ctr"/>
        <c:lblOffset val="100"/>
        <c:noMultiLvlLbl val="0"/>
      </c:catAx>
      <c:valAx>
        <c:axId val="8381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Frequency of TCEs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3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[grand_summary_table_exp_20220302_20220424_HEGscore_same.xlsx]np_prtn!PivotTable6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sz="1200">
                <a:effectLst/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np_prtn!$B$20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np_prtn!$A$21:$A$31</c:f>
              <c:strCache>
                <c:ptCount val="10"/>
                <c:pt idx="0">
                  <c:v>0</c:v>
                </c:pt>
                <c:pt idx="1">
                  <c:v>0.301029995663981</c:v>
                </c:pt>
                <c:pt idx="2">
                  <c:v>0.477121254719662</c:v>
                </c:pt>
                <c:pt idx="3">
                  <c:v>0.602059991327962</c:v>
                </c:pt>
                <c:pt idx="4">
                  <c:v>0.698970004336019</c:v>
                </c:pt>
                <c:pt idx="5">
                  <c:v>0.778151250383644</c:v>
                </c:pt>
                <c:pt idx="6">
                  <c:v>0.845098040014257</c:v>
                </c:pt>
                <c:pt idx="7">
                  <c:v>0.903089986991944</c:v>
                </c:pt>
                <c:pt idx="8">
                  <c:v>0.954242509439325</c:v>
                </c:pt>
                <c:pt idx="9">
                  <c:v>1.30102999566398</c:v>
                </c:pt>
              </c:strCache>
            </c:strRef>
          </c:cat>
          <c:val>
            <c:numRef>
              <c:f>np_prtn!$B$21:$B$31</c:f>
              <c:numCache>
                <c:formatCode>General</c:formatCode>
                <c:ptCount val="10"/>
                <c:pt idx="0">
                  <c:v>2</c:v>
                </c:pt>
                <c:pt idx="1">
                  <c:v>496</c:v>
                </c:pt>
                <c:pt idx="2">
                  <c:v>52</c:v>
                </c:pt>
                <c:pt idx="3">
                  <c:v>27</c:v>
                </c:pt>
                <c:pt idx="4">
                  <c:v>16</c:v>
                </c:pt>
                <c:pt idx="5">
                  <c:v>12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13-4110-A3D0-222A3B90E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4037472"/>
        <c:axId val="1564040800"/>
      </c:barChart>
      <c:catAx>
        <c:axId val="15640374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0800"/>
        <c:crosses val="autoZero"/>
        <c:auto val="1"/>
        <c:lblAlgn val="ctr"/>
        <c:lblOffset val="100"/>
        <c:noMultiLvlLbl val="0"/>
      </c:catAx>
      <c:valAx>
        <c:axId val="15640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3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270736"/>
        <c:axId val="835274480"/>
      </c:barChart>
      <c:catAx>
        <c:axId val="83527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74480"/>
        <c:crosses val="autoZero"/>
        <c:auto val="1"/>
        <c:lblAlgn val="ctr"/>
        <c:lblOffset val="100"/>
        <c:noMultiLvlLbl val="0"/>
      </c:catAx>
      <c:valAx>
        <c:axId val="8352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7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[grand_summary_table_exp_20220302_20220424_HEGscore_same.xlsx]np_prtn!PivotTable8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np_prtn!$C$50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np_prtn!$B$51:$B$228</c:f>
              <c:strCache>
                <c:ptCount val="177"/>
                <c:pt idx="0">
                  <c:v>Nil</c:v>
                </c:pt>
                <c:pt idx="1">
                  <c:v>NP_214608.1</c:v>
                </c:pt>
                <c:pt idx="2">
                  <c:v>NP_214639.1</c:v>
                </c:pt>
                <c:pt idx="3">
                  <c:v>NP_214712.1</c:v>
                </c:pt>
                <c:pt idx="4">
                  <c:v>NP_214714.1</c:v>
                </c:pt>
                <c:pt idx="5">
                  <c:v>NP_214736.1</c:v>
                </c:pt>
                <c:pt idx="6">
                  <c:v>NP_214801.1</c:v>
                </c:pt>
                <c:pt idx="7">
                  <c:v>NP_214802.1</c:v>
                </c:pt>
                <c:pt idx="8">
                  <c:v>NP_214932.1</c:v>
                </c:pt>
                <c:pt idx="9">
                  <c:v>NP_214954.1</c:v>
                </c:pt>
                <c:pt idx="10">
                  <c:v>NP_215002.1</c:v>
                </c:pt>
                <c:pt idx="11">
                  <c:v>NP_215107.1</c:v>
                </c:pt>
                <c:pt idx="12">
                  <c:v>NP_215181.1</c:v>
                </c:pt>
                <c:pt idx="13">
                  <c:v>NP_215184.1</c:v>
                </c:pt>
                <c:pt idx="14">
                  <c:v>NP_215301.1</c:v>
                </c:pt>
                <c:pt idx="15">
                  <c:v>NP_215471.1</c:v>
                </c:pt>
                <c:pt idx="16">
                  <c:v>NP_215553.1</c:v>
                </c:pt>
                <c:pt idx="17">
                  <c:v>NP_215554.1</c:v>
                </c:pt>
                <c:pt idx="18">
                  <c:v>NP_215563.1</c:v>
                </c:pt>
                <c:pt idx="19">
                  <c:v>NP_215589.1</c:v>
                </c:pt>
                <c:pt idx="20">
                  <c:v>NP_215630.1</c:v>
                </c:pt>
                <c:pt idx="21">
                  <c:v>NP_215638.1</c:v>
                </c:pt>
                <c:pt idx="22">
                  <c:v>NP_215664.1</c:v>
                </c:pt>
                <c:pt idx="23">
                  <c:v>NP_215674.1</c:v>
                </c:pt>
                <c:pt idx="24">
                  <c:v>NP_215690.1</c:v>
                </c:pt>
                <c:pt idx="25">
                  <c:v>NP_215703.1</c:v>
                </c:pt>
                <c:pt idx="26">
                  <c:v>NP_215713.1</c:v>
                </c:pt>
                <c:pt idx="27">
                  <c:v>NP_215714.1</c:v>
                </c:pt>
                <c:pt idx="28">
                  <c:v>NP_215715.1</c:v>
                </c:pt>
                <c:pt idx="29">
                  <c:v>NP_215771.1</c:v>
                </c:pt>
                <c:pt idx="30">
                  <c:v>NP_215772.1</c:v>
                </c:pt>
                <c:pt idx="31">
                  <c:v>NP_215796.1</c:v>
                </c:pt>
                <c:pt idx="32">
                  <c:v>NP_215807.1</c:v>
                </c:pt>
                <c:pt idx="33">
                  <c:v>NP_215864.1</c:v>
                </c:pt>
                <c:pt idx="34">
                  <c:v>NP_215870.1</c:v>
                </c:pt>
                <c:pt idx="35">
                  <c:v>NP_215898.1</c:v>
                </c:pt>
                <c:pt idx="36">
                  <c:v>NP_215923.1</c:v>
                </c:pt>
                <c:pt idx="37">
                  <c:v>NP_215926.1</c:v>
                </c:pt>
                <c:pt idx="38">
                  <c:v>NP_215977.1</c:v>
                </c:pt>
                <c:pt idx="39">
                  <c:v>NP_215998.2</c:v>
                </c:pt>
                <c:pt idx="40">
                  <c:v>NP_216006.1</c:v>
                </c:pt>
                <c:pt idx="41">
                  <c:v>NP_216016.1</c:v>
                </c:pt>
                <c:pt idx="42">
                  <c:v>NP_216098.1</c:v>
                </c:pt>
                <c:pt idx="43">
                  <c:v>NP_216103.2</c:v>
                </c:pt>
                <c:pt idx="44">
                  <c:v>NP_216142.1</c:v>
                </c:pt>
                <c:pt idx="45">
                  <c:v>NP_216157.1</c:v>
                </c:pt>
                <c:pt idx="46">
                  <c:v>NP_216168.1</c:v>
                </c:pt>
                <c:pt idx="47">
                  <c:v>NP_216249.1</c:v>
                </c:pt>
                <c:pt idx="48">
                  <c:v>NP_216285.1</c:v>
                </c:pt>
                <c:pt idx="49">
                  <c:v>NP_216353.1</c:v>
                </c:pt>
                <c:pt idx="50">
                  <c:v>NP_216382.3</c:v>
                </c:pt>
                <c:pt idx="51">
                  <c:v>NP_216384.1</c:v>
                </c:pt>
                <c:pt idx="52">
                  <c:v>NP_216402.1</c:v>
                </c:pt>
                <c:pt idx="53">
                  <c:v>NP_216453.1</c:v>
                </c:pt>
                <c:pt idx="54">
                  <c:v>NP_216461.1</c:v>
                </c:pt>
                <c:pt idx="55">
                  <c:v>NP_216493.1</c:v>
                </c:pt>
                <c:pt idx="56">
                  <c:v>NP_216495.2</c:v>
                </c:pt>
                <c:pt idx="57">
                  <c:v>NP_216496.1</c:v>
                </c:pt>
                <c:pt idx="58">
                  <c:v>NP_216500.1</c:v>
                </c:pt>
                <c:pt idx="59">
                  <c:v>NP_216501.1</c:v>
                </c:pt>
                <c:pt idx="60">
                  <c:v>NP_216502.1</c:v>
                </c:pt>
                <c:pt idx="61">
                  <c:v>NP_216503.1</c:v>
                </c:pt>
                <c:pt idx="62">
                  <c:v>NP_216513.1</c:v>
                </c:pt>
                <c:pt idx="63">
                  <c:v>NP_216545.1</c:v>
                </c:pt>
                <c:pt idx="64">
                  <c:v>NP_216547.1</c:v>
                </c:pt>
                <c:pt idx="65">
                  <c:v>NP_216698.1</c:v>
                </c:pt>
                <c:pt idx="66">
                  <c:v>NP_216736.1</c:v>
                </c:pt>
                <c:pt idx="67">
                  <c:v>NP_216789.1</c:v>
                </c:pt>
                <c:pt idx="68">
                  <c:v>NP_216862.1</c:v>
                </c:pt>
                <c:pt idx="69">
                  <c:v>NP_216863.1</c:v>
                </c:pt>
                <c:pt idx="70">
                  <c:v>NP_216865.1</c:v>
                </c:pt>
                <c:pt idx="71">
                  <c:v>NP_216866.1</c:v>
                </c:pt>
                <c:pt idx="72">
                  <c:v>NP_216867.1</c:v>
                </c:pt>
                <c:pt idx="73">
                  <c:v>NP_216976.1</c:v>
                </c:pt>
                <c:pt idx="74">
                  <c:v>NP_216990.1</c:v>
                </c:pt>
                <c:pt idx="75">
                  <c:v>NP_216992.1</c:v>
                </c:pt>
                <c:pt idx="76">
                  <c:v>NP_217028.1</c:v>
                </c:pt>
                <c:pt idx="77">
                  <c:v>NP_217144.1</c:v>
                </c:pt>
                <c:pt idx="78">
                  <c:v>NP_217145.1</c:v>
                </c:pt>
                <c:pt idx="79">
                  <c:v>NP_217174.1</c:v>
                </c:pt>
                <c:pt idx="80">
                  <c:v>NP_217200.1</c:v>
                </c:pt>
                <c:pt idx="81">
                  <c:v>NP_217339.1</c:v>
                </c:pt>
                <c:pt idx="82">
                  <c:v>NP_217391.1</c:v>
                </c:pt>
                <c:pt idx="83">
                  <c:v>NP_217394.1</c:v>
                </c:pt>
                <c:pt idx="84">
                  <c:v>NP_217510.1</c:v>
                </c:pt>
                <c:pt idx="85">
                  <c:v>NP_217533.1</c:v>
                </c:pt>
                <c:pt idx="86">
                  <c:v>NP_217535.1</c:v>
                </c:pt>
                <c:pt idx="87">
                  <c:v>NP_217539.1</c:v>
                </c:pt>
                <c:pt idx="88">
                  <c:v>NP_217556.1</c:v>
                </c:pt>
                <c:pt idx="89">
                  <c:v>NP_217590.1</c:v>
                </c:pt>
                <c:pt idx="90">
                  <c:v>NP_217631.1</c:v>
                </c:pt>
                <c:pt idx="91">
                  <c:v>NP_217735.1</c:v>
                </c:pt>
                <c:pt idx="92">
                  <c:v>NP_217813.1</c:v>
                </c:pt>
                <c:pt idx="93">
                  <c:v>NP_217815.1</c:v>
                </c:pt>
                <c:pt idx="94">
                  <c:v>NP_217895.1</c:v>
                </c:pt>
                <c:pt idx="95">
                  <c:v>NP_217918.1</c:v>
                </c:pt>
                <c:pt idx="96">
                  <c:v>NP_217934.1</c:v>
                </c:pt>
                <c:pt idx="97">
                  <c:v>NP_217935.1</c:v>
                </c:pt>
                <c:pt idx="98">
                  <c:v>NP_217984.1</c:v>
                </c:pt>
                <c:pt idx="99">
                  <c:v>NP_217996.2</c:v>
                </c:pt>
                <c:pt idx="100">
                  <c:v>NP_218014.1</c:v>
                </c:pt>
                <c:pt idx="101">
                  <c:v>NP_218015.1</c:v>
                </c:pt>
                <c:pt idx="102">
                  <c:v>NP_218034.1</c:v>
                </c:pt>
                <c:pt idx="103">
                  <c:v>NP_218072.1</c:v>
                </c:pt>
                <c:pt idx="104">
                  <c:v>NP_218136.1</c:v>
                </c:pt>
                <c:pt idx="105">
                  <c:v>NP_218137.1</c:v>
                </c:pt>
                <c:pt idx="106">
                  <c:v>NP_218157.1</c:v>
                </c:pt>
                <c:pt idx="107">
                  <c:v>NP_218206.1</c:v>
                </c:pt>
                <c:pt idx="108">
                  <c:v>NP_218210.1</c:v>
                </c:pt>
                <c:pt idx="109">
                  <c:v>NP_218231.1</c:v>
                </c:pt>
                <c:pt idx="110">
                  <c:v>NP_218280.1</c:v>
                </c:pt>
                <c:pt idx="111">
                  <c:v>NP_218309.1</c:v>
                </c:pt>
                <c:pt idx="112">
                  <c:v>NP_218321.1</c:v>
                </c:pt>
                <c:pt idx="113">
                  <c:v>NP_218349.1</c:v>
                </c:pt>
                <c:pt idx="114">
                  <c:v>NP_218356.1</c:v>
                </c:pt>
                <c:pt idx="115">
                  <c:v>NP_218391.1</c:v>
                </c:pt>
                <c:pt idx="116">
                  <c:v>NP_218395.1</c:v>
                </c:pt>
                <c:pt idx="117">
                  <c:v>NP_218396.1</c:v>
                </c:pt>
                <c:pt idx="118">
                  <c:v>NP_218400.1</c:v>
                </c:pt>
                <c:pt idx="119">
                  <c:v>NP_218402.1</c:v>
                </c:pt>
                <c:pt idx="120">
                  <c:v>NP_218412.1</c:v>
                </c:pt>
                <c:pt idx="121">
                  <c:v>NP_218420.1</c:v>
                </c:pt>
                <c:pt idx="122">
                  <c:v>YP_004837056.2</c:v>
                </c:pt>
                <c:pt idx="123">
                  <c:v>YP_177628.1</c:v>
                </c:pt>
                <c:pt idx="124">
                  <c:v>YP_177629.1</c:v>
                </c:pt>
                <c:pt idx="125">
                  <c:v>YP_177677.1</c:v>
                </c:pt>
                <c:pt idx="126">
                  <c:v>YP_177685.1</c:v>
                </c:pt>
                <c:pt idx="127">
                  <c:v>YP_177694.1</c:v>
                </c:pt>
                <c:pt idx="128">
                  <c:v>YP_177702.1</c:v>
                </c:pt>
                <c:pt idx="129">
                  <c:v>YP_177710.1</c:v>
                </c:pt>
                <c:pt idx="130">
                  <c:v>YP_177711.1</c:v>
                </c:pt>
                <c:pt idx="131">
                  <c:v>YP_177726.2</c:v>
                </c:pt>
                <c:pt idx="132">
                  <c:v>YP_177750.1</c:v>
                </c:pt>
                <c:pt idx="133">
                  <c:v>YP_177751.1</c:v>
                </c:pt>
                <c:pt idx="134">
                  <c:v>YP_177753.1</c:v>
                </c:pt>
                <c:pt idx="135">
                  <c:v>YP_177765.1</c:v>
                </c:pt>
                <c:pt idx="136">
                  <c:v>YP_177770.1</c:v>
                </c:pt>
                <c:pt idx="137">
                  <c:v>YP_177775.1</c:v>
                </c:pt>
                <c:pt idx="138">
                  <c:v>YP_177778.1</c:v>
                </c:pt>
                <c:pt idx="139">
                  <c:v>YP_177784.1</c:v>
                </c:pt>
                <c:pt idx="140">
                  <c:v>YP_177795.1</c:v>
                </c:pt>
                <c:pt idx="141">
                  <c:v>YP_177801.1</c:v>
                </c:pt>
                <c:pt idx="142">
                  <c:v>YP_177805.1</c:v>
                </c:pt>
                <c:pt idx="143">
                  <c:v>YP_177806.1</c:v>
                </c:pt>
                <c:pt idx="144">
                  <c:v>YP_177824.1</c:v>
                </c:pt>
                <c:pt idx="145">
                  <c:v>YP_177827.1</c:v>
                </c:pt>
                <c:pt idx="146">
                  <c:v>YP_177828.1</c:v>
                </c:pt>
                <c:pt idx="147">
                  <c:v>YP_177833.1</c:v>
                </c:pt>
                <c:pt idx="148">
                  <c:v>YP_177836.1</c:v>
                </c:pt>
                <c:pt idx="149">
                  <c:v>YP_177838.1</c:v>
                </c:pt>
                <c:pt idx="150">
                  <c:v>YP_177840.1</c:v>
                </c:pt>
                <c:pt idx="151">
                  <c:v>YP_177841.1</c:v>
                </c:pt>
                <c:pt idx="152">
                  <c:v>YP_177844.1</c:v>
                </c:pt>
                <c:pt idx="153">
                  <c:v>YP_177845.1</c:v>
                </c:pt>
                <c:pt idx="154">
                  <c:v>YP_177854.1</c:v>
                </c:pt>
                <c:pt idx="155">
                  <c:v>YP_177855.1</c:v>
                </c:pt>
                <c:pt idx="156">
                  <c:v>YP_177886.1</c:v>
                </c:pt>
                <c:pt idx="157">
                  <c:v>YP_177889.1</c:v>
                </c:pt>
                <c:pt idx="158">
                  <c:v>YP_177893.1</c:v>
                </c:pt>
                <c:pt idx="159">
                  <c:v>YP_177899.1</c:v>
                </c:pt>
                <c:pt idx="160">
                  <c:v>YP_177906.1</c:v>
                </c:pt>
                <c:pt idx="161">
                  <c:v>YP_177913.1</c:v>
                </c:pt>
                <c:pt idx="162">
                  <c:v>YP_177918.1</c:v>
                </c:pt>
                <c:pt idx="163">
                  <c:v>YP_177919.1</c:v>
                </c:pt>
                <c:pt idx="164">
                  <c:v>YP_177935.1</c:v>
                </c:pt>
                <c:pt idx="165">
                  <c:v>YP_177960.1</c:v>
                </c:pt>
                <c:pt idx="166">
                  <c:v>YP_177971.1</c:v>
                </c:pt>
                <c:pt idx="167">
                  <c:v>YP_177972.1</c:v>
                </c:pt>
                <c:pt idx="168">
                  <c:v>YP_177973.1</c:v>
                </c:pt>
                <c:pt idx="169">
                  <c:v>YP_177976.1</c:v>
                </c:pt>
                <c:pt idx="170">
                  <c:v>YP_177977.1</c:v>
                </c:pt>
                <c:pt idx="171">
                  <c:v>YP_177984.1</c:v>
                </c:pt>
                <c:pt idx="172">
                  <c:v>YP_177998.1</c:v>
                </c:pt>
                <c:pt idx="173">
                  <c:v>YP_178009.1</c:v>
                </c:pt>
                <c:pt idx="174">
                  <c:v>YP_178017.1</c:v>
                </c:pt>
                <c:pt idx="175">
                  <c:v>YP_178022.1</c:v>
                </c:pt>
                <c:pt idx="176">
                  <c:v>YP_178023.1</c:v>
                </c:pt>
              </c:strCache>
            </c:strRef>
          </c:cat>
          <c:val>
            <c:numRef>
              <c:f>np_prtn!$C$51:$C$228</c:f>
              <c:numCache>
                <c:formatCode>General</c:formatCode>
                <c:ptCount val="177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15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9</c:v>
                </c:pt>
                <c:pt idx="17">
                  <c:v>13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13</c:v>
                </c:pt>
                <c:pt idx="27">
                  <c:v>10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26</c:v>
                </c:pt>
                <c:pt idx="48">
                  <c:v>4</c:v>
                </c:pt>
                <c:pt idx="49">
                  <c:v>4</c:v>
                </c:pt>
                <c:pt idx="50">
                  <c:v>8</c:v>
                </c:pt>
                <c:pt idx="51">
                  <c:v>1</c:v>
                </c:pt>
                <c:pt idx="52">
                  <c:v>72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19</c:v>
                </c:pt>
                <c:pt idx="58">
                  <c:v>1</c:v>
                </c:pt>
                <c:pt idx="59">
                  <c:v>3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33</c:v>
                </c:pt>
                <c:pt idx="64">
                  <c:v>35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10</c:v>
                </c:pt>
                <c:pt idx="69">
                  <c:v>13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8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12</c:v>
                </c:pt>
                <c:pt idx="83">
                  <c:v>1</c:v>
                </c:pt>
                <c:pt idx="84">
                  <c:v>2</c:v>
                </c:pt>
                <c:pt idx="85">
                  <c:v>3</c:v>
                </c:pt>
                <c:pt idx="86">
                  <c:v>11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9</c:v>
                </c:pt>
                <c:pt idx="105">
                  <c:v>13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64</c:v>
                </c:pt>
                <c:pt idx="113">
                  <c:v>1</c:v>
                </c:pt>
                <c:pt idx="114">
                  <c:v>1</c:v>
                </c:pt>
                <c:pt idx="115">
                  <c:v>76</c:v>
                </c:pt>
                <c:pt idx="116">
                  <c:v>10</c:v>
                </c:pt>
                <c:pt idx="117">
                  <c:v>5</c:v>
                </c:pt>
                <c:pt idx="118">
                  <c:v>5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2</c:v>
                </c:pt>
                <c:pt idx="125">
                  <c:v>1</c:v>
                </c:pt>
                <c:pt idx="126">
                  <c:v>1</c:v>
                </c:pt>
                <c:pt idx="127">
                  <c:v>26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4</c:v>
                </c:pt>
                <c:pt idx="134">
                  <c:v>1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4</c:v>
                </c:pt>
                <c:pt idx="145">
                  <c:v>1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10</c:v>
                </c:pt>
                <c:pt idx="150">
                  <c:v>1</c:v>
                </c:pt>
                <c:pt idx="151">
                  <c:v>2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32</c:v>
                </c:pt>
                <c:pt idx="17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F5-41DB-B5B0-991CA65C0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4038720"/>
        <c:axId val="1564042880"/>
      </c:barChart>
      <c:catAx>
        <c:axId val="156403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42880"/>
        <c:crosses val="autoZero"/>
        <c:auto val="1"/>
        <c:lblAlgn val="ctr"/>
        <c:lblOffset val="100"/>
        <c:noMultiLvlLbl val="0"/>
      </c:catAx>
      <c:valAx>
        <c:axId val="156404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3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[grand_summary_table_exp_20220302_20220424_HEGscore_same.xlsx]rv_prtn!PivotTable9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rv_prtn!$B$3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rv_prtn!$A$4:$A$14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20</c:v>
                </c:pt>
              </c:strCache>
            </c:strRef>
          </c:cat>
          <c:val>
            <c:numRef>
              <c:f>rv_prtn!$B$4:$B$14</c:f>
              <c:numCache>
                <c:formatCode>General</c:formatCode>
                <c:ptCount val="10"/>
                <c:pt idx="0">
                  <c:v>2</c:v>
                </c:pt>
                <c:pt idx="1">
                  <c:v>495</c:v>
                </c:pt>
                <c:pt idx="2">
                  <c:v>54</c:v>
                </c:pt>
                <c:pt idx="3">
                  <c:v>25</c:v>
                </c:pt>
                <c:pt idx="4">
                  <c:v>3</c:v>
                </c:pt>
                <c:pt idx="5">
                  <c:v>25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7-45CE-9EAC-413A9D21E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4029152"/>
        <c:axId val="1564035392"/>
      </c:barChart>
      <c:catAx>
        <c:axId val="156402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35392"/>
        <c:crosses val="autoZero"/>
        <c:auto val="1"/>
        <c:lblAlgn val="ctr"/>
        <c:lblOffset val="100"/>
        <c:noMultiLvlLbl val="0"/>
      </c:catAx>
      <c:valAx>
        <c:axId val="156403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2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rv_prtn!$M$2</c:f>
              <c:strCache>
                <c:ptCount val="1"/>
                <c:pt idx="0">
                  <c:v>Row Labels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rv_prtn!$M$3:$M$13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7A-41DC-9F90-6E7D897F086B}"/>
            </c:ext>
          </c:extLst>
        </c:ser>
        <c:ser>
          <c:idx val="1"/>
          <c:order val="1"/>
          <c:tx>
            <c:strRef>
              <c:f>rv_prtn!$N$2</c:f>
              <c:strCache>
                <c:ptCount val="1"/>
                <c:pt idx="0">
                  <c:v>Count of Mtb_Rv_Prtn_count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rv_prtn!$N$3:$N$13</c:f>
              <c:numCache>
                <c:formatCode>General</c:formatCode>
                <c:ptCount val="11"/>
                <c:pt idx="0">
                  <c:v>2</c:v>
                </c:pt>
                <c:pt idx="1">
                  <c:v>495</c:v>
                </c:pt>
                <c:pt idx="2">
                  <c:v>54</c:v>
                </c:pt>
                <c:pt idx="3">
                  <c:v>25</c:v>
                </c:pt>
                <c:pt idx="4">
                  <c:v>3</c:v>
                </c:pt>
                <c:pt idx="5">
                  <c:v>25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7A-41DC-9F90-6E7D897F086B}"/>
            </c:ext>
          </c:extLst>
        </c:ser>
        <c:ser>
          <c:idx val="2"/>
          <c:order val="2"/>
          <c:tx>
            <c:strRef>
              <c:f>rv_prtn!$O$2</c:f>
              <c:strCache>
                <c:ptCount val="1"/>
                <c:pt idx="0">
                  <c:v>Count of Mtb_NP_Prtn_count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rv_prtn!$O$3:$O$13</c:f>
              <c:numCache>
                <c:formatCode>General</c:formatCode>
                <c:ptCount val="11"/>
                <c:pt idx="0">
                  <c:v>2</c:v>
                </c:pt>
                <c:pt idx="1">
                  <c:v>496</c:v>
                </c:pt>
                <c:pt idx="2">
                  <c:v>52</c:v>
                </c:pt>
                <c:pt idx="3">
                  <c:v>27</c:v>
                </c:pt>
                <c:pt idx="4">
                  <c:v>16</c:v>
                </c:pt>
                <c:pt idx="5">
                  <c:v>12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7A-41DC-9F90-6E7D897F0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7861696"/>
        <c:axId val="1637866272"/>
      </c:barChart>
      <c:catAx>
        <c:axId val="1637861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866272"/>
        <c:crosses val="autoZero"/>
        <c:auto val="1"/>
        <c:lblAlgn val="ctr"/>
        <c:lblOffset val="100"/>
        <c:noMultiLvlLbl val="0"/>
      </c:catAx>
      <c:valAx>
        <c:axId val="163786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86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[grand_summary_table_exp_20220302_20220424_HEGscore_same.xlsx]rv_prtn!PivotTable10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rv_prtn!$B$19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rv_prtn!$A$20:$A$30</c:f>
              <c:strCache>
                <c:ptCount val="10"/>
                <c:pt idx="0">
                  <c:v>0</c:v>
                </c:pt>
                <c:pt idx="1">
                  <c:v>0.301029995663981</c:v>
                </c:pt>
                <c:pt idx="2">
                  <c:v>0.477121254719662</c:v>
                </c:pt>
                <c:pt idx="3">
                  <c:v>0.602059991327962</c:v>
                </c:pt>
                <c:pt idx="4">
                  <c:v>0.698970004336019</c:v>
                </c:pt>
                <c:pt idx="5">
                  <c:v>0.778151250383644</c:v>
                </c:pt>
                <c:pt idx="6">
                  <c:v>0.845098040014257</c:v>
                </c:pt>
                <c:pt idx="7">
                  <c:v>0.903089986991944</c:v>
                </c:pt>
                <c:pt idx="8">
                  <c:v>0.954242509439325</c:v>
                </c:pt>
                <c:pt idx="9">
                  <c:v>1.30102999566398</c:v>
                </c:pt>
              </c:strCache>
            </c:strRef>
          </c:cat>
          <c:val>
            <c:numRef>
              <c:f>rv_prtn!$B$20:$B$30</c:f>
              <c:numCache>
                <c:formatCode>General</c:formatCode>
                <c:ptCount val="10"/>
                <c:pt idx="0">
                  <c:v>2</c:v>
                </c:pt>
                <c:pt idx="1">
                  <c:v>496</c:v>
                </c:pt>
                <c:pt idx="2">
                  <c:v>52</c:v>
                </c:pt>
                <c:pt idx="3">
                  <c:v>27</c:v>
                </c:pt>
                <c:pt idx="4">
                  <c:v>16</c:v>
                </c:pt>
                <c:pt idx="5">
                  <c:v>12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2-4C24-9DE9-AAB77AEB3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0842527"/>
        <c:axId val="710842943"/>
      </c:barChart>
      <c:catAx>
        <c:axId val="71084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42943"/>
        <c:crosses val="autoZero"/>
        <c:auto val="1"/>
        <c:lblAlgn val="ctr"/>
        <c:lblOffset val="100"/>
        <c:noMultiLvlLbl val="0"/>
      </c:catAx>
      <c:valAx>
        <c:axId val="71084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4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[grand_summary_table_exp_20220302_20220424_HEGscore_same.xlsx]hyp!PivotTable11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sz="1200" b="0" i="0" baseline="0">
                <a:effectLst/>
              </a:rPr>
              <a:t>Proportion of TCEs that have certain coverages within Mtb. strain proteomes</a:t>
            </a:r>
            <a:endParaRPr lang="en-MY" sz="1200">
              <a:effectLst/>
            </a:endParaRPr>
          </a:p>
        </c:rich>
      </c:tx>
      <c:layout>
        <c:manualLayout>
          <c:xMode val="edge"/>
          <c:yMode val="edge"/>
          <c:x val="0.1190265392916354"/>
          <c:y val="3.609008333417782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03ECE87-4010-41EB-B072-380413C319F6}" type="VALUE">
                  <a:rPr lang="en-US" baseline="0"/>
                  <a:pPr>
                    <a:defRPr/>
                  </a:pPr>
                  <a:t>[VALUE]</a:t>
                </a:fld>
                <a:endParaRPr lang="en-MY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1053805774278216E-2"/>
              <c:y val="-0.17211577719451734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55D270D-9605-4E2A-92F1-54BB1927B09D}" type="VALUE">
                  <a:rPr lang="en-US" baseline="0"/>
                  <a:pPr>
                    <a:defRPr/>
                  </a:pPr>
                  <a:t>[VALUE]</a:t>
                </a:fld>
                <a:endParaRPr lang="en-MY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hyp!$B$3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008-44F9-A1BA-0690068030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008-44F9-A1BA-0690068030C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03ECE87-4010-41EB-B072-380413C319F6}" type="VALUE">
                      <a:rPr lang="en-US" baseline="0"/>
                      <a:pPr/>
                      <a:t>[VALUE]</a:t>
                    </a:fld>
                    <a:endParaRPr lang="en-MY"/>
                  </a:p>
                </c:rich>
              </c:tx>
              <c:dLblPos val="in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008-44F9-A1BA-0690068030CC}"/>
                </c:ext>
              </c:extLst>
            </c:dLbl>
            <c:dLbl>
              <c:idx val="1"/>
              <c:layout>
                <c:manualLayout>
                  <c:x val="2.1053805774278216E-2"/>
                  <c:y val="-0.17211577719451734"/>
                </c:manualLayout>
              </c:layout>
              <c:tx>
                <c:rich>
                  <a:bodyPr/>
                  <a:lstStyle/>
                  <a:p>
                    <a:fld id="{555D270D-9605-4E2A-92F1-54BB1927B09D}" type="VALUE">
                      <a:rPr lang="en-US" baseline="0"/>
                      <a:pPr/>
                      <a:t>[VALUE]</a:t>
                    </a:fld>
                    <a:endParaRPr lang="en-MY"/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008-44F9-A1BA-0690068030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hyp!$A$4:$A$6</c:f>
              <c:strCache>
                <c:ptCount val="2"/>
                <c:pt idx="0">
                  <c:v>0.01-0.89</c:v>
                </c:pt>
                <c:pt idx="1">
                  <c:v>0.90-1.00</c:v>
                </c:pt>
              </c:strCache>
            </c:strRef>
          </c:cat>
          <c:val>
            <c:numRef>
              <c:f>hyp!$B$4:$B$6</c:f>
              <c:numCache>
                <c:formatCode>General</c:formatCode>
                <c:ptCount val="2"/>
                <c:pt idx="0">
                  <c:v>25</c:v>
                </c:pt>
                <c:pt idx="1">
                  <c:v>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8-45D4-9AAA-224AE4A9A02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7266107865549066"/>
          <c:y val="0.13696447392894787"/>
          <c:w val="0.35948379966935373"/>
          <c:h val="8.09284174123903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[grand_summary_table_exp_20220302_20220424_HEGscore_same.xlsx]HEG!PivotTable12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Frequency of TCEs against count of matched HEGs</a:t>
            </a:r>
            <a:endParaRPr lang="en-MY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HEG!$C$3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HEG!$B$4:$B$12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12</c:v>
                </c:pt>
              </c:strCache>
            </c:strRef>
          </c:cat>
          <c:val>
            <c:numRef>
              <c:f>HEG!$C$4:$C$12</c:f>
              <c:numCache>
                <c:formatCode>General</c:formatCode>
                <c:ptCount val="8"/>
                <c:pt idx="0">
                  <c:v>25</c:v>
                </c:pt>
                <c:pt idx="1">
                  <c:v>487</c:v>
                </c:pt>
                <c:pt idx="2">
                  <c:v>45</c:v>
                </c:pt>
                <c:pt idx="3">
                  <c:v>23</c:v>
                </c:pt>
                <c:pt idx="4">
                  <c:v>2</c:v>
                </c:pt>
                <c:pt idx="5">
                  <c:v>25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02-426B-8F46-440D0F608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2875568"/>
        <c:axId val="1562886800"/>
      </c:barChart>
      <c:catAx>
        <c:axId val="1562875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Count</a:t>
                </a:r>
                <a:r>
                  <a:rPr lang="en-MY" baseline="0"/>
                  <a:t> of HEGs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886800"/>
        <c:crosses val="autoZero"/>
        <c:auto val="1"/>
        <c:lblAlgn val="ctr"/>
        <c:lblOffset val="100"/>
        <c:noMultiLvlLbl val="0"/>
      </c:catAx>
      <c:valAx>
        <c:axId val="156288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Frequencies of</a:t>
                </a:r>
                <a:r>
                  <a:rPr lang="en-MY" baseline="0"/>
                  <a:t> TCEs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8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[grand_summary_table_exp_20220302_20220424_HEGscore_same.xlsx]HEG!PivotTable13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HEG!$C$20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HEG!$B$21:$B$28</c:f>
              <c:strCache>
                <c:ptCount val="7"/>
                <c:pt idx="0">
                  <c:v>in-vitro</c:v>
                </c:pt>
                <c:pt idx="1">
                  <c:v>in-vitro,in-vivo(human)</c:v>
                </c:pt>
                <c:pt idx="2">
                  <c:v>in-vitro,in-vivo(mouse),in-vivo(human)</c:v>
                </c:pt>
                <c:pt idx="3">
                  <c:v>in-vivo(human)</c:v>
                </c:pt>
                <c:pt idx="4">
                  <c:v>in-vivo(mouse)</c:v>
                </c:pt>
                <c:pt idx="5">
                  <c:v>in-vivo(mouse),in-vivo(human)</c:v>
                </c:pt>
                <c:pt idx="6">
                  <c:v>Nil</c:v>
                </c:pt>
              </c:strCache>
            </c:strRef>
          </c:cat>
          <c:val>
            <c:numRef>
              <c:f>HEG!$C$21:$C$28</c:f>
              <c:numCache>
                <c:formatCode>General</c:formatCode>
                <c:ptCount val="7"/>
                <c:pt idx="0">
                  <c:v>2</c:v>
                </c:pt>
                <c:pt idx="1">
                  <c:v>189</c:v>
                </c:pt>
                <c:pt idx="2">
                  <c:v>2</c:v>
                </c:pt>
                <c:pt idx="3">
                  <c:v>359</c:v>
                </c:pt>
                <c:pt idx="4">
                  <c:v>3</c:v>
                </c:pt>
                <c:pt idx="5">
                  <c:v>29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06-464A-B693-33C5168BC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4284832"/>
        <c:axId val="1764286912"/>
      </c:barChart>
      <c:catAx>
        <c:axId val="176428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286912"/>
        <c:crosses val="autoZero"/>
        <c:auto val="1"/>
        <c:lblAlgn val="ctr"/>
        <c:lblOffset val="100"/>
        <c:noMultiLvlLbl val="0"/>
      </c:catAx>
      <c:valAx>
        <c:axId val="17642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28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[grand_summary_table_exp_20220302_20220424_HEGscore_same.xlsx]HEG!PivotTable15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HEG!$D$43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HEG!$C$44:$C$182</c:f>
              <c:strCache>
                <c:ptCount val="138"/>
                <c:pt idx="0">
                  <c:v>Nil</c:v>
                </c:pt>
                <c:pt idx="1">
                  <c:v>Rv0064</c:v>
                </c:pt>
                <c:pt idx="2">
                  <c:v>Rv0094c</c:v>
                </c:pt>
                <c:pt idx="3">
                  <c:v>Rv0125</c:v>
                </c:pt>
                <c:pt idx="4">
                  <c:v>Rv0129c</c:v>
                </c:pt>
                <c:pt idx="5">
                  <c:v>Rv0198c</c:v>
                </c:pt>
                <c:pt idx="6">
                  <c:v>Rv0237</c:v>
                </c:pt>
                <c:pt idx="7">
                  <c:v>Rv0285</c:v>
                </c:pt>
                <c:pt idx="8">
                  <c:v>Rv0287</c:v>
                </c:pt>
                <c:pt idx="9">
                  <c:v>Rv0288</c:v>
                </c:pt>
                <c:pt idx="10">
                  <c:v>Rv0440</c:v>
                </c:pt>
                <c:pt idx="11">
                  <c:v>Rv0488</c:v>
                </c:pt>
                <c:pt idx="12">
                  <c:v>Rv0593</c:v>
                </c:pt>
                <c:pt idx="13">
                  <c:v>Rv0667</c:v>
                </c:pt>
                <c:pt idx="14">
                  <c:v>Rv0746</c:v>
                </c:pt>
                <c:pt idx="15">
                  <c:v>Rv0747</c:v>
                </c:pt>
                <c:pt idx="16">
                  <c:v>Rv0755c</c:v>
                </c:pt>
                <c:pt idx="17">
                  <c:v>Rv0787</c:v>
                </c:pt>
                <c:pt idx="18">
                  <c:v>Rv0894</c:v>
                </c:pt>
                <c:pt idx="19">
                  <c:v>Rv0915c</c:v>
                </c:pt>
                <c:pt idx="20">
                  <c:v>Rv0934</c:v>
                </c:pt>
                <c:pt idx="21">
                  <c:v>Rv0980c</c:v>
                </c:pt>
                <c:pt idx="22">
                  <c:v>Rv1037c</c:v>
                </c:pt>
                <c:pt idx="23">
                  <c:v>Rv1038c</c:v>
                </c:pt>
                <c:pt idx="24">
                  <c:v>Rv1039c</c:v>
                </c:pt>
                <c:pt idx="25">
                  <c:v>Rv1047</c:v>
                </c:pt>
                <c:pt idx="26">
                  <c:v>Rv1073</c:v>
                </c:pt>
                <c:pt idx="27">
                  <c:v>Rv1088</c:v>
                </c:pt>
                <c:pt idx="28">
                  <c:v>Rv1148c</c:v>
                </c:pt>
                <c:pt idx="29">
                  <c:v>Rv1158c</c:v>
                </c:pt>
                <c:pt idx="30">
                  <c:v>Rv1174c</c:v>
                </c:pt>
                <c:pt idx="31">
                  <c:v>Rv1187</c:v>
                </c:pt>
                <c:pt idx="32">
                  <c:v>Rv1196</c:v>
                </c:pt>
                <c:pt idx="33">
                  <c:v>Rv1197</c:v>
                </c:pt>
                <c:pt idx="34">
                  <c:v>Rv1198</c:v>
                </c:pt>
                <c:pt idx="35">
                  <c:v>Rv1255c</c:v>
                </c:pt>
                <c:pt idx="36">
                  <c:v>Rv1256c</c:v>
                </c:pt>
                <c:pt idx="37">
                  <c:v>Rv1280c</c:v>
                </c:pt>
                <c:pt idx="38">
                  <c:v>Rv1348</c:v>
                </c:pt>
                <c:pt idx="39">
                  <c:v>Rv1354c</c:v>
                </c:pt>
                <c:pt idx="40">
                  <c:v>Rv1361c</c:v>
                </c:pt>
                <c:pt idx="41">
                  <c:v>Rv1382</c:v>
                </c:pt>
                <c:pt idx="42">
                  <c:v>Rv1386</c:v>
                </c:pt>
                <c:pt idx="43">
                  <c:v>Rv1410c</c:v>
                </c:pt>
                <c:pt idx="44">
                  <c:v>Rv1461</c:v>
                </c:pt>
                <c:pt idx="45">
                  <c:v>Rv1490</c:v>
                </c:pt>
                <c:pt idx="46">
                  <c:v>Rv1500</c:v>
                </c:pt>
                <c:pt idx="47">
                  <c:v>Rv1582c</c:v>
                </c:pt>
                <c:pt idx="48">
                  <c:v>Rv1587c</c:v>
                </c:pt>
                <c:pt idx="49">
                  <c:v>Rv1623c</c:v>
                </c:pt>
                <c:pt idx="50">
                  <c:v>Rv1626</c:v>
                </c:pt>
                <c:pt idx="51">
                  <c:v>Rv1641</c:v>
                </c:pt>
                <c:pt idx="52">
                  <c:v>Rv1652</c:v>
                </c:pt>
                <c:pt idx="53">
                  <c:v>Rv1706c</c:v>
                </c:pt>
                <c:pt idx="54">
                  <c:v>Rv1733c</c:v>
                </c:pt>
                <c:pt idx="55">
                  <c:v>Rv1769</c:v>
                </c:pt>
                <c:pt idx="56">
                  <c:v>Rv1787</c:v>
                </c:pt>
                <c:pt idx="57">
                  <c:v>Rv1790</c:v>
                </c:pt>
                <c:pt idx="58">
                  <c:v>Rv1792</c:v>
                </c:pt>
                <c:pt idx="59">
                  <c:v>Rv1793</c:v>
                </c:pt>
                <c:pt idx="60">
                  <c:v>Rv1801</c:v>
                </c:pt>
                <c:pt idx="61">
                  <c:v>Rv1802</c:v>
                </c:pt>
                <c:pt idx="62">
                  <c:v>Rv1807</c:v>
                </c:pt>
                <c:pt idx="63">
                  <c:v>Rv1809</c:v>
                </c:pt>
                <c:pt idx="64">
                  <c:v>Rv1837c</c:v>
                </c:pt>
                <c:pt idx="65">
                  <c:v>Rv1866</c:v>
                </c:pt>
                <c:pt idx="66">
                  <c:v>Rv1868</c:v>
                </c:pt>
                <c:pt idx="67">
                  <c:v>Rv1886c</c:v>
                </c:pt>
                <c:pt idx="68">
                  <c:v>Rv1945</c:v>
                </c:pt>
                <c:pt idx="69">
                  <c:v>Rv1977</c:v>
                </c:pt>
                <c:pt idx="70">
                  <c:v>Rv1979c</c:v>
                </c:pt>
                <c:pt idx="71">
                  <c:v>Rv1980c</c:v>
                </c:pt>
                <c:pt idx="72">
                  <c:v>Rv1983</c:v>
                </c:pt>
                <c:pt idx="73">
                  <c:v>Rv1984c</c:v>
                </c:pt>
                <c:pt idx="74">
                  <c:v>Rv1985c</c:v>
                </c:pt>
                <c:pt idx="75">
                  <c:v>Rv1986</c:v>
                </c:pt>
                <c:pt idx="76">
                  <c:v>Rv1987</c:v>
                </c:pt>
                <c:pt idx="77">
                  <c:v>Rv1997</c:v>
                </c:pt>
                <c:pt idx="78">
                  <c:v>Rv2006</c:v>
                </c:pt>
                <c:pt idx="79">
                  <c:v>Rv2029c</c:v>
                </c:pt>
                <c:pt idx="80">
                  <c:v>Rv2031c</c:v>
                </c:pt>
                <c:pt idx="81">
                  <c:v>Rv2182c</c:v>
                </c:pt>
                <c:pt idx="82">
                  <c:v>Rv2220</c:v>
                </c:pt>
                <c:pt idx="83">
                  <c:v>Rv2346c</c:v>
                </c:pt>
                <c:pt idx="84">
                  <c:v>Rv2347c</c:v>
                </c:pt>
                <c:pt idx="85">
                  <c:v>Rv2349c</c:v>
                </c:pt>
                <c:pt idx="86">
                  <c:v>Rv2350c</c:v>
                </c:pt>
                <c:pt idx="87">
                  <c:v>Rv2351c</c:v>
                </c:pt>
                <c:pt idx="88">
                  <c:v>Rv2352c</c:v>
                </c:pt>
                <c:pt idx="89">
                  <c:v>Rv2460c</c:v>
                </c:pt>
                <c:pt idx="90">
                  <c:v>Rv2476c</c:v>
                </c:pt>
                <c:pt idx="91">
                  <c:v>Rv2531c</c:v>
                </c:pt>
                <c:pt idx="92">
                  <c:v>Rv2628</c:v>
                </c:pt>
                <c:pt idx="93">
                  <c:v>Rv2629</c:v>
                </c:pt>
                <c:pt idx="94">
                  <c:v>Rv2658c</c:v>
                </c:pt>
                <c:pt idx="95">
                  <c:v>Rv2666</c:v>
                </c:pt>
                <c:pt idx="96">
                  <c:v>Rv2823c</c:v>
                </c:pt>
                <c:pt idx="97">
                  <c:v>Rv2875</c:v>
                </c:pt>
                <c:pt idx="98">
                  <c:v>Rv2878c</c:v>
                </c:pt>
                <c:pt idx="99">
                  <c:v>Rv2994</c:v>
                </c:pt>
                <c:pt idx="100">
                  <c:v>Rv3017c</c:v>
                </c:pt>
                <c:pt idx="101">
                  <c:v>Rv3018c</c:v>
                </c:pt>
                <c:pt idx="102">
                  <c:v>Rv3020c</c:v>
                </c:pt>
                <c:pt idx="103">
                  <c:v>Rv3022c</c:v>
                </c:pt>
                <c:pt idx="104">
                  <c:v>Rv3023c</c:v>
                </c:pt>
                <c:pt idx="105">
                  <c:v>Rv3074</c:v>
                </c:pt>
                <c:pt idx="106">
                  <c:v>Rv3136</c:v>
                </c:pt>
                <c:pt idx="107">
                  <c:v>Rv3179</c:v>
                </c:pt>
                <c:pt idx="108">
                  <c:v>Rv3219</c:v>
                </c:pt>
                <c:pt idx="109">
                  <c:v>Rv3296</c:v>
                </c:pt>
                <c:pt idx="110">
                  <c:v>Rv3343c</c:v>
                </c:pt>
                <c:pt idx="111">
                  <c:v>Rv3365c</c:v>
                </c:pt>
                <c:pt idx="112">
                  <c:v>Rv3401</c:v>
                </c:pt>
                <c:pt idx="113">
                  <c:v>Rv3418c</c:v>
                </c:pt>
                <c:pt idx="114">
                  <c:v>Rv3426</c:v>
                </c:pt>
                <c:pt idx="115">
                  <c:v>Rv3429</c:v>
                </c:pt>
                <c:pt idx="116">
                  <c:v>Rv3431c</c:v>
                </c:pt>
                <c:pt idx="117">
                  <c:v>Rv3467</c:v>
                </c:pt>
                <c:pt idx="118">
                  <c:v>Rv3497c</c:v>
                </c:pt>
                <c:pt idx="119">
                  <c:v>Rv3498c</c:v>
                </c:pt>
                <c:pt idx="120">
                  <c:v>Rv3517</c:v>
                </c:pt>
                <c:pt idx="121">
                  <c:v>Rv3532</c:v>
                </c:pt>
                <c:pt idx="122">
                  <c:v>Rv3555c</c:v>
                </c:pt>
                <c:pt idx="123">
                  <c:v>Rv3619c</c:v>
                </c:pt>
                <c:pt idx="124">
                  <c:v>Rv3620c</c:v>
                </c:pt>
                <c:pt idx="125">
                  <c:v>Rv3689</c:v>
                </c:pt>
                <c:pt idx="126">
                  <c:v>Rv3693</c:v>
                </c:pt>
                <c:pt idx="127">
                  <c:v>Rv3714c</c:v>
                </c:pt>
                <c:pt idx="128">
                  <c:v>Rv3763</c:v>
                </c:pt>
                <c:pt idx="129">
                  <c:v>Rv3803c</c:v>
                </c:pt>
                <c:pt idx="130">
                  <c:v>Rv3804c</c:v>
                </c:pt>
                <c:pt idx="131">
                  <c:v>Rv3839</c:v>
                </c:pt>
                <c:pt idx="132">
                  <c:v>Rv3873</c:v>
                </c:pt>
                <c:pt idx="133">
                  <c:v>Rv3874</c:v>
                </c:pt>
                <c:pt idx="134">
                  <c:v>Rv3875</c:v>
                </c:pt>
                <c:pt idx="135">
                  <c:v>Rv3878</c:v>
                </c:pt>
                <c:pt idx="136">
                  <c:v>Rv3879c</c:v>
                </c:pt>
                <c:pt idx="137">
                  <c:v>Rv3883c</c:v>
                </c:pt>
              </c:strCache>
            </c:strRef>
          </c:cat>
          <c:val>
            <c:numRef>
              <c:f>HEG!$D$44:$D$182</c:f>
              <c:numCache>
                <c:formatCode>General</c:formatCode>
                <c:ptCount val="138"/>
                <c:pt idx="0">
                  <c:v>25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15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9</c:v>
                </c:pt>
                <c:pt idx="23">
                  <c:v>13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13</c:v>
                </c:pt>
                <c:pt idx="34">
                  <c:v>10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4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26</c:v>
                </c:pt>
                <c:pt idx="55">
                  <c:v>4</c:v>
                </c:pt>
                <c:pt idx="56">
                  <c:v>1</c:v>
                </c:pt>
                <c:pt idx="57">
                  <c:v>1</c:v>
                </c:pt>
                <c:pt idx="58">
                  <c:v>13</c:v>
                </c:pt>
                <c:pt idx="59">
                  <c:v>10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4</c:v>
                </c:pt>
                <c:pt idx="65">
                  <c:v>8</c:v>
                </c:pt>
                <c:pt idx="66">
                  <c:v>1</c:v>
                </c:pt>
                <c:pt idx="67">
                  <c:v>72</c:v>
                </c:pt>
                <c:pt idx="68">
                  <c:v>2</c:v>
                </c:pt>
                <c:pt idx="69">
                  <c:v>3</c:v>
                </c:pt>
                <c:pt idx="70">
                  <c:v>4</c:v>
                </c:pt>
                <c:pt idx="71">
                  <c:v>19</c:v>
                </c:pt>
                <c:pt idx="72">
                  <c:v>1</c:v>
                </c:pt>
                <c:pt idx="73">
                  <c:v>1</c:v>
                </c:pt>
                <c:pt idx="74">
                  <c:v>3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33</c:v>
                </c:pt>
                <c:pt idx="80">
                  <c:v>35</c:v>
                </c:pt>
                <c:pt idx="81">
                  <c:v>1</c:v>
                </c:pt>
                <c:pt idx="82">
                  <c:v>1</c:v>
                </c:pt>
                <c:pt idx="83">
                  <c:v>10</c:v>
                </c:pt>
                <c:pt idx="84">
                  <c:v>13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8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3</c:v>
                </c:pt>
                <c:pt idx="101">
                  <c:v>2</c:v>
                </c:pt>
                <c:pt idx="102">
                  <c:v>3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9</c:v>
                </c:pt>
                <c:pt idx="124">
                  <c:v>13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64</c:v>
                </c:pt>
                <c:pt idx="131">
                  <c:v>1</c:v>
                </c:pt>
                <c:pt idx="132">
                  <c:v>32</c:v>
                </c:pt>
                <c:pt idx="133">
                  <c:v>76</c:v>
                </c:pt>
                <c:pt idx="134">
                  <c:v>75</c:v>
                </c:pt>
                <c:pt idx="135">
                  <c:v>10</c:v>
                </c:pt>
                <c:pt idx="136">
                  <c:v>5</c:v>
                </c:pt>
                <c:pt idx="13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7-4CD0-B694-93CA47C6B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2348416"/>
        <c:axId val="1882345920"/>
      </c:barChart>
      <c:catAx>
        <c:axId val="188234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345920"/>
        <c:crosses val="autoZero"/>
        <c:auto val="1"/>
        <c:lblAlgn val="ctr"/>
        <c:lblOffset val="100"/>
        <c:noMultiLvlLbl val="0"/>
      </c:catAx>
      <c:valAx>
        <c:axId val="18823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34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[grand_summary_table_exp_20220302_20220424_HEGscore_same.xlsx]HEG!PivotTable1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HEG!$P$10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HEG!$O$11:$O$15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HEG!$P$11:$P$15</c:f>
              <c:numCache>
                <c:formatCode>General</c:formatCode>
                <c:ptCount val="4"/>
                <c:pt idx="0">
                  <c:v>25</c:v>
                </c:pt>
                <c:pt idx="1">
                  <c:v>364</c:v>
                </c:pt>
                <c:pt idx="2">
                  <c:v>218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B-4A81-8599-A90AD0B2C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914992"/>
        <c:axId val="516924976"/>
      </c:barChart>
      <c:catAx>
        <c:axId val="51691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24976"/>
        <c:crosses val="autoZero"/>
        <c:auto val="1"/>
        <c:lblAlgn val="ctr"/>
        <c:lblOffset val="100"/>
        <c:noMultiLvlLbl val="0"/>
      </c:catAx>
      <c:valAx>
        <c:axId val="51692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1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[grand_summary_table_exp_20220302_20220424_HEGscore_same.xlsx]locus!PivotTable2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Frequency of TCEs vs. count of matched locus</a:t>
            </a:r>
            <a:endParaRPr lang="en-MY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locus!$B$3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locus!$A$4:$A$12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locus!$B$4:$B$12</c:f>
              <c:numCache>
                <c:formatCode>General</c:formatCode>
                <c:ptCount val="8"/>
                <c:pt idx="0">
                  <c:v>29</c:v>
                </c:pt>
                <c:pt idx="1">
                  <c:v>93</c:v>
                </c:pt>
                <c:pt idx="2">
                  <c:v>91</c:v>
                </c:pt>
                <c:pt idx="3">
                  <c:v>120</c:v>
                </c:pt>
                <c:pt idx="4">
                  <c:v>103</c:v>
                </c:pt>
                <c:pt idx="5">
                  <c:v>68</c:v>
                </c:pt>
                <c:pt idx="6">
                  <c:v>56</c:v>
                </c:pt>
                <c:pt idx="7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8-4F1D-BBB0-4AFF6CA6C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9267056"/>
        <c:axId val="1909262896"/>
      </c:barChart>
      <c:catAx>
        <c:axId val="19092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200" b="0" i="0" baseline="0">
                    <a:effectLst/>
                  </a:rPr>
                  <a:t>Locus count</a:t>
                </a:r>
                <a:endParaRPr lang="en-MY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262896"/>
        <c:crosses val="autoZero"/>
        <c:auto val="1"/>
        <c:lblAlgn val="ctr"/>
        <c:lblOffset val="100"/>
        <c:noMultiLvlLbl val="0"/>
      </c:catAx>
      <c:valAx>
        <c:axId val="19092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200" b="0" i="0" baseline="0">
                    <a:effectLst/>
                  </a:rPr>
                  <a:t>Frequency of T-cell epitopes</a:t>
                </a:r>
                <a:endParaRPr lang="en-MY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26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[grand_summary_table_exp_20220302_20220424_HEGscore_same.xlsx]locus!PivotTable3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locus!$B$20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locus!$A$21:$A$28</c:f>
              <c:strCache>
                <c:ptCount val="7"/>
                <c:pt idx="0">
                  <c:v>0-0.1</c:v>
                </c:pt>
                <c:pt idx="1">
                  <c:v>0.3-0.4</c:v>
                </c:pt>
                <c:pt idx="2">
                  <c:v>0.4-0.5</c:v>
                </c:pt>
                <c:pt idx="3">
                  <c:v>0.6-0.7</c:v>
                </c:pt>
                <c:pt idx="4">
                  <c:v>0.7-0.8</c:v>
                </c:pt>
                <c:pt idx="5">
                  <c:v>0.8-0.9</c:v>
                </c:pt>
                <c:pt idx="6">
                  <c:v>0.9-1</c:v>
                </c:pt>
              </c:strCache>
            </c:strRef>
          </c:cat>
          <c:val>
            <c:numRef>
              <c:f>locus!$B$21:$B$28</c:f>
              <c:numCache>
                <c:formatCode>General</c:formatCode>
                <c:ptCount val="7"/>
                <c:pt idx="0">
                  <c:v>29</c:v>
                </c:pt>
                <c:pt idx="1">
                  <c:v>93</c:v>
                </c:pt>
                <c:pt idx="2">
                  <c:v>91</c:v>
                </c:pt>
                <c:pt idx="3">
                  <c:v>223</c:v>
                </c:pt>
                <c:pt idx="4">
                  <c:v>68</c:v>
                </c:pt>
                <c:pt idx="5">
                  <c:v>56</c:v>
                </c:pt>
                <c:pt idx="6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8-4F1C-9DDB-0ED94FD8F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402672"/>
        <c:axId val="1891405584"/>
      </c:barChart>
      <c:catAx>
        <c:axId val="189140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405584"/>
        <c:crosses val="autoZero"/>
        <c:auto val="1"/>
        <c:lblAlgn val="ctr"/>
        <c:lblOffset val="100"/>
        <c:noMultiLvlLbl val="0"/>
      </c:catAx>
      <c:valAx>
        <c:axId val="18914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40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[grand_summary_table_exp_20220302_20220424_HEGscore_same.xlsx]locus!PivotTable4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Frequency of TCEs vs. coutn of matched locus</a:t>
            </a:r>
            <a:endParaRPr lang="en-MY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locus!$B$35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locus!$A$36:$A$43</c:f>
              <c:strCache>
                <c:ptCount val="7"/>
                <c:pt idx="0">
                  <c:v>0-0.1</c:v>
                </c:pt>
                <c:pt idx="1">
                  <c:v>0.3-0.4</c:v>
                </c:pt>
                <c:pt idx="2">
                  <c:v>0.5-0.6</c:v>
                </c:pt>
                <c:pt idx="3">
                  <c:v>0.6-0.7</c:v>
                </c:pt>
                <c:pt idx="4">
                  <c:v>0.7-0.8</c:v>
                </c:pt>
                <c:pt idx="5">
                  <c:v>0.8-0.9</c:v>
                </c:pt>
                <c:pt idx="6">
                  <c:v>0.9-1</c:v>
                </c:pt>
              </c:strCache>
            </c:strRef>
          </c:cat>
          <c:val>
            <c:numRef>
              <c:f>locus!$B$36:$B$43</c:f>
              <c:numCache>
                <c:formatCode>General</c:formatCode>
                <c:ptCount val="7"/>
                <c:pt idx="0">
                  <c:v>29</c:v>
                </c:pt>
                <c:pt idx="1">
                  <c:v>93</c:v>
                </c:pt>
                <c:pt idx="2">
                  <c:v>91</c:v>
                </c:pt>
                <c:pt idx="3">
                  <c:v>120</c:v>
                </c:pt>
                <c:pt idx="4">
                  <c:v>103</c:v>
                </c:pt>
                <c:pt idx="5">
                  <c:v>68</c:v>
                </c:pt>
                <c:pt idx="6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D8-4C7E-9FDF-3EC5BA5A5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719440"/>
        <c:axId val="1648719856"/>
      </c:barChart>
      <c:catAx>
        <c:axId val="164871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Count of the locus</a:t>
                </a:r>
                <a:endParaRPr lang="en-MY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719856"/>
        <c:crosses val="autoZero"/>
        <c:auto val="1"/>
        <c:lblAlgn val="ctr"/>
        <c:lblOffset val="100"/>
        <c:noMultiLvlLbl val="0"/>
      </c:catAx>
      <c:valAx>
        <c:axId val="16487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200" b="0" i="0" baseline="0">
                    <a:effectLst/>
                  </a:rPr>
                  <a:t>Frequency of the epitopes</a:t>
                </a:r>
                <a:endParaRPr lang="en-MY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71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[grand_summary_table_exp_20220302_20220424_HEGscore_same.xlsx]locus!PivotTable5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locus!$B$51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locus!$A$52:$A$113</c:f>
              <c:strCache>
                <c:ptCount val="61"/>
                <c:pt idx="0">
                  <c:v>A</c:v>
                </c:pt>
                <c:pt idx="1">
                  <c:v>A,B</c:v>
                </c:pt>
                <c:pt idx="2">
                  <c:v>A,B,C</c:v>
                </c:pt>
                <c:pt idx="3">
                  <c:v>A,B,C,DP,DQ,DR</c:v>
                </c:pt>
                <c:pt idx="4">
                  <c:v>A,B,C,DP,DQ,DR,E</c:v>
                </c:pt>
                <c:pt idx="5">
                  <c:v>A,B,C,DP,DR</c:v>
                </c:pt>
                <c:pt idx="6">
                  <c:v>A,B,C,DP,DR,E</c:v>
                </c:pt>
                <c:pt idx="7">
                  <c:v>A,B,C,DQ</c:v>
                </c:pt>
                <c:pt idx="8">
                  <c:v>A,B,C,DQ,DR</c:v>
                </c:pt>
                <c:pt idx="9">
                  <c:v>A,B,C,DQ,DR,E</c:v>
                </c:pt>
                <c:pt idx="10">
                  <c:v>A,B,C,DQ,E</c:v>
                </c:pt>
                <c:pt idx="11">
                  <c:v>A,B,C,DR</c:v>
                </c:pt>
                <c:pt idx="12">
                  <c:v>A,B,C,DR,E</c:v>
                </c:pt>
                <c:pt idx="13">
                  <c:v>A,B,C,E</c:v>
                </c:pt>
                <c:pt idx="14">
                  <c:v>A,B,DP,DQ,DR</c:v>
                </c:pt>
                <c:pt idx="15">
                  <c:v>A,B,DQ</c:v>
                </c:pt>
                <c:pt idx="16">
                  <c:v>A,B,DQ,DR</c:v>
                </c:pt>
                <c:pt idx="17">
                  <c:v>A,B,DQ,DR,E</c:v>
                </c:pt>
                <c:pt idx="18">
                  <c:v>A,B,DR</c:v>
                </c:pt>
                <c:pt idx="19">
                  <c:v>A,B,DR,E</c:v>
                </c:pt>
                <c:pt idx="20">
                  <c:v>A,B,E</c:v>
                </c:pt>
                <c:pt idx="21">
                  <c:v>A,C</c:v>
                </c:pt>
                <c:pt idx="22">
                  <c:v>B</c:v>
                </c:pt>
                <c:pt idx="23">
                  <c:v>B,C</c:v>
                </c:pt>
                <c:pt idx="24">
                  <c:v>B,C,DQ</c:v>
                </c:pt>
                <c:pt idx="25">
                  <c:v>B,C,DR</c:v>
                </c:pt>
                <c:pt idx="26">
                  <c:v>B,C,E</c:v>
                </c:pt>
                <c:pt idx="27">
                  <c:v>B,DP,DQ,DR</c:v>
                </c:pt>
                <c:pt idx="28">
                  <c:v>B,DQ</c:v>
                </c:pt>
                <c:pt idx="29">
                  <c:v>B,DQ,DR</c:v>
                </c:pt>
                <c:pt idx="30">
                  <c:v>C</c:v>
                </c:pt>
                <c:pt idx="31">
                  <c:v>C,DQ,DR</c:v>
                </c:pt>
                <c:pt idx="32">
                  <c:v>DP</c:v>
                </c:pt>
                <c:pt idx="33">
                  <c:v>DP,DQ</c:v>
                </c:pt>
                <c:pt idx="34">
                  <c:v>DP,DQ,DR</c:v>
                </c:pt>
                <c:pt idx="35">
                  <c:v>DP,DR</c:v>
                </c:pt>
                <c:pt idx="36">
                  <c:v>DQ</c:v>
                </c:pt>
                <c:pt idx="37">
                  <c:v>DQ,DR</c:v>
                </c:pt>
                <c:pt idx="38">
                  <c:v>DR</c:v>
                </c:pt>
                <c:pt idx="39">
                  <c:v>Nil</c:v>
                </c:pt>
                <c:pt idx="40">
                  <c:v>A,B,C,DP,DQ,DR,E,G</c:v>
                </c:pt>
                <c:pt idx="41">
                  <c:v>A,B,C,DQ,DR,E,G</c:v>
                </c:pt>
                <c:pt idx="42">
                  <c:v>A,B,DP,DR,E,G</c:v>
                </c:pt>
                <c:pt idx="43">
                  <c:v>A,B,C,DP,DR,E,G</c:v>
                </c:pt>
                <c:pt idx="44">
                  <c:v>A,B,C,DP,DQ,DR,G</c:v>
                </c:pt>
                <c:pt idx="45">
                  <c:v>A,B,C,DR,E,G</c:v>
                </c:pt>
                <c:pt idx="46">
                  <c:v>A,B,C,DQ,DR,G</c:v>
                </c:pt>
                <c:pt idx="47">
                  <c:v>A,B,C,DQ,E,G</c:v>
                </c:pt>
                <c:pt idx="48">
                  <c:v>B,C,DP,DQ,DR,E,G</c:v>
                </c:pt>
                <c:pt idx="49">
                  <c:v>A,B,C,DP,E,G</c:v>
                </c:pt>
                <c:pt idx="50">
                  <c:v>A,B,C,DP,DQ,G</c:v>
                </c:pt>
                <c:pt idx="51">
                  <c:v>A,B,C,E,G</c:v>
                </c:pt>
                <c:pt idx="52">
                  <c:v>A,B,C,DR,G</c:v>
                </c:pt>
                <c:pt idx="53">
                  <c:v>A,B,C,DP,G</c:v>
                </c:pt>
                <c:pt idx="54">
                  <c:v>A,B,DP,E,G</c:v>
                </c:pt>
                <c:pt idx="55">
                  <c:v>A,B,C,G</c:v>
                </c:pt>
                <c:pt idx="56">
                  <c:v>B,C,DQ,G</c:v>
                </c:pt>
                <c:pt idx="57">
                  <c:v>A,B,C,DQ,G</c:v>
                </c:pt>
                <c:pt idx="58">
                  <c:v>A,C,E,G</c:v>
                </c:pt>
                <c:pt idx="59">
                  <c:v>B,C,DQ,E,G</c:v>
                </c:pt>
                <c:pt idx="60">
                  <c:v>B,C,DR,E,G</c:v>
                </c:pt>
              </c:strCache>
            </c:strRef>
          </c:cat>
          <c:val>
            <c:numRef>
              <c:f>locus!$B$52:$B$113</c:f>
              <c:numCache>
                <c:formatCode>General</c:formatCode>
                <c:ptCount val="61"/>
                <c:pt idx="0">
                  <c:v>11</c:v>
                </c:pt>
                <c:pt idx="1">
                  <c:v>23</c:v>
                </c:pt>
                <c:pt idx="2">
                  <c:v>55</c:v>
                </c:pt>
                <c:pt idx="3">
                  <c:v>18</c:v>
                </c:pt>
                <c:pt idx="4">
                  <c:v>11</c:v>
                </c:pt>
                <c:pt idx="5">
                  <c:v>1</c:v>
                </c:pt>
                <c:pt idx="6">
                  <c:v>4</c:v>
                </c:pt>
                <c:pt idx="7">
                  <c:v>9</c:v>
                </c:pt>
                <c:pt idx="8">
                  <c:v>15</c:v>
                </c:pt>
                <c:pt idx="9">
                  <c:v>5</c:v>
                </c:pt>
                <c:pt idx="10">
                  <c:v>4</c:v>
                </c:pt>
                <c:pt idx="11">
                  <c:v>21</c:v>
                </c:pt>
                <c:pt idx="12">
                  <c:v>10</c:v>
                </c:pt>
                <c:pt idx="13">
                  <c:v>14</c:v>
                </c:pt>
                <c:pt idx="14">
                  <c:v>1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20</c:v>
                </c:pt>
                <c:pt idx="23">
                  <c:v>10</c:v>
                </c:pt>
                <c:pt idx="24">
                  <c:v>3</c:v>
                </c:pt>
                <c:pt idx="25">
                  <c:v>4</c:v>
                </c:pt>
                <c:pt idx="26">
                  <c:v>2</c:v>
                </c:pt>
                <c:pt idx="27">
                  <c:v>4</c:v>
                </c:pt>
                <c:pt idx="28">
                  <c:v>5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1</c:v>
                </c:pt>
                <c:pt idx="34">
                  <c:v>22</c:v>
                </c:pt>
                <c:pt idx="35">
                  <c:v>5</c:v>
                </c:pt>
                <c:pt idx="36">
                  <c:v>19</c:v>
                </c:pt>
                <c:pt idx="37">
                  <c:v>45</c:v>
                </c:pt>
                <c:pt idx="38">
                  <c:v>38</c:v>
                </c:pt>
                <c:pt idx="39">
                  <c:v>29</c:v>
                </c:pt>
                <c:pt idx="40">
                  <c:v>38</c:v>
                </c:pt>
                <c:pt idx="41">
                  <c:v>10</c:v>
                </c:pt>
                <c:pt idx="42">
                  <c:v>3</c:v>
                </c:pt>
                <c:pt idx="43">
                  <c:v>13</c:v>
                </c:pt>
                <c:pt idx="44">
                  <c:v>5</c:v>
                </c:pt>
                <c:pt idx="45">
                  <c:v>14</c:v>
                </c:pt>
                <c:pt idx="46">
                  <c:v>5</c:v>
                </c:pt>
                <c:pt idx="47">
                  <c:v>7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28</c:v>
                </c:pt>
                <c:pt idx="52">
                  <c:v>10</c:v>
                </c:pt>
                <c:pt idx="53">
                  <c:v>2</c:v>
                </c:pt>
                <c:pt idx="54">
                  <c:v>2</c:v>
                </c:pt>
                <c:pt idx="55">
                  <c:v>18</c:v>
                </c:pt>
                <c:pt idx="56">
                  <c:v>1</c:v>
                </c:pt>
                <c:pt idx="57">
                  <c:v>5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9-4C33-B7B9-1AEA76333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407664"/>
        <c:axId val="1891408080"/>
      </c:barChart>
      <c:catAx>
        <c:axId val="189140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408080"/>
        <c:crosses val="autoZero"/>
        <c:auto val="1"/>
        <c:lblAlgn val="ctr"/>
        <c:lblOffset val="100"/>
        <c:noMultiLvlLbl val="0"/>
      </c:catAx>
      <c:valAx>
        <c:axId val="189140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40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[grand_summary_table_exp_20220302_20220424_HEGscore_same.xlsx]alleles!PivotTable7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Count of matched alleles against </a:t>
            </a: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frequency of TCE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alleles!$B$3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alleles!$A$4:$A$16</c:f>
              <c:strCache>
                <c:ptCount val="12"/>
                <c:pt idx="0">
                  <c:v>&lt;1</c:v>
                </c:pt>
                <c:pt idx="1">
                  <c:v>1-10</c:v>
                </c:pt>
                <c:pt idx="2">
                  <c:v>11-20</c:v>
                </c:pt>
                <c:pt idx="3">
                  <c:v>21-30</c:v>
                </c:pt>
                <c:pt idx="4">
                  <c:v>31-40</c:v>
                </c:pt>
                <c:pt idx="5">
                  <c:v>41-50</c:v>
                </c:pt>
                <c:pt idx="6">
                  <c:v>51-60</c:v>
                </c:pt>
                <c:pt idx="7">
                  <c:v>61-70</c:v>
                </c:pt>
                <c:pt idx="8">
                  <c:v>71-80</c:v>
                </c:pt>
                <c:pt idx="9">
                  <c:v>81-90</c:v>
                </c:pt>
                <c:pt idx="10">
                  <c:v>91-100</c:v>
                </c:pt>
                <c:pt idx="11">
                  <c:v>101-110</c:v>
                </c:pt>
              </c:strCache>
            </c:strRef>
          </c:cat>
          <c:val>
            <c:numRef>
              <c:f>alleles!$B$4:$B$16</c:f>
              <c:numCache>
                <c:formatCode>General</c:formatCode>
                <c:ptCount val="12"/>
                <c:pt idx="0">
                  <c:v>29</c:v>
                </c:pt>
                <c:pt idx="1">
                  <c:v>175</c:v>
                </c:pt>
                <c:pt idx="2">
                  <c:v>98</c:v>
                </c:pt>
                <c:pt idx="3">
                  <c:v>95</c:v>
                </c:pt>
                <c:pt idx="4">
                  <c:v>69</c:v>
                </c:pt>
                <c:pt idx="5">
                  <c:v>52</c:v>
                </c:pt>
                <c:pt idx="6">
                  <c:v>27</c:v>
                </c:pt>
                <c:pt idx="7">
                  <c:v>25</c:v>
                </c:pt>
                <c:pt idx="8">
                  <c:v>17</c:v>
                </c:pt>
                <c:pt idx="9">
                  <c:v>16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4E-4016-9208-ABC0E18D3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0726000"/>
        <c:axId val="1230726832"/>
      </c:barChart>
      <c:catAx>
        <c:axId val="123072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Alleles</a:t>
                </a:r>
                <a:r>
                  <a:rPr lang="en-MY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count</a:t>
                </a:r>
                <a:endParaRPr lang="en-MY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4398583301941819"/>
              <c:y val="0.90859056479328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726832"/>
        <c:crosses val="autoZero"/>
        <c:auto val="1"/>
        <c:lblAlgn val="ctr"/>
        <c:lblOffset val="100"/>
        <c:noMultiLvlLbl val="0"/>
      </c:catAx>
      <c:valAx>
        <c:axId val="1230726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 of T-cell epitopes</a:t>
                </a:r>
              </a:p>
            </c:rich>
          </c:tx>
          <c:layout>
            <c:manualLayout>
              <c:xMode val="edge"/>
              <c:yMode val="edge"/>
              <c:x val="1.7429268649093461E-2"/>
              <c:y val="0.26478610077981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72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[grand_summary_table_exp_20220302_20220424_HEGscore_same.xlsx]alleles!PivotTable8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alleles!$M$3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alleles!$L$4:$L$11</c:f>
              <c:strCache>
                <c:ptCount val="7"/>
                <c:pt idx="0">
                  <c:v>0-0.1</c:v>
                </c:pt>
                <c:pt idx="1">
                  <c:v>0.3-0.4</c:v>
                </c:pt>
                <c:pt idx="2">
                  <c:v>0.4-0.5</c:v>
                </c:pt>
                <c:pt idx="3">
                  <c:v>0.6-0.7</c:v>
                </c:pt>
                <c:pt idx="4">
                  <c:v>0.7-0.8</c:v>
                </c:pt>
                <c:pt idx="5">
                  <c:v>0.8-0.9</c:v>
                </c:pt>
                <c:pt idx="6">
                  <c:v>0.9-1</c:v>
                </c:pt>
              </c:strCache>
            </c:strRef>
          </c:cat>
          <c:val>
            <c:numRef>
              <c:f>alleles!$M$4:$M$11</c:f>
              <c:numCache>
                <c:formatCode>General</c:formatCode>
                <c:ptCount val="7"/>
                <c:pt idx="0">
                  <c:v>29</c:v>
                </c:pt>
                <c:pt idx="1">
                  <c:v>93</c:v>
                </c:pt>
                <c:pt idx="2">
                  <c:v>91</c:v>
                </c:pt>
                <c:pt idx="3">
                  <c:v>223</c:v>
                </c:pt>
                <c:pt idx="4">
                  <c:v>68</c:v>
                </c:pt>
                <c:pt idx="5">
                  <c:v>56</c:v>
                </c:pt>
                <c:pt idx="6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F-4290-82F7-91B75A227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6813168"/>
        <c:axId val="1806807344"/>
      </c:barChart>
      <c:catAx>
        <c:axId val="180681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807344"/>
        <c:crosses val="autoZero"/>
        <c:auto val="1"/>
        <c:lblAlgn val="ctr"/>
        <c:lblOffset val="100"/>
        <c:noMultiLvlLbl val="0"/>
      </c:catAx>
      <c:valAx>
        <c:axId val="180680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81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[grand_summary_table_exp_20220302_20220424_HEGscore_same.xlsx]alleles!PivotTable9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alleles!$M$20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alleles!$L$21:$L$31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alleles!$M$21:$M$31</c:f>
              <c:numCache>
                <c:formatCode>General</c:formatCode>
                <c:ptCount val="10"/>
                <c:pt idx="0">
                  <c:v>29</c:v>
                </c:pt>
                <c:pt idx="1">
                  <c:v>28</c:v>
                </c:pt>
                <c:pt idx="2">
                  <c:v>52</c:v>
                </c:pt>
                <c:pt idx="3">
                  <c:v>41</c:v>
                </c:pt>
                <c:pt idx="4">
                  <c:v>43</c:v>
                </c:pt>
                <c:pt idx="5">
                  <c:v>68</c:v>
                </c:pt>
                <c:pt idx="6">
                  <c:v>85</c:v>
                </c:pt>
                <c:pt idx="7">
                  <c:v>126</c:v>
                </c:pt>
                <c:pt idx="8">
                  <c:v>91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DA-4E78-9C44-73644697E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760960"/>
        <c:axId val="864769280"/>
      </c:barChart>
      <c:catAx>
        <c:axId val="86476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69280"/>
        <c:crosses val="autoZero"/>
        <c:auto val="1"/>
        <c:lblAlgn val="ctr"/>
        <c:lblOffset val="100"/>
        <c:noMultiLvlLbl val="0"/>
      </c:catAx>
      <c:valAx>
        <c:axId val="86476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6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[grand_summary_table_exp_20220302_20220424_HEGscore_same.xlsx]IR!PivotTable10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Overlapping of T-cell and B-cell epitopes</a:t>
            </a:r>
            <a:endParaRPr lang="en-MY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IR!$A$4:$A$10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IR!$B$4:$B$10</c:f>
              <c:numCache>
                <c:formatCode>General</c:formatCode>
                <c:ptCount val="6"/>
                <c:pt idx="0">
                  <c:v>420</c:v>
                </c:pt>
                <c:pt idx="1">
                  <c:v>128</c:v>
                </c:pt>
                <c:pt idx="2">
                  <c:v>41</c:v>
                </c:pt>
                <c:pt idx="3">
                  <c:v>12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1-455A-81C3-F3BC83914B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4774688"/>
        <c:axId val="864775104"/>
      </c:barChart>
      <c:catAx>
        <c:axId val="864774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200" b="0" i="0" baseline="0">
                    <a:effectLst/>
                  </a:rPr>
                  <a:t>Count of B-cell epitopes</a:t>
                </a:r>
                <a:endParaRPr lang="en-MY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75104"/>
        <c:crosses val="autoZero"/>
        <c:auto val="1"/>
        <c:lblAlgn val="ctr"/>
        <c:lblOffset val="100"/>
        <c:noMultiLvlLbl val="0"/>
      </c:catAx>
      <c:valAx>
        <c:axId val="8647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200" b="0" i="0" baseline="0">
                    <a:effectLst/>
                  </a:rPr>
                  <a:t>Frequency of T-cell epitopes</a:t>
                </a:r>
                <a:endParaRPr lang="en-MY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7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[grand_summary_table_exp_20220302_20220424_HEGscore_same.xlsx]SAU!PivotTable11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SAU!$B$3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SAU!$A$4:$A$12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11</c:v>
                </c:pt>
              </c:strCache>
            </c:strRef>
          </c:cat>
          <c:val>
            <c:numRef>
              <c:f>SAU!$B$4:$B$12</c:f>
              <c:numCache>
                <c:formatCode>General</c:formatCode>
                <c:ptCount val="8"/>
                <c:pt idx="0">
                  <c:v>597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47-406C-9DF6-882D4A63F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770112"/>
        <c:axId val="864750560"/>
      </c:barChart>
      <c:catAx>
        <c:axId val="86477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50560"/>
        <c:crosses val="autoZero"/>
        <c:auto val="1"/>
        <c:lblAlgn val="ctr"/>
        <c:lblOffset val="100"/>
        <c:noMultiLvlLbl val="0"/>
      </c:catAx>
      <c:valAx>
        <c:axId val="8647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7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[grand_summary_table_exp_20220302_20220424_HEGscore_same.xlsx]SAU!PivotTable12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SAU!$B$19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SAU!$A$20:$A$40</c:f>
              <c:strCach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28</c:v>
                </c:pt>
                <c:pt idx="9">
                  <c:v>42</c:v>
                </c:pt>
                <c:pt idx="10">
                  <c:v>45</c:v>
                </c:pt>
                <c:pt idx="11">
                  <c:v>65</c:v>
                </c:pt>
                <c:pt idx="12">
                  <c:v>83</c:v>
                </c:pt>
                <c:pt idx="13">
                  <c:v>89</c:v>
                </c:pt>
                <c:pt idx="14">
                  <c:v>99</c:v>
                </c:pt>
                <c:pt idx="15">
                  <c:v>154</c:v>
                </c:pt>
                <c:pt idx="16">
                  <c:v>204</c:v>
                </c:pt>
                <c:pt idx="17">
                  <c:v>237</c:v>
                </c:pt>
                <c:pt idx="18">
                  <c:v>249</c:v>
                </c:pt>
                <c:pt idx="19">
                  <c:v>250</c:v>
                </c:pt>
              </c:strCache>
            </c:strRef>
          </c:cat>
          <c:val>
            <c:numRef>
              <c:f>SAU!$B$20:$B$40</c:f>
              <c:numCache>
                <c:formatCode>General</c:formatCode>
                <c:ptCount val="20"/>
                <c:pt idx="0">
                  <c:v>452</c:v>
                </c:pt>
                <c:pt idx="1">
                  <c:v>57</c:v>
                </c:pt>
                <c:pt idx="2">
                  <c:v>39</c:v>
                </c:pt>
                <c:pt idx="3">
                  <c:v>26</c:v>
                </c:pt>
                <c:pt idx="4">
                  <c:v>6</c:v>
                </c:pt>
                <c:pt idx="5">
                  <c:v>11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01-4ACC-9745-226E80483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767200"/>
        <c:axId val="864767616"/>
      </c:barChart>
      <c:catAx>
        <c:axId val="86476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67616"/>
        <c:crosses val="autoZero"/>
        <c:auto val="1"/>
        <c:lblAlgn val="ctr"/>
        <c:lblOffset val="100"/>
        <c:noMultiLvlLbl val="0"/>
      </c:catAx>
      <c:valAx>
        <c:axId val="8647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6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[grand_summary_table_exp_20220302_20220424_HEGscore_same.xlsx]popcov!PivotTable14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popcov!$B$3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popcov!$A$4:$A$14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popcov!$B$4:$B$14</c:f>
              <c:numCache>
                <c:formatCode>General</c:formatCode>
                <c:ptCount val="10"/>
                <c:pt idx="0">
                  <c:v>60</c:v>
                </c:pt>
                <c:pt idx="1">
                  <c:v>30</c:v>
                </c:pt>
                <c:pt idx="2">
                  <c:v>15</c:v>
                </c:pt>
                <c:pt idx="3">
                  <c:v>17</c:v>
                </c:pt>
                <c:pt idx="4">
                  <c:v>31</c:v>
                </c:pt>
                <c:pt idx="5">
                  <c:v>26</c:v>
                </c:pt>
                <c:pt idx="6">
                  <c:v>29</c:v>
                </c:pt>
                <c:pt idx="7">
                  <c:v>41</c:v>
                </c:pt>
                <c:pt idx="8">
                  <c:v>49</c:v>
                </c:pt>
                <c:pt idx="9">
                  <c:v>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6-4AC2-91B7-AFD377AB8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5569376"/>
        <c:axId val="1235567712"/>
      </c:barChart>
      <c:catAx>
        <c:axId val="123556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67712"/>
        <c:crosses val="autoZero"/>
        <c:auto val="1"/>
        <c:lblAlgn val="ctr"/>
        <c:lblOffset val="100"/>
        <c:noMultiLvlLbl val="0"/>
      </c:catAx>
      <c:valAx>
        <c:axId val="12355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6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[grand_summary_table_exp_20220302_20220424_HEGscore_same.xlsx]popcov!PivotTable15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popcov!$M$3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popcov!$L$4:$L$14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popcov!$M$4:$M$14</c:f>
              <c:numCache>
                <c:formatCode>General</c:formatCode>
                <c:ptCount val="10"/>
                <c:pt idx="0">
                  <c:v>65</c:v>
                </c:pt>
                <c:pt idx="1">
                  <c:v>25</c:v>
                </c:pt>
                <c:pt idx="2">
                  <c:v>37</c:v>
                </c:pt>
                <c:pt idx="3">
                  <c:v>23</c:v>
                </c:pt>
                <c:pt idx="4">
                  <c:v>23</c:v>
                </c:pt>
                <c:pt idx="5">
                  <c:v>27</c:v>
                </c:pt>
                <c:pt idx="6">
                  <c:v>38</c:v>
                </c:pt>
                <c:pt idx="7">
                  <c:v>41</c:v>
                </c:pt>
                <c:pt idx="8">
                  <c:v>32</c:v>
                </c:pt>
                <c:pt idx="9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2-4081-B7CE-213F3A31F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5558144"/>
        <c:axId val="1235566048"/>
      </c:barChart>
      <c:catAx>
        <c:axId val="123555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66048"/>
        <c:crosses val="autoZero"/>
        <c:auto val="1"/>
        <c:lblAlgn val="ctr"/>
        <c:lblOffset val="100"/>
        <c:noMultiLvlLbl val="0"/>
      </c:catAx>
      <c:valAx>
        <c:axId val="1235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5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[grand_summary_table_exp_20220302_20220424_HEGscore_same.xlsx]popcov!PivotTable16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popcov!$P$3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popcov!$O$4:$O$14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popcov!$P$4:$P$14</c:f>
              <c:numCache>
                <c:formatCode>General</c:formatCode>
                <c:ptCount val="10"/>
                <c:pt idx="0">
                  <c:v>75</c:v>
                </c:pt>
                <c:pt idx="1">
                  <c:v>34</c:v>
                </c:pt>
                <c:pt idx="2">
                  <c:v>17</c:v>
                </c:pt>
                <c:pt idx="3">
                  <c:v>27</c:v>
                </c:pt>
                <c:pt idx="4">
                  <c:v>14</c:v>
                </c:pt>
                <c:pt idx="5">
                  <c:v>42</c:v>
                </c:pt>
                <c:pt idx="6">
                  <c:v>18</c:v>
                </c:pt>
                <c:pt idx="7">
                  <c:v>61</c:v>
                </c:pt>
                <c:pt idx="8">
                  <c:v>69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A-4F26-AF5F-A785836AA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9511552"/>
        <c:axId val="1939518624"/>
      </c:barChart>
      <c:catAx>
        <c:axId val="19395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518624"/>
        <c:crosses val="autoZero"/>
        <c:auto val="1"/>
        <c:lblAlgn val="ctr"/>
        <c:lblOffset val="100"/>
        <c:noMultiLvlLbl val="0"/>
      </c:catAx>
      <c:valAx>
        <c:axId val="193951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51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[grand_summary_table_exp_20220302_20220424_HEGscore_same.xlsx]popcov!PivotTable17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popcov!$AA$3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popcov!$Z$4:$Z$14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popcov!$AA$4:$AA$14</c:f>
              <c:numCache>
                <c:formatCode>General</c:formatCode>
                <c:ptCount val="10"/>
                <c:pt idx="0">
                  <c:v>94</c:v>
                </c:pt>
                <c:pt idx="1">
                  <c:v>33</c:v>
                </c:pt>
                <c:pt idx="2">
                  <c:v>34</c:v>
                </c:pt>
                <c:pt idx="3">
                  <c:v>69</c:v>
                </c:pt>
                <c:pt idx="4">
                  <c:v>62</c:v>
                </c:pt>
                <c:pt idx="5">
                  <c:v>73</c:v>
                </c:pt>
                <c:pt idx="6">
                  <c:v>62</c:v>
                </c:pt>
                <c:pt idx="7">
                  <c:v>59</c:v>
                </c:pt>
                <c:pt idx="8">
                  <c:v>50</c:v>
                </c:pt>
                <c:pt idx="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3-4F69-9EC4-E2DE29764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8772368"/>
        <c:axId val="1818769456"/>
      </c:barChart>
      <c:catAx>
        <c:axId val="181877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69456"/>
        <c:crosses val="autoZero"/>
        <c:auto val="1"/>
        <c:lblAlgn val="ctr"/>
        <c:lblOffset val="100"/>
        <c:noMultiLvlLbl val="0"/>
      </c:catAx>
      <c:valAx>
        <c:axId val="18187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7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sz="1200" b="0" i="0" baseline="0">
                <a:effectLst/>
              </a:rPr>
              <a:t>Counts of TCEs against ranges of population coverages</a:t>
            </a:r>
            <a:endParaRPr lang="en-MY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popcov!$B$38</c:f>
              <c:strCache>
                <c:ptCount val="1"/>
                <c:pt idx="0">
                  <c:v>World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popcov!$A$39:$A$48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popcov!$B$39:$B$48</c:f>
              <c:numCache>
                <c:formatCode>General</c:formatCode>
                <c:ptCount val="10"/>
                <c:pt idx="0">
                  <c:v>60</c:v>
                </c:pt>
                <c:pt idx="1">
                  <c:v>30</c:v>
                </c:pt>
                <c:pt idx="2">
                  <c:v>15</c:v>
                </c:pt>
                <c:pt idx="3">
                  <c:v>17</c:v>
                </c:pt>
                <c:pt idx="4">
                  <c:v>31</c:v>
                </c:pt>
                <c:pt idx="5">
                  <c:v>26</c:v>
                </c:pt>
                <c:pt idx="6">
                  <c:v>29</c:v>
                </c:pt>
                <c:pt idx="7">
                  <c:v>41</c:v>
                </c:pt>
                <c:pt idx="8">
                  <c:v>49</c:v>
                </c:pt>
                <c:pt idx="9">
                  <c:v>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A-4715-96A4-263766C6696D}"/>
            </c:ext>
          </c:extLst>
        </c:ser>
        <c:ser>
          <c:idx val="1"/>
          <c:order val="1"/>
          <c:tx>
            <c:strRef>
              <c:f>popcov!$C$38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popcov!$A$39:$A$48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popcov!$C$39:$C$48</c:f>
              <c:numCache>
                <c:formatCode>General</c:formatCode>
                <c:ptCount val="10"/>
                <c:pt idx="0">
                  <c:v>65</c:v>
                </c:pt>
                <c:pt idx="1">
                  <c:v>25</c:v>
                </c:pt>
                <c:pt idx="2">
                  <c:v>37</c:v>
                </c:pt>
                <c:pt idx="3">
                  <c:v>23</c:v>
                </c:pt>
                <c:pt idx="4">
                  <c:v>23</c:v>
                </c:pt>
                <c:pt idx="5">
                  <c:v>27</c:v>
                </c:pt>
                <c:pt idx="6">
                  <c:v>38</c:v>
                </c:pt>
                <c:pt idx="7">
                  <c:v>41</c:v>
                </c:pt>
                <c:pt idx="8">
                  <c:v>32</c:v>
                </c:pt>
                <c:pt idx="9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FA-4715-96A4-263766C6696D}"/>
            </c:ext>
          </c:extLst>
        </c:ser>
        <c:ser>
          <c:idx val="2"/>
          <c:order val="2"/>
          <c:tx>
            <c:strRef>
              <c:f>popcov!$D$38</c:f>
              <c:strCache>
                <c:ptCount val="1"/>
                <c:pt idx="0">
                  <c:v>Southeast Asia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popcov!$A$39:$A$48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popcov!$D$39:$D$48</c:f>
              <c:numCache>
                <c:formatCode>General</c:formatCode>
                <c:ptCount val="10"/>
                <c:pt idx="0">
                  <c:v>75</c:v>
                </c:pt>
                <c:pt idx="1">
                  <c:v>34</c:v>
                </c:pt>
                <c:pt idx="2">
                  <c:v>17</c:v>
                </c:pt>
                <c:pt idx="3">
                  <c:v>27</c:v>
                </c:pt>
                <c:pt idx="4">
                  <c:v>14</c:v>
                </c:pt>
                <c:pt idx="5">
                  <c:v>42</c:v>
                </c:pt>
                <c:pt idx="6">
                  <c:v>18</c:v>
                </c:pt>
                <c:pt idx="7">
                  <c:v>61</c:v>
                </c:pt>
                <c:pt idx="8">
                  <c:v>69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FA-4715-96A4-263766C6696D}"/>
            </c:ext>
          </c:extLst>
        </c:ser>
        <c:ser>
          <c:idx val="3"/>
          <c:order val="3"/>
          <c:tx>
            <c:strRef>
              <c:f>popcov!$E$38</c:f>
              <c:strCache>
                <c:ptCount val="1"/>
                <c:pt idx="0">
                  <c:v>Malaysia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popcov!$A$39:$A$48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popcov!$E$39:$E$48</c:f>
              <c:numCache>
                <c:formatCode>General</c:formatCode>
                <c:ptCount val="10"/>
                <c:pt idx="0">
                  <c:v>94</c:v>
                </c:pt>
                <c:pt idx="1">
                  <c:v>33</c:v>
                </c:pt>
                <c:pt idx="2">
                  <c:v>34</c:v>
                </c:pt>
                <c:pt idx="3">
                  <c:v>69</c:v>
                </c:pt>
                <c:pt idx="4">
                  <c:v>62</c:v>
                </c:pt>
                <c:pt idx="5">
                  <c:v>73</c:v>
                </c:pt>
                <c:pt idx="6">
                  <c:v>62</c:v>
                </c:pt>
                <c:pt idx="7">
                  <c:v>59</c:v>
                </c:pt>
                <c:pt idx="8">
                  <c:v>50</c:v>
                </c:pt>
                <c:pt idx="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FA-4715-96A4-263766C66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0567296"/>
        <c:axId val="1900562544"/>
      </c:barChart>
      <c:catAx>
        <c:axId val="190056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200" b="0" i="0" baseline="0">
                    <a:effectLst/>
                  </a:rPr>
                  <a:t>Ranges of population coverages (proportion)</a:t>
                </a:r>
                <a:endParaRPr lang="en-MY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562544"/>
        <c:crosses val="autoZero"/>
        <c:auto val="1"/>
        <c:lblAlgn val="ctr"/>
        <c:lblOffset val="100"/>
        <c:noMultiLvlLbl val="0"/>
      </c:catAx>
      <c:valAx>
        <c:axId val="19005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200" b="0" i="0" baseline="0">
                    <a:effectLst/>
                  </a:rPr>
                  <a:t>Count of T-cell epitopes</a:t>
                </a:r>
                <a:endParaRPr lang="en-MY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2.8735632183908046E-2"/>
              <c:y val="0.17050570444142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56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[grand_summary_table_exp_20220302_20220424_HEGscore_same.xlsx]score!PivotTable18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solidFill>
                  <a:sysClr val="windowText" lastClr="000000"/>
                </a:solidFill>
                <a:effectLst/>
              </a:rPr>
              <a:t>Total score obtained by T cell epitope</a:t>
            </a:r>
            <a:endParaRPr lang="en-MY" sz="12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score!$B$2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score!$A$3:$A$7</c:f>
              <c:strCache>
                <c:ptCount val="4"/>
                <c:pt idx="0">
                  <c:v>1-2</c:v>
                </c:pt>
                <c:pt idx="1">
                  <c:v>2-3</c:v>
                </c:pt>
                <c:pt idx="2">
                  <c:v>3-4</c:v>
                </c:pt>
                <c:pt idx="3">
                  <c:v>4-5</c:v>
                </c:pt>
              </c:strCache>
            </c:strRef>
          </c:cat>
          <c:val>
            <c:numRef>
              <c:f>score!$B$3:$B$7</c:f>
              <c:numCache>
                <c:formatCode>General</c:formatCode>
                <c:ptCount val="4"/>
                <c:pt idx="0">
                  <c:v>31</c:v>
                </c:pt>
                <c:pt idx="1">
                  <c:v>109</c:v>
                </c:pt>
                <c:pt idx="2">
                  <c:v>187</c:v>
                </c:pt>
                <c:pt idx="3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85-43FC-90A1-B5CD18F32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2543136"/>
        <c:axId val="1912559552"/>
      </c:barChart>
      <c:catAx>
        <c:axId val="1912543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200" b="0" i="0" baseline="0">
                    <a:effectLst/>
                  </a:rPr>
                  <a:t>score</a:t>
                </a:r>
                <a:endParaRPr lang="en-MY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7030845855566561"/>
              <c:y val="0.88102863611350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559552"/>
        <c:crosses val="autoZero"/>
        <c:auto val="1"/>
        <c:lblAlgn val="ctr"/>
        <c:lblOffset val="100"/>
        <c:noMultiLvlLbl val="0"/>
      </c:catAx>
      <c:valAx>
        <c:axId val="19125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200" b="0" i="0" baseline="0">
                    <a:effectLst/>
                  </a:rPr>
                  <a:t>Frequency of T-cell epitope</a:t>
                </a:r>
                <a:endParaRPr lang="en-MY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54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sz="1800" b="0" i="0" baseline="0">
                <a:effectLst/>
              </a:rPr>
              <a:t>Compositions of six factor scores and their TCE frequencies across score bins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score!$Y$65</c:f>
              <c:strCache>
                <c:ptCount val="1"/>
                <c:pt idx="0">
                  <c:v>NP_Prtn_count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score!$X$66:$X$75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score!$Y$66:$Y$75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496</c:v>
                </c:pt>
                <c:pt idx="3">
                  <c:v>52</c:v>
                </c:pt>
                <c:pt idx="4">
                  <c:v>27</c:v>
                </c:pt>
                <c:pt idx="5">
                  <c:v>28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9-40E4-A5D9-B3E8F6268613}"/>
            </c:ext>
          </c:extLst>
        </c:ser>
        <c:ser>
          <c:idx val="1"/>
          <c:order val="1"/>
          <c:tx>
            <c:strRef>
              <c:f>score!$Z$65</c:f>
              <c:strCache>
                <c:ptCount val="1"/>
                <c:pt idx="0">
                  <c:v>Locus_count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score!$X$66:$X$75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score!$Z$66:$Z$75</c:f>
              <c:numCache>
                <c:formatCode>General</c:formatCode>
                <c:ptCount val="10"/>
                <c:pt idx="0">
                  <c:v>29</c:v>
                </c:pt>
                <c:pt idx="1">
                  <c:v>0</c:v>
                </c:pt>
                <c:pt idx="2">
                  <c:v>0</c:v>
                </c:pt>
                <c:pt idx="3">
                  <c:v>93</c:v>
                </c:pt>
                <c:pt idx="4">
                  <c:v>0</c:v>
                </c:pt>
                <c:pt idx="5">
                  <c:v>91</c:v>
                </c:pt>
                <c:pt idx="6">
                  <c:v>120</c:v>
                </c:pt>
                <c:pt idx="7">
                  <c:v>103</c:v>
                </c:pt>
                <c:pt idx="8">
                  <c:v>68</c:v>
                </c:pt>
                <c:pt idx="9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79-40E4-A5D9-B3E8F6268613}"/>
            </c:ext>
          </c:extLst>
        </c:ser>
        <c:ser>
          <c:idx val="2"/>
          <c:order val="2"/>
          <c:tx>
            <c:strRef>
              <c:f>score!$AA$65</c:f>
              <c:strCache>
                <c:ptCount val="1"/>
                <c:pt idx="0">
                  <c:v>Alleles_count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score!$X$66:$X$75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score!$AA$66:$AA$75</c:f>
              <c:numCache>
                <c:formatCode>General</c:formatCode>
                <c:ptCount val="10"/>
                <c:pt idx="0">
                  <c:v>29</c:v>
                </c:pt>
                <c:pt idx="1">
                  <c:v>28</c:v>
                </c:pt>
                <c:pt idx="2">
                  <c:v>52</c:v>
                </c:pt>
                <c:pt idx="3">
                  <c:v>41</c:v>
                </c:pt>
                <c:pt idx="4">
                  <c:v>43</c:v>
                </c:pt>
                <c:pt idx="5">
                  <c:v>68</c:v>
                </c:pt>
                <c:pt idx="6">
                  <c:v>85</c:v>
                </c:pt>
                <c:pt idx="7">
                  <c:v>126</c:v>
                </c:pt>
                <c:pt idx="8">
                  <c:v>91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79-40E4-A5D9-B3E8F6268613}"/>
            </c:ext>
          </c:extLst>
        </c:ser>
        <c:ser>
          <c:idx val="3"/>
          <c:order val="3"/>
          <c:tx>
            <c:strRef>
              <c:f>score!$AB$65</c:f>
              <c:strCache>
                <c:ptCount val="1"/>
                <c:pt idx="0">
                  <c:v>World_PC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score!$X$66:$X$75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score!$AB$66:$AB$75</c:f>
              <c:numCache>
                <c:formatCode>General</c:formatCode>
                <c:ptCount val="10"/>
                <c:pt idx="0">
                  <c:v>60</c:v>
                </c:pt>
                <c:pt idx="1">
                  <c:v>30</c:v>
                </c:pt>
                <c:pt idx="2">
                  <c:v>15</c:v>
                </c:pt>
                <c:pt idx="3">
                  <c:v>17</c:v>
                </c:pt>
                <c:pt idx="4">
                  <c:v>31</c:v>
                </c:pt>
                <c:pt idx="5">
                  <c:v>26</c:v>
                </c:pt>
                <c:pt idx="6">
                  <c:v>29</c:v>
                </c:pt>
                <c:pt idx="7">
                  <c:v>41</c:v>
                </c:pt>
                <c:pt idx="8">
                  <c:v>49</c:v>
                </c:pt>
                <c:pt idx="9">
                  <c:v>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79-40E4-A5D9-B3E8F6268613}"/>
            </c:ext>
          </c:extLst>
        </c:ser>
        <c:ser>
          <c:idx val="4"/>
          <c:order val="4"/>
          <c:tx>
            <c:strRef>
              <c:f>score!$AC$65</c:f>
              <c:strCache>
                <c:ptCount val="1"/>
                <c:pt idx="0">
                  <c:v>Hyp_strain_cov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score!$X$66:$X$75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score!$AC$66:$AC$75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14</c:v>
                </c:pt>
                <c:pt idx="9">
                  <c:v>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79-40E4-A5D9-B3E8F6268613}"/>
            </c:ext>
          </c:extLst>
        </c:ser>
        <c:ser>
          <c:idx val="5"/>
          <c:order val="5"/>
          <c:tx>
            <c:strRef>
              <c:f>score!$AD$65</c:f>
              <c:strCache>
                <c:ptCount val="1"/>
                <c:pt idx="0">
                  <c:v>HEG_expr_score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score!$X$66:$X$75</c:f>
              <c:strCache>
                <c:ptCount val="10"/>
                <c:pt idx="0">
                  <c:v>0-0.1</c:v>
                </c:pt>
                <c:pt idx="1">
                  <c:v>0.1-0.2</c:v>
                </c:pt>
                <c:pt idx="2">
                  <c:v>0.2-0.3</c:v>
                </c:pt>
                <c:pt idx="3">
                  <c:v>0.3-0.4</c:v>
                </c:pt>
                <c:pt idx="4">
                  <c:v>0.4-0.5</c:v>
                </c:pt>
                <c:pt idx="5">
                  <c:v>0.5-0.6</c:v>
                </c:pt>
                <c:pt idx="6">
                  <c:v>0.6-0.7</c:v>
                </c:pt>
                <c:pt idx="7">
                  <c:v>0.7-0.8</c:v>
                </c:pt>
                <c:pt idx="8">
                  <c:v>0.8-0.9</c:v>
                </c:pt>
                <c:pt idx="9">
                  <c:v>0.9-1</c:v>
                </c:pt>
              </c:strCache>
            </c:strRef>
          </c:cat>
          <c:val>
            <c:numRef>
              <c:f>score!$AD$66:$AD$75</c:f>
              <c:numCache>
                <c:formatCode>General</c:formatCode>
                <c:ptCount val="10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364</c:v>
                </c:pt>
                <c:pt idx="4">
                  <c:v>0</c:v>
                </c:pt>
                <c:pt idx="5">
                  <c:v>0</c:v>
                </c:pt>
                <c:pt idx="6">
                  <c:v>218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79-40E4-A5D9-B3E8F6268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5660735"/>
        <c:axId val="1115661151"/>
      </c:barChart>
      <c:catAx>
        <c:axId val="111566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400"/>
                  <a:t>Normalized score ranges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661151"/>
        <c:crosses val="autoZero"/>
        <c:auto val="1"/>
        <c:lblAlgn val="ctr"/>
        <c:lblOffset val="100"/>
        <c:noMultiLvlLbl val="0"/>
      </c:catAx>
      <c:valAx>
        <c:axId val="111566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400" b="0" i="0" baseline="0">
                    <a:effectLst/>
                  </a:rPr>
                  <a:t>Frequency of l T-cell epitopes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66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Genes group</a:t>
            </a:r>
            <a:r>
              <a:rPr lang="en-MY" baseline="0"/>
              <a:t> for top 30 and bottom 30 TCEs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'top&amp;bottom30 genes'!$D$47</c:f>
              <c:strCache>
                <c:ptCount val="1"/>
                <c:pt idx="0">
                  <c:v>Top 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'top&amp;bottom30 genes'!$D$48:$D$59</c:f>
              <c:numCache>
                <c:formatCode>General</c:formatCode>
                <c:ptCount val="12"/>
                <c:pt idx="0">
                  <c:v>10</c:v>
                </c:pt>
                <c:pt idx="1">
                  <c:v>0</c:v>
                </c:pt>
                <c:pt idx="2">
                  <c:v>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9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'top&amp;bottom30 genes'!$B$48:$B$59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A65-4FF9-B7A7-AD1DDA5757D9}"/>
            </c:ext>
          </c:extLst>
        </c:ser>
        <c:ser>
          <c:idx val="1"/>
          <c:order val="1"/>
          <c:tx>
            <c:strRef>
              <c:f>'top&amp;bottom30 genes'!$E$47</c:f>
              <c:strCache>
                <c:ptCount val="1"/>
                <c:pt idx="0">
                  <c:v>Bottom 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'top&amp;bottom30 genes'!$E$48:$E$59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16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</c:v>
                </c:pt>
                <c:pt idx="1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'top&amp;bottom30 genes'!$B$48:$B$59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7A65-4FF9-B7A7-AD1DDA575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81253024"/>
        <c:axId val="1481250944"/>
      </c:barChart>
      <c:catAx>
        <c:axId val="1481253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250944"/>
        <c:crosses val="autoZero"/>
        <c:auto val="1"/>
        <c:lblAlgn val="ctr"/>
        <c:lblOffset val="100"/>
        <c:noMultiLvlLbl val="0"/>
      </c:catAx>
      <c:valAx>
        <c:axId val="148125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25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0" i="0" baseline="0">
                <a:effectLst/>
              </a:rPr>
              <a:t>Boxplots of Min, Max, and Average counts of TCEs against matched Mtb. strain proteomes </a:t>
            </a:r>
            <a:endParaRPr lang="en-MY" sz="1200">
              <a:effectLst/>
            </a:endParaRPr>
          </a:p>
        </cx:rich>
      </cx:tx>
    </cx:title>
    <cx:plotArea>
      <cx:plotAreaRegion>
        <cx:series layoutId="boxWhisker" uniqueId="{E970A2FA-6E3D-4730-AF47-5741E6BEE962}">
          <cx:tx>
            <cx:txData>
              <cx:f>_xlchart.v1.0</cx:f>
              <cx:v>Min</cx:v>
            </cx:txData>
          </cx:tx>
          <cx:dataId val="0"/>
          <cx:layoutPr>
            <cx:statistics quartileMethod="exclusive"/>
          </cx:layoutPr>
        </cx:series>
        <cx:series layoutId="boxWhisker" uniqueId="{F3A7DC38-CA38-4F51-9CD2-C1422B2057DB}">
          <cx:tx>
            <cx:txData>
              <cx:f>_xlchart.v1.2</cx:f>
              <cx:v>Max</cx:v>
            </cx:txData>
          </cx:tx>
          <cx:dataId val="1"/>
          <cx:layoutPr>
            <cx:statistics quartileMethod="exclusive"/>
          </cx:layoutPr>
        </cx:series>
        <cx:series layoutId="boxWhisker" uniqueId="{DCF0EC7F-C62E-49FE-9E6A-133C0BDCF4CF}">
          <cx:tx>
            <cx:txData>
              <cx:f>_xlchart.v1.4</cx:f>
              <cx:v>Average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1</xdr:row>
      <xdr:rowOff>148590</xdr:rowOff>
    </xdr:from>
    <xdr:to>
      <xdr:col>9</xdr:col>
      <xdr:colOff>298174</xdr:colOff>
      <xdr:row>14</xdr:row>
      <xdr:rowOff>159025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7D6646-4EC5-4FF4-B2A1-BE4A59882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</xdr:colOff>
      <xdr:row>18</xdr:row>
      <xdr:rowOff>179070</xdr:rowOff>
    </xdr:from>
    <xdr:to>
      <xdr:col>10</xdr:col>
      <xdr:colOff>327660</xdr:colOff>
      <xdr:row>33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C9E844-37B8-41BB-B527-8090C56BB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886238</xdr:colOff>
      <xdr:row>35</xdr:row>
      <xdr:rowOff>39922</xdr:rowOff>
    </xdr:from>
    <xdr:to>
      <xdr:col>10</xdr:col>
      <xdr:colOff>256760</xdr:colOff>
      <xdr:row>50</xdr:row>
      <xdr:rowOff>39921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65B96-47E3-491B-ACBD-D802997F5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441960</xdr:colOff>
      <xdr:row>51</xdr:row>
      <xdr:rowOff>57150</xdr:rowOff>
    </xdr:from>
    <xdr:to>
      <xdr:col>12</xdr:col>
      <xdr:colOff>137160</xdr:colOff>
      <xdr:row>66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7732A-F568-41FF-BA46-F19D0F716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140970</xdr:rowOff>
    </xdr:from>
    <xdr:to>
      <xdr:col>10</xdr:col>
      <xdr:colOff>38100</xdr:colOff>
      <xdr:row>16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254AB-F7E9-415B-AA55-04B8FC7CE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594360</xdr:colOff>
      <xdr:row>1</xdr:row>
      <xdr:rowOff>11430</xdr:rowOff>
    </xdr:from>
    <xdr:to>
      <xdr:col>23</xdr:col>
      <xdr:colOff>289560</xdr:colOff>
      <xdr:row>16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5C125D-2542-4BFB-8D23-21FF22C02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236220</xdr:colOff>
      <xdr:row>18</xdr:row>
      <xdr:rowOff>15240</xdr:rowOff>
    </xdr:from>
    <xdr:to>
      <xdr:col>9</xdr:col>
      <xdr:colOff>541020</xdr:colOff>
      <xdr:row>33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8D3F54-C114-4332-8EB9-C9E5C17FA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3</xdr:row>
      <xdr:rowOff>45720</xdr:rowOff>
    </xdr:from>
    <xdr:to>
      <xdr:col>10</xdr:col>
      <xdr:colOff>419100</xdr:colOff>
      <xdr:row>19</xdr:row>
      <xdr:rowOff>22860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895E8227-18FE-4376-A3AA-B1829EBD0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24517</xdr:colOff>
      <xdr:row>20</xdr:row>
      <xdr:rowOff>132687</xdr:rowOff>
    </xdr:from>
    <xdr:to>
      <xdr:col>11</xdr:col>
      <xdr:colOff>581109</xdr:colOff>
      <xdr:row>40</xdr:row>
      <xdr:rowOff>27167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54900A9-8CBA-4D7B-A893-AB03F57150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28777" y="3790287"/>
              <a:ext cx="4823792" cy="3552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598170</xdr:colOff>
      <xdr:row>1</xdr:row>
      <xdr:rowOff>156210</xdr:rowOff>
    </xdr:from>
    <xdr:to>
      <xdr:col>11</xdr:col>
      <xdr:colOff>293370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F31BD-8887-4866-8452-2FF175033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64770</xdr:colOff>
      <xdr:row>18</xdr:row>
      <xdr:rowOff>118110</xdr:rowOff>
    </xdr:from>
    <xdr:to>
      <xdr:col>11</xdr:col>
      <xdr:colOff>369570</xdr:colOff>
      <xdr:row>33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A27FD7-C006-4832-BCB4-9742DA730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288869</xdr:colOff>
      <xdr:row>39</xdr:row>
      <xdr:rowOff>137505</xdr:rowOff>
    </xdr:from>
    <xdr:to>
      <xdr:col>12</xdr:col>
      <xdr:colOff>302724</xdr:colOff>
      <xdr:row>54</xdr:row>
      <xdr:rowOff>137505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3D26CB-26C6-44FA-9F94-DE9EFAA57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145473</xdr:colOff>
      <xdr:row>2</xdr:row>
      <xdr:rowOff>83127</xdr:rowOff>
    </xdr:from>
    <xdr:to>
      <xdr:col>22</xdr:col>
      <xdr:colOff>491836</xdr:colOff>
      <xdr:row>17</xdr:row>
      <xdr:rowOff>124690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6CC16A-BBFE-4D19-99DE-EE1BBE5E4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620491</xdr:colOff>
      <xdr:row>1</xdr:row>
      <xdr:rowOff>182336</xdr:rowOff>
    </xdr:from>
    <xdr:to>
      <xdr:col>19</xdr:col>
      <xdr:colOff>87087</xdr:colOff>
      <xdr:row>26</xdr:row>
      <xdr:rowOff>21771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02B3D7-4CE1-433A-8228-338970AD1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419100</xdr:colOff>
      <xdr:row>18</xdr:row>
      <xdr:rowOff>87086</xdr:rowOff>
    </xdr:from>
    <xdr:to>
      <xdr:col>10</xdr:col>
      <xdr:colOff>114300</xdr:colOff>
      <xdr:row>33</xdr:row>
      <xdr:rowOff>54429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43111D-D48C-424D-A5B7-3F2413E9B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386442</xdr:colOff>
      <xdr:row>33</xdr:row>
      <xdr:rowOff>163286</xdr:rowOff>
    </xdr:from>
    <xdr:to>
      <xdr:col>10</xdr:col>
      <xdr:colOff>81642</xdr:colOff>
      <xdr:row>48</xdr:row>
      <xdr:rowOff>130629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54CEB9-C087-400F-8DCD-4BA1CDAE2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353785</xdr:colOff>
      <xdr:row>50</xdr:row>
      <xdr:rowOff>65314</xdr:rowOff>
    </xdr:from>
    <xdr:to>
      <xdr:col>10</xdr:col>
      <xdr:colOff>48985</xdr:colOff>
      <xdr:row>65</xdr:row>
      <xdr:rowOff>32657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19AE8C-13EC-4346-AED5-55DF2976B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</xdr:colOff>
      <xdr:row>1</xdr:row>
      <xdr:rowOff>135255</xdr:rowOff>
    </xdr:from>
    <xdr:to>
      <xdr:col>9</xdr:col>
      <xdr:colOff>176893</xdr:colOff>
      <xdr:row>23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6B14F-1337-4A7F-8298-16D6B014B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270509</xdr:colOff>
      <xdr:row>1</xdr:row>
      <xdr:rowOff>138793</xdr:rowOff>
    </xdr:from>
    <xdr:to>
      <xdr:col>23</xdr:col>
      <xdr:colOff>592727</xdr:colOff>
      <xdr:row>16</xdr:row>
      <xdr:rowOff>138793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8DEE8-C6BA-457A-BBB7-4BEF63069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304801</xdr:colOff>
      <xdr:row>19</xdr:row>
      <xdr:rowOff>-1</xdr:rowOff>
    </xdr:from>
    <xdr:to>
      <xdr:col>22</xdr:col>
      <xdr:colOff>1</xdr:colOff>
      <xdr:row>33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7BE204-ECF8-43D9-A13A-730313422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1</xdr:row>
      <xdr:rowOff>140970</xdr:rowOff>
    </xdr:from>
    <xdr:to>
      <xdr:col>10</xdr:col>
      <xdr:colOff>121920</xdr:colOff>
      <xdr:row>16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1CF26-4F0F-45A1-B5FB-265332B18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1</xdr:row>
      <xdr:rowOff>133350</xdr:rowOff>
    </xdr:from>
    <xdr:to>
      <xdr:col>10</xdr:col>
      <xdr:colOff>434340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E97B7-6330-4A32-A705-749D1FDF9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594360</xdr:colOff>
      <xdr:row>17</xdr:row>
      <xdr:rowOff>171450</xdr:rowOff>
    </xdr:from>
    <xdr:to>
      <xdr:col>10</xdr:col>
      <xdr:colOff>289560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748B15-DB3E-403A-9B8C-BFB8160D3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2</xdr:row>
      <xdr:rowOff>34290</xdr:rowOff>
    </xdr:from>
    <xdr:to>
      <xdr:col>9</xdr:col>
      <xdr:colOff>426720</xdr:colOff>
      <xdr:row>17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C604B-832F-42F0-8C58-B3E18C442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</xdr:colOff>
      <xdr:row>18</xdr:row>
      <xdr:rowOff>133350</xdr:rowOff>
    </xdr:from>
    <xdr:to>
      <xdr:col>9</xdr:col>
      <xdr:colOff>381000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3FF48F-07AA-442C-A8BD-D4FD4E1D7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266700</xdr:colOff>
      <xdr:row>1</xdr:row>
      <xdr:rowOff>171450</xdr:rowOff>
    </xdr:from>
    <xdr:to>
      <xdr:col>23</xdr:col>
      <xdr:colOff>571500</xdr:colOff>
      <xdr:row>16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29B5B1-8308-4CB7-8C88-25DAC6F5F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373380</xdr:colOff>
      <xdr:row>18</xdr:row>
      <xdr:rowOff>102870</xdr:rowOff>
    </xdr:from>
    <xdr:to>
      <xdr:col>24</xdr:col>
      <xdr:colOff>68580</xdr:colOff>
      <xdr:row>33</xdr:row>
      <xdr:rowOff>102870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48EBA5-B792-4432-ACF0-6A87FE53B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327660</xdr:colOff>
      <xdr:row>35</xdr:row>
      <xdr:rowOff>148590</xdr:rowOff>
    </xdr:from>
    <xdr:to>
      <xdr:col>13</xdr:col>
      <xdr:colOff>358140</xdr:colOff>
      <xdr:row>52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6F6CA97-EE9D-4DDF-8E18-EA8B65E63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34289</xdr:rowOff>
    </xdr:from>
    <xdr:to>
      <xdr:col>9</xdr:col>
      <xdr:colOff>1673678</xdr:colOff>
      <xdr:row>18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C62745-DA35-453C-AA6F-11E5E6A2C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76</xdr:row>
      <xdr:rowOff>5443</xdr:rowOff>
    </xdr:from>
    <xdr:to>
      <xdr:col>30</xdr:col>
      <xdr:colOff>10886</xdr:colOff>
      <xdr:row>102</xdr:row>
      <xdr:rowOff>32657</xdr:rowOff>
    </xdr:to>
    <xdr:graphicFrame macro="">
      <xdr:nvGraphicFramePr>
        <xdr:cNvPr id="27" name="Chart 2">
          <a:extLst>
            <a:ext uri="{FF2B5EF4-FFF2-40B4-BE49-F238E27FC236}">
              <a16:creationId xmlns:a16="http://schemas.microsoft.com/office/drawing/2014/main" id="{75E3A89F-100E-B92A-6CA5-3B3147771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807720</xdr:colOff>
      <xdr:row>47</xdr:row>
      <xdr:rowOff>158115</xdr:rowOff>
    </xdr:from>
    <xdr:to>
      <xdr:col>9</xdr:col>
      <xdr:colOff>2163536</xdr:colOff>
      <xdr:row>66</xdr:row>
      <xdr:rowOff>108857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34D3E8-2D6D-3B20-675A-1DF79AF1D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ya" refreshedDate="44630.966428819447" createdVersion="7" refreshedVersion="7" minRefreshableVersion="3" recordCount="847" xr:uid="{5D879D59-47A9-4693-80B6-B3607BF1C2B4}">
  <cacheSource type="worksheet">
    <worksheetSource name="Table2[np_id]"/>
  </cacheSource>
  <cacheFields count="1">
    <cacheField name="np_id" numFmtId="0">
      <sharedItems count="177">
        <s v="NP_218395.1"/>
        <s v="NP_218391.1"/>
        <s v="NP_214801.1"/>
        <s v="NP_216402.1"/>
        <s v="YP_178022.1"/>
        <s v="YP_178023.1"/>
        <s v="NP_215553.1"/>
        <s v="NP_215714.1"/>
        <s v="NP_216862.1"/>
        <s v="NP_218136.1"/>
        <s v="YP_177838.1"/>
        <s v="NP_216501.1"/>
        <s v="NP_216493.1"/>
        <s v="NP_217391.1"/>
        <s v="NP_216496.1"/>
        <s v="YP_177918.1"/>
        <s v="NP_215690.1"/>
        <s v="NP_218280.1"/>
        <s v="YP_177824.1"/>
        <s v="NP_216168.1"/>
        <s v="YP_177694.1"/>
        <s v="YP_177711.1"/>
        <s v="YP_177806.1"/>
        <s v="NP_216547.1"/>
        <s v="NP_214714.1"/>
        <s v="NP_218321.1"/>
        <s v="NP_217174.1"/>
        <s v="YP_004837056.2"/>
        <s v="NP_215638.1"/>
        <s v="YP_178017.1"/>
        <s v="NP_218420.1"/>
        <s v="NP_214736.1"/>
        <s v="NP_215807.1"/>
        <s v="NP_218014.1"/>
        <s v="NP_215923.1"/>
        <s v="NP_215674.1"/>
        <s v="NP_214802.1"/>
        <s v="NP_217535.1"/>
        <s v="NP_218349.1"/>
        <s v="NP_215002.1"/>
        <s v="NP_216502.1"/>
        <s v="NP_216453.1"/>
        <s v="NP_215563.1"/>
        <s v="NP_215715.1"/>
        <s v="NP_217028.1"/>
        <s v="NP_217539.1"/>
        <s v="NP_217631.1"/>
        <s v="NP_218157.1"/>
        <s v="NP_215977.1"/>
        <s v="NP_216545.1"/>
        <s v="NP_217935.1"/>
        <s v="NP_214608.1"/>
        <s v="NP_215664.1"/>
        <s v="NP_216103.2"/>
        <s v="NP_216461.1"/>
        <s v="NP_217984.1"/>
        <s v="NP_215184.1"/>
        <s v="YP_177919.1"/>
        <s v="NP_216503.1"/>
        <s v="YP_177770.1"/>
        <s v="NP_217533.1"/>
        <s v="YP_177893.1"/>
        <s v="NP_216157.1"/>
        <s v="NP_215870.1"/>
        <s v="NP_217590.1"/>
        <s v="NP_218206.1"/>
        <s v="NP_217895.1"/>
        <s v="NP_216698.1"/>
        <s v="NP_217339.1"/>
        <s v="NP_215796.1"/>
        <s v="NP_216992.1"/>
        <s v="NP_215771.1"/>
        <s v="NP_215589.1"/>
        <s v="NP_215998.2"/>
        <s v="NP_216990.1"/>
        <s v="NP_218034.1"/>
        <s v="NP_218072.1"/>
        <s v="NP_218231.1"/>
        <s v="NP_218402.1"/>
        <s v="NP_215772.1"/>
        <s v="NP_217394.1"/>
        <s v="NP_216976.1"/>
        <s v="Nil"/>
        <s v="NP_218356.1"/>
        <s v="NP_217144.1"/>
        <s v="NP_216006.1"/>
        <s v="NP_214954.1"/>
        <s v="NP_217934.1"/>
        <s v="NP_216382.3"/>
        <s v="NP_214932.1"/>
        <s v="NP_218400.1"/>
        <s v="NP_216495.2"/>
        <s v="NP_215471.1"/>
        <s v="NP_215630.1"/>
        <s v="NP_215898.1"/>
        <s v="YP_177751.1"/>
        <s v="NP_218396.1"/>
        <s v="NP_217510.1"/>
        <s v="NP_217735.1"/>
        <s v="YP_177753.1"/>
        <s v="NP_215554.1"/>
        <s v="NP_215713.1"/>
        <s v="NP_216863.1"/>
        <s v="NP_218137.1"/>
        <s v="YP_177972.1"/>
        <s v="YP_177795.1"/>
        <s v="YP_177801.1"/>
        <s v="NP_217813.1"/>
        <s v="NP_216500.1"/>
        <s v="NP_218210.1"/>
        <s v="NP_218015.1"/>
        <s v="YP_177855.1"/>
        <s v="NP_216513.1"/>
        <s v="NP_215864.1"/>
        <s v="NP_216384.1"/>
        <s v="NP_217815.1"/>
        <s v="NP_218412.1"/>
        <s v="NP_217918.1"/>
        <s v="YP_177977.1"/>
        <s v="NP_215107.1"/>
        <s v="NP_216736.1"/>
        <s v="YP_177889.1"/>
        <s v="NP_216865.1"/>
        <s v="NP_216866.1"/>
        <s v="NP_216867.1"/>
        <s v="YP_177765.1"/>
        <s v="YP_177828.1"/>
        <s v="YP_177841.1"/>
        <s v="YP_177844.1"/>
        <s v="YP_177913.1"/>
        <s v="YP_177935.1"/>
        <s v="YP_177984.1"/>
        <s v="YP_177998.1"/>
        <s v="NP_216285.1"/>
        <s v="YP_177750.1"/>
        <s v="NP_216098.1"/>
        <s v="YP_177854.1"/>
        <s v="NP_214639.1"/>
        <s v="NP_214712.1"/>
        <s v="NP_215926.1"/>
        <s v="NP_216249.1"/>
        <s v="NP_217200.1"/>
        <s v="YP_177899.1"/>
        <s v="NP_215301.1"/>
        <s v="YP_177971.1"/>
        <s v="YP_177973.1"/>
        <s v="NP_215703.1"/>
        <s v="YP_177628.1"/>
        <s v="YP_177677.1"/>
        <s v="YP_177778.1"/>
        <s v="YP_177827.1"/>
        <s v="YP_177833.1"/>
        <s v="YP_177836.1"/>
        <s v="YP_177840.1"/>
        <s v="YP_177845.1"/>
        <s v="YP_177906.1"/>
        <s v="YP_177976.1"/>
        <s v="YP_178009.1"/>
        <s v="NP_216789.1"/>
        <s v="YP_177784.1"/>
        <s v="YP_177775.1"/>
        <s v="YP_177886.1"/>
        <s v="YP_177960.1"/>
        <s v="NP_216353.1"/>
        <s v="YP_177629.1"/>
        <s v="YP_177702.1"/>
        <s v="NP_216016.1"/>
        <s v="YP_177685.1"/>
        <s v="YP_177710.1"/>
        <s v="YP_177805.1"/>
        <s v="NP_217996.2"/>
        <s v="NP_216142.1"/>
        <s v="NP_215181.1"/>
        <s v="NP_218309.1"/>
        <s v="NP_217145.1"/>
        <s v="NP_217556.1"/>
        <s v="YP_177726.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ya" refreshedDate="44631.034317708334" createdVersion="7" refreshedVersion="7" minRefreshableVersion="3" recordCount="822" xr:uid="{61B0E497-AFCC-42CA-8532-A46605BBC266}">
  <cacheSource type="worksheet">
    <worksheetSource name="Table3[Rv_id]"/>
  </cacheSource>
  <cacheFields count="1">
    <cacheField name="Rv_id" numFmtId="0">
      <sharedItems count="138">
        <s v="Rv3878"/>
        <s v="Rv3874"/>
        <s v="Rv0287"/>
        <s v="Rv1886c"/>
        <s v="Rv3873"/>
        <s v="Rv3875"/>
        <s v="Rv1198"/>
        <s v="Rv3619c"/>
        <s v="Rv1037c"/>
        <s v="Rv1793"/>
        <s v="Rv2346c"/>
        <s v="Rv1985c"/>
        <s v="Rv1977"/>
        <s v="Rv2875"/>
        <s v="Rv1980c"/>
        <s v="Rv3018c"/>
        <s v="Rv1174c"/>
        <s v="Rv3763"/>
        <s v="Rv1623c"/>
        <s v="Rv1652"/>
        <s v="Rv0129c"/>
        <s v="Rv3022c"/>
        <s v="Rv2031c"/>
        <s v="Nil"/>
        <s v="Rv3804c"/>
        <s v="Rv2658c"/>
        <s v="Rv3803c"/>
        <s v="Rv3497c"/>
        <s v="Rv3179"/>
        <s v="Rv2352c"/>
        <s v="Rv1158c"/>
        <s v="Rv0288"/>
        <s v="Rv0064"/>
        <s v="Rv1986"/>
        <s v="Rv0488"/>
        <s v="Rv2666"/>
        <s v="Rv1047"/>
        <s v="Rv3023c"/>
        <s v="Rv3431c"/>
        <s v="Rv1461"/>
        <s v="Rv2029c"/>
        <s v="Rv3418c"/>
        <s v="Rv3467"/>
        <s v="Rv0094c"/>
        <s v="Rv1587c"/>
        <s v="Rv1148c"/>
        <s v="Rv1945"/>
        <s v="Rv3020c"/>
        <s v="Rv1987"/>
        <s v="Rv0934"/>
        <s v="Rv3017c"/>
        <s v="Rv1641"/>
        <s v="Rv3689"/>
        <s v="Rv3074"/>
        <s v="Rv1354c"/>
        <s v="Rv2182c"/>
        <s v="Rv2823c"/>
        <s v="Rv1280c"/>
        <s v="Rv2476c"/>
        <s v="Rv1255c"/>
        <s v="Rv3714c"/>
        <s v="Rv1073"/>
        <s v="Rv3517"/>
        <s v="Rv3555c"/>
        <s v="Rv1256c"/>
        <s v="Rv2878c"/>
        <s v="Rv2460c"/>
        <s v="Rv3839"/>
        <s v="Rv2628"/>
        <s v="Rv1490"/>
        <s v="Rv0440"/>
        <s v="Rv1866"/>
        <s v="Rv3883c"/>
        <s v="Rv1979c"/>
        <s v="Rv1382"/>
        <s v="Rv0747"/>
        <s v="Rv3879c"/>
        <s v="Rv2994"/>
        <s v="Rv3219"/>
        <s v="Rv0755c"/>
        <s v="Rv3620c"/>
        <s v="Rv1038c"/>
        <s v="Rv1197"/>
        <s v="Rv2347c"/>
        <s v="Rv1792"/>
        <s v="Rv3426"/>
        <s v="Rv1196"/>
        <s v="Rv1361c"/>
        <s v="Rv3296"/>
        <s v="Rv1984c"/>
        <s v="Rv3693"/>
        <s v="Rv3498c"/>
        <s v="Rv2006"/>
        <s v="Rv1997"/>
        <s v="Rv1868"/>
        <s v="Rv1348"/>
        <s v="Rv3401"/>
        <s v="Rv0593"/>
        <s v="Rv2220"/>
        <s v="Rv2531c"/>
        <s v="Rv2350c"/>
        <s v="Rv2349c"/>
        <s v="Rv2351c"/>
        <s v="Rv3136"/>
        <s v="Rv0915c"/>
        <s v="Rv1802"/>
        <s v="Rv1706c"/>
        <s v="Rv3532"/>
        <s v="Rv1769"/>
        <s v="Rv0746"/>
        <s v="Rv1582c"/>
        <s v="Rv1983"/>
        <s v="Rv0125"/>
        <s v="Rv0198c"/>
        <s v="Rv1410c"/>
        <s v="Rv1733c"/>
        <s v="Rv0787"/>
        <s v="Rv3429"/>
        <s v="Rv1187"/>
        <s v="Rv1807"/>
        <s v="Rv1039c"/>
        <s v="Rv1787"/>
        <s v="Rv1790"/>
        <s v="Rv1801"/>
        <s v="Rv1809"/>
        <s v="Rv1088"/>
        <s v="Rv0980c"/>
        <s v="Rv3343c"/>
        <s v="Rv1837c"/>
        <s v="Rv0237"/>
        <s v="Rv0285"/>
        <s v="Rv1500"/>
        <s v="Rv1386"/>
        <s v="Rv1626"/>
        <s v="Rv0667"/>
        <s v="Rv2629"/>
        <s v="Rv3365c"/>
        <s v="Rv089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zzeddin" refreshedDate="44808.548359606481" createdVersion="7" refreshedVersion="8" minRefreshableVersion="3" recordCount="609" xr:uid="{6D94D51E-B220-4B5C-82B7-F5AC003595A6}">
  <cacheSource type="worksheet">
    <worksheetSource name="Table21"/>
  </cacheSource>
  <cacheFields count="7">
    <cacheField name="minmax_Mtb_NP_Prtn_count" numFmtId="0">
      <sharedItems containsSemiMixedTypes="0" containsString="0" containsNumber="1" minValue="0" maxValue="1" count="10">
        <n v="0.23137821315975918"/>
        <n v="0.46275642631951835"/>
        <n v="0.5372435736804817"/>
        <n v="0.36672579134208461"/>
        <n v="0.59810400450184376"/>
        <n v="0.69413463947927745"/>
        <n v="0.64956076557094333"/>
        <n v="0.73345158268416921"/>
        <n v="1"/>
        <n v="0"/>
      </sharedItems>
      <fieldGroup base="0">
        <rangePr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minmax_Locus_count" numFmtId="0">
      <sharedItems containsSemiMixedTypes="0" containsString="0" containsNumber="1" minValue="0" maxValue="1" count="8">
        <n v="1"/>
        <n v="0.93578497401920135"/>
        <n v="0.8616541669070521"/>
        <n v="0.77397603162912088"/>
        <n v="0.66666666666666674"/>
        <n v="0.52832083357371873"/>
        <n v="0.33333333333333337"/>
        <n v="0"/>
      </sharedItems>
      <fieldGroup base="1">
        <rangePr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minmax_Alleles_count" numFmtId="0">
      <sharedItems containsSemiMixedTypes="0" containsString="0" containsNumber="1" minValue="0" maxValue="1" count="95">
        <n v="0.99600777250670236"/>
        <n v="0.99398332178229043"/>
        <n v="0.94632477901836498"/>
        <n v="0.94376692865797018"/>
        <n v="0.93049695007491195"/>
        <n v="0.91925340927442145"/>
        <n v="0.91041443954988566"/>
        <n v="0.901193815485548"/>
        <n v="0.95626042869973149"/>
        <n v="0.88824573289759567"/>
        <n v="0.88488223106387798"/>
        <n v="0.88146491092262502"/>
        <n v="0.87087209779255936"/>
        <n v="0.86722110371954619"/>
        <n v="0.89481788074524449"/>
        <n v="0.92494915887829166"/>
        <n v="0.65024286805249976"/>
        <n v="0.82680318494310867"/>
        <n v="0.91340159247155428"/>
        <n v="0.70391808903413466"/>
        <n v="0.86350661092380476"/>
        <n v="0.83975126753106089"/>
        <n v="0.85195904451706739"/>
        <n v="0.94885235824947323"/>
        <n v="0.82230664091720296"/>
        <n v="0.81771338964385643"/>
        <n v="0.81301917975254701"/>
        <n v="0.80330941898945951"/>
        <n v="0.7931371178131621"/>
        <n v="0.89802963980005779"/>
        <n v="0.87799202217111361"/>
        <n v="0.79828382353543237"/>
        <n v="0.78245599459197934"/>
        <n v="0.85587801598072422"/>
        <n v="0.84389854254646635"/>
        <n v="0.77121245379148884"/>
        <n v="0.83120701008224307"/>
        <n v="0.92774106729205519"/>
        <n v="0.76536063698862167"/>
        <n v="0.80821947321679888"/>
        <n v="0.78786332017858829"/>
        <n v="0.77690820339535904"/>
        <n v="0.97924796556517568"/>
        <n v="0.75315286000261539"/>
        <n v="0.95867376457303499"/>
        <n v="0.97034759640013546"/>
        <n v="0.9538195112479918"/>
        <n v="0.96342013662172266"/>
        <n v="0.93855745204551289"/>
        <n v="0.74677692526231187"/>
        <n v="0.91634754196831958"/>
        <n v="0.93321772511505408"/>
        <n v="0.71168541600698676"/>
        <n v="0.69585758706353373"/>
        <n v="1"/>
        <n v="0.67876222946017606"/>
        <n v="0.87446172770703401"/>
        <n v="0.66017851773386627"/>
        <n v="0.73342395543969241"/>
        <n v="0.60511190451968278"/>
        <n v="0.63982236469565579"/>
        <n v="0.7264207722241014"/>
        <n v="0.92212027047095935"/>
        <n v="0.74020477741466306"/>
        <n v="0.90738491425384471"/>
        <n v="0.90431179717230203"/>
        <n v="0.62886724791242643"/>
        <n v="0.68748090745958113"/>
        <n v="0.71918014823661358"/>
        <n v="0.85972637148991937"/>
        <n v="0.83552186294251363"/>
        <n v="0.84796681702376964"/>
        <n v="0.89155708531039157"/>
        <n v="0.94117807329609471"/>
        <n v="0.41560350504112153"/>
        <n v="0.66967243416092381"/>
        <n v="0.61731968150568906"/>
        <n v="0.53072127397724345"/>
        <n v="0.56364446052405415"/>
        <n v="0.57837981674116878"/>
        <n v="0.97484414042604128"/>
        <n v="0.54781663158060112"/>
        <n v="0.59216382193173045"/>
        <n v="0.95135037447239212"/>
        <n v="0.51213756225093365"/>
        <n v="0.49178140921272318"/>
        <n v="0.7593439587709121"/>
        <n v="0.44412286644879784"/>
        <n v="0.46927872602275644"/>
        <n v="0.29608191096586522"/>
        <n v="0.34374045372979056"/>
        <n v="0.38268031849431083"/>
        <n v="0.23463936301137822"/>
        <n v="0.14804095548293261"/>
        <n v="0"/>
      </sharedItems>
      <fieldGroup base="2">
        <rangePr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World" numFmtId="0">
      <sharedItems containsSemiMixedTypes="0" containsString="0" containsNumber="1" minValue="0" maxValue="1" count="345">
        <n v="1"/>
        <n v="0.999"/>
        <n v="0.99950000000000006"/>
        <n v="0.99990000000000001"/>
        <n v="0.99309999999999998"/>
        <n v="0.9889"/>
        <n v="0.99770000000000003"/>
        <n v="0.99919999999999998"/>
        <n v="0.99970000000000003"/>
        <n v="0.99909999999999999"/>
        <n v="0.99080000000000001"/>
        <n v="0.99299999999999999"/>
        <n v="0.99239999999999995"/>
        <n v="0.98919999999999997"/>
        <n v="0.99729999999999996"/>
        <n v="0.97699999999999998"/>
        <n v="0.99860000000000004"/>
        <n v="0.97970000000000002"/>
        <n v="0.98209999999999997"/>
        <n v="0.99980000000000002"/>
        <n v="0.97760000000000002"/>
        <n v="0.91839999999999999"/>
        <n v="0.99939999999999996"/>
        <n v="0.93279999999999996"/>
        <n v="0.99960000000000004"/>
        <n v="0.96530000000000005"/>
        <n v="0.93179999999999996"/>
        <n v="0.98670000000000002"/>
        <n v="0.95130000000000003"/>
        <n v="0.94069999999999998"/>
        <n v="0.95009999999999994"/>
        <n v="0.80649999999999999"/>
        <n v="0.9859"/>
        <n v="0.96279999999999999"/>
        <n v="0.9627"/>
        <n v="0.94399999999999995"/>
        <n v="0.99719999999999998"/>
        <n v="0.92110000000000003"/>
        <n v="0.96750000000000003"/>
        <n v="0.94730000000000003"/>
        <n v="0.79590000000000005"/>
        <n v="0.78269999999999995"/>
        <n v="0.79100000000000004"/>
        <n v="0.99739999999999995"/>
        <n v="0.90849999999999997"/>
        <n v="0.97570000000000001"/>
        <n v="0.93010000000000004"/>
        <n v="0.99819999999999998"/>
        <n v="0.98480000000000001"/>
        <n v="0.82920000000000005"/>
        <n v="0.98280000000000001"/>
        <n v="0.81989999999999996"/>
        <n v="0.98129999999999995"/>
        <n v="0.97130000000000005"/>
        <n v="0.95079999999999998"/>
        <n v="0.871"/>
        <n v="0.97119999999999995"/>
        <n v="0.96709999999999996"/>
        <n v="0.92149999999999999"/>
        <n v="0.96870000000000001"/>
        <n v="0.99709999999999999"/>
        <n v="0.99609999999999999"/>
        <n v="0.98609999999999998"/>
        <n v="0.99419999999999997"/>
        <n v="0.91739999999999999"/>
        <n v="0.93269999999999997"/>
        <n v="0.96850000000000003"/>
        <n v="0.98009999999999997"/>
        <n v="0.88670000000000004"/>
        <n v="0.90349999999999997"/>
        <n v="0.98140000000000005"/>
        <n v="0.94969999999999999"/>
        <n v="0.79859999999999998"/>
        <n v="0.9577"/>
        <n v="0.98499999999999999"/>
        <n v="0.89410000000000001"/>
        <n v="0.95599999999999996"/>
        <n v="0.89490000000000003"/>
        <n v="0.92720000000000002"/>
        <n v="0.92310000000000003"/>
        <n v="0.99039999999999995"/>
        <n v="0.75"/>
        <n v="0.97140000000000004"/>
        <n v="0.99490000000000001"/>
        <n v="0.98650000000000004"/>
        <n v="0.95569999999999999"/>
        <n v="0.84899999999999998"/>
        <n v="0.96340000000000003"/>
        <n v="0.95740000000000003"/>
        <n v="0.98470000000000002"/>
        <n v="0.99250000000000005"/>
        <n v="0.99460000000000004"/>
        <n v="0.7409"/>
        <n v="0.9929"/>
        <n v="0.97619999999999996"/>
        <n v="0.93969999999999998"/>
        <n v="0.95650000000000002"/>
        <n v="0.97460000000000002"/>
        <n v="0.74019999999999997"/>
        <n v="0.94530000000000003"/>
        <n v="0.98380000000000001"/>
        <n v="0.99450000000000005"/>
        <n v="0.85619999999999996"/>
        <n v="0.84470000000000001"/>
        <n v="0.9345"/>
        <n v="0.96179999999999999"/>
        <n v="0.91900000000000004"/>
        <n v="0.99260000000000004"/>
        <n v="0.99780000000000002"/>
        <n v="0.64980000000000004"/>
        <n v="0.99809999999999999"/>
        <n v="0.95240000000000002"/>
        <n v="0.78969999999999996"/>
        <n v="0.94059999999999999"/>
        <n v="0.88449999999999995"/>
        <n v="0.79459999999999997"/>
        <n v="0.69689999999999996"/>
        <n v="0.87909999999999999"/>
        <n v="0.97050000000000003"/>
        <n v="0.90439999999999998"/>
        <n v="0.83879999999999999"/>
        <n v="0.9083"/>
        <n v="0.80200000000000005"/>
        <n v="0.90920000000000001"/>
        <n v="0.87"/>
        <n v="0.7147"/>
        <n v="0.81210000000000004"/>
        <n v="0.76719999999999999"/>
        <n v="0.66979999999999995"/>
        <n v="0.89510000000000001"/>
        <n v="0.8538"/>
        <n v="0.73309999999999997"/>
        <n v="0.89470000000000005"/>
        <n v="0.9173"/>
        <n v="0.97409999999999997"/>
        <n v="0.84350000000000003"/>
        <n v="0.92169999999999996"/>
        <n v="0.69710000000000005"/>
        <n v="0.82199999999999995"/>
        <n v="0.73709999999999998"/>
        <n v="0.87090000000000001"/>
        <n v="0.72840000000000005"/>
        <n v="0.78859999999999997"/>
        <n v="0.93079999999999996"/>
        <n v="0.91949999999999998"/>
        <n v="0.68089999999999995"/>
        <n v="0.80320000000000003"/>
        <n v="0.93959999999999999"/>
        <n v="0.83020000000000005"/>
        <n v="0.78420000000000001"/>
        <n v="0.58909999999999996"/>
        <n v="0.90910000000000002"/>
        <n v="0.80479999999999996"/>
        <n v="0.95640000000000003"/>
        <n v="0.65980000000000005"/>
        <n v="0.95040000000000002"/>
        <n v="0.65580000000000005"/>
        <n v="0.83220000000000005"/>
        <n v="0.65110000000000001"/>
        <n v="0.91400000000000003"/>
        <n v="0.82210000000000005"/>
        <n v="0.90720000000000001"/>
        <n v="0.86029999999999995"/>
        <n v="0.75160000000000005"/>
        <n v="0.66420000000000001"/>
        <n v="0.64749999999999996"/>
        <n v="0.64729999999999999"/>
        <n v="0.80100000000000005"/>
        <n v="0.41610000000000003"/>
        <n v="0.89290000000000003"/>
        <n v="0.80210000000000004"/>
        <n v="0.97660000000000002"/>
        <n v="0.73799999999999999"/>
        <n v="0.64959999999999996"/>
        <n v="0.60270000000000001"/>
        <n v="0.95089999999999997"/>
        <n v="0.72919999999999996"/>
        <n v="0.70030000000000003"/>
        <n v="0.70920000000000005"/>
        <n v="0.82410000000000005"/>
        <n v="0.7601"/>
        <n v="0.65810000000000002"/>
        <n v="0.84279999999999999"/>
        <n v="0.90269999999999995"/>
        <n v="0.53010000000000002"/>
        <n v="0.44019999999999998"/>
        <n v="0.69189999999999996"/>
        <n v="0.91349999999999998"/>
        <n v="0.74339999999999995"/>
        <n v="0.76"/>
        <n v="0.64059999999999995"/>
        <n v="0.67930000000000001"/>
        <n v="0.69679999999999997"/>
        <n v="0.79039999999999999"/>
        <n v="0.80369999999999997"/>
        <n v="0.44069999999999998"/>
        <n v="0.82420000000000004"/>
        <n v="0.92869999999999997"/>
        <n v="0.45639999999999997"/>
        <n v="0.78110000000000002"/>
        <n v="0.47570000000000001"/>
        <n v="0.73509999999999998"/>
        <n v="0.60219999999999996"/>
        <n v="0.58299999999999996"/>
        <n v="0.89729999999999999"/>
        <n v="0.87360000000000004"/>
        <n v="0.69279999999999997"/>
        <n v="0.64200000000000002"/>
        <n v="0.68969999999999998"/>
        <n v="0.60650000000000004"/>
        <n v="0.93320000000000003"/>
        <n v="0.55679999999999996"/>
        <n v="0.59299999999999997"/>
        <n v="0.57599999999999996"/>
        <n v="0.80520000000000003"/>
        <n v="0.63090000000000002"/>
        <n v="0.95030000000000003"/>
        <n v="0.85760000000000003"/>
        <n v="0.83940000000000003"/>
        <n v="0.7944"/>
        <n v="0.4405"/>
        <n v="0.54279999999999995"/>
        <n v="0.52129999999999999"/>
        <n v="0.62870000000000004"/>
        <n v="0.4158"/>
        <n v="0.4819"/>
        <n v="0.49509999999999998"/>
        <n v="0.61829999999999996"/>
        <n v="0.84160000000000001"/>
        <n v="0.5464"/>
        <n v="0.62229999999999996"/>
        <n v="0.74360000000000004"/>
        <n v="0.74770000000000003"/>
        <n v="0.49049999999999999"/>
        <n v="0.48599999999999999"/>
        <n v="0.56459999999999999"/>
        <n v="0.74839999999999995"/>
        <n v="0.3659"/>
        <n v="0.73040000000000005"/>
        <n v="0.5323"/>
        <n v="0.32040000000000002"/>
        <n v="0.41370000000000001"/>
        <n v="0.52410000000000001"/>
        <n v="0.79220000000000002"/>
        <n v="0.58499999999999996"/>
        <n v="0.39389999999999997"/>
        <n v="0.43519999999999998"/>
        <n v="0.40860000000000002"/>
        <n v="0.72319999999999995"/>
        <n v="0.75180000000000002"/>
        <n v="0.49559999999999998"/>
        <n v="0.46879999999999999"/>
        <n v="0.5272"/>
        <n v="0.19800000000000001"/>
        <n v="0.77110000000000001"/>
        <n v="0.42530000000000001"/>
        <n v="0.1628"/>
        <n v="0.63529999999999998"/>
        <n v="0.64090000000000003"/>
        <n v="0.8276"/>
        <n v="0.2467"/>
        <n v="0.26850000000000002"/>
        <n v="0.56489999999999996"/>
        <n v="0.56479999999999997"/>
        <n v="0.2092"/>
        <n v="0.55810000000000004"/>
        <n v="0.33539999999999998"/>
        <n v="0.29210000000000003"/>
        <n v="0.5645"/>
        <n v="0.59240000000000004"/>
        <n v="0.31630000000000003"/>
        <n v="0.1966"/>
        <n v="0.14929999999999999"/>
        <n v="0.41889999999999999"/>
        <n v="0.45350000000000001"/>
        <n v="0.23630000000000001"/>
        <n v="0.3831"/>
        <n v="0.34389999999999998"/>
        <n v="0.19020000000000001"/>
        <n v="0.20399999999999999"/>
        <n v="1.6899999999999998E-2"/>
        <n v="0.40079999999999999"/>
        <n v="0.43690000000000001"/>
        <n v="0.49640000000000001"/>
        <n v="0.28849999999999998"/>
        <n v="0.20899999999999999"/>
        <n v="0.28239999999999998"/>
        <n v="0.2616"/>
        <n v="0.2427"/>
        <n v="0.184"/>
        <n v="0.1812"/>
        <n v="0.151"/>
        <n v="8.9800000000000005E-2"/>
        <n v="0.1087"/>
        <n v="0.1162"/>
        <n v="0.41089999999999999"/>
        <n v="0.34549999999999997"/>
        <n v="0.22439999999999999"/>
        <n v="0.18310000000000001"/>
        <n v="0.35270000000000001"/>
        <n v="0.13159999999999999"/>
        <n v="0.46500000000000002"/>
        <n v="0.1792"/>
        <n v="0.3281"/>
        <n v="0.55520000000000003"/>
        <n v="0.11210000000000001"/>
        <n v="0.52049999999999996"/>
        <n v="0.15010000000000001"/>
        <n v="7.6600000000000001E-2"/>
        <n v="0.21590000000000001"/>
        <n v="9.4100000000000003E-2"/>
        <n v="0.14180000000000001"/>
        <n v="0.30259999999999998"/>
        <n v="0.31459999999999999"/>
        <n v="6.3600000000000004E-2"/>
        <n v="0.29509999999999997"/>
        <n v="8.9999999999999998E-4"/>
        <n v="9.7100000000000006E-2"/>
        <n v="0.1047"/>
        <n v="6.3399999999999998E-2"/>
        <n v="0.40600000000000003"/>
        <n v="0.14380000000000001"/>
        <n v="3.3099999999999997E-2"/>
        <n v="0.1789"/>
        <n v="0.1341"/>
        <n v="0.1055"/>
        <n v="8.3900000000000002E-2"/>
        <n v="0.96579999999999999"/>
        <n v="2.7000000000000001E-3"/>
        <n v="9.2999999999999999E-2"/>
        <n v="0.14050000000000001"/>
        <n v="2.5000000000000001E-2"/>
        <n v="6.7299999999999999E-2"/>
        <n v="3.0000000000000001E-3"/>
        <n v="4.3299999999999998E-2"/>
        <n v="6.7500000000000004E-2"/>
        <n v="1.95E-2"/>
        <n v="0.12920000000000001"/>
        <n v="0.1739"/>
        <n v="0"/>
        <n v="3.7199999999999997E-2"/>
        <n v="6.6900000000000001E-2"/>
        <n v="4.7800000000000002E-2"/>
        <n v="1.72E-2"/>
        <n v="0.20880000000000001"/>
      </sharedItems>
      <fieldGroup base="3">
        <rangePr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Hyp_strain_cov" numFmtId="0">
      <sharedItems containsSemiMixedTypes="0" containsString="0" containsNumber="1" minValue="7.3000000000000001E-3" maxValue="1" count="39">
        <n v="0.99629999999999996"/>
        <n v="0.99270000000000003"/>
        <n v="1"/>
        <n v="0.93769999999999998"/>
        <n v="0.98899999999999999"/>
        <n v="0.8901"/>
        <n v="0.98170000000000002"/>
        <n v="0.94140000000000001"/>
        <n v="0.97440000000000004"/>
        <n v="0.98529999999999995"/>
        <n v="0.97070000000000001"/>
        <n v="0.86809999999999998"/>
        <n v="0.97799999999999998"/>
        <n v="0.85709999999999997"/>
        <n v="0.95599999999999996"/>
        <n v="0.92669999999999997"/>
        <n v="0.93410000000000004"/>
        <n v="0.8498"/>
        <n v="0.84250000000000003"/>
        <n v="0.84619999999999995"/>
        <n v="0.90480000000000005"/>
        <n v="0.86080000000000001"/>
        <n v="0.56410000000000005"/>
        <n v="0.43959999999999999"/>
        <n v="1.47E-2"/>
        <n v="0.90110000000000001"/>
        <n v="0.1026"/>
        <n v="0.1062"/>
        <n v="0.96699999999999997"/>
        <n v="0.96340000000000003"/>
        <n v="0.88639999999999997"/>
        <n v="0.90839999999999999"/>
        <n v="0.82779999999999998"/>
        <n v="0.94510000000000005"/>
        <n v="0.87549999999999994"/>
        <n v="7.3000000000000001E-3"/>
        <n v="0.6593"/>
        <n v="0.9597"/>
        <n v="3.6600000000000001E-2"/>
      </sharedItems>
      <fieldGroup base="4">
        <rangePr autoStart="0"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minmax_HEG_expr_score" numFmtId="0">
      <sharedItems containsSemiMixedTypes="0" containsString="0" containsNumber="1" minValue="0" maxValue="1" count="4">
        <n v="0.66666666666666663"/>
        <n v="0.33333333333333331"/>
        <n v="1"/>
        <n v="0"/>
      </sharedItems>
      <fieldGroup base="5">
        <rangePr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grand_score" numFmtId="0">
      <sharedItems containsSemiMixedTypes="0" containsString="0" containsNumber="1" minValue="1.0105726963447117" maxValue="4.8903526523331289" count="556">
        <n v="4.8903526523331289"/>
        <n v="4.8847282016087163"/>
        <n v="4.8443696588447915"/>
        <n v="4.8418118084843966"/>
        <n v="4.8212418299013384"/>
        <n v="4.8099982891008475"/>
        <n v="4.808998289100848"/>
        <n v="4.8084593193763121"/>
        <n v="4.7992386953119741"/>
        <n v="4.792005308526158"/>
        <n v="4.7862906127240219"/>
        <n v="4.782927110890304"/>
        <n v="4.7795097907490511"/>
        <n v="4.7689169776189857"/>
        <n v="4.7579659835459722"/>
        <n v="4.7308236693311754"/>
        <n v="4.7286477345908722"/>
        <n v="4.7210389185311428"/>
        <n v="4.7157072753067002"/>
        <n v="4.7152947647682524"/>
        <n v="4.7137480647695345"/>
        <n v="4.7015464722979807"/>
        <n v="4.6986723338230147"/>
        <n v="4.6900364647694319"/>
        <n v="4.6899509575651743"/>
        <n v="4.6790364647694327"/>
        <n v="4.6735811213766878"/>
        <n v="4.667488898362695"/>
        <n v="4.666248064769535"/>
        <n v="4.6606330387887356"/>
        <n v="4.6510330387887358"/>
        <n v="4.6489114829248903"/>
        <n v="4.64883649476283"/>
        <n v="4.6434432434894841"/>
        <n v="4.6395490335981746"/>
        <n v="4.6331392728350869"/>
        <n v="4.6325819976395879"/>
        <n v="4.6299043734721108"/>
        <n v="4.6294910689045921"/>
        <n v="4.6269201504530244"/>
        <n v="4.6229136773810593"/>
        <n v="4.6162669716587894"/>
        <n v="4.6088858484376072"/>
        <n v="4.6083669716587892"/>
        <n v="4.6082770627142029"/>
        <n v="4.6035975892799446"/>
        <n v="4.5981858484376064"/>
        <n v="4.597742307637116"/>
        <n v="4.5909060568157214"/>
        <n v="4.5854849938519591"/>
        <n v="4.5828022316765873"/>
        <n v="4.5809060568157216"/>
        <n v="4.5783423076371159"/>
        <n v="4.5654291266264941"/>
        <n v="4.559218519950277"/>
        <n v="4.5579828702689102"/>
        <n v="4.5475623669120662"/>
        <n v="4.5366072501288368"/>
        <n v="4.5304479428797624"/>
        <n v="4.5250596837221"/>
        <n v="4.5201799559726146"/>
        <n v="4.518359512058268"/>
        <n v="4.5128519067360937"/>
        <n v="4.5123853110661276"/>
        <n v="4.5097029710769707"/>
        <n v="4.5062719751928233"/>
        <n v="4.5062639047425659"/>
        <n v="4.5057591428932282"/>
        <n v="4.5038310577410838"/>
        <n v="4.5025316831148148"/>
        <n v="4.5017084657229383"/>
        <n v="4.4995689985386047"/>
        <n v="4.4834673837535268"/>
        <n v="4.4829279215377902"/>
        <n v="4.4802403846723458"/>
        <n v="4.4776689985386051"/>
        <n v="4.4738759719957901"/>
        <n v="4.4732590884614121"/>
        <n v="4.472329271608146"/>
        <n v="4.4708131389646466"/>
        <n v="4.466404734990979"/>
        <n v="4.465158029268709"/>
        <n v="4.4612580292687092"/>
        <n v="4.456616657134016"/>
        <n v="4.4559842316341349"/>
        <n v="4.4558294272383367"/>
        <n v="4.4544769060475264"/>
        <n v="4.4489844627404649"/>
        <n v="4.4489291148509063"/>
        <n v="4.4480874409091609"/>
        <n v="4.4360491629550012"/>
        <n v="4.4328115464930926"/>
        <n v="4.4318836442856515"/>
        <n v="4.4310612761936543"/>
        <n v="4.4309732742001264"/>
        <n v="4.4258142456273477"/>
        <n v="4.4250160317602854"/>
        <n v="4.4245181574168972"/>
        <n v="4.4217456793905852"/>
        <n v="4.4187978367178591"/>
        <n v="4.4178400912080935"/>
        <n v="4.4166212995306582"/>
        <n v="4.4132895624738167"/>
        <n v="4.4123775644673442"/>
        <n v="4.4086100890395583"/>
        <n v="4.4014645591135304"/>
        <n v="4.4013448668952391"/>
        <n v="4.4005417583653106"/>
        <n v="4.3990214114291337"/>
        <n v="4.3954171357676124"/>
        <n v="4.3943416836796487"/>
        <n v="4.3929167909832527"/>
        <n v="4.3921448668952392"/>
        <n v="4.3917981129838477"/>
        <n v="4.3886815484441684"/>
        <n v="4.3878769060475262"/>
        <n v="4.3877791809258282"/>
        <n v="4.3873566337970118"/>
        <n v="4.3862769060475264"/>
        <n v="4.3846577160575988"/>
        <n v="4.3836063274625339"/>
        <n v="4.3822814347661385"/>
        <n v="4.3809949960479502"/>
        <n v="4.3804853110661268"/>
        <n v="4.3747324713350171"/>
        <n v="4.3706787515761709"/>
        <n v="4.3687083176845958"/>
        <n v="4.3684261603123513"/>
        <n v="4.3682448668952389"/>
        <n v="4.3681448668952392"/>
        <n v="4.3638775644673444"/>
        <n v="4.3615209654825513"/>
        <n v="4.3609983218332937"/>
        <n v="4.359561276193654"/>
        <n v="4.3594018189151278"/>
        <n v="4.3587010596921605"/>
        <n v="4.3572419147859778"/>
        <n v="4.3539578144733966"/>
        <n v="4.3529228920022129"/>
        <n v="4.3525217858739511"/>
        <n v="4.3513144012575387"/>
        <n v="4.3502831409157228"/>
        <n v="4.3484859838711039"/>
        <n v="4.3407578144733963"/>
        <n v="4.3403391364739914"/>
        <n v="4.3303477880433547"/>
        <n v="4.3287183834548077"/>
        <n v="4.3283775644673446"/>
        <n v="4.3261074188732076"/>
        <n v="4.3228422534098891"/>
        <n v="4.3213010596921606"/>
        <n v="4.3210633375360636"/>
        <n v="4.3052421663867815"/>
        <n v="4.3048163239077555"/>
        <n v="4.3046314563768018"/>
        <n v="4.3027572793906881"/>
        <n v="4.3027227987105361"/>
        <n v="4.3017180689971335"/>
        <n v="4.300779194970092"/>
        <n v="4.2980355019327856"/>
        <n v="4.297935501932785"/>
        <n v="4.2940479444640225"/>
        <n v="4.2917485459483951"/>
        <n v="4.2915303304450063"/>
        <n v="4.2863336383254556"/>
        <n v="4.2856577355712586"/>
        <n v="4.2841745938083884"/>
        <n v="4.2826336383254553"/>
        <n v="4.2794432761512029"/>
        <n v="4.2693637795080468"/>
        <n v="4.2644897770173911"/>
        <n v="4.2643306243227697"/>
        <n v="4.2631226164284852"/>
        <n v="4.2602691335566263"/>
        <n v="4.2581984764831269"/>
        <n v="4.2574708786460036"/>
        <n v="4.2558933456164709"/>
        <n v="4.2543405929612366"/>
        <n v="4.2535911508965176"/>
        <n v="4.2517924539526737"/>
        <n v="4.2501727234823878"/>
        <n v="4.2449723543173477"/>
        <n v="4.2447723543173472"/>
        <n v="4.2446571575009155"/>
        <n v="4.2421185565753357"/>
        <n v="4.2409328159752295"/>
        <n v="4.2335848931526918"/>
        <n v="4.2298054588674576"/>
        <n v="4.2288884717554049"/>
        <n v="4.2195766687489069"/>
        <n v="4.2194203207107215"/>
        <n v="4.2174900642269595"/>
        <n v="4.2171653719796014"/>
        <n v="4.216764255946611"/>
        <n v="4.2158028312133062"/>
        <n v="4.2094007281967158"/>
        <n v="4.2077857257433937"/>
        <n v="4.206883140915723"/>
        <n v="4.202715909021526"/>
        <n v="4.1971146095464285"/>
        <n v="4.1952223535858009"/>
        <n v="4.1942156783140794"/>
        <n v="4.193115304541152"/>
        <n v="4.1891771985436197"/>
        <n v="4.187926350388766"/>
        <n v="4.1866543951459834"/>
        <n v="4.1827543951459827"/>
        <n v="4.1818247579172114"/>
        <n v="4.1809739167955033"/>
        <n v="4.1804405929612365"/>
        <n v="4.1627784985190806"/>
        <n v="4.1623727234823873"/>
        <n v="4.1584140133830516"/>
        <n v="4.1572739167955035"/>
        <n v="4.1544907630653221"/>
        <n v="4.1527896688398371"/>
        <n v="4.1515704908148079"/>
        <n v="4.1509847333872774"/>
        <n v="4.1462781671916336"/>
        <n v="4.1432070513390116"/>
        <n v="4.1368512710598786"/>
        <n v="4.1367596759147727"/>
        <n v="4.1307511294071313"/>
        <n v="4.1296714016576459"/>
        <n v="4.1295246959353751"/>
        <n v="4.1281246959353748"/>
        <n v="4.128024695935375"/>
        <n v="4.1192803817592107"/>
        <n v="4.1187560070171472"/>
        <n v="4.1154303304450064"/>
        <n v="4.1133969971116731"/>
        <n v="4.1098246959353748"/>
        <n v="4.098948215110835"/>
        <n v="4.0978009677660694"/>
        <n v="4.0953281780736939"/>
        <n v="4.0929135616513523"/>
        <n v="4.0900511294071311"/>
        <n v="4.0894755210426457"/>
        <n v="4.0880560070171468"/>
        <n v="4.0862252784790867"/>
        <n v="4.0853059395786984"/>
        <n v="4.0799000319137022"/>
        <n v="4.0713923555368767"/>
        <n v="4.0661923555368764"/>
        <n v="4.0642435072575323"/>
        <n v="4.0624491087440262"/>
        <n v="4.0616645033845256"/>
        <n v="4.0613083503463141"/>
        <n v="4.0548202482512483"/>
        <n v="4.0505677263588273"/>
        <n v="4.0393729941291996"/>
        <n v="4.033928098101585"/>
        <n v="4.0317976863765583"/>
        <n v="4.0314328204703358"/>
        <n v="4.0296491087440263"/>
        <n v="4.0287677263588266"/>
        <n v="4.0166323187171935"/>
        <n v="4.0153415333383471"/>
        <n v="4.0137115335619056"/>
        <n v="4.0134620366951914"/>
        <n v="4.0111295353318752"/>
        <n v="4.010041533338347"/>
        <n v="4.0077070513390121"/>
        <n v="4.0064373337790995"/>
        <n v="4.0048023206682704"/>
        <n v="4.0045600122831368"/>
        <n v="4.004286416555118"/>
        <n v="4.0006880780958003"/>
        <n v="3.9988973929123062"/>
        <n v="3.9985906669512477"/>
        <n v="3.9972412031596849"/>
        <n v="3.9893388501483815"/>
        <n v="3.9885491087440261"/>
        <n v="3.9804850501214744"/>
        <n v="3.979622171930671"/>
        <n v="3.9722551384220712"/>
        <n v="3.9711099428178698"/>
        <n v="3.9710376958617677"/>
        <n v="3.9668551384220714"/>
        <n v="3.9665555052640045"/>
        <n v="3.9592021685994516"/>
        <n v="3.9512660958560799"/>
        <n v="3.9465753684248228"/>
        <n v="3.9433498075823898"/>
        <n v="3.9384281780736932"/>
        <n v="3.9352636291667467"/>
        <n v="3.9315714016576462"/>
        <n v="3.9252653719796009"/>
        <n v="3.9154982255030091"/>
        <n v="3.9071836475978725"/>
        <n v="3.905796302193894"/>
        <n v="3.9050583613963732"/>
        <n v="3.8951221719306712"/>
        <n v="3.8891729941292001"/>
        <n v="3.8791551384220715"/>
        <n v="3.8619234510127751"/>
        <n v="3.8552869873773878"/>
        <n v="3.8503150515342139"/>
        <n v="3.8471288604804426"/>
        <n v="3.8466451651857474"/>
        <n v="3.8438085814526439"/>
        <n v="3.8396234510127751"/>
        <n v="3.8381636291667465"/>
        <n v="3.8365101739241987"/>
        <n v="3.8346281780736935"/>
        <n v="3.8189963021938937"/>
        <n v="3.8146506473206832"/>
        <n v="3.7992093053291232"/>
        <n v="3.7968869873773881"/>
        <n v="3.7884885798489418"/>
        <n v="3.7821602052610834"/>
        <n v="3.7797989853838607"/>
        <n v="3.7710902725158486"/>
        <n v="3.7659320386462682"/>
        <n v="3.764798225503009"/>
        <n v="3.7639902725158483"/>
        <n v="3.7526673948633822"/>
        <n v="3.7522901176794421"/>
        <n v="3.7493115335619058"/>
        <n v="3.7347963021938937"/>
        <n v="3.7333751323896043"/>
        <n v="3.7330404426199357"/>
        <n v="3.7272636291667465"/>
        <n v="3.7174560070171467"/>
        <n v="3.7113072596279029"/>
        <n v="3.7086810378576938"/>
        <n v="3.7059108978006772"/>
        <n v="3.7052929557058154"/>
        <n v="3.7036108978006776"/>
        <n v="3.6866451651857477"/>
        <n v="3.6845763388377235"/>
        <n v="3.6791118318524134"/>
        <n v="3.6783451651857475"/>
        <n v="3.6694048142277356"/>
        <n v="3.668285240069427"/>
        <n v="3.650475248119311"/>
        <n v="3.6394948447403603"/>
        <n v="3.6269616764500174"/>
        <n v="3.6219989853838608"/>
        <n v="3.6193376958617676"/>
        <n v="3.6142491087440258"/>
        <n v="3.6077597749903059"/>
        <n v="3.6072285358816685"/>
        <n v="3.6033662450718755"/>
        <n v="3.6005913626020423"/>
        <n v="3.5966948447403606"/>
        <n v="3.5930536540440547"/>
        <n v="3.5866978946654484"/>
        <n v="3.5858378355322418"/>
        <n v="3.5843304461747136"/>
        <n v="3.5831817182008807"/>
        <n v="3.581596997111673"/>
        <n v="3.5705978946654486"/>
        <n v="3.5452978946654485"/>
        <n v="3.5346901176794421"/>
        <n v="3.5307520615725001"/>
        <n v="3.530206167129935"/>
        <n v="3.5293005778554152"/>
        <n v="3.5146010796085574"/>
        <n v="3.5130585316540697"/>
        <n v="3.5114664401292797"/>
        <n v="3.5063880780957999"/>
        <n v="3.5016580299009283"/>
        <n v="3.4886186668895496"/>
        <n v="3.4869157754106928"/>
        <n v="3.4867964607469375"/>
        <n v="3.4824476243660096"/>
        <n v="3.4670563355065038"/>
        <n v="3.4670226736838137"/>
        <n v="3.4588994871370029"/>
        <n v="3.4585482151108349"/>
        <n v="3.4469817182008806"/>
        <n v="3.4385929557058152"/>
        <n v="3.4382585316540699"/>
        <n v="3.4373358851079328"/>
        <n v="3.4355520615725004"/>
        <n v="3.4257150515342136"/>
        <n v="3.4247637795080466"/>
        <n v="3.4213834632902587"/>
        <n v="3.4189583613963728"/>
        <n v="3.412996201998542"/>
        <n v="3.4119580299009282"/>
        <n v="3.4065420350914901"/>
        <n v="3.4030214114291333"/>
        <n v="3.3973601241256248"/>
        <n v="3.3934569391825158"/>
        <n v="3.3924460318944551"/>
        <n v="3.3805442845864939"/>
        <n v="3.376606167129935"/>
        <n v="3.3729031314360984"/>
        <n v="3.3626728337966019"/>
        <n v="3.3585460318944551"/>
        <n v="3.3521012322263801"/>
        <n v="3.3343994871370026"/>
        <n v="3.3326601241256242"/>
        <n v="3.3315569391825157"/>
        <n v="3.3274329117385419"/>
        <n v="3.3206193212605153"/>
        <n v="3.3151126985611223"/>
        <n v="3.3145601241256242"/>
        <n v="3.3109885798489422"/>
        <n v="3.3048226736838133"/>
        <n v="3.3040210812122592"/>
        <n v="3.2964121968079803"/>
        <n v="3.2862885798489421"/>
        <n v="3.2836460318944551"/>
        <n v="3.2522948447403608"/>
        <n v="3.2505817182008809"/>
        <n v="3.250477564467344"/>
        <n v="3.2485782002285726"/>
        <n v="3.2460536540440548"/>
        <n v="3.2430100341798886"/>
        <n v="3.2398567843461086"/>
        <n v="3.226715775410693"/>
        <n v="3.2260994871370028"/>
        <n v="3.2256050764115227"/>
        <n v="3.2241126985611221"/>
        <n v="3.2083384899032068"/>
        <n v="3.1964175761711373"/>
        <n v="3.1889768405908652"/>
        <n v="3.1806454610721855"/>
        <n v="3.1740502986864079"/>
        <n v="3.1740010796085572"/>
        <n v="3.1716191686426916"/>
        <n v="3.1698137892795346"/>
        <n v="3.1559994871370027"/>
        <n v="3.1539476243660096"/>
        <n v="3.1491175205000705"/>
        <n v="3.1412432761512021"/>
        <n v="3.1372142910326768"/>
        <n v="3.1364490116474126"/>
        <n v="3.1254768405908653"/>
        <n v="3.1084090895893528"/>
        <n v="3.0991520002228832"/>
        <n v="3.0914717430781895"/>
        <n v="3.0844077023079497"/>
        <n v="3.0773424229226856"/>
        <n v="3.064772833796602"/>
        <n v="3.0556925041924359"/>
        <n v="3.0300142910326766"/>
        <n v="3.0180267907922915"/>
        <n v="3.0131061671299348"/>
        <n v="3.0120157754106924"/>
        <n v="2.9979728337966018"/>
        <n v="2.9956267907922913"/>
        <n v="2.9905728337966018"/>
        <n v="2.9861082334194444"/>
        <n v="2.9831661538036691"/>
        <n v="2.973633413491684"/>
        <n v="2.9668688352661183"/>
        <n v="2.9543597059211781"/>
        <n v="2.9540142910326765"/>
        <n v="2.9439191686426915"/>
        <n v="2.9200717430781897"/>
        <n v="2.914169942317745"/>
        <n v="2.8935569391825156"/>
        <n v="2.8931587030806267"/>
        <n v="2.8909126985611224"/>
        <n v="2.8902728337966019"/>
        <n v="2.8884717430781897"/>
        <n v="2.8722817182008806"/>
        <n v="2.8551126985611224"/>
        <n v="2.8525358851079328"/>
        <n v="2.8512050764115227"/>
        <n v="2.8472817182008807"/>
        <n v="2.8316076221495998"/>
        <n v="2.8302728337966019"/>
        <n v="2.8260142910326764"/>
        <n v="2.8240717430781896"/>
        <n v="2.8133142910326767"/>
        <n v="2.8006034114804961"/>
        <n v="2.7841186668895497"/>
        <n v="2.7828585316540697"/>
        <n v="2.7696645613321151"/>
        <n v="2.7623121277388525"/>
        <n v="2.7561204119789271"/>
        <n v="2.7490186668895498"/>
        <n v="2.7430585316540701"/>
        <n v="2.7330817182008809"/>
        <n v="2.7291925041924361"/>
        <n v="2.7279722747499204"/>
        <n v="2.7275717430781894"/>
        <n v="2.7249191686426917"/>
        <n v="2.7109087017581563"/>
        <n v="2.70555853165407"/>
        <n v="2.6948677462752237"/>
        <n v="2.6887525821343758"/>
        <n v="2.6875677462752239"/>
        <n v="2.6829777727562343"/>
        <n v="2.6818711840315079"/>
        <n v="2.6800511958300812"/>
        <n v="2.6734203207107212"/>
        <n v="2.6729525821343763"/>
        <n v="2.6458842428378042"/>
        <n v="2.6258126985611221"/>
        <n v="2.6230651543534629"/>
        <n v="2.6223824420773596"/>
        <n v="2.6178601241256243"/>
        <n v="2.6149635467159755"/>
        <n v="2.6125483848675475"/>
        <n v="2.5920640484691178"/>
        <n v="2.5880618692150024"/>
        <n v="2.5758251983207368"/>
        <n v="2.5744459594349833"/>
        <n v="2.5698246965675948"/>
        <n v="2.5432496033585266"/>
        <n v="2.5294175761711375"/>
        <n v="2.5276842428378044"/>
        <n v="2.5269334134916841"/>
        <n v="2.5078624559975631"/>
        <n v="2.4991175761711375"/>
        <n v="2.4925483848675474"/>
        <n v="2.4853126985611218"/>
        <n v="2.4849191686426919"/>
        <n v="2.4784153244575493"/>
        <n v="2.4746246965675947"/>
        <n v="2.4437142910326766"/>
        <n v="2.4258382610892966"/>
        <n v="2.4155116266514431"/>
        <n v="2.4133050764115227"/>
        <n v="2.4065251983207365"/>
        <n v="2.4044191686426917"/>
        <n v="2.3967743689746164"/>
        <n v="2.3824191686426919"/>
        <n v="2.3781677462752238"/>
        <n v="2.348225198320737"/>
        <n v="2.2969640484691176"/>
        <n v="2.293533413491684"/>
        <n v="2.2854267907922909"/>
        <n v="2.2618842428378043"/>
        <n v="2.2064334134916841"/>
        <n v="2.2040809576993432"/>
        <n v="2.1814334134916842"/>
        <n v="2.1698842428378042"/>
        <n v="2.1129858353093587"/>
        <n v="2.0938858353093583"/>
        <n v="2.0673858353093584"/>
        <n v="2.0632858353093586"/>
        <n v="2.0592858353093586"/>
        <n v="2.0460858353093587"/>
        <n v="2.0387858353093584"/>
        <n v="2.0044509095044707"/>
        <n v="1.898044879826426"/>
        <n v="1.8943448798264257"/>
        <n v="1.8907448798264257"/>
        <n v="1.8870448798264259"/>
        <n v="1.7960897596528516"/>
        <n v="1.7000591246754178"/>
        <n v="1.6980525019760251"/>
        <n v="1.6963591246754179"/>
        <n v="1.5647115464930925"/>
        <n v="1.5610115464930925"/>
        <n v="1.5574115464930924"/>
        <n v="1.3667257913420845"/>
        <n v="1.1983782131597591"/>
        <n v="1.01057269634471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ya" refreshedDate="44833.973309837966" createdVersion="7" refreshedVersion="8" minRefreshableVersion="3" recordCount="609" xr:uid="{485CB671-5787-4EDA-96C1-2A7F0DDD316F}">
  <cacheSource type="worksheet">
    <worksheetSource name="Table1"/>
  </cacheSource>
  <cacheFields count="43">
    <cacheField name="TCE_id" numFmtId="0">
      <sharedItems containsSemiMixedTypes="0" containsString="0" containsNumber="1" containsInteger="1" minValue="19" maxValue="1081296"/>
    </cacheField>
    <cacheField name="TCE_sequence" numFmtId="0">
      <sharedItems/>
    </cacheField>
    <cacheField name="TCE_length" numFmtId="0">
      <sharedItems containsSemiMixedTypes="0" containsString="0" containsNumber="1" containsInteger="1" minValue="8" maxValue="27"/>
    </cacheField>
    <cacheField name="Mtb_NP_Prtn_id" numFmtId="0">
      <sharedItems/>
    </cacheField>
    <cacheField name="Mtb_NP_Prtn_count" numFmtId="0">
      <sharedItems containsSemiMixedTypes="0" containsString="0" containsNumber="1" containsInteger="1" minValue="0" maxValue="19" count="10">
        <n v="1"/>
        <n v="3"/>
        <n v="4"/>
        <n v="2"/>
        <n v="5"/>
        <n v="7"/>
        <n v="6"/>
        <n v="8"/>
        <n v="19"/>
        <n v="0"/>
      </sharedItems>
    </cacheField>
    <cacheField name="log_Mtb_NP_Prtn_count" numFmtId="0">
      <sharedItems containsSemiMixedTypes="0" containsString="0" containsNumber="1" minValue="0" maxValue="1.3010299956639813" count="10">
        <n v="0.3010299956639812"/>
        <n v="0.6020599913279624"/>
        <n v="0.69897000433601886"/>
        <n v="0.47712125471966244"/>
        <n v="0.77815125038364363"/>
        <n v="0.90308998699194354"/>
        <n v="0.84509804001425681"/>
        <n v="0.95424250943932487"/>
        <n v="1.3010299956639813"/>
        <n v="0"/>
      </sharedItems>
    </cacheField>
    <cacheField name="minmax_Mtb_NP_Prtn_count" numFmtId="0">
      <sharedItems containsSemiMixedTypes="0" containsString="0" containsNumber="1" minValue="0" maxValue="1" count="10">
        <n v="0.23137821315975918"/>
        <n v="0.46275642631951835"/>
        <n v="0.5372435736804817"/>
        <n v="0.36672579134208461"/>
        <n v="0.59810400450184376"/>
        <n v="0.69413463947927745"/>
        <n v="0.64956076557094333"/>
        <n v="0.73345158268416921"/>
        <n v="1"/>
        <n v="0"/>
      </sharedItems>
      <fieldGroup base="6">
        <rangePr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Mtb_Rv_Prtn_id" numFmtId="0">
      <sharedItems/>
    </cacheField>
    <cacheField name="Mtb_Rv_Prtn_count" numFmtId="0">
      <sharedItems containsSemiMixedTypes="0" containsString="0" containsNumber="1" containsInteger="1" minValue="0" maxValue="20" count="10">
        <n v="1"/>
        <n v="3"/>
        <n v="5"/>
        <n v="2"/>
        <n v="4"/>
        <n v="6"/>
        <n v="7"/>
        <n v="8"/>
        <n v="20"/>
        <n v="0"/>
      </sharedItems>
    </cacheField>
    <cacheField name="Hs_Protein_id" numFmtId="0">
      <sharedItems/>
    </cacheField>
    <cacheField name="HS_Protein_count" numFmtId="0">
      <sharedItems containsSemiMixedTypes="0" containsString="0" containsNumber="1" containsInteger="1" minValue="0" maxValue="11" count="8">
        <n v="0"/>
        <n v="1"/>
        <n v="7"/>
        <n v="11"/>
        <n v="4"/>
        <n v="5"/>
        <n v="3"/>
        <n v="2"/>
      </sharedItems>
    </cacheField>
    <cacheField name="Biome_Protein_id" numFmtId="0">
      <sharedItems longText="1"/>
    </cacheField>
    <cacheField name="Biom_Protein_count" numFmtId="0">
      <sharedItems containsSemiMixedTypes="0" containsString="0" containsNumber="1" containsInteger="1" minValue="0" maxValue="250" count="20">
        <n v="1"/>
        <n v="0"/>
        <n v="3"/>
        <n v="2"/>
        <n v="6"/>
        <n v="4"/>
        <n v="5"/>
        <n v="99"/>
        <n v="65"/>
        <n v="89"/>
        <n v="249"/>
        <n v="204"/>
        <n v="237"/>
        <n v="45"/>
        <n v="250"/>
        <n v="28"/>
        <n v="83"/>
        <n v="42"/>
        <n v="154"/>
        <n v="8"/>
      </sharedItems>
    </cacheField>
    <cacheField name="Unique_to_Mtb" numFmtId="0">
      <sharedItems/>
    </cacheField>
    <cacheField name="Found_in_Mtb-Hs" numFmtId="0">
      <sharedItems/>
    </cacheField>
    <cacheField name="Found_in_Mtb-Biom" numFmtId="0">
      <sharedItems/>
    </cacheField>
    <cacheField name="Found_in_Mtb-Hs-Biom" numFmtId="0">
      <sharedItems/>
    </cacheField>
    <cacheField name="Locus" numFmtId="0">
      <sharedItems count="70">
        <s v="A,B,C,DP,DQ,DR,E,G"/>
        <s v="A,B,C,DP,DQ,DR,E"/>
        <s v="A,B,C,DP,DQ,DR"/>
        <s v="A,B,C,DQ,DR,E,G"/>
        <s v="A,B,DP,DR,E,G"/>
        <s v="A,B,C,DP,DR,E,G"/>
        <s v="A,B,C,E"/>
        <s v="A,B,C,DP,DQ,DR,G"/>
        <s v="A,B,C,DP,DR,E"/>
        <s v="A,B,C,DQ,DR,E"/>
        <s v="A,B,C,DR,E"/>
        <s v="A,B,C,DR,E,G"/>
        <s v="A,B,C,DQ,DR,G"/>
        <s v="A,B,C,DQ,E,G"/>
        <s v="B,C,DP,DQ,DR,E,G"/>
        <s v="A,B,C,DP,E,G"/>
        <s v="A,B,C,DP,DQ,G"/>
        <s v="A,B,C,E,G"/>
        <s v="A,B,C,DR,G"/>
        <s v="A,B,C,DQ,E"/>
        <s v="A,B,C,DR"/>
        <s v="A,B,C,DQ,DR"/>
        <s v="A,B,C,DP,G"/>
        <s v="A,B,DQ,DR,E"/>
        <s v="A,B,C,DQ"/>
        <s v="A,B,DR,E"/>
        <s v="A,B,DP,E,G"/>
        <s v="A,B,C"/>
        <s v="A,B,C,G"/>
        <s v="B,DP,DQ,DR"/>
        <s v="B,C,DQ,G"/>
        <s v="A,B,C,DP,DR"/>
        <s v="A,B,C,DQ,G"/>
        <s v="A,B,DQ,DR"/>
        <s v="DP,DR"/>
        <s v="B,C,E"/>
        <s v="DP,DQ,DR"/>
        <s v="A,C,E,G"/>
        <s v="B,DQ,DR"/>
        <s v="A,B,DR"/>
        <s v="DQ,DR"/>
        <s v="B,C,DQ,E,G"/>
        <s v="A,B,E"/>
        <s v="B,DQ"/>
        <s v="B,C,DQ"/>
        <s v="A,B,DQ"/>
        <s v="A,B,DP,DQ,DR"/>
        <s v="B,C"/>
        <s v="B,C,DR"/>
        <s v="A,B"/>
        <s v="DQ"/>
        <s v="C,DQ,DR"/>
        <s v="B,C,DR,E,G"/>
        <s v="DP"/>
        <s v="DP,DQ"/>
        <s v="DR"/>
        <s v="B"/>
        <s v="A"/>
        <s v="A,C"/>
        <s v="C"/>
        <s v="Nil"/>
        <s v="A,B,DP,DR,E" u="1"/>
        <s v="B,C,DQ,E" u="1"/>
        <s v="B,C,DR,E" u="1"/>
        <s v="A,C,E" u="1"/>
        <s v="A,B,C,DP" u="1"/>
        <s v="A,B,DP,E" u="1"/>
        <s v="A,B,C,DP,E" u="1"/>
        <s v="B,C,DP,DQ,DR,E" u="1"/>
        <s v="A,B,C,DP,DQ" u="1"/>
      </sharedItems>
    </cacheField>
    <cacheField name="Locus_count" numFmtId="0">
      <sharedItems containsSemiMixedTypes="0" containsString="0" containsNumber="1" containsInteger="1" minValue="0" maxValue="7" count="8">
        <n v="7"/>
        <n v="6"/>
        <n v="5"/>
        <n v="4"/>
        <n v="3"/>
        <n v="2"/>
        <n v="1"/>
        <n v="0"/>
      </sharedItems>
    </cacheField>
    <cacheField name="log_Locus_count" numFmtId="0">
      <sharedItems containsSemiMixedTypes="0" containsString="0" containsNumber="1" minValue="0" maxValue="0.90308998699194354" count="8">
        <n v="0.90308998699194354"/>
        <n v="0.84509804001425681"/>
        <n v="0.77815125038364363"/>
        <n v="0.69897000433601886"/>
        <n v="0.6020599913279624"/>
        <n v="0.47712125471966244"/>
        <n v="0.3010299956639812"/>
        <n v="0"/>
      </sharedItems>
      <fieldGroup base="19">
        <rangePr autoEnd="0"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minmax_Locus_count" numFmtId="0">
      <sharedItems containsSemiMixedTypes="0" containsString="0" containsNumber="1" minValue="0" maxValue="1" count="8">
        <n v="1"/>
        <n v="0.93578497401920135"/>
        <n v="0.8616541669070521"/>
        <n v="0.77397603162912088"/>
        <n v="0.66666666666666674"/>
        <n v="0.52832083357371873"/>
        <n v="0.33333333333333337"/>
        <n v="0"/>
      </sharedItems>
      <fieldGroup base="20">
        <rangePr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Alleles" numFmtId="0">
      <sharedItems longText="1"/>
    </cacheField>
    <cacheField name="Alleles_count" numFmtId="0">
      <sharedItems containsSemiMixedTypes="0" containsString="0" containsNumber="1" containsInteger="1" minValue="0" maxValue="107" count="95">
        <n v="105"/>
        <n v="104"/>
        <n v="83"/>
        <n v="82"/>
        <n v="77"/>
        <n v="73"/>
        <n v="70"/>
        <n v="67"/>
        <n v="87"/>
        <n v="63"/>
        <n v="62"/>
        <n v="61"/>
        <n v="58"/>
        <n v="57"/>
        <n v="65"/>
        <n v="75"/>
        <n v="20"/>
        <n v="47"/>
        <n v="71"/>
        <n v="26"/>
        <n v="56"/>
        <n v="50"/>
        <n v="53"/>
        <n v="84"/>
        <n v="46"/>
        <n v="45"/>
        <n v="44"/>
        <n v="42"/>
        <n v="40"/>
        <n v="66"/>
        <n v="60"/>
        <n v="41"/>
        <n v="38"/>
        <n v="54"/>
        <n v="51"/>
        <n v="36"/>
        <n v="48"/>
        <n v="76"/>
        <n v="35"/>
        <n v="43"/>
        <n v="39"/>
        <n v="37"/>
        <n v="97"/>
        <n v="33"/>
        <n v="88"/>
        <n v="93"/>
        <n v="86"/>
        <n v="90"/>
        <n v="80"/>
        <n v="32"/>
        <n v="72"/>
        <n v="78"/>
        <n v="27"/>
        <n v="25"/>
        <n v="107"/>
        <n v="23"/>
        <n v="59"/>
        <n v="21"/>
        <n v="30"/>
        <n v="16"/>
        <n v="19"/>
        <n v="29"/>
        <n v="74"/>
        <n v="31"/>
        <n v="69"/>
        <n v="68"/>
        <n v="18"/>
        <n v="24"/>
        <n v="28"/>
        <n v="55"/>
        <n v="49"/>
        <n v="52"/>
        <n v="64"/>
        <n v="81"/>
        <n v="6"/>
        <n v="22"/>
        <n v="17"/>
        <n v="11"/>
        <n v="13"/>
        <n v="14"/>
        <n v="95"/>
        <n v="12"/>
        <n v="15"/>
        <n v="85"/>
        <n v="10"/>
        <n v="9"/>
        <n v="34"/>
        <n v="7"/>
        <n v="8"/>
        <n v="3"/>
        <n v="4"/>
        <n v="5"/>
        <n v="2"/>
        <n v="1"/>
        <n v="0"/>
      </sharedItems>
      <fieldGroup base="22">
        <rangePr autoStart="0" startNum="1" endNum="107" groupInterval="10"/>
        <groupItems count="13">
          <s v="&lt;1"/>
          <s v="1-10"/>
          <s v="11-20"/>
          <s v="21-30"/>
          <s v="31-40"/>
          <s v="41-50"/>
          <s v="51-60"/>
          <s v="61-70"/>
          <s v="71-80"/>
          <s v="81-90"/>
          <s v="91-100"/>
          <s v="101-110"/>
          <s v="&gt;111"/>
        </groupItems>
      </fieldGroup>
    </cacheField>
    <cacheField name="log_Alleles_count" numFmtId="0">
      <sharedItems containsSemiMixedTypes="0" containsString="0" containsNumber="1" minValue="0" maxValue="2.0334237554869499"/>
    </cacheField>
    <cacheField name="minmax_Alleles_count" numFmtId="0">
      <sharedItems containsSemiMixedTypes="0" containsString="0" containsNumber="1" minValue="0" maxValue="1" count="95">
        <n v="0.99600777250670236"/>
        <n v="0.99398332178229043"/>
        <n v="0.94632477901836498"/>
        <n v="0.94376692865797018"/>
        <n v="0.93049695007491195"/>
        <n v="0.91925340927442145"/>
        <n v="0.91041443954988566"/>
        <n v="0.901193815485548"/>
        <n v="0.95626042869973149"/>
        <n v="0.88824573289759567"/>
        <n v="0.88488223106387798"/>
        <n v="0.88146491092262502"/>
        <n v="0.87087209779255936"/>
        <n v="0.86722110371954619"/>
        <n v="0.89481788074524449"/>
        <n v="0.92494915887829166"/>
        <n v="0.65024286805249976"/>
        <n v="0.82680318494310867"/>
        <n v="0.91340159247155428"/>
        <n v="0.70391808903413466"/>
        <n v="0.86350661092380476"/>
        <n v="0.83975126753106089"/>
        <n v="0.85195904451706739"/>
        <n v="0.94885235824947323"/>
        <n v="0.82230664091720296"/>
        <n v="0.81771338964385643"/>
        <n v="0.81301917975254701"/>
        <n v="0.80330941898945951"/>
        <n v="0.7931371178131621"/>
        <n v="0.89802963980005779"/>
        <n v="0.87799202217111361"/>
        <n v="0.79828382353543237"/>
        <n v="0.78245599459197934"/>
        <n v="0.85587801598072422"/>
        <n v="0.84389854254646635"/>
        <n v="0.77121245379148884"/>
        <n v="0.83120701008224307"/>
        <n v="0.92774106729205519"/>
        <n v="0.76536063698862167"/>
        <n v="0.80821947321679888"/>
        <n v="0.78786332017858829"/>
        <n v="0.77690820339535904"/>
        <n v="0.97924796556517568"/>
        <n v="0.75315286000261539"/>
        <n v="0.95867376457303499"/>
        <n v="0.97034759640013546"/>
        <n v="0.9538195112479918"/>
        <n v="0.96342013662172266"/>
        <n v="0.93855745204551289"/>
        <n v="0.74677692526231187"/>
        <n v="0.91634754196831958"/>
        <n v="0.93321772511505408"/>
        <n v="0.71168541600698676"/>
        <n v="0.69585758706353373"/>
        <n v="1"/>
        <n v="0.67876222946017606"/>
        <n v="0.87446172770703401"/>
        <n v="0.66017851773386627"/>
        <n v="0.73342395543969241"/>
        <n v="0.60511190451968278"/>
        <n v="0.63982236469565579"/>
        <n v="0.7264207722241014"/>
        <n v="0.92212027047095935"/>
        <n v="0.74020477741466306"/>
        <n v="0.90738491425384471"/>
        <n v="0.90431179717230203"/>
        <n v="0.62886724791242643"/>
        <n v="0.68748090745958113"/>
        <n v="0.71918014823661358"/>
        <n v="0.85972637148991937"/>
        <n v="0.83552186294251363"/>
        <n v="0.84796681702376964"/>
        <n v="0.89155708531039157"/>
        <n v="0.94117807329609471"/>
        <n v="0.41560350504112153"/>
        <n v="0.66967243416092381"/>
        <n v="0.61731968150568906"/>
        <n v="0.53072127397724345"/>
        <n v="0.56364446052405415"/>
        <n v="0.57837981674116878"/>
        <n v="0.97484414042604128"/>
        <n v="0.54781663158060112"/>
        <n v="0.59216382193173045"/>
        <n v="0.95135037447239212"/>
        <n v="0.51213756225093365"/>
        <n v="0.49178140921272318"/>
        <n v="0.7593439587709121"/>
        <n v="0.44412286644879784"/>
        <n v="0.46927872602275644"/>
        <n v="0.29608191096586522"/>
        <n v="0.34374045372979056"/>
        <n v="0.38268031849431083"/>
        <n v="0.23463936301137822"/>
        <n v="0.14804095548293261"/>
        <n v="0"/>
      </sharedItems>
      <fieldGroup base="24">
        <rangePr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World" numFmtId="0">
      <sharedItems containsSemiMixedTypes="0" containsString="0" containsNumber="1" minValue="0" maxValue="1" count="345">
        <n v="1"/>
        <n v="0.999"/>
        <n v="0.99950000000000006"/>
        <n v="0.99990000000000001"/>
        <n v="0.99309999999999998"/>
        <n v="0.9889"/>
        <n v="0.99770000000000003"/>
        <n v="0.99919999999999998"/>
        <n v="0.99970000000000003"/>
        <n v="0.99909999999999999"/>
        <n v="0.99080000000000001"/>
        <n v="0.99299999999999999"/>
        <n v="0.99239999999999995"/>
        <n v="0.98919999999999997"/>
        <n v="0.99729999999999996"/>
        <n v="0.97699999999999998"/>
        <n v="0.99860000000000004"/>
        <n v="0.97970000000000002"/>
        <n v="0.98209999999999997"/>
        <n v="0.99980000000000002"/>
        <n v="0.97760000000000002"/>
        <n v="0.91839999999999999"/>
        <n v="0.99939999999999996"/>
        <n v="0.93279999999999996"/>
        <n v="0.99960000000000004"/>
        <n v="0.96530000000000005"/>
        <n v="0.93179999999999996"/>
        <n v="0.98670000000000002"/>
        <n v="0.95130000000000003"/>
        <n v="0.94069999999999998"/>
        <n v="0.95009999999999994"/>
        <n v="0.80649999999999999"/>
        <n v="0.9859"/>
        <n v="0.96279999999999999"/>
        <n v="0.9627"/>
        <n v="0.94399999999999995"/>
        <n v="0.99719999999999998"/>
        <n v="0.92110000000000003"/>
        <n v="0.96750000000000003"/>
        <n v="0.94730000000000003"/>
        <n v="0.79590000000000005"/>
        <n v="0.78269999999999995"/>
        <n v="0.79100000000000004"/>
        <n v="0.99739999999999995"/>
        <n v="0.90849999999999997"/>
        <n v="0.97570000000000001"/>
        <n v="0.93010000000000004"/>
        <n v="0.99819999999999998"/>
        <n v="0.98480000000000001"/>
        <n v="0.82920000000000005"/>
        <n v="0.98280000000000001"/>
        <n v="0.81989999999999996"/>
        <n v="0.98129999999999995"/>
        <n v="0.97130000000000005"/>
        <n v="0.95079999999999998"/>
        <n v="0.871"/>
        <n v="0.97119999999999995"/>
        <n v="0.96709999999999996"/>
        <n v="0.92149999999999999"/>
        <n v="0.96870000000000001"/>
        <n v="0.99709999999999999"/>
        <n v="0.99609999999999999"/>
        <n v="0.98609999999999998"/>
        <n v="0.99419999999999997"/>
        <n v="0.91739999999999999"/>
        <n v="0.93269999999999997"/>
        <n v="0.96850000000000003"/>
        <n v="0.98009999999999997"/>
        <n v="0.88670000000000004"/>
        <n v="0.90349999999999997"/>
        <n v="0.98140000000000005"/>
        <n v="0.94969999999999999"/>
        <n v="0.79859999999999998"/>
        <n v="0.9577"/>
        <n v="0.98499999999999999"/>
        <n v="0.89410000000000001"/>
        <n v="0.95599999999999996"/>
        <n v="0.89490000000000003"/>
        <n v="0.92720000000000002"/>
        <n v="0.92310000000000003"/>
        <n v="0.99039999999999995"/>
        <n v="0.75"/>
        <n v="0.97140000000000004"/>
        <n v="0.99490000000000001"/>
        <n v="0.98650000000000004"/>
        <n v="0.95569999999999999"/>
        <n v="0.84899999999999998"/>
        <n v="0.96340000000000003"/>
        <n v="0.95740000000000003"/>
        <n v="0.98470000000000002"/>
        <n v="0.99250000000000005"/>
        <n v="0.99460000000000004"/>
        <n v="0.7409"/>
        <n v="0.9929"/>
        <n v="0.97619999999999996"/>
        <n v="0.93969999999999998"/>
        <n v="0.95650000000000002"/>
        <n v="0.97460000000000002"/>
        <n v="0.74019999999999997"/>
        <n v="0.94530000000000003"/>
        <n v="0.98380000000000001"/>
        <n v="0.99450000000000005"/>
        <n v="0.85619999999999996"/>
        <n v="0.84470000000000001"/>
        <n v="0.9345"/>
        <n v="0.96179999999999999"/>
        <n v="0.91900000000000004"/>
        <n v="0.99260000000000004"/>
        <n v="0.99780000000000002"/>
        <n v="0.64980000000000004"/>
        <n v="0.99809999999999999"/>
        <n v="0.95240000000000002"/>
        <n v="0.78969999999999996"/>
        <n v="0.94059999999999999"/>
        <n v="0.88449999999999995"/>
        <n v="0.79459999999999997"/>
        <n v="0.69689999999999996"/>
        <n v="0.87909999999999999"/>
        <n v="0.97050000000000003"/>
        <n v="0.90439999999999998"/>
        <n v="0.83879999999999999"/>
        <n v="0.9083"/>
        <n v="0.80200000000000005"/>
        <n v="0.90920000000000001"/>
        <n v="0.87"/>
        <n v="0.7147"/>
        <n v="0.81210000000000004"/>
        <n v="0.76719999999999999"/>
        <n v="0.66979999999999995"/>
        <n v="0.89510000000000001"/>
        <n v="0.8538"/>
        <n v="0.73309999999999997"/>
        <n v="0.89470000000000005"/>
        <n v="0.9173"/>
        <n v="0.97409999999999997"/>
        <n v="0.84350000000000003"/>
        <n v="0.92169999999999996"/>
        <n v="0.69710000000000005"/>
        <n v="0.82199999999999995"/>
        <n v="0.73709999999999998"/>
        <n v="0.87090000000000001"/>
        <n v="0.72840000000000005"/>
        <n v="0.78859999999999997"/>
        <n v="0.93079999999999996"/>
        <n v="0.91949999999999998"/>
        <n v="0.68089999999999995"/>
        <n v="0.80320000000000003"/>
        <n v="0.93959999999999999"/>
        <n v="0.83020000000000005"/>
        <n v="0.78420000000000001"/>
        <n v="0.58909999999999996"/>
        <n v="0.90910000000000002"/>
        <n v="0.80479999999999996"/>
        <n v="0.95640000000000003"/>
        <n v="0.65980000000000005"/>
        <n v="0.95040000000000002"/>
        <n v="0.65580000000000005"/>
        <n v="0.83220000000000005"/>
        <n v="0.65110000000000001"/>
        <n v="0.91400000000000003"/>
        <n v="0.82210000000000005"/>
        <n v="0.90720000000000001"/>
        <n v="0.86029999999999995"/>
        <n v="0.75160000000000005"/>
        <n v="0.66420000000000001"/>
        <n v="0.64749999999999996"/>
        <n v="0.64729999999999999"/>
        <n v="0.80100000000000005"/>
        <n v="0.41610000000000003"/>
        <n v="0.89290000000000003"/>
        <n v="0.80210000000000004"/>
        <n v="0.97660000000000002"/>
        <n v="0.73799999999999999"/>
        <n v="0.64959999999999996"/>
        <n v="0.60270000000000001"/>
        <n v="0.95089999999999997"/>
        <n v="0.72919999999999996"/>
        <n v="0.70030000000000003"/>
        <n v="0.70920000000000005"/>
        <n v="0.82410000000000005"/>
        <n v="0.7601"/>
        <n v="0.65810000000000002"/>
        <n v="0.84279999999999999"/>
        <n v="0.90269999999999995"/>
        <n v="0.53010000000000002"/>
        <n v="0.44019999999999998"/>
        <n v="0.69189999999999996"/>
        <n v="0.91349999999999998"/>
        <n v="0.74339999999999995"/>
        <n v="0.76"/>
        <n v="0.64059999999999995"/>
        <n v="0.67930000000000001"/>
        <n v="0.69679999999999997"/>
        <n v="0.79039999999999999"/>
        <n v="0.80369999999999997"/>
        <n v="0.44069999999999998"/>
        <n v="0.82420000000000004"/>
        <n v="0.92869999999999997"/>
        <n v="0.45639999999999997"/>
        <n v="0.78110000000000002"/>
        <n v="0.47570000000000001"/>
        <n v="0.73509999999999998"/>
        <n v="0.60219999999999996"/>
        <n v="0.58299999999999996"/>
        <n v="0.89729999999999999"/>
        <n v="0.87360000000000004"/>
        <n v="0.69279999999999997"/>
        <n v="0.64200000000000002"/>
        <n v="0.68969999999999998"/>
        <n v="0.60650000000000004"/>
        <n v="0.93320000000000003"/>
        <n v="0.55679999999999996"/>
        <n v="0.59299999999999997"/>
        <n v="0.57599999999999996"/>
        <n v="0.80520000000000003"/>
        <n v="0.63090000000000002"/>
        <n v="0.95030000000000003"/>
        <n v="0.85760000000000003"/>
        <n v="0.83940000000000003"/>
        <n v="0.7944"/>
        <n v="0.4405"/>
        <n v="0.54279999999999995"/>
        <n v="0.52129999999999999"/>
        <n v="0.62870000000000004"/>
        <n v="0.4158"/>
        <n v="0.4819"/>
        <n v="0.49509999999999998"/>
        <n v="0.61829999999999996"/>
        <n v="0.84160000000000001"/>
        <n v="0.5464"/>
        <n v="0.62229999999999996"/>
        <n v="0.74360000000000004"/>
        <n v="0.74770000000000003"/>
        <n v="0.49049999999999999"/>
        <n v="0.48599999999999999"/>
        <n v="0.56459999999999999"/>
        <n v="0.74839999999999995"/>
        <n v="0.3659"/>
        <n v="0.73040000000000005"/>
        <n v="0.5323"/>
        <n v="0.32040000000000002"/>
        <n v="0.41370000000000001"/>
        <n v="0.52410000000000001"/>
        <n v="0.79220000000000002"/>
        <n v="0.58499999999999996"/>
        <n v="0.39389999999999997"/>
        <n v="0.43519999999999998"/>
        <n v="0.40860000000000002"/>
        <n v="0.72319999999999995"/>
        <n v="0.75180000000000002"/>
        <n v="0.49559999999999998"/>
        <n v="0.46879999999999999"/>
        <n v="0.5272"/>
        <n v="0.19800000000000001"/>
        <n v="0.77110000000000001"/>
        <n v="0.42530000000000001"/>
        <n v="0.1628"/>
        <n v="0.63529999999999998"/>
        <n v="0.64090000000000003"/>
        <n v="0.8276"/>
        <n v="0.2467"/>
        <n v="0.26850000000000002"/>
        <n v="0.56489999999999996"/>
        <n v="0.56479999999999997"/>
        <n v="0.2092"/>
        <n v="0.55810000000000004"/>
        <n v="0.33539999999999998"/>
        <n v="0.29210000000000003"/>
        <n v="0.5645"/>
        <n v="0.59240000000000004"/>
        <n v="0.31630000000000003"/>
        <n v="0.1966"/>
        <n v="0.14929999999999999"/>
        <n v="0.41889999999999999"/>
        <n v="0.45350000000000001"/>
        <n v="0.23630000000000001"/>
        <n v="0.3831"/>
        <n v="0.34389999999999998"/>
        <n v="0.19020000000000001"/>
        <n v="0.20399999999999999"/>
        <n v="1.6899999999999998E-2"/>
        <n v="0.40079999999999999"/>
        <n v="0.43690000000000001"/>
        <n v="0.49640000000000001"/>
        <n v="0.28849999999999998"/>
        <n v="0.20899999999999999"/>
        <n v="0.28239999999999998"/>
        <n v="0.2616"/>
        <n v="0.2427"/>
        <n v="0.184"/>
        <n v="0.1812"/>
        <n v="0.151"/>
        <n v="8.9800000000000005E-2"/>
        <n v="0.1087"/>
        <n v="0.1162"/>
        <n v="0.41089999999999999"/>
        <n v="0.34549999999999997"/>
        <n v="0.22439999999999999"/>
        <n v="0.18310000000000001"/>
        <n v="0.35270000000000001"/>
        <n v="0.13159999999999999"/>
        <n v="0.46500000000000002"/>
        <n v="0.1792"/>
        <n v="0.3281"/>
        <n v="0.55520000000000003"/>
        <n v="0.11210000000000001"/>
        <n v="0.52049999999999996"/>
        <n v="0.15010000000000001"/>
        <n v="7.6600000000000001E-2"/>
        <n v="0.21590000000000001"/>
        <n v="9.4100000000000003E-2"/>
        <n v="0.14180000000000001"/>
        <n v="0.30259999999999998"/>
        <n v="0.31459999999999999"/>
        <n v="6.3600000000000004E-2"/>
        <n v="0.29509999999999997"/>
        <n v="8.9999999999999998E-4"/>
        <n v="9.7100000000000006E-2"/>
        <n v="0.1047"/>
        <n v="6.3399999999999998E-2"/>
        <n v="0.40600000000000003"/>
        <n v="0.14380000000000001"/>
        <n v="3.3099999999999997E-2"/>
        <n v="0.1789"/>
        <n v="0.1341"/>
        <n v="0.1055"/>
        <n v="8.3900000000000002E-2"/>
        <n v="0.96579999999999999"/>
        <n v="2.7000000000000001E-3"/>
        <n v="9.2999999999999999E-2"/>
        <n v="0.14050000000000001"/>
        <n v="2.5000000000000001E-2"/>
        <n v="6.7299999999999999E-2"/>
        <n v="3.0000000000000001E-3"/>
        <n v="4.3299999999999998E-2"/>
        <n v="6.7500000000000004E-2"/>
        <n v="1.95E-2"/>
        <n v="0.12920000000000001"/>
        <n v="0.1739"/>
        <n v="0"/>
        <n v="3.7199999999999997E-2"/>
        <n v="6.6900000000000001E-2"/>
        <n v="4.7800000000000002E-2"/>
        <n v="1.72E-2"/>
        <n v="0.20880000000000001"/>
      </sharedItems>
      <fieldGroup base="25">
        <rangePr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Asian" numFmtId="0">
      <sharedItems containsSemiMixedTypes="0" containsString="0" containsNumber="1" minValue="0" maxValue="1" count="355">
        <n v="1"/>
        <n v="0.99939999999999996"/>
        <n v="0.99990000000000001"/>
        <n v="0.99980000000000002"/>
        <n v="0.99929999999999997"/>
        <n v="0.99960000000000004"/>
        <n v="0.99390000000000001"/>
        <n v="0.97809999999999997"/>
        <n v="0.99829999999999997"/>
        <n v="0.99909999999999999"/>
        <n v="0.99860000000000004"/>
        <n v="0.99150000000000005"/>
        <n v="0.98209999999999997"/>
        <n v="0.98329999999999995"/>
        <n v="0.99339999999999995"/>
        <n v="0.98880000000000001"/>
        <n v="0.999"/>
        <n v="0.99970000000000003"/>
        <n v="0.99839999999999995"/>
        <n v="0.99550000000000005"/>
        <n v="0.96560000000000001"/>
        <n v="0.94540000000000002"/>
        <n v="0.99950000000000006"/>
        <n v="0.99709999999999999"/>
        <n v="0.99690000000000001"/>
        <n v="0.99039999999999995"/>
        <n v="0.95109999999999995"/>
        <n v="0.99729999999999996"/>
        <n v="0.99770000000000003"/>
        <n v="0.90369999999999995"/>
        <n v="0.99790000000000001"/>
        <n v="0.99650000000000005"/>
        <n v="0.91290000000000004"/>
        <n v="0.99380000000000002"/>
        <n v="0.96550000000000002"/>
        <n v="0.99639999999999995"/>
        <n v="0.97060000000000002"/>
        <n v="0.97540000000000004"/>
        <n v="0.91700000000000004"/>
        <n v="0.92010000000000003"/>
        <n v="0.77929999999999999"/>
        <n v="0.97709999999999997"/>
        <n v="0.99919999999999998"/>
        <n v="0.93640000000000001"/>
        <n v="0.94850000000000001"/>
        <n v="0.9728"/>
        <n v="0.95530000000000004"/>
        <n v="0.94310000000000005"/>
        <n v="0.96719999999999995"/>
        <n v="0.77259999999999995"/>
        <n v="0.99560000000000004"/>
        <n v="0.71419999999999995"/>
        <n v="0.76880000000000004"/>
        <n v="0.9486"/>
        <n v="0.9849"/>
        <n v="0.91690000000000005"/>
        <n v="0.99250000000000005"/>
        <n v="0.99819999999999998"/>
        <n v="0.97119999999999995"/>
        <n v="0.76990000000000003"/>
        <n v="0.995"/>
        <n v="0.96919999999999995"/>
        <n v="0.8155"/>
        <n v="0.96660000000000001"/>
        <n v="0.93379999999999996"/>
        <n v="0.89470000000000005"/>
        <n v="0.94599999999999995"/>
        <n v="0.91420000000000001"/>
        <n v="0.99119999999999997"/>
        <n v="0.9929"/>
        <n v="0.88839999999999997"/>
        <n v="0.9264"/>
        <n v="0.99739999999999995"/>
        <n v="0.99670000000000003"/>
        <n v="0.98950000000000005"/>
        <n v="0.9214"/>
        <n v="0.99490000000000001"/>
        <n v="0.90100000000000002"/>
        <n v="0.83289999999999997"/>
        <n v="0.99760000000000004"/>
        <n v="0.99880000000000002"/>
        <n v="0.96120000000000005"/>
        <n v="0.90480000000000005"/>
        <n v="0.98719999999999997"/>
        <n v="0.90680000000000005"/>
        <n v="0.9919"/>
        <n v="0.95899999999999996"/>
        <n v="0.82620000000000005"/>
        <n v="0.98699999999999999"/>
        <n v="0.87360000000000004"/>
        <n v="0.75929999999999997"/>
        <n v="0.99609999999999999"/>
        <n v="0.93110000000000004"/>
        <n v="0.99429999999999996"/>
        <n v="0.84519999999999995"/>
        <n v="0.93530000000000002"/>
        <n v="0.94820000000000004"/>
        <n v="0.90839999999999999"/>
        <n v="0.85099999999999998"/>
        <n v="0.99780000000000002"/>
        <n v="0.6361"/>
        <n v="0.93789999999999996"/>
        <n v="0.99590000000000001"/>
        <n v="0.96879999999999999"/>
        <n v="0.95569999999999999"/>
        <n v="0.77559999999999996"/>
        <n v="0.92020000000000002"/>
        <n v="0.91279999999999994"/>
        <n v="0.99239999999999995"/>
        <n v="0.99439999999999995"/>
        <n v="0.99539999999999995"/>
        <n v="0.69359999999999999"/>
        <n v="0.9899"/>
        <n v="0.83860000000000001"/>
        <n v="0.89680000000000004"/>
        <n v="0.98899999999999999"/>
        <n v="0.67449999999999999"/>
        <n v="0.89349999999999996"/>
        <n v="0.95230000000000004"/>
        <n v="0.98850000000000005"/>
        <n v="0.82779999999999998"/>
        <n v="0.71970000000000001"/>
        <n v="0.83960000000000001"/>
        <n v="0.95289999999999997"/>
        <n v="0.997"/>
        <n v="0.92989999999999995"/>
        <n v="0.98519999999999996"/>
        <n v="0.99629999999999996"/>
        <n v="0.58930000000000005"/>
        <n v="0.9708"/>
        <n v="0.75060000000000004"/>
        <n v="0.88239999999999996"/>
        <n v="0.95989999999999998"/>
        <n v="0.99460000000000004"/>
        <n v="0.76719999999999999"/>
        <n v="0.58899999999999997"/>
        <n v="0.8024"/>
        <n v="0.98460000000000003"/>
        <n v="0.87080000000000002"/>
        <n v="0.70889999999999997"/>
        <n v="0.89839999999999998"/>
        <n v="0.6643"/>
        <n v="0.79990000000000006"/>
        <n v="0.93799999999999994"/>
        <n v="0.747"/>
        <n v="0.68049999999999999"/>
        <n v="0.64580000000000004"/>
        <n v="0.68220000000000003"/>
        <n v="0.88859999999999995"/>
        <n v="0.75029999999999997"/>
        <n v="0.61709999999999998"/>
        <n v="0.80389999999999995"/>
        <n v="0.86699999999999999"/>
        <n v="0.99060000000000004"/>
        <n v="0.70189999999999997"/>
        <n v="0.81979999999999997"/>
        <n v="0.55449999999999999"/>
        <n v="0.79910000000000003"/>
        <n v="0.65749999999999997"/>
        <n v="0.73180000000000001"/>
        <n v="0.72819999999999996"/>
        <n v="0.72660000000000002"/>
        <n v="0.96140000000000003"/>
        <n v="0.86250000000000004"/>
        <n v="0.61109999999999998"/>
        <n v="0.81069999999999998"/>
        <n v="0.91339999999999999"/>
        <n v="0.82189999999999996"/>
        <n v="0.74409999999999998"/>
        <n v="0.66720000000000002"/>
        <n v="0.96379999999999999"/>
        <n v="0.72840000000000005"/>
        <n v="0.48010000000000003"/>
        <n v="0.90310000000000001"/>
        <n v="0.54479999999999995"/>
        <n v="0.70660000000000001"/>
        <n v="0.47"/>
        <n v="0.88639999999999997"/>
        <n v="0.70050000000000001"/>
        <n v="0.80989999999999995"/>
        <n v="0.84119999999999995"/>
        <n v="0.64270000000000005"/>
        <n v="0.57550000000000001"/>
        <n v="0.65390000000000004"/>
        <n v="0.56230000000000002"/>
        <n v="0.67859999999999998"/>
        <n v="0.24079999999999999"/>
        <n v="0.97240000000000004"/>
        <n v="0.70440000000000003"/>
        <n v="0.83460000000000001"/>
        <n v="0.66800000000000004"/>
        <n v="0.49609999999999999"/>
        <n v="0.57199999999999995"/>
        <n v="0.98560000000000003"/>
        <n v="0.70140000000000002"/>
        <n v="0.69140000000000001"/>
        <n v="0.61729999999999996"/>
        <n v="0.69620000000000004"/>
        <n v="0.68940000000000001"/>
        <n v="0.72609999999999997"/>
        <n v="0.76680000000000004"/>
        <n v="0.97150000000000003"/>
        <n v="0.41889999999999999"/>
        <n v="0.31780000000000003"/>
        <n v="0.67400000000000004"/>
        <n v="0.79769999999999996"/>
        <n v="0.7389"/>
        <n v="0.68920000000000003"/>
        <n v="0.55740000000000001"/>
        <n v="0.54469999999999996"/>
        <n v="0.71220000000000006"/>
        <n v="0.62970000000000004"/>
        <n v="0.754"/>
        <n v="0.41310000000000002"/>
        <n v="0.70099999999999996"/>
        <n v="0.84060000000000001"/>
        <n v="0.33810000000000001"/>
        <n v="0.70169999999999999"/>
        <n v="0.4118"/>
        <n v="0.5161"/>
        <n v="0.50470000000000004"/>
        <n v="0.51249999999999996"/>
        <n v="0.95830000000000004"/>
        <n v="0.55779999999999996"/>
        <n v="0.51259999999999994"/>
        <n v="0.66390000000000005"/>
        <n v="0.54190000000000005"/>
        <n v="0.42270000000000002"/>
        <n v="0.55640000000000001"/>
        <n v="0.45569999999999999"/>
        <n v="0.66790000000000005"/>
        <n v="0.49709999999999999"/>
        <n v="0.95479999999999998"/>
        <n v="0.73829999999999996"/>
        <n v="0.68779999999999997"/>
        <n v="0.54379999999999995"/>
        <n v="0.34029999999999999"/>
        <n v="0.48320000000000002"/>
        <n v="0.57469999999999999"/>
        <n v="0.38390000000000002"/>
        <n v="0.31630000000000003"/>
        <n v="0.39860000000000001"/>
        <n v="0.55720000000000003"/>
        <n v="0.84689999999999999"/>
        <n v="0.54020000000000001"/>
        <n v="0.55800000000000005"/>
        <n v="0.63590000000000002"/>
        <n v="0.67620000000000002"/>
        <n v="0.4022"/>
        <n v="0.39079999999999998"/>
        <n v="0.47449999999999998"/>
        <n v="0.63929999999999998"/>
        <n v="0.28050000000000003"/>
        <n v="0.65720000000000001"/>
        <n v="0.44690000000000002"/>
        <n v="0.26750000000000002"/>
        <n v="0.21290000000000001"/>
        <n v="0.38319999999999999"/>
        <n v="0.39529999999999998"/>
        <n v="0.34150000000000003"/>
        <n v="0.24979999999999999"/>
        <n v="0.46460000000000001"/>
        <n v="0.6673"/>
        <n v="0.63600000000000001"/>
        <n v="0.64410000000000001"/>
        <n v="0.38669999999999999"/>
        <n v="0.38240000000000002"/>
        <n v="0.14369999999999999"/>
        <n v="0.8821"/>
        <n v="0.2215"/>
        <n v="0.1206"/>
        <n v="0.50619999999999998"/>
        <n v="0.5857"/>
        <n v="0.24479999999999999"/>
        <n v="0.20910000000000001"/>
        <n v="0.49030000000000001"/>
        <n v="0.48459999999999998"/>
        <n v="0.2046"/>
        <n v="0.56499999999999995"/>
        <n v="0.2152"/>
        <n v="0.29809999999999998"/>
        <n v="0.4798"/>
        <n v="0.4743"/>
        <n v="0.55130000000000001"/>
        <n v="0.29849999999999999"/>
        <n v="0.1022"/>
        <n v="0.1585"/>
        <n v="0.28289999999999998"/>
        <n v="0.25190000000000001"/>
        <n v="0.18790000000000001"/>
        <n v="0.38940000000000002"/>
        <n v="0.34539999999999998"/>
        <n v="8.0299999999999996E-2"/>
        <n v="0.2361"/>
        <n v="1.24E-2"/>
        <n v="0.3085"/>
        <n v="0.4052"/>
        <n v="0.1608"/>
        <n v="0.20699999999999999"/>
        <n v="0.1091"/>
        <n v="0.20030000000000001"/>
        <n v="0.2006"/>
        <n v="8.9399999999999993E-2"/>
        <n v="0.13669999999999999"/>
        <n v="0.25159999999999999"/>
        <n v="8.1100000000000005E-2"/>
        <n v="0.1744"/>
        <n v="0.17080000000000001"/>
        <n v="0.1457"/>
        <n v="0.26679999999999998"/>
        <n v="0.23519999999999999"/>
        <n v="0.25509999999999999"/>
        <n v="0.26100000000000001"/>
        <n v="0.121"/>
        <n v="0.3695"/>
        <n v="0.14829999999999999"/>
        <n v="0.41710000000000003"/>
        <n v="0.35249999999999998"/>
        <n v="2.2100000000000002E-2"/>
        <n v="0.3553"/>
        <n v="0.1326"/>
        <n v="0.11210000000000001"/>
        <n v="0.28670000000000001"/>
        <n v="0.10879999999999999"/>
        <n v="0.1638"/>
        <n v="0.2281"/>
        <n v="9.7199999999999995E-2"/>
        <n v="0.13059999999999999"/>
        <n v="1.9599999999999999E-2"/>
        <n v="8.5300000000000001E-2"/>
        <n v="0.21990000000000001"/>
        <n v="5.0799999999999998E-2"/>
        <n v="0.21929999999999999"/>
        <n v="5.0299999999999997E-2"/>
        <n v="6.0999999999999999E-2"/>
        <n v="0.23699999999999999"/>
        <n v="2.87E-2"/>
        <n v="0.13189999999999999"/>
        <n v="0.98819999999999997"/>
        <n v="0"/>
        <n v="7.6399999999999996E-2"/>
        <n v="0.23169999999999999"/>
        <n v="2.5000000000000001E-3"/>
        <n v="5.8299999999999998E-2"/>
        <n v="7.1999999999999998E-3"/>
        <n v="9.1000000000000004E-3"/>
        <n v="6.6799999999999998E-2"/>
        <n v="8.5000000000000006E-2"/>
        <n v="3.1399999999999997E-2"/>
        <n v="4.1799999999999997E-2"/>
        <n v="2.2499999999999999E-2"/>
        <n v="4.7699999999999999E-2"/>
        <n v="0.16789999999999999"/>
        <n v="1.18E-2"/>
        <n v="0.3276"/>
      </sharedItems>
      <fieldGroup base="26">
        <rangePr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Southeast_Asia" numFmtId="0">
      <sharedItems containsSemiMixedTypes="0" containsString="0" containsNumber="1" minValue="0" maxValue="1" count="440">
        <n v="0.99939999999999996"/>
        <n v="1"/>
        <n v="0.99929999999999997"/>
        <n v="0.99980000000000002"/>
        <n v="0.99990000000000001"/>
        <n v="0.99309999999999998"/>
        <n v="0.99529999999999996"/>
        <n v="0.995"/>
        <n v="0.98850000000000005"/>
        <n v="0.99950000000000006"/>
        <n v="0.92249999999999999"/>
        <n v="0.81640000000000001"/>
        <n v="0.97060000000000002"/>
        <n v="0.98040000000000005"/>
        <n v="0.98619999999999997"/>
        <n v="0.96"/>
        <n v="0.99619999999999997"/>
        <n v="0.99970000000000003"/>
        <n v="0.996"/>
        <n v="0.998"/>
        <n v="0.98799999999999999"/>
        <n v="0.99570000000000003"/>
        <n v="0.99829999999999997"/>
        <n v="0.98099999999999998"/>
        <n v="0.99360000000000004"/>
        <n v="0.99160000000000004"/>
        <n v="0.99890000000000001"/>
        <n v="0.94640000000000002"/>
        <n v="0.9879"/>
        <n v="0.95089999999999997"/>
        <n v="0.98870000000000002"/>
        <n v="0.99670000000000003"/>
        <n v="0.98519999999999996"/>
        <n v="0.9929"/>
        <n v="0.99450000000000005"/>
        <n v="0.99719999999999998"/>
        <n v="0.98929999999999996"/>
        <n v="0.99560000000000004"/>
        <n v="0.96189999999999998"/>
        <n v="0.98909999999999998"/>
        <n v="0.99770000000000003"/>
        <n v="0.99550000000000005"/>
        <n v="0.99870000000000003"/>
        <n v="0.91969999999999996"/>
        <n v="0.997"/>
        <n v="0.95620000000000005"/>
        <n v="0.96789999999999998"/>
        <n v="0.99109999999999998"/>
        <n v="0.98650000000000004"/>
        <n v="0.96819999999999995"/>
        <n v="0.98329999999999995"/>
        <n v="0.94059999999999999"/>
        <n v="0.99609999999999999"/>
        <n v="0.92789999999999995"/>
        <n v="0.99809999999999999"/>
        <n v="0.92759999999999998"/>
        <n v="0.91869999999999996"/>
        <n v="0.93759999999999999"/>
        <n v="0.96009999999999995"/>
        <n v="0.77090000000000003"/>
        <n v="0.8609"/>
        <n v="0.87770000000000004"/>
        <n v="0.99639999999999995"/>
        <n v="0.99590000000000001"/>
        <n v="0.9778"/>
        <n v="0.92930000000000001"/>
        <n v="0.999"/>
        <n v="0.89049999999999996"/>
        <n v="0.96089999999999998"/>
        <n v="0.92490000000000006"/>
        <n v="0.88470000000000004"/>
        <n v="0.82489999999999997"/>
        <n v="0.84209999999999996"/>
        <n v="0.92259999999999998"/>
        <n v="0.9849"/>
        <n v="0.9012"/>
        <n v="0.85109999999999997"/>
        <n v="0.91569999999999996"/>
        <n v="0.91490000000000005"/>
        <n v="0.82040000000000002"/>
        <n v="0.98409999999999997"/>
        <n v="0.86809999999999998"/>
        <n v="0.97070000000000001"/>
        <n v="0.99690000000000001"/>
        <n v="0.98119999999999996"/>
        <n v="0.99860000000000004"/>
        <n v="0.96330000000000005"/>
        <n v="0.97419999999999995"/>
        <n v="0.9103"/>
        <n v="0.99660000000000004"/>
        <n v="0.80659999999999998"/>
        <n v="0.80230000000000001"/>
        <n v="0.96709999999999996"/>
        <n v="0.96870000000000001"/>
        <n v="0.87829999999999997"/>
        <n v="0.85840000000000005"/>
        <n v="0.99880000000000002"/>
        <n v="0.99909999999999999"/>
        <n v="0.88790000000000002"/>
        <n v="0.99839999999999995"/>
        <n v="0.83960000000000001"/>
        <n v="0.85799999999999998"/>
        <n v="0.95189999999999997"/>
        <n v="0.77769999999999995"/>
        <n v="0.98150000000000004"/>
        <n v="0.93"/>
        <n v="0.99850000000000005"/>
        <n v="0.93610000000000004"/>
        <n v="0.83260000000000001"/>
        <n v="0.97109999999999996"/>
        <n v="0.87529999999999997"/>
        <n v="0.81079999999999997"/>
        <n v="0.93740000000000001"/>
        <n v="0.82709999999999995"/>
        <n v="0.96940000000000004"/>
        <n v="0.98770000000000002"/>
        <n v="0.76229999999999998"/>
        <n v="0.99419999999999997"/>
        <n v="0.96760000000000002"/>
        <n v="0.91320000000000001"/>
        <n v="0.93669999999999998"/>
        <n v="0.81510000000000005"/>
        <n v="0.92569999999999997"/>
        <n v="0.87639999999999996"/>
        <n v="0.74529999999999996"/>
        <n v="0.99819999999999998"/>
        <n v="0.92330000000000001"/>
        <n v="0.93510000000000004"/>
        <n v="0.90969999999999995"/>
        <n v="0.99629999999999996"/>
        <n v="0.76500000000000001"/>
        <n v="0.98529999999999995"/>
        <n v="0.99250000000000005"/>
        <n v="0.96950000000000003"/>
        <n v="0.9002"/>
        <n v="0.94099999999999995"/>
        <n v="0.93400000000000005"/>
        <n v="0.87370000000000003"/>
        <n v="0.94779999999999998"/>
        <n v="0.84099999999999997"/>
        <n v="0.96740000000000004"/>
        <n v="0.98429999999999995"/>
        <n v="0.87790000000000001"/>
        <n v="0.9637"/>
        <n v="0.93979999999999997"/>
        <n v="0.73519999999999996"/>
        <n v="0.96550000000000002"/>
        <n v="0.86929999999999996"/>
        <n v="0.92810000000000004"/>
        <n v="0.88649999999999995"/>
        <n v="0.99960000000000004"/>
        <n v="0.9274"/>
        <n v="0.85160000000000002"/>
        <n v="0.94430000000000003"/>
        <n v="0.88100000000000001"/>
        <n v="0.86450000000000005"/>
        <n v="0.98860000000000003"/>
        <n v="0.8508"/>
        <n v="0.98780000000000001"/>
        <n v="0.7591"/>
        <n v="0.89"/>
        <n v="0.9587"/>
        <n v="0.97609999999999997"/>
        <n v="0.7651"/>
        <n v="0.88560000000000005"/>
        <n v="0.98809999999999998"/>
        <n v="0.99280000000000002"/>
        <n v="0.97399999999999998"/>
        <n v="0.85199999999999998"/>
        <n v="0.91679999999999995"/>
        <n v="0.60370000000000001"/>
        <n v="0.92610000000000003"/>
        <n v="0.99680000000000002"/>
        <n v="0.99070000000000003"/>
        <n v="0.93020000000000003"/>
        <n v="0.99750000000000005"/>
        <n v="0.97489999999999999"/>
        <n v="0.77980000000000005"/>
        <n v="0.90049999999999997"/>
        <n v="0.88739999999999997"/>
        <n v="0.75990000000000002"/>
        <n v="0.97919999999999996"/>
        <n v="0.98450000000000004"/>
        <n v="0.98709999999999998"/>
        <n v="0.74590000000000001"/>
        <n v="0.88029999999999997"/>
        <n v="0.9819"/>
        <n v="0.96079999999999999"/>
        <n v="0.94879999999999998"/>
        <n v="0.94269999999999998"/>
        <n v="0.94699999999999995"/>
        <n v="0.99650000000000005"/>
        <n v="0.8599"/>
        <n v="0.86539999999999995"/>
        <n v="0.97970000000000002"/>
        <n v="0.67069999999999996"/>
        <n v="0.91149999999999998"/>
        <n v="0.89180000000000004"/>
        <n v="0.98839999999999995"/>
        <n v="0.95699999999999996"/>
        <n v="0.98060000000000003"/>
        <n v="0.88660000000000005"/>
        <n v="0.76849999999999996"/>
        <n v="0.95599999999999996"/>
        <n v="0.90369999999999995"/>
        <n v="0.87209999999999999"/>
        <n v="0.9758"/>
        <n v="0.90359999999999996"/>
        <n v="0.90380000000000005"/>
        <n v="0.55879999999999996"/>
        <n v="0.90900000000000003"/>
        <n v="0.95569999999999999"/>
        <n v="0.71640000000000004"/>
        <n v="0.93600000000000005"/>
        <n v="0.5796"/>
        <n v="0.93230000000000002"/>
        <n v="0.91339999999999999"/>
        <n v="0.5978"/>
        <n v="0.89429999999999998"/>
        <n v="0.87129999999999996"/>
        <n v="0.85709999999999997"/>
        <n v="0.74139999999999995"/>
        <n v="0.54930000000000001"/>
        <n v="0.80310000000000004"/>
        <n v="0.98"/>
        <n v="0.6885"/>
        <n v="0.95450000000000002"/>
        <n v="0.77229999999999999"/>
        <n v="0.67249999999999999"/>
        <n v="0.81259999999999999"/>
        <n v="0.7611"/>
        <n v="0.85040000000000004"/>
        <n v="0.73719999999999997"/>
        <n v="0.61729999999999996"/>
        <n v="0.70040000000000002"/>
        <n v="0.74109999999999998"/>
        <n v="0.66690000000000005"/>
        <n v="0.80920000000000003"/>
        <n v="0.93189999999999995"/>
        <n v="0.97330000000000005"/>
        <n v="0.7631"/>
        <n v="0.85729999999999995"/>
        <n v="0.59930000000000005"/>
        <n v="0.92059999999999997"/>
        <n v="0.76539999999999997"/>
        <n v="0.72160000000000002"/>
        <n v="0.73660000000000003"/>
        <n v="0.77690000000000003"/>
        <n v="0.85609999999999997"/>
        <n v="0.80489999999999995"/>
        <n v="0.58350000000000002"/>
        <n v="0.8952"/>
        <n v="0.66830000000000001"/>
        <n v="0.84379999999999999"/>
        <n v="0.58599999999999997"/>
        <n v="0.86219999999999997"/>
        <n v="0.7681"/>
        <n v="0.80859999999999999"/>
        <n v="0.51559999999999995"/>
        <n v="0.92700000000000005"/>
        <n v="0.45390000000000003"/>
        <n v="0.95669999999999999"/>
        <n v="0.58179999999999998"/>
        <n v="0.9425"/>
        <n v="0.73360000000000003"/>
        <n v="0.91790000000000005"/>
        <n v="0.68610000000000004"/>
        <n v="0.72009999999999996"/>
        <n v="0.52070000000000005"/>
        <n v="0.752"/>
        <n v="0.66669999999999996"/>
        <n v="0.73709999999999998"/>
        <n v="0.2515"/>
        <n v="0.59599999999999997"/>
        <n v="0.7782"/>
        <n v="0.90649999999999997"/>
        <n v="0.81710000000000005"/>
        <n v="0.7167"/>
        <n v="0.56910000000000005"/>
        <n v="0.72509999999999997"/>
        <n v="0.71540000000000004"/>
        <n v="0.99339999999999995"/>
        <n v="0.76990000000000003"/>
        <n v="0.69630000000000003"/>
        <n v="0.66790000000000005"/>
        <n v="0.73199999999999998"/>
        <n v="0.76039999999999996"/>
        <n v="0.76019999999999999"/>
        <n v="0.78779999999999994"/>
        <n v="0.56659999999999999"/>
        <n v="0.4541"/>
        <n v="0.1918"/>
        <n v="0.74580000000000002"/>
        <n v="0.4254"/>
        <n v="0.3831"/>
        <n v="0.57640000000000002"/>
        <n v="0.72099999999999997"/>
        <n v="0.41470000000000001"/>
        <n v="0.84230000000000005"/>
        <n v="0.39329999999999998"/>
        <n v="0.74360000000000004"/>
        <n v="0.87549999999999994"/>
        <n v="0.39510000000000001"/>
        <n v="0.88090000000000002"/>
        <n v="0.68589999999999995"/>
        <n v="0.36120000000000002"/>
        <n v="0.40139999999999998"/>
        <n v="0.5575"/>
        <n v="0.39319999999999999"/>
        <n v="0.80720000000000003"/>
        <n v="0.52259999999999995"/>
        <n v="0.50009999999999999"/>
        <n v="0.55089999999999995"/>
        <n v="0.75390000000000001"/>
        <n v="0.5917"/>
        <n v="0.32279999999999998"/>
        <n v="0.43290000000000001"/>
        <n v="0.70289999999999997"/>
        <n v="0.376"/>
        <n v="0.72960000000000003"/>
        <n v="0.52110000000000001"/>
        <n v="0.74160000000000004"/>
        <n v="0.52090000000000003"/>
        <n v="0.7732"/>
        <n v="0.60729999999999995"/>
        <n v="0.52980000000000005"/>
        <n v="0.35870000000000002"/>
        <n v="0.41589999999999999"/>
        <n v="0.59909999999999997"/>
        <n v="0.39779999999999999"/>
        <n v="0.31540000000000001"/>
        <n v="0.53390000000000004"/>
        <n v="0.61960000000000004"/>
        <n v="0.92979999999999996"/>
        <n v="0.58530000000000004"/>
        <n v="0.72350000000000003"/>
        <n v="0.65069999999999995"/>
        <n v="0.43030000000000002"/>
        <n v="0.53290000000000004"/>
        <n v="0.52280000000000004"/>
        <n v="0.71789999999999998"/>
        <n v="0.36720000000000003"/>
        <n v="0.59050000000000002"/>
        <n v="0.44729999999999998"/>
        <n v="0.1636"/>
        <n v="0.2049"/>
        <n v="0.28499999999999998"/>
        <n v="0.12709999999999999"/>
        <n v="0.36530000000000001"/>
        <n v="0.45519999999999999"/>
        <n v="0.22550000000000001"/>
        <n v="0.60580000000000001"/>
        <n v="0.72629999999999995"/>
        <n v="0.626"/>
        <n v="0.53510000000000002"/>
        <n v="0.1779"/>
        <n v="5.7700000000000001E-2"/>
        <n v="0.18179999999999999"/>
        <n v="0.2099"/>
        <n v="2.8899999999999999E-2"/>
        <n v="0.55000000000000004"/>
        <n v="0.59970000000000001"/>
        <n v="0.71850000000000003"/>
        <n v="0.1159"/>
        <n v="0.1052"/>
        <n v="0.53200000000000003"/>
        <n v="0.16470000000000001"/>
        <n v="0.6552"/>
        <n v="0.19989999999999999"/>
        <n v="0.30709999999999998"/>
        <n v="0.59619999999999995"/>
        <n v="0.33860000000000001"/>
        <n v="0.1237"/>
        <n v="0.28910000000000002"/>
        <n v="0.36199999999999999"/>
        <n v="0.22620000000000001"/>
        <n v="0.31090000000000001"/>
        <n v="0.38819999999999999"/>
        <n v="0.22589999999999999"/>
        <n v="3.56E-2"/>
        <n v="0.19650000000000001"/>
        <n v="2E-3"/>
        <n v="0.37619999999999998"/>
        <n v="0.49490000000000001"/>
        <n v="0.3483"/>
        <n v="8.3099999999999993E-2"/>
        <n v="0.14019999999999999"/>
        <n v="0.1542"/>
        <n v="0.1565"/>
        <n v="0.1072"/>
        <n v="8.2400000000000001E-2"/>
        <n v="0.14849999999999999"/>
        <n v="0.12039999999999999"/>
        <n v="0.16750000000000001"/>
        <n v="0.15160000000000001"/>
        <n v="0.35970000000000002"/>
        <n v="0.2069"/>
        <n v="0.18429999999999999"/>
        <n v="0.13780000000000001"/>
        <n v="0.128"/>
        <n v="0.4118"/>
        <n v="7.9699999999999993E-2"/>
        <n v="7.0300000000000001E-2"/>
        <n v="0.31390000000000001"/>
        <n v="3.5999999999999999E-3"/>
        <n v="0.35909999999999997"/>
        <n v="0.1457"/>
        <n v="0.1158"/>
        <n v="0.26879999999999998"/>
        <n v="3.8199999999999998E-2"/>
        <n v="0.1009"/>
        <n v="0.32740000000000002"/>
        <n v="0.4511"/>
        <n v="8.6599999999999996E-2"/>
        <n v="4.3999999999999997E-2"/>
        <n v="0"/>
        <n v="8.8000000000000005E-3"/>
        <n v="0.17249999999999999"/>
        <n v="2.1299999999999999E-2"/>
        <n v="0.2092"/>
        <n v="3.32E-2"/>
        <n v="8.8599999999999998E-2"/>
        <n v="0.24390000000000001"/>
        <n v="3.8E-3"/>
        <n v="8.43E-2"/>
        <n v="0.96909999999999996"/>
        <n v="2.6100000000000002E-2"/>
        <n v="0.24210000000000001"/>
        <n v="8.0000000000000004E-4"/>
        <n v="2.35E-2"/>
        <n v="2.8E-3"/>
        <n v="1.5E-3"/>
        <n v="2.1899999999999999E-2"/>
        <n v="6.3100000000000003E-2"/>
        <n v="7.4999999999999997E-3"/>
        <n v="6.0000000000000001E-3"/>
        <n v="4.5499999999999999E-2"/>
        <n v="0.16789999999999999"/>
        <n v="2.1399999999999999E-2"/>
        <n v="0.36559999999999998"/>
      </sharedItems>
      <fieldGroup base="27">
        <rangePr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Malaysia" numFmtId="0">
      <sharedItems containsSemiMixedTypes="0" containsString="0" containsNumber="1" minValue="0" maxValue="0.99939999999999996" count="436">
        <n v="0.98909999999999998"/>
        <n v="0.99860000000000004"/>
        <n v="0.99329999999999996"/>
        <n v="0.99719999999999998"/>
        <n v="0.99070000000000003"/>
        <n v="0.85840000000000005"/>
        <n v="0.98599999999999999"/>
        <n v="0.96140000000000003"/>
        <n v="0.96830000000000005"/>
        <n v="0.95430000000000004"/>
        <n v="0.91800000000000004"/>
        <n v="0.89249999999999996"/>
        <n v="0.9839"/>
        <n v="0.90949999999999998"/>
        <n v="0.87570000000000003"/>
        <n v="0.8034"/>
        <n v="0.93089999999999995"/>
        <n v="0.9556"/>
        <n v="0.97729999999999995"/>
        <n v="0.54279999999999995"/>
        <n v="0.91959999999999997"/>
        <n v="0.76139999999999997"/>
        <n v="0.93500000000000005"/>
        <n v="0.42159999999999997"/>
        <n v="0.91979999999999995"/>
        <n v="0.92200000000000004"/>
        <n v="0.86060000000000003"/>
        <n v="0.84419999999999995"/>
        <n v="0.85460000000000003"/>
        <n v="0.99029999999999996"/>
        <n v="0.81489999999999996"/>
        <n v="0.88170000000000004"/>
        <n v="0.76959999999999995"/>
        <n v="0.87939999999999996"/>
        <n v="0.72060000000000002"/>
        <n v="0.91439999999999999"/>
        <n v="0.77300000000000002"/>
        <n v="0.91100000000000003"/>
        <n v="0.60719999999999996"/>
        <n v="0.88719999999999999"/>
        <n v="0.7419"/>
        <n v="0.8881"/>
        <n v="0.72770000000000001"/>
        <n v="0.69669999999999999"/>
        <n v="0.92579999999999996"/>
        <n v="0.71440000000000003"/>
        <n v="0.85260000000000002"/>
        <n v="0.80589999999999995"/>
        <n v="0.90839999999999999"/>
        <n v="0.96640000000000004"/>
        <n v="0.9718"/>
        <n v="0.68899999999999995"/>
        <n v="0.80700000000000005"/>
        <n v="0.64270000000000005"/>
        <n v="0.69120000000000004"/>
        <n v="0.8579"/>
        <n v="0.76619999999999999"/>
        <n v="0.72660000000000002"/>
        <n v="0.3876"/>
        <n v="0.379"/>
        <n v="0.3614"/>
        <n v="0.86719999999999997"/>
        <n v="0.99939999999999996"/>
        <n v="0.33400000000000002"/>
        <n v="0.98170000000000002"/>
        <n v="0.82989999999999997"/>
        <n v="0.98799999999999999"/>
        <n v="0.97619999999999996"/>
        <n v="0.99099999999999999"/>
        <n v="0.99370000000000003"/>
        <n v="0.95289999999999997"/>
        <n v="0.76390000000000002"/>
        <n v="0.96699999999999997"/>
        <n v="0.8246"/>
        <n v="0.65459999999999996"/>
        <n v="0.94159999999999999"/>
        <n v="0.76729999999999998"/>
        <n v="0.90169999999999995"/>
        <n v="0.95899999999999996"/>
        <n v="0.97709999999999997"/>
        <n v="0.58599999999999997"/>
        <n v="0.70230000000000004"/>
        <n v="0.99629999999999996"/>
        <n v="0.52070000000000005"/>
        <n v="0.92600000000000005"/>
        <n v="0.79220000000000002"/>
        <n v="0.81669999999999998"/>
        <n v="0.80410000000000004"/>
        <n v="0.65580000000000005"/>
        <n v="0.997"/>
        <n v="0.98519999999999996"/>
        <n v="0.59850000000000003"/>
        <n v="0.82689999999999997"/>
        <n v="0.96399999999999997"/>
        <n v="0.9657"/>
        <n v="0.88390000000000002"/>
        <n v="0.98950000000000005"/>
        <n v="0.25559999999999999"/>
        <n v="0.60629999999999995"/>
        <n v="0.97019999999999995"/>
        <n v="0.97270000000000001"/>
        <n v="0.61339999999999995"/>
        <n v="0.89880000000000004"/>
        <n v="0.71499999999999997"/>
        <n v="0.54649999999999999"/>
        <n v="0.66590000000000005"/>
        <n v="0.45639999999999997"/>
        <n v="0.68230000000000002"/>
        <n v="0.65529999999999999"/>
        <n v="0.98270000000000002"/>
        <n v="0.68"/>
        <n v="0.80189999999999995"/>
        <n v="0.8155"/>
        <n v="0.89319999999999999"/>
        <n v="0.754"/>
        <n v="0.72519999999999996"/>
        <n v="0.86699999999999999"/>
        <n v="0.63790000000000002"/>
        <n v="0.97040000000000004"/>
        <n v="0.59119999999999995"/>
        <n v="0.93240000000000001"/>
        <n v="0.7974"/>
        <n v="0.90480000000000005"/>
        <n v="0.92"/>
        <n v="0.71050000000000002"/>
        <n v="0.60880000000000001"/>
        <n v="0.63500000000000001"/>
        <n v="0.85219999999999996"/>
        <n v="0.52949999999999997"/>
        <n v="0.55410000000000004"/>
        <n v="0.25619999999999998"/>
        <n v="0.63070000000000004"/>
        <n v="0.50860000000000005"/>
        <n v="0.62450000000000006"/>
        <n v="0.90980000000000005"/>
        <n v="0.65869999999999995"/>
        <n v="0.95250000000000001"/>
        <n v="0.314"/>
        <n v="0.93479999999999996"/>
        <n v="0.54100000000000004"/>
        <n v="0.92900000000000005"/>
        <n v="0.9052"/>
        <n v="0.53139999999999998"/>
        <n v="0.80310000000000004"/>
        <n v="0.96179999999999999"/>
        <n v="0.47310000000000002"/>
        <n v="0.81510000000000005"/>
        <n v="0.71960000000000002"/>
        <n v="0.67759999999999998"/>
        <n v="0.98009999999999997"/>
        <n v="0.79630000000000001"/>
        <n v="0.51149999999999995"/>
        <n v="0.72689999999999999"/>
        <n v="0.52180000000000004"/>
        <n v="0.78559999999999997"/>
        <n v="0.27189999999999998"/>
        <n v="0.72109999999999996"/>
        <n v="0.93940000000000001"/>
        <n v="0.43840000000000001"/>
        <n v="0.76819999999999999"/>
        <n v="0.79430000000000001"/>
        <n v="0.35099999999999998"/>
        <n v="0.87790000000000001"/>
        <n v="0.79520000000000002"/>
        <n v="0.47160000000000002"/>
        <n v="0.53979999999999995"/>
        <n v="0.2281"/>
        <n v="0.4844"/>
        <n v="0.75360000000000005"/>
        <n v="0.71630000000000005"/>
        <n v="0.15060000000000001"/>
        <n v="0.78280000000000005"/>
        <n v="0.5121"/>
        <n v="0.82189999999999996"/>
        <n v="0.92449999999999999"/>
        <n v="0.71099999999999997"/>
        <n v="0.2888"/>
        <n v="0.84809999999999997"/>
        <n v="0.41549999999999998"/>
        <n v="0.74229999999999996"/>
        <n v="0.63419999999999999"/>
        <n v="0.53959999999999997"/>
        <n v="0.45379999999999998"/>
        <n v="0.87339999999999995"/>
        <n v="0.37119999999999997"/>
        <n v="0.53059999999999996"/>
        <n v="0.22670000000000001"/>
        <n v="0.62960000000000005"/>
        <n v="0.94979999999999998"/>
        <n v="0.38779999999999998"/>
        <n v="0.66690000000000005"/>
        <n v="0.2432"/>
        <n v="0.51270000000000004"/>
        <n v="0.73109999999999997"/>
        <n v="0.71130000000000004"/>
        <n v="0.54090000000000005"/>
        <n v="0.61270000000000002"/>
        <n v="0.61119999999999997"/>
        <n v="0.81889999999999996"/>
        <n v="0.34110000000000001"/>
        <n v="0.51649999999999996"/>
        <n v="0.56140000000000001"/>
        <n v="0.27139999999999997"/>
        <n v="0.86529999999999996"/>
        <n v="0.50770000000000004"/>
        <n v="0.37090000000000001"/>
        <n v="0.84379999999999999"/>
        <n v="0.1744"/>
        <n v="0.6593"/>
        <n v="0.55359999999999998"/>
        <n v="0.56279999999999997"/>
        <n v="0.69340000000000002"/>
        <n v="0.50339999999999996"/>
        <n v="0.83740000000000003"/>
        <n v="0.61399999999999999"/>
        <n v="0.9284"/>
        <n v="0.71"/>
        <n v="0.89470000000000005"/>
        <n v="0.67300000000000004"/>
        <n v="0.63449999999999995"/>
        <n v="0.36969999999999997"/>
        <n v="0.72419999999999995"/>
        <n v="0.76070000000000004"/>
        <n v="0.67969999999999997"/>
        <n v="0.40699999999999997"/>
        <n v="0.67449999999999999"/>
        <n v="0.6331"/>
        <n v="0.66339999999999999"/>
        <n v="0.85899999999999999"/>
        <n v="0.30309999999999998"/>
        <n v="0.53049999999999997"/>
        <n v="0.53779999999999994"/>
        <n v="0.71919999999999995"/>
        <n v="0.56659999999999999"/>
        <n v="0.36259999999999998"/>
        <n v="0.1762"/>
        <n v="0.39960000000000001"/>
        <n v="0.55120000000000002"/>
        <n v="0.93400000000000005"/>
        <n v="0.94140000000000001"/>
        <n v="0.54169999999999996"/>
        <n v="0.55859999999999999"/>
        <n v="0.69579999999999997"/>
        <n v="0.61860000000000004"/>
        <n v="0.70150000000000001"/>
        <n v="0.66859999999999997"/>
        <n v="0.75739999999999996"/>
        <n v="0.59989999999999999"/>
        <n v="0.78269999999999995"/>
        <n v="0.60960000000000003"/>
        <n v="0.6038"/>
        <n v="0.51029999999999998"/>
        <n v="0.68930000000000002"/>
        <n v="0.56520000000000004"/>
        <n v="0.70099999999999996"/>
        <n v="0.97829999999999995"/>
        <n v="0.62039999999999995"/>
        <n v="0.60260000000000002"/>
        <n v="0.78800000000000003"/>
        <n v="0.59950000000000003"/>
        <n v="0.93969999999999998"/>
        <n v="0.44550000000000001"/>
        <n v="0.38850000000000001"/>
        <n v="0.38729999999999998"/>
        <n v="0.61070000000000002"/>
        <n v="0.84330000000000005"/>
        <n v="0.62260000000000004"/>
        <n v="0.55730000000000002"/>
        <n v="0.59889999999999999"/>
        <n v="9.7199999999999995E-2"/>
        <n v="0.49030000000000001"/>
        <n v="0.52569999999999995"/>
        <n v="0.36890000000000001"/>
        <n v="0.49690000000000001"/>
        <n v="0.83289999999999997"/>
        <n v="0.68799999999999994"/>
        <n v="0.83630000000000004"/>
        <n v="0.57909999999999995"/>
        <n v="0.31869999999999998"/>
        <n v="0.433"/>
        <n v="0.4385"/>
        <n v="0.51060000000000005"/>
        <n v="0.53269999999999995"/>
        <n v="0.64770000000000005"/>
        <n v="0.62709999999999999"/>
        <n v="0.44679999999999997"/>
        <n v="0.38869999999999999"/>
        <n v="0.51349999999999996"/>
        <n v="0.50460000000000005"/>
        <n v="0.69499999999999995"/>
        <n v="0.54779999999999995"/>
        <n v="0.53659999999999997"/>
        <n v="0.43109999999999998"/>
        <n v="0.36380000000000001"/>
        <n v="0.73719999999999997"/>
        <n v="0.5726"/>
        <n v="0.54"/>
        <n v="0.49630000000000002"/>
        <n v="0.61429999999999996"/>
        <n v="0.55840000000000001"/>
        <n v="0.78029999999999999"/>
        <n v="0.62909999999999999"/>
        <n v="0.72850000000000004"/>
        <n v="0.51259999999999994"/>
        <n v="0.20419999999999999"/>
        <n v="0.51390000000000002"/>
        <n v="0.88229999999999997"/>
        <n v="0.33460000000000001"/>
        <n v="0.75049999999999994"/>
        <n v="0.36409999999999998"/>
        <n v="0.4269"/>
        <n v="0.26350000000000001"/>
        <n v="0.34329999999999999"/>
        <n v="0.55049999999999999"/>
        <n v="0.40200000000000002"/>
        <n v="0.37330000000000002"/>
        <n v="0.59809999999999997"/>
        <n v="0.43990000000000001"/>
        <n v="0.35920000000000002"/>
        <n v="0.55989999999999995"/>
        <n v="0.4224"/>
        <n v="0.88649999999999995"/>
        <n v="0.27339999999999998"/>
        <n v="0.55100000000000005"/>
        <n v="0.70850000000000002"/>
        <n v="0.73570000000000002"/>
        <n v="0.53239999999999998"/>
        <n v="0.50149999999999995"/>
        <n v="0.48949999999999999"/>
        <n v="0.48899999999999999"/>
        <n v="0.4819"/>
        <n v="0.62060000000000004"/>
        <n v="0.67220000000000002"/>
        <n v="0.2455"/>
        <n v="0.56310000000000004"/>
        <n v="0.51139999999999997"/>
        <n v="0.46079999999999999"/>
        <n v="0.96040000000000003"/>
        <n v="0.20899999999999999"/>
        <n v="0.41699999999999998"/>
        <n v="0.48670000000000002"/>
        <n v="0.2011"/>
        <n v="0.52980000000000005"/>
        <n v="8.14E-2"/>
        <n v="0.51910000000000001"/>
        <n v="0.58160000000000001"/>
        <n v="0.51839999999999997"/>
        <n v="0.41710000000000003"/>
        <n v="0.38069999999999998"/>
        <n v="0.48759999999999998"/>
        <n v="0.496"/>
        <n v="0.24329999999999999"/>
        <n v="0.36230000000000001"/>
        <n v="0.48"/>
        <n v="0.29399999999999998"/>
        <n v="0.39510000000000001"/>
        <n v="0.4415"/>
        <n v="0.90159999999999996"/>
        <n v="0.49309999999999998"/>
        <n v="0.1416"/>
        <n v="0.46970000000000001"/>
        <n v="0.47649999999999998"/>
        <n v="0.39489999999999997"/>
        <n v="0.76859999999999995"/>
        <n v="0.55179999999999996"/>
        <n v="0.27589999999999998"/>
        <n v="0.3478"/>
        <n v="0.23469999999999999"/>
        <n v="0.15390000000000001"/>
        <n v="0.24310000000000001"/>
        <n v="0.4778"/>
        <n v="0.316"/>
        <n v="2.3900000000000001E-2"/>
        <n v="0.29189999999999999"/>
        <n v="5.8099999999999999E-2"/>
        <n v="2.4799999999999999E-2"/>
        <n v="4.8099999999999997E-2"/>
        <n v="0.1888"/>
        <n v="0.25540000000000002"/>
        <n v="0.16450000000000001"/>
        <n v="0.38819999999999999"/>
        <n v="0.3407"/>
        <n v="0.15240000000000001"/>
        <n v="0.36709999999999998"/>
        <n v="0.3216"/>
        <n v="0.39800000000000002"/>
        <n v="0.5494"/>
        <n v="0.33760000000000001"/>
        <n v="0.22120000000000001"/>
        <n v="3.5499999999999997E-2"/>
        <n v="0.14749999999999999"/>
        <n v="7.0199999999999999E-2"/>
        <n v="0.45529999999999998"/>
        <n v="0.47670000000000001"/>
        <n v="0"/>
        <n v="0.1105"/>
        <n v="0.2175"/>
        <n v="0.4491"/>
        <n v="0.2172"/>
        <n v="0.4672"/>
        <n v="0.44879999999999998"/>
        <n v="0.34989999999999999"/>
        <n v="0.13619999999999999"/>
        <n v="5.62E-2"/>
        <n v="8.0299999999999996E-2"/>
        <n v="0.2112"/>
        <n v="9.7000000000000003E-2"/>
        <n v="0.1222"/>
        <n v="9.2700000000000005E-2"/>
        <n v="0.28050000000000003"/>
        <n v="0.14399999999999999"/>
        <n v="0.1464"/>
        <n v="0.1285"/>
        <n v="0.109"/>
        <n v="0.1321"/>
        <n v="9.8400000000000001E-2"/>
        <n v="8.77E-2"/>
        <n v="8.5999999999999993E-2"/>
        <n v="0.14729999999999999"/>
        <n v="0.35039999999999999"/>
        <n v="0.3044"/>
        <n v="3.6200000000000003E-2"/>
        <n v="0.14499999999999999"/>
        <n v="0.13159999999999999"/>
        <n v="7.6499999999999999E-2"/>
        <n v="0.15540000000000001"/>
        <n v="0.14299999999999999"/>
        <n v="0.41739999999999999"/>
        <n v="5.16E-2"/>
        <n v="0.1051"/>
        <n v="0.31369999999999998"/>
        <n v="0.2114"/>
        <n v="6.0100000000000001E-2"/>
        <n v="0.254"/>
        <n v="0.2152"/>
        <n v="4.6800000000000001E-2"/>
      </sharedItems>
      <fieldGroup base="28">
        <rangePr autoEnd="0" startNum="0" endNum="1" groupInterval="0.1"/>
        <groupItems count="12">
          <s v="&lt;0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IR_matched_sequence" numFmtId="0">
      <sharedItems/>
    </cacheField>
    <cacheField name="IR_BCE_TCE_%matched" numFmtId="0">
      <sharedItems longText="1"/>
    </cacheField>
    <cacheField name="IR_BCE_counter" numFmtId="0">
      <sharedItems containsSemiMixedTypes="0" containsString="0" containsNumber="1" containsInteger="1" minValue="0" maxValue="5" count="6">
        <n v="0"/>
        <n v="1"/>
        <n v="3"/>
        <n v="2"/>
        <n v="4"/>
        <n v="5"/>
      </sharedItems>
    </cacheField>
    <cacheField name="Hyp_strain_cov" numFmtId="0">
      <sharedItems containsSemiMixedTypes="0" containsString="0" containsNumber="1" minValue="7.3000000000000001E-3" maxValue="1" count="39">
        <n v="0.99629999999999996"/>
        <n v="0.99270000000000003"/>
        <n v="1"/>
        <n v="0.93769999999999998"/>
        <n v="0.98899999999999999"/>
        <n v="0.8901"/>
        <n v="0.98170000000000002"/>
        <n v="0.94140000000000001"/>
        <n v="0.97440000000000004"/>
        <n v="0.98529999999999995"/>
        <n v="0.97070000000000001"/>
        <n v="0.86809999999999998"/>
        <n v="0.97799999999999998"/>
        <n v="0.85709999999999997"/>
        <n v="0.95599999999999996"/>
        <n v="0.92669999999999997"/>
        <n v="0.93410000000000004"/>
        <n v="0.8498"/>
        <n v="0.84250000000000003"/>
        <n v="0.84619999999999995"/>
        <n v="0.90480000000000005"/>
        <n v="0.86080000000000001"/>
        <n v="0.56410000000000005"/>
        <n v="0.43959999999999999"/>
        <n v="1.47E-2"/>
        <n v="0.90110000000000001"/>
        <n v="0.1026"/>
        <n v="0.1062"/>
        <n v="0.96699999999999997"/>
        <n v="0.96340000000000003"/>
        <n v="0.88639999999999997"/>
        <n v="0.90839999999999999"/>
        <n v="0.82779999999999998"/>
        <n v="0.94510000000000005"/>
        <n v="0.87549999999999994"/>
        <n v="7.3000000000000001E-3"/>
        <n v="0.6593"/>
        <n v="0.9597"/>
        <n v="3.6600000000000001E-2"/>
      </sharedItems>
      <fieldGroup par="42"/>
    </cacheField>
    <cacheField name="Hyp_min,max,avg,sd" numFmtId="0">
      <sharedItems/>
    </cacheField>
    <cacheField name="HEG_Rv_id" numFmtId="0">
      <sharedItems/>
    </cacheField>
    <cacheField name="HEG_Rv_loc" numFmtId="0">
      <sharedItems containsDate="1" containsMixedTypes="1" minDate="1930-11-01T00:00:00" maxDate="2028-04-02T00:00:00"/>
    </cacheField>
    <cacheField name="HEG_Rv_count" numFmtId="0">
      <sharedItems containsSemiMixedTypes="0" containsString="0" containsNumber="1" containsInteger="1" minValue="0" maxValue="12" count="8">
        <n v="1"/>
        <n v="3"/>
        <n v="5"/>
        <n v="2"/>
        <n v="6"/>
        <n v="0"/>
        <n v="4"/>
        <n v="12"/>
      </sharedItems>
    </cacheField>
    <cacheField name="HEG_species/condition" numFmtId="0">
      <sharedItems count="7">
        <s v="in-vitro,in-vivo(human)"/>
        <s v="in-vivo(mouse),in-vivo(human)"/>
        <s v="in-vivo(human)"/>
        <s v="in-vitro,in-vivo(mouse),in-vivo(human)"/>
        <s v="in-vitro"/>
        <s v="Nil"/>
        <s v="in-vivo(mouse)"/>
      </sharedItems>
    </cacheField>
    <cacheField name="HEG_expr_score" numFmtId="0">
      <sharedItems containsSemiMixedTypes="0" containsString="0" containsNumber="1" containsInteger="1" minValue="0" maxValue="6" count="7">
        <n v="2"/>
        <n v="1"/>
        <n v="3"/>
        <n v="0"/>
        <n v="5" u="1"/>
        <n v="6" u="1"/>
        <n v="4" u="1"/>
      </sharedItems>
    </cacheField>
    <cacheField name="minmax_HEG_expr_score" numFmtId="0">
      <sharedItems containsSemiMixedTypes="0" containsString="0" containsNumber="1" minValue="0" maxValue="1"/>
    </cacheField>
    <cacheField name="grand_score" numFmtId="0">
      <sharedItems containsSemiMixedTypes="0" containsString="0" containsNumber="1" minValue="1.0105726963447117" maxValue="4.8903526523331289" count="556">
        <n v="4.8903526523331289"/>
        <n v="4.8847282016087163"/>
        <n v="4.8443696588447915"/>
        <n v="4.8418118084843966"/>
        <n v="4.8212418299013384"/>
        <n v="4.8099982891008475"/>
        <n v="4.808998289100848"/>
        <n v="4.8084593193763121"/>
        <n v="4.7992386953119741"/>
        <n v="4.792005308526158"/>
        <n v="4.7862906127240219"/>
        <n v="4.782927110890304"/>
        <n v="4.7795097907490511"/>
        <n v="4.7689169776189857"/>
        <n v="4.7579659835459722"/>
        <n v="4.7308236693311754"/>
        <n v="4.7286477345908722"/>
        <n v="4.7210389185311428"/>
        <n v="4.7157072753067002"/>
        <n v="4.7152947647682524"/>
        <n v="4.7137480647695345"/>
        <n v="4.7015464722979807"/>
        <n v="4.6986723338230147"/>
        <n v="4.6900364647694319"/>
        <n v="4.6899509575651743"/>
        <n v="4.6790364647694327"/>
        <n v="4.6735811213766878"/>
        <n v="4.667488898362695"/>
        <n v="4.666248064769535"/>
        <n v="4.6606330387887356"/>
        <n v="4.6510330387887358"/>
        <n v="4.6489114829248903"/>
        <n v="4.64883649476283"/>
        <n v="4.6434432434894841"/>
        <n v="4.6395490335981746"/>
        <n v="4.6331392728350869"/>
        <n v="4.6325819976395879"/>
        <n v="4.6299043734721108"/>
        <n v="4.6294910689045921"/>
        <n v="4.6269201504530244"/>
        <n v="4.6229136773810593"/>
        <n v="4.6162669716587894"/>
        <n v="4.6088858484376072"/>
        <n v="4.6083669716587892"/>
        <n v="4.6082770627142029"/>
        <n v="4.6035975892799446"/>
        <n v="4.5981858484376064"/>
        <n v="4.597742307637116"/>
        <n v="4.5909060568157214"/>
        <n v="4.5854849938519591"/>
        <n v="4.5828022316765873"/>
        <n v="4.5809060568157216"/>
        <n v="4.5783423076371159"/>
        <n v="4.5654291266264941"/>
        <n v="4.559218519950277"/>
        <n v="4.5579828702689102"/>
        <n v="4.5475623669120662"/>
        <n v="4.5366072501288368"/>
        <n v="4.5304479428797624"/>
        <n v="4.5250596837221"/>
        <n v="4.5201799559726146"/>
        <n v="4.518359512058268"/>
        <n v="4.5128519067360937"/>
        <n v="4.5123853110661276"/>
        <n v="4.5097029710769707"/>
        <n v="4.5062719751928233"/>
        <n v="4.5062639047425659"/>
        <n v="4.5057591428932282"/>
        <n v="4.5038310577410838"/>
        <n v="4.5025316831148148"/>
        <n v="4.5017084657229383"/>
        <n v="4.4995689985386047"/>
        <n v="4.4834673837535268"/>
        <n v="4.4829279215377902"/>
        <n v="4.4802403846723458"/>
        <n v="4.4776689985386051"/>
        <n v="4.4738759719957901"/>
        <n v="4.4732590884614121"/>
        <n v="4.472329271608146"/>
        <n v="4.4708131389646466"/>
        <n v="4.466404734990979"/>
        <n v="4.465158029268709"/>
        <n v="4.4612580292687092"/>
        <n v="4.456616657134016"/>
        <n v="4.4559842316341349"/>
        <n v="4.4558294272383367"/>
        <n v="4.4544769060475264"/>
        <n v="4.4489844627404649"/>
        <n v="4.4489291148509063"/>
        <n v="4.4480874409091609"/>
        <n v="4.4360491629550012"/>
        <n v="4.4328115464930926"/>
        <n v="4.4318836442856515"/>
        <n v="4.4310612761936543"/>
        <n v="4.4309732742001264"/>
        <n v="4.4258142456273477"/>
        <n v="4.4250160317602854"/>
        <n v="4.4245181574168972"/>
        <n v="4.4217456793905852"/>
        <n v="4.4187978367178591"/>
        <n v="4.4178400912080935"/>
        <n v="4.4166212995306582"/>
        <n v="4.4132895624738167"/>
        <n v="4.4123775644673442"/>
        <n v="4.4086100890395583"/>
        <n v="4.4014645591135304"/>
        <n v="4.4013448668952391"/>
        <n v="4.4005417583653106"/>
        <n v="4.3990214114291337"/>
        <n v="4.3954171357676124"/>
        <n v="4.3943416836796487"/>
        <n v="4.3929167909832527"/>
        <n v="4.3921448668952392"/>
        <n v="4.3917981129838477"/>
        <n v="4.3886815484441684"/>
        <n v="4.3878769060475262"/>
        <n v="4.3877791809258282"/>
        <n v="4.3873566337970118"/>
        <n v="4.3862769060475264"/>
        <n v="4.3846577160575988"/>
        <n v="4.3836063274625339"/>
        <n v="4.3822814347661385"/>
        <n v="4.3809949960479502"/>
        <n v="4.3804853110661268"/>
        <n v="4.3747324713350171"/>
        <n v="4.3706787515761709"/>
        <n v="4.3687083176845958"/>
        <n v="4.3684261603123513"/>
        <n v="4.3682448668952389"/>
        <n v="4.3681448668952392"/>
        <n v="4.3638775644673444"/>
        <n v="4.3615209654825513"/>
        <n v="4.3609983218332937"/>
        <n v="4.359561276193654"/>
        <n v="4.3594018189151278"/>
        <n v="4.3587010596921605"/>
        <n v="4.3572419147859778"/>
        <n v="4.3539578144733966"/>
        <n v="4.3529228920022129"/>
        <n v="4.3525217858739511"/>
        <n v="4.3513144012575387"/>
        <n v="4.3502831409157228"/>
        <n v="4.3484859838711039"/>
        <n v="4.3407578144733963"/>
        <n v="4.3403391364739914"/>
        <n v="4.3303477880433547"/>
        <n v="4.3287183834548077"/>
        <n v="4.3283775644673446"/>
        <n v="4.3261074188732076"/>
        <n v="4.3228422534098891"/>
        <n v="4.3213010596921606"/>
        <n v="4.3210633375360636"/>
        <n v="4.3052421663867815"/>
        <n v="4.3048163239077555"/>
        <n v="4.3046314563768018"/>
        <n v="4.3027572793906881"/>
        <n v="4.3027227987105361"/>
        <n v="4.3017180689971335"/>
        <n v="4.300779194970092"/>
        <n v="4.2980355019327856"/>
        <n v="4.297935501932785"/>
        <n v="4.2940479444640225"/>
        <n v="4.2917485459483951"/>
        <n v="4.2915303304450063"/>
        <n v="4.2863336383254556"/>
        <n v="4.2856577355712586"/>
        <n v="4.2841745938083884"/>
        <n v="4.2826336383254553"/>
        <n v="4.2794432761512029"/>
        <n v="4.2693637795080468"/>
        <n v="4.2644897770173911"/>
        <n v="4.2643306243227697"/>
        <n v="4.2631226164284852"/>
        <n v="4.2602691335566263"/>
        <n v="4.2581984764831269"/>
        <n v="4.2574708786460036"/>
        <n v="4.2558933456164709"/>
        <n v="4.2543405929612366"/>
        <n v="4.2535911508965176"/>
        <n v="4.2517924539526737"/>
        <n v="4.2501727234823878"/>
        <n v="4.2449723543173477"/>
        <n v="4.2447723543173472"/>
        <n v="4.2446571575009155"/>
        <n v="4.2421185565753357"/>
        <n v="4.2409328159752295"/>
        <n v="4.2335848931526918"/>
        <n v="4.2298054588674576"/>
        <n v="4.2288884717554049"/>
        <n v="4.2195766687489069"/>
        <n v="4.2194203207107215"/>
        <n v="4.2174900642269595"/>
        <n v="4.2171653719796014"/>
        <n v="4.216764255946611"/>
        <n v="4.2158028312133062"/>
        <n v="4.2094007281967158"/>
        <n v="4.2077857257433937"/>
        <n v="4.206883140915723"/>
        <n v="4.202715909021526"/>
        <n v="4.1971146095464285"/>
        <n v="4.1952223535858009"/>
        <n v="4.1942156783140794"/>
        <n v="4.193115304541152"/>
        <n v="4.1891771985436197"/>
        <n v="4.187926350388766"/>
        <n v="4.1866543951459834"/>
        <n v="4.1827543951459827"/>
        <n v="4.1818247579172114"/>
        <n v="4.1809739167955033"/>
        <n v="4.1804405929612365"/>
        <n v="4.1627784985190806"/>
        <n v="4.1623727234823873"/>
        <n v="4.1584140133830516"/>
        <n v="4.1572739167955035"/>
        <n v="4.1544907630653221"/>
        <n v="4.1527896688398371"/>
        <n v="4.1515704908148079"/>
        <n v="4.1509847333872774"/>
        <n v="4.1462781671916336"/>
        <n v="4.1432070513390116"/>
        <n v="4.1368512710598786"/>
        <n v="4.1367596759147727"/>
        <n v="4.1307511294071313"/>
        <n v="4.1296714016576459"/>
        <n v="4.1295246959353751"/>
        <n v="4.1281246959353748"/>
        <n v="4.128024695935375"/>
        <n v="4.1192803817592107"/>
        <n v="4.1187560070171472"/>
        <n v="4.1154303304450064"/>
        <n v="4.1133969971116731"/>
        <n v="4.1098246959353748"/>
        <n v="4.098948215110835"/>
        <n v="4.0978009677660694"/>
        <n v="4.0953281780736939"/>
        <n v="4.0929135616513523"/>
        <n v="4.0900511294071311"/>
        <n v="4.0894755210426457"/>
        <n v="4.0880560070171468"/>
        <n v="4.0862252784790867"/>
        <n v="4.0853059395786984"/>
        <n v="4.0799000319137022"/>
        <n v="4.0713923555368767"/>
        <n v="4.0661923555368764"/>
        <n v="4.0642435072575323"/>
        <n v="4.0624491087440262"/>
        <n v="4.0616645033845256"/>
        <n v="4.0613083503463141"/>
        <n v="4.0548202482512483"/>
        <n v="4.0505677263588273"/>
        <n v="4.0393729941291996"/>
        <n v="4.033928098101585"/>
        <n v="4.0317976863765583"/>
        <n v="4.0314328204703358"/>
        <n v="4.0296491087440263"/>
        <n v="4.0287677263588266"/>
        <n v="4.0166323187171935"/>
        <n v="4.0153415333383471"/>
        <n v="4.0137115335619056"/>
        <n v="4.0134620366951914"/>
        <n v="4.0111295353318752"/>
        <n v="4.010041533338347"/>
        <n v="4.0077070513390121"/>
        <n v="4.0064373337790995"/>
        <n v="4.0048023206682704"/>
        <n v="4.0045600122831368"/>
        <n v="4.004286416555118"/>
        <n v="4.0006880780958003"/>
        <n v="3.9988973929123062"/>
        <n v="3.9985906669512477"/>
        <n v="3.9972412031596849"/>
        <n v="3.9893388501483815"/>
        <n v="3.9885491087440261"/>
        <n v="3.9804850501214744"/>
        <n v="3.979622171930671"/>
        <n v="3.9722551384220712"/>
        <n v="3.9711099428178698"/>
        <n v="3.9710376958617677"/>
        <n v="3.9668551384220714"/>
        <n v="3.9665555052640045"/>
        <n v="3.9592021685994516"/>
        <n v="3.9512660958560799"/>
        <n v="3.9465753684248228"/>
        <n v="3.9433498075823898"/>
        <n v="3.9384281780736932"/>
        <n v="3.9352636291667467"/>
        <n v="3.9315714016576462"/>
        <n v="3.9252653719796009"/>
        <n v="3.9154982255030091"/>
        <n v="3.9071836475978725"/>
        <n v="3.905796302193894"/>
        <n v="3.9050583613963732"/>
        <n v="3.8951221719306712"/>
        <n v="3.8891729941292001"/>
        <n v="3.8791551384220715"/>
        <n v="3.8619234510127751"/>
        <n v="3.8552869873773878"/>
        <n v="3.8503150515342139"/>
        <n v="3.8471288604804426"/>
        <n v="3.8466451651857474"/>
        <n v="3.8438085814526439"/>
        <n v="3.8396234510127751"/>
        <n v="3.8381636291667465"/>
        <n v="3.8365101739241987"/>
        <n v="3.8346281780736935"/>
        <n v="3.8189963021938937"/>
        <n v="3.8146506473206832"/>
        <n v="3.7992093053291232"/>
        <n v="3.7968869873773881"/>
        <n v="3.7884885798489418"/>
        <n v="3.7821602052610834"/>
        <n v="3.7797989853838607"/>
        <n v="3.7710902725158486"/>
        <n v="3.7659320386462682"/>
        <n v="3.764798225503009"/>
        <n v="3.7639902725158483"/>
        <n v="3.7526673948633822"/>
        <n v="3.7522901176794421"/>
        <n v="3.7493115335619058"/>
        <n v="3.7347963021938937"/>
        <n v="3.7333751323896043"/>
        <n v="3.7330404426199357"/>
        <n v="3.7272636291667465"/>
        <n v="3.7174560070171467"/>
        <n v="3.7113072596279029"/>
        <n v="3.7086810378576938"/>
        <n v="3.7059108978006772"/>
        <n v="3.7052929557058154"/>
        <n v="3.7036108978006776"/>
        <n v="3.6866451651857477"/>
        <n v="3.6845763388377235"/>
        <n v="3.6791118318524134"/>
        <n v="3.6783451651857475"/>
        <n v="3.6694048142277356"/>
        <n v="3.668285240069427"/>
        <n v="3.650475248119311"/>
        <n v="3.6394948447403603"/>
        <n v="3.6269616764500174"/>
        <n v="3.6219989853838608"/>
        <n v="3.6193376958617676"/>
        <n v="3.6142491087440258"/>
        <n v="3.6077597749903059"/>
        <n v="3.6072285358816685"/>
        <n v="3.6033662450718755"/>
        <n v="3.6005913626020423"/>
        <n v="3.5966948447403606"/>
        <n v="3.5930536540440547"/>
        <n v="3.5866978946654484"/>
        <n v="3.5858378355322418"/>
        <n v="3.5843304461747136"/>
        <n v="3.5831817182008807"/>
        <n v="3.581596997111673"/>
        <n v="3.5705978946654486"/>
        <n v="3.5452978946654485"/>
        <n v="3.5346901176794421"/>
        <n v="3.5307520615725001"/>
        <n v="3.530206167129935"/>
        <n v="3.5293005778554152"/>
        <n v="3.5146010796085574"/>
        <n v="3.5130585316540697"/>
        <n v="3.5114664401292797"/>
        <n v="3.5063880780957999"/>
        <n v="3.5016580299009283"/>
        <n v="3.4886186668895496"/>
        <n v="3.4869157754106928"/>
        <n v="3.4867964607469375"/>
        <n v="3.4824476243660096"/>
        <n v="3.4670563355065038"/>
        <n v="3.4670226736838137"/>
        <n v="3.4588994871370029"/>
        <n v="3.4585482151108349"/>
        <n v="3.4469817182008806"/>
        <n v="3.4385929557058152"/>
        <n v="3.4382585316540699"/>
        <n v="3.4373358851079328"/>
        <n v="3.4355520615725004"/>
        <n v="3.4257150515342136"/>
        <n v="3.4247637795080466"/>
        <n v="3.4213834632902587"/>
        <n v="3.4189583613963728"/>
        <n v="3.412996201998542"/>
        <n v="3.4119580299009282"/>
        <n v="3.4065420350914901"/>
        <n v="3.4030214114291333"/>
        <n v="3.3973601241256248"/>
        <n v="3.3934569391825158"/>
        <n v="3.3924460318944551"/>
        <n v="3.3805442845864939"/>
        <n v="3.376606167129935"/>
        <n v="3.3729031314360984"/>
        <n v="3.3626728337966019"/>
        <n v="3.3585460318944551"/>
        <n v="3.3521012322263801"/>
        <n v="3.3343994871370026"/>
        <n v="3.3326601241256242"/>
        <n v="3.3315569391825157"/>
        <n v="3.3274329117385419"/>
        <n v="3.3206193212605153"/>
        <n v="3.3151126985611223"/>
        <n v="3.3145601241256242"/>
        <n v="3.3109885798489422"/>
        <n v="3.3048226736838133"/>
        <n v="3.3040210812122592"/>
        <n v="3.2964121968079803"/>
        <n v="3.2862885798489421"/>
        <n v="3.2836460318944551"/>
        <n v="3.2522948447403608"/>
        <n v="3.2505817182008809"/>
        <n v="3.250477564467344"/>
        <n v="3.2485782002285726"/>
        <n v="3.2460536540440548"/>
        <n v="3.2430100341798886"/>
        <n v="3.2398567843461086"/>
        <n v="3.226715775410693"/>
        <n v="3.2260994871370028"/>
        <n v="3.2256050764115227"/>
        <n v="3.2241126985611221"/>
        <n v="3.2083384899032068"/>
        <n v="3.1964175761711373"/>
        <n v="3.1889768405908652"/>
        <n v="3.1806454610721855"/>
        <n v="3.1740502986864079"/>
        <n v="3.1740010796085572"/>
        <n v="3.1716191686426916"/>
        <n v="3.1698137892795346"/>
        <n v="3.1559994871370027"/>
        <n v="3.1539476243660096"/>
        <n v="3.1491175205000705"/>
        <n v="3.1412432761512021"/>
        <n v="3.1372142910326768"/>
        <n v="3.1364490116474126"/>
        <n v="3.1254768405908653"/>
        <n v="3.1084090895893528"/>
        <n v="3.0991520002228832"/>
        <n v="3.0914717430781895"/>
        <n v="3.0844077023079497"/>
        <n v="3.0773424229226856"/>
        <n v="3.064772833796602"/>
        <n v="3.0556925041924359"/>
        <n v="3.0300142910326766"/>
        <n v="3.0180267907922915"/>
        <n v="3.0131061671299348"/>
        <n v="3.0120157754106924"/>
        <n v="2.9979728337966018"/>
        <n v="2.9956267907922913"/>
        <n v="2.9905728337966018"/>
        <n v="2.9861082334194444"/>
        <n v="2.9831661538036691"/>
        <n v="2.973633413491684"/>
        <n v="2.9668688352661183"/>
        <n v="2.9543597059211781"/>
        <n v="2.9540142910326765"/>
        <n v="2.9439191686426915"/>
        <n v="2.9200717430781897"/>
        <n v="2.914169942317745"/>
        <n v="2.8935569391825156"/>
        <n v="2.8931587030806267"/>
        <n v="2.8909126985611224"/>
        <n v="2.8902728337966019"/>
        <n v="2.8884717430781897"/>
        <n v="2.8722817182008806"/>
        <n v="2.8551126985611224"/>
        <n v="2.8525358851079328"/>
        <n v="2.8512050764115227"/>
        <n v="2.8472817182008807"/>
        <n v="2.8316076221495998"/>
        <n v="2.8302728337966019"/>
        <n v="2.8260142910326764"/>
        <n v="2.8240717430781896"/>
        <n v="2.8133142910326767"/>
        <n v="2.8006034114804961"/>
        <n v="2.7841186668895497"/>
        <n v="2.7828585316540697"/>
        <n v="2.7696645613321151"/>
        <n v="2.7623121277388525"/>
        <n v="2.7561204119789271"/>
        <n v="2.7490186668895498"/>
        <n v="2.7430585316540701"/>
        <n v="2.7330817182008809"/>
        <n v="2.7291925041924361"/>
        <n v="2.7279722747499204"/>
        <n v="2.7275717430781894"/>
        <n v="2.7249191686426917"/>
        <n v="2.7109087017581563"/>
        <n v="2.70555853165407"/>
        <n v="2.6948677462752237"/>
        <n v="2.6887525821343758"/>
        <n v="2.6875677462752239"/>
        <n v="2.6829777727562343"/>
        <n v="2.6818711840315079"/>
        <n v="2.6800511958300812"/>
        <n v="2.6734203207107212"/>
        <n v="2.6729525821343763"/>
        <n v="2.6458842428378042"/>
        <n v="2.6258126985611221"/>
        <n v="2.6230651543534629"/>
        <n v="2.6223824420773596"/>
        <n v="2.6178601241256243"/>
        <n v="2.6149635467159755"/>
        <n v="2.6125483848675475"/>
        <n v="2.5920640484691178"/>
        <n v="2.5880618692150024"/>
        <n v="2.5758251983207368"/>
        <n v="2.5744459594349833"/>
        <n v="2.5698246965675948"/>
        <n v="2.5432496033585266"/>
        <n v="2.5294175761711375"/>
        <n v="2.5276842428378044"/>
        <n v="2.5269334134916841"/>
        <n v="2.5078624559975631"/>
        <n v="2.4991175761711375"/>
        <n v="2.4925483848675474"/>
        <n v="2.4853126985611218"/>
        <n v="2.4849191686426919"/>
        <n v="2.4784153244575493"/>
        <n v="2.4746246965675947"/>
        <n v="2.4437142910326766"/>
        <n v="2.4258382610892966"/>
        <n v="2.4155116266514431"/>
        <n v="2.4133050764115227"/>
        <n v="2.4065251983207365"/>
        <n v="2.4044191686426917"/>
        <n v="2.3967743689746164"/>
        <n v="2.3824191686426919"/>
        <n v="2.3781677462752238"/>
        <n v="2.348225198320737"/>
        <n v="2.2969640484691176"/>
        <n v="2.293533413491684"/>
        <n v="2.2854267907922909"/>
        <n v="2.2618842428378043"/>
        <n v="2.2064334134916841"/>
        <n v="2.2040809576993432"/>
        <n v="2.1814334134916842"/>
        <n v="2.1698842428378042"/>
        <n v="2.1129858353093587"/>
        <n v="2.0938858353093583"/>
        <n v="2.0673858353093584"/>
        <n v="2.0632858353093586"/>
        <n v="2.0592858353093586"/>
        <n v="2.0460858353093587"/>
        <n v="2.0387858353093584"/>
        <n v="2.0044509095044707"/>
        <n v="1.898044879826426"/>
        <n v="1.8943448798264257"/>
        <n v="1.8907448798264257"/>
        <n v="1.8870448798264259"/>
        <n v="1.7960897596528516"/>
        <n v="1.7000591246754178"/>
        <n v="1.6980525019760251"/>
        <n v="1.6963591246754179"/>
        <n v="1.5647115464930925"/>
        <n v="1.5610115464930925"/>
        <n v="1.5574115464930924"/>
        <n v="1.3667257913420845"/>
        <n v="1.1983782131597591"/>
        <n v="1.0105726963447117"/>
      </sharedItems>
      <fieldGroup base="40">
        <rangePr autoStart="0" autoEnd="0" startNum="0" endNum="5"/>
        <groupItems count="7">
          <s v="&lt;0"/>
          <s v="0-1"/>
          <s v="1-2"/>
          <s v="2-3"/>
          <s v="3-4"/>
          <s v="4-5"/>
          <s v="&gt;5"/>
        </groupItems>
      </fieldGroup>
    </cacheField>
    <cacheField name="top_score_rank" numFmtId="0">
      <sharedItems containsSemiMixedTypes="0" containsString="0" containsNumber="1" containsInteger="1" minValue="1" maxValue="609"/>
    </cacheField>
    <cacheField name="Hyp_strain_cov2" numFmtId="0" databaseField="0">
      <fieldGroup base="32">
        <discretePr count="39">
          <x v="1"/>
          <x v="1"/>
          <x v="1"/>
          <x v="1"/>
          <x v="1"/>
          <x v="0"/>
          <x v="1"/>
          <x v="1"/>
          <x v="1"/>
          <x v="1"/>
          <x v="1"/>
          <x v="0"/>
          <x v="1"/>
          <x v="0"/>
          <x v="1"/>
          <x v="1"/>
          <x v="1"/>
          <x v="0"/>
          <x v="0"/>
          <x v="0"/>
          <x v="1"/>
          <x v="0"/>
          <x v="0"/>
          <x v="0"/>
          <x v="0"/>
          <x v="1"/>
          <x v="0"/>
          <x v="0"/>
          <x v="1"/>
          <x v="1"/>
          <x v="0"/>
          <x v="1"/>
          <x v="0"/>
          <x v="1"/>
          <x v="0"/>
          <x v="0"/>
          <x v="0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7">
  <r>
    <x v="0"/>
  </r>
  <r>
    <x v="1"/>
  </r>
  <r>
    <x v="1"/>
  </r>
  <r>
    <x v="2"/>
  </r>
  <r>
    <x v="3"/>
  </r>
  <r>
    <x v="4"/>
  </r>
  <r>
    <x v="1"/>
  </r>
  <r>
    <x v="1"/>
  </r>
  <r>
    <x v="1"/>
  </r>
  <r>
    <x v="3"/>
  </r>
  <r>
    <x v="1"/>
  </r>
  <r>
    <x v="5"/>
  </r>
  <r>
    <x v="1"/>
  </r>
  <r>
    <x v="3"/>
  </r>
  <r>
    <x v="6"/>
  </r>
  <r>
    <x v="7"/>
  </r>
  <r>
    <x v="8"/>
  </r>
  <r>
    <x v="9"/>
  </r>
  <r>
    <x v="10"/>
  </r>
  <r>
    <x v="7"/>
  </r>
  <r>
    <x v="8"/>
  </r>
  <r>
    <x v="10"/>
  </r>
  <r>
    <x v="0"/>
  </r>
  <r>
    <x v="1"/>
  </r>
  <r>
    <x v="1"/>
  </r>
  <r>
    <x v="1"/>
  </r>
  <r>
    <x v="11"/>
  </r>
  <r>
    <x v="0"/>
  </r>
  <r>
    <x v="3"/>
  </r>
  <r>
    <x v="1"/>
  </r>
  <r>
    <x v="3"/>
  </r>
  <r>
    <x v="12"/>
  </r>
  <r>
    <x v="13"/>
  </r>
  <r>
    <x v="5"/>
  </r>
  <r>
    <x v="4"/>
  </r>
  <r>
    <x v="3"/>
  </r>
  <r>
    <x v="14"/>
  </r>
  <r>
    <x v="1"/>
  </r>
  <r>
    <x v="1"/>
  </r>
  <r>
    <x v="15"/>
  </r>
  <r>
    <x v="4"/>
  </r>
  <r>
    <x v="16"/>
  </r>
  <r>
    <x v="4"/>
  </r>
  <r>
    <x v="13"/>
  </r>
  <r>
    <x v="17"/>
  </r>
  <r>
    <x v="16"/>
  </r>
  <r>
    <x v="18"/>
  </r>
  <r>
    <x v="19"/>
  </r>
  <r>
    <x v="3"/>
  </r>
  <r>
    <x v="20"/>
  </r>
  <r>
    <x v="21"/>
  </r>
  <r>
    <x v="22"/>
  </r>
  <r>
    <x v="15"/>
  </r>
  <r>
    <x v="3"/>
  </r>
  <r>
    <x v="6"/>
  </r>
  <r>
    <x v="7"/>
  </r>
  <r>
    <x v="8"/>
  </r>
  <r>
    <x v="9"/>
  </r>
  <r>
    <x v="10"/>
  </r>
  <r>
    <x v="6"/>
  </r>
  <r>
    <x v="7"/>
  </r>
  <r>
    <x v="8"/>
  </r>
  <r>
    <x v="9"/>
  </r>
  <r>
    <x v="10"/>
  </r>
  <r>
    <x v="23"/>
  </r>
  <r>
    <x v="0"/>
  </r>
  <r>
    <x v="23"/>
  </r>
  <r>
    <x v="24"/>
  </r>
  <r>
    <x v="3"/>
  </r>
  <r>
    <x v="25"/>
  </r>
  <r>
    <x v="3"/>
  </r>
  <r>
    <x v="25"/>
  </r>
  <r>
    <x v="3"/>
  </r>
  <r>
    <x v="25"/>
  </r>
  <r>
    <x v="23"/>
  </r>
  <r>
    <x v="0"/>
  </r>
  <r>
    <x v="3"/>
  </r>
  <r>
    <x v="25"/>
  </r>
  <r>
    <x v="3"/>
  </r>
  <r>
    <x v="25"/>
  </r>
  <r>
    <x v="26"/>
  </r>
  <r>
    <x v="4"/>
  </r>
  <r>
    <x v="5"/>
  </r>
  <r>
    <x v="5"/>
  </r>
  <r>
    <x v="1"/>
  </r>
  <r>
    <x v="27"/>
  </r>
  <r>
    <x v="1"/>
  </r>
  <r>
    <x v="1"/>
  </r>
  <r>
    <x v="23"/>
  </r>
  <r>
    <x v="28"/>
  </r>
  <r>
    <x v="3"/>
  </r>
  <r>
    <x v="25"/>
  </r>
  <r>
    <x v="29"/>
  </r>
  <r>
    <x v="1"/>
  </r>
  <r>
    <x v="30"/>
  </r>
  <r>
    <x v="31"/>
  </r>
  <r>
    <x v="11"/>
  </r>
  <r>
    <x v="4"/>
  </r>
  <r>
    <x v="31"/>
  </r>
  <r>
    <x v="5"/>
  </r>
  <r>
    <x v="4"/>
  </r>
  <r>
    <x v="3"/>
  </r>
  <r>
    <x v="25"/>
  </r>
  <r>
    <x v="20"/>
  </r>
  <r>
    <x v="13"/>
  </r>
  <r>
    <x v="3"/>
  </r>
  <r>
    <x v="25"/>
  </r>
  <r>
    <x v="20"/>
  </r>
  <r>
    <x v="3"/>
  </r>
  <r>
    <x v="25"/>
  </r>
  <r>
    <x v="20"/>
  </r>
  <r>
    <x v="32"/>
  </r>
  <r>
    <x v="1"/>
  </r>
  <r>
    <x v="3"/>
  </r>
  <r>
    <x v="4"/>
  </r>
  <r>
    <x v="13"/>
  </r>
  <r>
    <x v="3"/>
  </r>
  <r>
    <x v="13"/>
  </r>
  <r>
    <x v="14"/>
  </r>
  <r>
    <x v="14"/>
  </r>
  <r>
    <x v="0"/>
  </r>
  <r>
    <x v="0"/>
  </r>
  <r>
    <x v="4"/>
  </r>
  <r>
    <x v="4"/>
  </r>
  <r>
    <x v="23"/>
  </r>
  <r>
    <x v="33"/>
  </r>
  <r>
    <x v="13"/>
  </r>
  <r>
    <x v="34"/>
  </r>
  <r>
    <x v="3"/>
  </r>
  <r>
    <x v="25"/>
  </r>
  <r>
    <x v="20"/>
  </r>
  <r>
    <x v="3"/>
  </r>
  <r>
    <x v="25"/>
  </r>
  <r>
    <x v="12"/>
  </r>
  <r>
    <x v="13"/>
  </r>
  <r>
    <x v="1"/>
  </r>
  <r>
    <x v="1"/>
  </r>
  <r>
    <x v="4"/>
  </r>
  <r>
    <x v="3"/>
  </r>
  <r>
    <x v="0"/>
  </r>
  <r>
    <x v="1"/>
  </r>
  <r>
    <x v="1"/>
  </r>
  <r>
    <x v="18"/>
  </r>
  <r>
    <x v="23"/>
  </r>
  <r>
    <x v="1"/>
  </r>
  <r>
    <x v="14"/>
  </r>
  <r>
    <x v="35"/>
  </r>
  <r>
    <x v="36"/>
  </r>
  <r>
    <x v="37"/>
  </r>
  <r>
    <x v="38"/>
  </r>
  <r>
    <x v="12"/>
  </r>
  <r>
    <x v="0"/>
  </r>
  <r>
    <x v="14"/>
  </r>
  <r>
    <x v="39"/>
  </r>
  <r>
    <x v="40"/>
  </r>
  <r>
    <x v="25"/>
  </r>
  <r>
    <x v="20"/>
  </r>
  <r>
    <x v="5"/>
  </r>
  <r>
    <x v="23"/>
  </r>
  <r>
    <x v="36"/>
  </r>
  <r>
    <x v="41"/>
  </r>
  <r>
    <x v="37"/>
  </r>
  <r>
    <x v="3"/>
  </r>
  <r>
    <x v="42"/>
  </r>
  <r>
    <x v="43"/>
  </r>
  <r>
    <x v="44"/>
  </r>
  <r>
    <x v="45"/>
  </r>
  <r>
    <x v="46"/>
  </r>
  <r>
    <x v="47"/>
  </r>
  <r>
    <x v="14"/>
  </r>
  <r>
    <x v="48"/>
  </r>
  <r>
    <x v="1"/>
  </r>
  <r>
    <x v="1"/>
  </r>
  <r>
    <x v="1"/>
  </r>
  <r>
    <x v="5"/>
  </r>
  <r>
    <x v="1"/>
  </r>
  <r>
    <x v="14"/>
  </r>
  <r>
    <x v="1"/>
  </r>
  <r>
    <x v="49"/>
  </r>
  <r>
    <x v="6"/>
  </r>
  <r>
    <x v="7"/>
  </r>
  <r>
    <x v="8"/>
  </r>
  <r>
    <x v="9"/>
  </r>
  <r>
    <x v="10"/>
  </r>
  <r>
    <x v="4"/>
  </r>
  <r>
    <x v="50"/>
  </r>
  <r>
    <x v="25"/>
  </r>
  <r>
    <x v="20"/>
  </r>
  <r>
    <x v="29"/>
  </r>
  <r>
    <x v="51"/>
  </r>
  <r>
    <x v="52"/>
  </r>
  <r>
    <x v="53"/>
  </r>
  <r>
    <x v="54"/>
  </r>
  <r>
    <x v="55"/>
  </r>
  <r>
    <x v="56"/>
  </r>
  <r>
    <x v="1"/>
  </r>
  <r>
    <x v="1"/>
  </r>
  <r>
    <x v="6"/>
  </r>
  <r>
    <x v="7"/>
  </r>
  <r>
    <x v="8"/>
  </r>
  <r>
    <x v="9"/>
  </r>
  <r>
    <x v="10"/>
  </r>
  <r>
    <x v="5"/>
  </r>
  <r>
    <x v="1"/>
  </r>
  <r>
    <x v="1"/>
  </r>
  <r>
    <x v="4"/>
  </r>
  <r>
    <x v="23"/>
  </r>
  <r>
    <x v="23"/>
  </r>
  <r>
    <x v="1"/>
  </r>
  <r>
    <x v="14"/>
  </r>
  <r>
    <x v="2"/>
  </r>
  <r>
    <x v="57"/>
  </r>
  <r>
    <x v="4"/>
  </r>
  <r>
    <x v="58"/>
  </r>
  <r>
    <x v="13"/>
  </r>
  <r>
    <x v="4"/>
  </r>
  <r>
    <x v="59"/>
  </r>
  <r>
    <x v="3"/>
  </r>
  <r>
    <x v="25"/>
  </r>
  <r>
    <x v="20"/>
  </r>
  <r>
    <x v="3"/>
  </r>
  <r>
    <x v="25"/>
  </r>
  <r>
    <x v="20"/>
  </r>
  <r>
    <x v="23"/>
  </r>
  <r>
    <x v="3"/>
  </r>
  <r>
    <x v="25"/>
  </r>
  <r>
    <x v="3"/>
  </r>
  <r>
    <x v="25"/>
  </r>
  <r>
    <x v="1"/>
  </r>
  <r>
    <x v="1"/>
  </r>
  <r>
    <x v="1"/>
  </r>
  <r>
    <x v="23"/>
  </r>
  <r>
    <x v="4"/>
  </r>
  <r>
    <x v="3"/>
  </r>
  <r>
    <x v="6"/>
  </r>
  <r>
    <x v="7"/>
  </r>
  <r>
    <x v="8"/>
  </r>
  <r>
    <x v="9"/>
  </r>
  <r>
    <x v="10"/>
  </r>
  <r>
    <x v="23"/>
  </r>
  <r>
    <x v="13"/>
  </r>
  <r>
    <x v="3"/>
  </r>
  <r>
    <x v="25"/>
  </r>
  <r>
    <x v="20"/>
  </r>
  <r>
    <x v="5"/>
  </r>
  <r>
    <x v="5"/>
  </r>
  <r>
    <x v="5"/>
  </r>
  <r>
    <x v="6"/>
  </r>
  <r>
    <x v="7"/>
  </r>
  <r>
    <x v="8"/>
  </r>
  <r>
    <x v="9"/>
  </r>
  <r>
    <x v="10"/>
  </r>
  <r>
    <x v="5"/>
  </r>
  <r>
    <x v="3"/>
  </r>
  <r>
    <x v="14"/>
  </r>
  <r>
    <x v="25"/>
  </r>
  <r>
    <x v="3"/>
  </r>
  <r>
    <x v="20"/>
  </r>
  <r>
    <x v="3"/>
  </r>
  <r>
    <x v="1"/>
  </r>
  <r>
    <x v="14"/>
  </r>
  <r>
    <x v="5"/>
  </r>
  <r>
    <x v="3"/>
  </r>
  <r>
    <x v="3"/>
  </r>
  <r>
    <x v="4"/>
  </r>
  <r>
    <x v="5"/>
  </r>
  <r>
    <x v="23"/>
  </r>
  <r>
    <x v="14"/>
  </r>
  <r>
    <x v="4"/>
  </r>
  <r>
    <x v="3"/>
  </r>
  <r>
    <x v="25"/>
  </r>
  <r>
    <x v="23"/>
  </r>
  <r>
    <x v="3"/>
  </r>
  <r>
    <x v="25"/>
  </r>
  <r>
    <x v="3"/>
  </r>
  <r>
    <x v="25"/>
  </r>
  <r>
    <x v="13"/>
  </r>
  <r>
    <x v="3"/>
  </r>
  <r>
    <x v="25"/>
  </r>
  <r>
    <x v="4"/>
  </r>
  <r>
    <x v="14"/>
  </r>
  <r>
    <x v="3"/>
  </r>
  <r>
    <x v="6"/>
  </r>
  <r>
    <x v="7"/>
  </r>
  <r>
    <x v="8"/>
  </r>
  <r>
    <x v="9"/>
  </r>
  <r>
    <x v="10"/>
  </r>
  <r>
    <x v="36"/>
  </r>
  <r>
    <x v="60"/>
  </r>
  <r>
    <x v="37"/>
  </r>
  <r>
    <x v="3"/>
  </r>
  <r>
    <x v="20"/>
  </r>
  <r>
    <x v="14"/>
  </r>
  <r>
    <x v="3"/>
  </r>
  <r>
    <x v="3"/>
  </r>
  <r>
    <x v="25"/>
  </r>
  <r>
    <x v="4"/>
  </r>
  <r>
    <x v="3"/>
  </r>
  <r>
    <x v="25"/>
  </r>
  <r>
    <x v="20"/>
  </r>
  <r>
    <x v="4"/>
  </r>
  <r>
    <x v="13"/>
  </r>
  <r>
    <x v="1"/>
  </r>
  <r>
    <x v="1"/>
  </r>
  <r>
    <x v="1"/>
  </r>
  <r>
    <x v="1"/>
  </r>
  <r>
    <x v="1"/>
  </r>
  <r>
    <x v="23"/>
  </r>
  <r>
    <x v="14"/>
  </r>
  <r>
    <x v="1"/>
  </r>
  <r>
    <x v="23"/>
  </r>
  <r>
    <x v="6"/>
  </r>
  <r>
    <x v="7"/>
  </r>
  <r>
    <x v="8"/>
  </r>
  <r>
    <x v="9"/>
  </r>
  <r>
    <x v="10"/>
  </r>
  <r>
    <x v="51"/>
  </r>
  <r>
    <x v="52"/>
  </r>
  <r>
    <x v="53"/>
  </r>
  <r>
    <x v="54"/>
  </r>
  <r>
    <x v="55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1"/>
  </r>
  <r>
    <x v="71"/>
  </r>
  <r>
    <x v="23"/>
  </r>
  <r>
    <x v="5"/>
  </r>
  <r>
    <x v="25"/>
  </r>
  <r>
    <x v="3"/>
  </r>
  <r>
    <x v="23"/>
  </r>
  <r>
    <x v="23"/>
  </r>
  <r>
    <x v="5"/>
  </r>
  <r>
    <x v="72"/>
  </r>
  <r>
    <x v="73"/>
  </r>
  <r>
    <x v="74"/>
  </r>
  <r>
    <x v="75"/>
  </r>
  <r>
    <x v="76"/>
  </r>
  <r>
    <x v="77"/>
  </r>
  <r>
    <x v="78"/>
  </r>
  <r>
    <x v="3"/>
  </r>
  <r>
    <x v="25"/>
  </r>
  <r>
    <x v="4"/>
  </r>
  <r>
    <x v="11"/>
  </r>
  <r>
    <x v="13"/>
  </r>
  <r>
    <x v="1"/>
  </r>
  <r>
    <x v="14"/>
  </r>
  <r>
    <x v="23"/>
  </r>
  <r>
    <x v="4"/>
  </r>
  <r>
    <x v="1"/>
  </r>
  <r>
    <x v="1"/>
  </r>
  <r>
    <x v="5"/>
  </r>
  <r>
    <x v="5"/>
  </r>
  <r>
    <x v="1"/>
  </r>
  <r>
    <x v="36"/>
  </r>
  <r>
    <x v="37"/>
  </r>
  <r>
    <x v="3"/>
  </r>
  <r>
    <x v="25"/>
  </r>
  <r>
    <x v="3"/>
  </r>
  <r>
    <x v="79"/>
  </r>
  <r>
    <x v="4"/>
  </r>
  <r>
    <x v="31"/>
  </r>
  <r>
    <x v="14"/>
  </r>
  <r>
    <x v="4"/>
  </r>
  <r>
    <x v="4"/>
  </r>
  <r>
    <x v="23"/>
  </r>
  <r>
    <x v="23"/>
  </r>
  <r>
    <x v="3"/>
  </r>
  <r>
    <x v="20"/>
  </r>
  <r>
    <x v="3"/>
  </r>
  <r>
    <x v="20"/>
  </r>
  <r>
    <x v="4"/>
  </r>
  <r>
    <x v="4"/>
  </r>
  <r>
    <x v="80"/>
  </r>
  <r>
    <x v="1"/>
  </r>
  <r>
    <x v="1"/>
  </r>
  <r>
    <x v="1"/>
  </r>
  <r>
    <x v="14"/>
  </r>
  <r>
    <x v="4"/>
  </r>
  <r>
    <x v="3"/>
  </r>
  <r>
    <x v="20"/>
  </r>
  <r>
    <x v="3"/>
  </r>
  <r>
    <x v="25"/>
  </r>
  <r>
    <x v="20"/>
  </r>
  <r>
    <x v="3"/>
  </r>
  <r>
    <x v="25"/>
  </r>
  <r>
    <x v="20"/>
  </r>
  <r>
    <x v="14"/>
  </r>
  <r>
    <x v="18"/>
  </r>
  <r>
    <x v="20"/>
  </r>
  <r>
    <x v="36"/>
  </r>
  <r>
    <x v="37"/>
  </r>
  <r>
    <x v="18"/>
  </r>
  <r>
    <x v="33"/>
  </r>
  <r>
    <x v="14"/>
  </r>
  <r>
    <x v="23"/>
  </r>
  <r>
    <x v="5"/>
  </r>
  <r>
    <x v="3"/>
  </r>
  <r>
    <x v="3"/>
  </r>
  <r>
    <x v="25"/>
  </r>
  <r>
    <x v="20"/>
  </r>
  <r>
    <x v="5"/>
  </r>
  <r>
    <x v="1"/>
  </r>
  <r>
    <x v="1"/>
  </r>
  <r>
    <x v="1"/>
  </r>
  <r>
    <x v="5"/>
  </r>
  <r>
    <x v="5"/>
  </r>
  <r>
    <x v="5"/>
  </r>
  <r>
    <x v="81"/>
  </r>
  <r>
    <x v="82"/>
  </r>
  <r>
    <x v="83"/>
  </r>
  <r>
    <x v="3"/>
  </r>
  <r>
    <x v="25"/>
  </r>
  <r>
    <x v="20"/>
  </r>
  <r>
    <x v="1"/>
  </r>
  <r>
    <x v="5"/>
  </r>
  <r>
    <x v="84"/>
  </r>
  <r>
    <x v="84"/>
  </r>
  <r>
    <x v="5"/>
  </r>
  <r>
    <x v="84"/>
  </r>
  <r>
    <x v="5"/>
  </r>
  <r>
    <x v="5"/>
  </r>
  <r>
    <x v="84"/>
  </r>
  <r>
    <x v="5"/>
  </r>
  <r>
    <x v="84"/>
  </r>
  <r>
    <x v="84"/>
  </r>
  <r>
    <x v="5"/>
  </r>
  <r>
    <x v="84"/>
  </r>
  <r>
    <x v="5"/>
  </r>
  <r>
    <x v="5"/>
  </r>
  <r>
    <x v="5"/>
  </r>
  <r>
    <x v="84"/>
  </r>
  <r>
    <x v="5"/>
  </r>
  <r>
    <x v="5"/>
  </r>
  <r>
    <x v="5"/>
  </r>
  <r>
    <x v="5"/>
  </r>
  <r>
    <x v="5"/>
  </r>
  <r>
    <x v="5"/>
  </r>
  <r>
    <x v="85"/>
  </r>
  <r>
    <x v="86"/>
  </r>
  <r>
    <x v="87"/>
  </r>
  <r>
    <x v="86"/>
  </r>
  <r>
    <x v="5"/>
  </r>
  <r>
    <x v="5"/>
  </r>
  <r>
    <x v="5"/>
  </r>
  <r>
    <x v="5"/>
  </r>
  <r>
    <x v="5"/>
  </r>
  <r>
    <x v="1"/>
  </r>
  <r>
    <x v="88"/>
  </r>
  <r>
    <x v="89"/>
  </r>
  <r>
    <x v="88"/>
  </r>
  <r>
    <x v="90"/>
  </r>
  <r>
    <x v="1"/>
  </r>
  <r>
    <x v="90"/>
  </r>
  <r>
    <x v="88"/>
  </r>
  <r>
    <x v="91"/>
  </r>
  <r>
    <x v="88"/>
  </r>
  <r>
    <x v="92"/>
  </r>
  <r>
    <x v="93"/>
  </r>
  <r>
    <x v="40"/>
  </r>
  <r>
    <x v="94"/>
  </r>
  <r>
    <x v="95"/>
  </r>
  <r>
    <x v="90"/>
  </r>
  <r>
    <x v="89"/>
  </r>
  <r>
    <x v="91"/>
  </r>
  <r>
    <x v="95"/>
  </r>
  <r>
    <x v="89"/>
  </r>
  <r>
    <x v="96"/>
  </r>
  <r>
    <x v="0"/>
  </r>
  <r>
    <x v="97"/>
  </r>
  <r>
    <x v="5"/>
  </r>
  <r>
    <x v="98"/>
  </r>
  <r>
    <x v="94"/>
  </r>
  <r>
    <x v="96"/>
  </r>
  <r>
    <x v="1"/>
  </r>
  <r>
    <x v="4"/>
  </r>
  <r>
    <x v="40"/>
  </r>
  <r>
    <x v="88"/>
  </r>
  <r>
    <x v="88"/>
  </r>
  <r>
    <x v="97"/>
  </r>
  <r>
    <x v="99"/>
  </r>
  <r>
    <x v="88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0"/>
  </r>
  <r>
    <x v="101"/>
  </r>
  <r>
    <x v="102"/>
  </r>
  <r>
    <x v="103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36"/>
  </r>
  <r>
    <x v="37"/>
  </r>
  <r>
    <x v="36"/>
  </r>
  <r>
    <x v="36"/>
  </r>
  <r>
    <x v="36"/>
  </r>
  <r>
    <x v="37"/>
  </r>
  <r>
    <x v="36"/>
  </r>
  <r>
    <x v="36"/>
  </r>
  <r>
    <x v="36"/>
  </r>
  <r>
    <x v="37"/>
  </r>
  <r>
    <x v="36"/>
  </r>
  <r>
    <x v="60"/>
  </r>
  <r>
    <x v="37"/>
  </r>
  <r>
    <x v="36"/>
  </r>
  <r>
    <x v="37"/>
  </r>
  <r>
    <x v="36"/>
  </r>
  <r>
    <x v="60"/>
  </r>
  <r>
    <x v="37"/>
  </r>
  <r>
    <x v="125"/>
  </r>
  <r>
    <x v="126"/>
  </r>
  <r>
    <x v="127"/>
  </r>
  <r>
    <x v="128"/>
  </r>
  <r>
    <x v="129"/>
  </r>
  <r>
    <x v="130"/>
  </r>
  <r>
    <x v="131"/>
  </r>
  <r>
    <x v="132"/>
  </r>
  <r>
    <x v="95"/>
  </r>
  <r>
    <x v="96"/>
  </r>
  <r>
    <x v="133"/>
  </r>
  <r>
    <x v="134"/>
  </r>
  <r>
    <x v="95"/>
  </r>
  <r>
    <x v="91"/>
  </r>
  <r>
    <x v="96"/>
  </r>
  <r>
    <x v="133"/>
  </r>
  <r>
    <x v="88"/>
  </r>
  <r>
    <x v="135"/>
  </r>
  <r>
    <x v="136"/>
  </r>
  <r>
    <x v="137"/>
  </r>
  <r>
    <x v="90"/>
  </r>
  <r>
    <x v="133"/>
  </r>
  <r>
    <x v="91"/>
  </r>
  <r>
    <x v="4"/>
  </r>
  <r>
    <x v="135"/>
  </r>
  <r>
    <x v="96"/>
  </r>
  <r>
    <x v="90"/>
  </r>
  <r>
    <x v="89"/>
  </r>
  <r>
    <x v="133"/>
  </r>
  <r>
    <x v="40"/>
  </r>
  <r>
    <x v="4"/>
  </r>
  <r>
    <x v="138"/>
  </r>
  <r>
    <x v="3"/>
  </r>
  <r>
    <x v="139"/>
  </r>
  <r>
    <x v="140"/>
  </r>
  <r>
    <x v="49"/>
  </r>
  <r>
    <x v="49"/>
  </r>
  <r>
    <x v="140"/>
  </r>
  <r>
    <x v="49"/>
  </r>
  <r>
    <x v="140"/>
  </r>
  <r>
    <x v="140"/>
  </r>
  <r>
    <x v="49"/>
  </r>
  <r>
    <x v="140"/>
  </r>
  <r>
    <x v="49"/>
  </r>
  <r>
    <x v="140"/>
  </r>
  <r>
    <x v="49"/>
  </r>
  <r>
    <x v="49"/>
  </r>
  <r>
    <x v="49"/>
  </r>
  <r>
    <x v="49"/>
  </r>
  <r>
    <x v="49"/>
  </r>
  <r>
    <x v="49"/>
  </r>
  <r>
    <x v="140"/>
  </r>
  <r>
    <x v="49"/>
  </r>
  <r>
    <x v="140"/>
  </r>
  <r>
    <x v="140"/>
  </r>
  <r>
    <x v="23"/>
  </r>
  <r>
    <x v="140"/>
  </r>
  <r>
    <x v="82"/>
  </r>
  <r>
    <x v="140"/>
  </r>
  <r>
    <x v="140"/>
  </r>
  <r>
    <x v="140"/>
  </r>
  <r>
    <x v="140"/>
  </r>
  <r>
    <x v="49"/>
  </r>
  <r>
    <x v="140"/>
  </r>
  <r>
    <x v="49"/>
  </r>
  <r>
    <x v="49"/>
  </r>
  <r>
    <x v="49"/>
  </r>
  <r>
    <x v="49"/>
  </r>
  <r>
    <x v="140"/>
  </r>
  <r>
    <x v="140"/>
  </r>
  <r>
    <x v="140"/>
  </r>
  <r>
    <x v="49"/>
  </r>
  <r>
    <x v="49"/>
  </r>
  <r>
    <x v="140"/>
  </r>
  <r>
    <x v="49"/>
  </r>
  <r>
    <x v="140"/>
  </r>
  <r>
    <x v="49"/>
  </r>
  <r>
    <x v="49"/>
  </r>
  <r>
    <x v="49"/>
  </r>
  <r>
    <x v="140"/>
  </r>
  <r>
    <x v="140"/>
  </r>
  <r>
    <x v="23"/>
  </r>
  <r>
    <x v="49"/>
  </r>
  <r>
    <x v="49"/>
  </r>
  <r>
    <x v="49"/>
  </r>
  <r>
    <x v="49"/>
  </r>
  <r>
    <x v="49"/>
  </r>
  <r>
    <x v="140"/>
  </r>
  <r>
    <x v="49"/>
  </r>
  <r>
    <x v="140"/>
  </r>
  <r>
    <x v="140"/>
  </r>
  <r>
    <x v="140"/>
  </r>
  <r>
    <x v="49"/>
  </r>
  <r>
    <x v="49"/>
  </r>
  <r>
    <x v="49"/>
  </r>
  <r>
    <x v="141"/>
  </r>
  <r>
    <x v="142"/>
  </r>
  <r>
    <x v="143"/>
  </r>
  <r>
    <x v="1"/>
  </r>
  <r>
    <x v="5"/>
  </r>
  <r>
    <x v="5"/>
  </r>
  <r>
    <x v="1"/>
  </r>
  <r>
    <x v="5"/>
  </r>
  <r>
    <x v="100"/>
  </r>
  <r>
    <x v="101"/>
  </r>
  <r>
    <x v="102"/>
  </r>
  <r>
    <x v="103"/>
  </r>
  <r>
    <x v="100"/>
  </r>
  <r>
    <x v="101"/>
  </r>
  <r>
    <x v="102"/>
  </r>
  <r>
    <x v="103"/>
  </r>
  <r>
    <x v="5"/>
  </r>
  <r>
    <x v="5"/>
  </r>
  <r>
    <x v="1"/>
  </r>
  <r>
    <x v="23"/>
  </r>
  <r>
    <x v="100"/>
  </r>
  <r>
    <x v="101"/>
  </r>
  <r>
    <x v="102"/>
  </r>
  <r>
    <x v="103"/>
  </r>
  <r>
    <x v="1"/>
  </r>
  <r>
    <x v="23"/>
  </r>
  <r>
    <x v="5"/>
  </r>
  <r>
    <x v="100"/>
  </r>
  <r>
    <x v="101"/>
  </r>
  <r>
    <x v="102"/>
  </r>
  <r>
    <x v="103"/>
  </r>
  <r>
    <x v="100"/>
  </r>
  <r>
    <x v="101"/>
  </r>
  <r>
    <x v="102"/>
  </r>
  <r>
    <x v="103"/>
  </r>
  <r>
    <x v="23"/>
  </r>
  <r>
    <x v="1"/>
  </r>
  <r>
    <x v="5"/>
  </r>
  <r>
    <x v="5"/>
  </r>
  <r>
    <x v="23"/>
  </r>
  <r>
    <x v="23"/>
  </r>
  <r>
    <x v="1"/>
  </r>
  <r>
    <x v="23"/>
  </r>
  <r>
    <x v="5"/>
  </r>
  <r>
    <x v="5"/>
  </r>
  <r>
    <x v="23"/>
  </r>
  <r>
    <x v="1"/>
  </r>
  <r>
    <x v="100"/>
  </r>
  <r>
    <x v="101"/>
  </r>
  <r>
    <x v="102"/>
  </r>
  <r>
    <x v="103"/>
  </r>
  <r>
    <x v="5"/>
  </r>
  <r>
    <x v="23"/>
  </r>
  <r>
    <x v="5"/>
  </r>
  <r>
    <x v="5"/>
  </r>
  <r>
    <x v="1"/>
  </r>
  <r>
    <x v="5"/>
  </r>
  <r>
    <x v="5"/>
  </r>
  <r>
    <x v="1"/>
  </r>
  <r>
    <x v="1"/>
  </r>
  <r>
    <x v="5"/>
  </r>
  <r>
    <x v="5"/>
  </r>
  <r>
    <x v="5"/>
  </r>
  <r>
    <x v="100"/>
  </r>
  <r>
    <x v="101"/>
  </r>
  <r>
    <x v="102"/>
  </r>
  <r>
    <x v="103"/>
  </r>
  <r>
    <x v="5"/>
  </r>
  <r>
    <x v="1"/>
  </r>
  <r>
    <x v="1"/>
  </r>
  <r>
    <x v="100"/>
  </r>
  <r>
    <x v="101"/>
  </r>
  <r>
    <x v="102"/>
  </r>
  <r>
    <x v="103"/>
  </r>
  <r>
    <x v="23"/>
  </r>
  <r>
    <x v="5"/>
  </r>
  <r>
    <x v="5"/>
  </r>
  <r>
    <x v="1"/>
  </r>
  <r>
    <x v="1"/>
  </r>
  <r>
    <x v="1"/>
  </r>
  <r>
    <x v="5"/>
  </r>
  <r>
    <x v="5"/>
  </r>
  <r>
    <x v="1"/>
  </r>
  <r>
    <x v="5"/>
  </r>
  <r>
    <x v="100"/>
  </r>
  <r>
    <x v="101"/>
  </r>
  <r>
    <x v="102"/>
  </r>
  <r>
    <x v="103"/>
  </r>
  <r>
    <x v="100"/>
  </r>
  <r>
    <x v="101"/>
  </r>
  <r>
    <x v="102"/>
  </r>
  <r>
    <x v="103"/>
  </r>
  <r>
    <x v="100"/>
  </r>
  <r>
    <x v="101"/>
  </r>
  <r>
    <x v="102"/>
  </r>
  <r>
    <x v="103"/>
  </r>
  <r>
    <x v="5"/>
  </r>
  <r>
    <x v="1"/>
  </r>
  <r>
    <x v="23"/>
  </r>
  <r>
    <x v="25"/>
  </r>
  <r>
    <x v="3"/>
  </r>
  <r>
    <x v="25"/>
  </r>
  <r>
    <x v="3"/>
  </r>
  <r>
    <x v="25"/>
  </r>
  <r>
    <x v="25"/>
  </r>
  <r>
    <x v="25"/>
  </r>
  <r>
    <x v="3"/>
  </r>
  <r>
    <x v="25"/>
  </r>
  <r>
    <x v="25"/>
  </r>
  <r>
    <x v="3"/>
  </r>
  <r>
    <x v="25"/>
  </r>
  <r>
    <x v="20"/>
  </r>
  <r>
    <x v="3"/>
  </r>
  <r>
    <x v="25"/>
  </r>
  <r>
    <x v="3"/>
  </r>
  <r>
    <x v="25"/>
  </r>
  <r>
    <x v="3"/>
  </r>
  <r>
    <x v="25"/>
  </r>
  <r>
    <x v="3"/>
  </r>
  <r>
    <x v="25"/>
  </r>
  <r>
    <x v="25"/>
  </r>
  <r>
    <x v="25"/>
  </r>
  <r>
    <x v="25"/>
  </r>
  <r>
    <x v="144"/>
  </r>
  <r>
    <x v="145"/>
  </r>
  <r>
    <x v="25"/>
  </r>
  <r>
    <x v="146"/>
  </r>
  <r>
    <x v="25"/>
  </r>
  <r>
    <x v="147"/>
  </r>
  <r>
    <x v="148"/>
  </r>
  <r>
    <x v="125"/>
  </r>
  <r>
    <x v="149"/>
  </r>
  <r>
    <x v="106"/>
  </r>
  <r>
    <x v="150"/>
  </r>
  <r>
    <x v="126"/>
  </r>
  <r>
    <x v="151"/>
  </r>
  <r>
    <x v="152"/>
  </r>
  <r>
    <x v="153"/>
  </r>
  <r>
    <x v="127"/>
  </r>
  <r>
    <x v="128"/>
  </r>
  <r>
    <x v="154"/>
  </r>
  <r>
    <x v="155"/>
  </r>
  <r>
    <x v="129"/>
  </r>
  <r>
    <x v="130"/>
  </r>
  <r>
    <x v="156"/>
  </r>
  <r>
    <x v="131"/>
  </r>
  <r>
    <x v="132"/>
  </r>
  <r>
    <x v="157"/>
  </r>
  <r>
    <x v="3"/>
  </r>
  <r>
    <x v="20"/>
  </r>
  <r>
    <x v="158"/>
  </r>
  <r>
    <x v="158"/>
  </r>
  <r>
    <x v="159"/>
  </r>
  <r>
    <x v="160"/>
  </r>
  <r>
    <x v="161"/>
  </r>
  <r>
    <x v="25"/>
  </r>
  <r>
    <x v="3"/>
  </r>
  <r>
    <x v="25"/>
  </r>
  <r>
    <x v="20"/>
  </r>
  <r>
    <x v="3"/>
  </r>
  <r>
    <x v="25"/>
  </r>
  <r>
    <x v="20"/>
  </r>
  <r>
    <x v="3"/>
  </r>
  <r>
    <x v="25"/>
  </r>
  <r>
    <x v="5"/>
  </r>
  <r>
    <x v="25"/>
  </r>
  <r>
    <x v="25"/>
  </r>
  <r>
    <x v="25"/>
  </r>
  <r>
    <x v="3"/>
  </r>
  <r>
    <x v="25"/>
  </r>
  <r>
    <x v="162"/>
  </r>
  <r>
    <x v="3"/>
  </r>
  <r>
    <x v="25"/>
  </r>
  <r>
    <x v="5"/>
  </r>
  <r>
    <x v="5"/>
  </r>
  <r>
    <x v="163"/>
  </r>
  <r>
    <x v="5"/>
  </r>
  <r>
    <x v="163"/>
  </r>
  <r>
    <x v="163"/>
  </r>
  <r>
    <x v="5"/>
  </r>
  <r>
    <x v="163"/>
  </r>
  <r>
    <x v="3"/>
  </r>
  <r>
    <x v="25"/>
  </r>
  <r>
    <x v="25"/>
  </r>
  <r>
    <x v="3"/>
  </r>
  <r>
    <x v="25"/>
  </r>
  <r>
    <x v="20"/>
  </r>
  <r>
    <x v="25"/>
  </r>
  <r>
    <x v="25"/>
  </r>
  <r>
    <x v="25"/>
  </r>
  <r>
    <x v="164"/>
  </r>
  <r>
    <x v="165"/>
  </r>
  <r>
    <x v="166"/>
  </r>
  <r>
    <x v="167"/>
  </r>
  <r>
    <x v="168"/>
  </r>
  <r>
    <x v="169"/>
  </r>
  <r>
    <x v="2"/>
  </r>
  <r>
    <x v="57"/>
  </r>
  <r>
    <x v="170"/>
  </r>
  <r>
    <x v="170"/>
  </r>
  <r>
    <x v="2"/>
  </r>
  <r>
    <x v="57"/>
  </r>
  <r>
    <x v="2"/>
  </r>
  <r>
    <x v="171"/>
  </r>
  <r>
    <x v="1"/>
  </r>
  <r>
    <x v="164"/>
  </r>
  <r>
    <x v="172"/>
  </r>
  <r>
    <x v="5"/>
  </r>
  <r>
    <x v="172"/>
  </r>
  <r>
    <x v="173"/>
  </r>
  <r>
    <x v="174"/>
  </r>
  <r>
    <x v="174"/>
  </r>
  <r>
    <x v="175"/>
  </r>
  <r>
    <x v="174"/>
  </r>
  <r>
    <x v="176"/>
  </r>
  <r>
    <x v="1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2">
  <r>
    <x v="0"/>
  </r>
  <r>
    <x v="1"/>
  </r>
  <r>
    <x v="1"/>
  </r>
  <r>
    <x v="2"/>
  </r>
  <r>
    <x v="3"/>
  </r>
  <r>
    <x v="4"/>
  </r>
  <r>
    <x v="1"/>
  </r>
  <r>
    <x v="1"/>
  </r>
  <r>
    <x v="1"/>
  </r>
  <r>
    <x v="3"/>
  </r>
  <r>
    <x v="1"/>
  </r>
  <r>
    <x v="5"/>
  </r>
  <r>
    <x v="1"/>
  </r>
  <r>
    <x v="3"/>
  </r>
  <r>
    <x v="6"/>
  </r>
  <r>
    <x v="7"/>
  </r>
  <r>
    <x v="8"/>
  </r>
  <r>
    <x v="9"/>
  </r>
  <r>
    <x v="10"/>
  </r>
  <r>
    <x v="9"/>
  </r>
  <r>
    <x v="10"/>
  </r>
  <r>
    <x v="6"/>
  </r>
  <r>
    <x v="0"/>
  </r>
  <r>
    <x v="1"/>
  </r>
  <r>
    <x v="1"/>
  </r>
  <r>
    <x v="1"/>
  </r>
  <r>
    <x v="11"/>
  </r>
  <r>
    <x v="0"/>
  </r>
  <r>
    <x v="3"/>
  </r>
  <r>
    <x v="1"/>
  </r>
  <r>
    <x v="3"/>
  </r>
  <r>
    <x v="12"/>
  </r>
  <r>
    <x v="13"/>
  </r>
  <r>
    <x v="5"/>
  </r>
  <r>
    <x v="4"/>
  </r>
  <r>
    <x v="3"/>
  </r>
  <r>
    <x v="14"/>
  </r>
  <r>
    <x v="1"/>
  </r>
  <r>
    <x v="1"/>
  </r>
  <r>
    <x v="15"/>
  </r>
  <r>
    <x v="4"/>
  </r>
  <r>
    <x v="16"/>
  </r>
  <r>
    <x v="4"/>
  </r>
  <r>
    <x v="13"/>
  </r>
  <r>
    <x v="17"/>
  </r>
  <r>
    <x v="16"/>
  </r>
  <r>
    <x v="18"/>
  </r>
  <r>
    <x v="3"/>
  </r>
  <r>
    <x v="19"/>
  </r>
  <r>
    <x v="20"/>
  </r>
  <r>
    <x v="15"/>
  </r>
  <r>
    <x v="21"/>
  </r>
  <r>
    <x v="3"/>
  </r>
  <r>
    <x v="9"/>
  </r>
  <r>
    <x v="7"/>
  </r>
  <r>
    <x v="8"/>
  </r>
  <r>
    <x v="10"/>
  </r>
  <r>
    <x v="6"/>
  </r>
  <r>
    <x v="6"/>
  </r>
  <r>
    <x v="10"/>
  </r>
  <r>
    <x v="7"/>
  </r>
  <r>
    <x v="8"/>
  </r>
  <r>
    <x v="9"/>
  </r>
  <r>
    <x v="22"/>
  </r>
  <r>
    <x v="0"/>
  </r>
  <r>
    <x v="22"/>
  </r>
  <r>
    <x v="23"/>
  </r>
  <r>
    <x v="24"/>
  </r>
  <r>
    <x v="3"/>
  </r>
  <r>
    <x v="24"/>
  </r>
  <r>
    <x v="3"/>
  </r>
  <r>
    <x v="3"/>
  </r>
  <r>
    <x v="24"/>
  </r>
  <r>
    <x v="22"/>
  </r>
  <r>
    <x v="0"/>
  </r>
  <r>
    <x v="24"/>
  </r>
  <r>
    <x v="3"/>
  </r>
  <r>
    <x v="3"/>
  </r>
  <r>
    <x v="24"/>
  </r>
  <r>
    <x v="25"/>
  </r>
  <r>
    <x v="4"/>
  </r>
  <r>
    <x v="5"/>
  </r>
  <r>
    <x v="5"/>
  </r>
  <r>
    <x v="1"/>
  </r>
  <r>
    <x v="1"/>
  </r>
  <r>
    <x v="1"/>
  </r>
  <r>
    <x v="22"/>
  </r>
  <r>
    <x v="26"/>
  </r>
  <r>
    <x v="3"/>
  </r>
  <r>
    <x v="24"/>
  </r>
  <r>
    <x v="1"/>
  </r>
  <r>
    <x v="23"/>
  </r>
  <r>
    <x v="11"/>
  </r>
  <r>
    <x v="4"/>
  </r>
  <r>
    <x v="23"/>
  </r>
  <r>
    <x v="5"/>
  </r>
  <r>
    <x v="4"/>
  </r>
  <r>
    <x v="3"/>
  </r>
  <r>
    <x v="24"/>
  </r>
  <r>
    <x v="20"/>
  </r>
  <r>
    <x v="13"/>
  </r>
  <r>
    <x v="3"/>
  </r>
  <r>
    <x v="24"/>
  </r>
  <r>
    <x v="20"/>
  </r>
  <r>
    <x v="3"/>
  </r>
  <r>
    <x v="24"/>
  </r>
  <r>
    <x v="20"/>
  </r>
  <r>
    <x v="23"/>
  </r>
  <r>
    <x v="1"/>
  </r>
  <r>
    <x v="3"/>
  </r>
  <r>
    <x v="4"/>
  </r>
  <r>
    <x v="13"/>
  </r>
  <r>
    <x v="3"/>
  </r>
  <r>
    <x v="13"/>
  </r>
  <r>
    <x v="14"/>
  </r>
  <r>
    <x v="14"/>
  </r>
  <r>
    <x v="0"/>
  </r>
  <r>
    <x v="0"/>
  </r>
  <r>
    <x v="4"/>
  </r>
  <r>
    <x v="4"/>
  </r>
  <r>
    <x v="22"/>
  </r>
  <r>
    <x v="27"/>
  </r>
  <r>
    <x v="13"/>
  </r>
  <r>
    <x v="3"/>
  </r>
  <r>
    <x v="20"/>
  </r>
  <r>
    <x v="24"/>
  </r>
  <r>
    <x v="28"/>
  </r>
  <r>
    <x v="29"/>
  </r>
  <r>
    <x v="3"/>
  </r>
  <r>
    <x v="24"/>
  </r>
  <r>
    <x v="12"/>
  </r>
  <r>
    <x v="13"/>
  </r>
  <r>
    <x v="1"/>
  </r>
  <r>
    <x v="1"/>
  </r>
  <r>
    <x v="4"/>
  </r>
  <r>
    <x v="3"/>
  </r>
  <r>
    <x v="0"/>
  </r>
  <r>
    <x v="1"/>
  </r>
  <r>
    <x v="1"/>
  </r>
  <r>
    <x v="18"/>
  </r>
  <r>
    <x v="22"/>
  </r>
  <r>
    <x v="1"/>
  </r>
  <r>
    <x v="14"/>
  </r>
  <r>
    <x v="30"/>
  </r>
  <r>
    <x v="31"/>
  </r>
  <r>
    <x v="32"/>
  </r>
  <r>
    <x v="12"/>
  </r>
  <r>
    <x v="0"/>
  </r>
  <r>
    <x v="14"/>
  </r>
  <r>
    <x v="33"/>
  </r>
  <r>
    <x v="34"/>
  </r>
  <r>
    <x v="24"/>
  </r>
  <r>
    <x v="20"/>
  </r>
  <r>
    <x v="5"/>
  </r>
  <r>
    <x v="22"/>
  </r>
  <r>
    <x v="31"/>
  </r>
  <r>
    <x v="3"/>
  </r>
  <r>
    <x v="35"/>
  </r>
  <r>
    <x v="36"/>
  </r>
  <r>
    <x v="37"/>
  </r>
  <r>
    <x v="38"/>
  </r>
  <r>
    <x v="14"/>
  </r>
  <r>
    <x v="39"/>
  </r>
  <r>
    <x v="1"/>
  </r>
  <r>
    <x v="1"/>
  </r>
  <r>
    <x v="1"/>
  </r>
  <r>
    <x v="5"/>
  </r>
  <r>
    <x v="1"/>
  </r>
  <r>
    <x v="14"/>
  </r>
  <r>
    <x v="1"/>
  </r>
  <r>
    <x v="40"/>
  </r>
  <r>
    <x v="7"/>
  </r>
  <r>
    <x v="8"/>
  </r>
  <r>
    <x v="6"/>
  </r>
  <r>
    <x v="9"/>
  </r>
  <r>
    <x v="10"/>
  </r>
  <r>
    <x v="4"/>
  </r>
  <r>
    <x v="41"/>
  </r>
  <r>
    <x v="24"/>
  </r>
  <r>
    <x v="20"/>
  </r>
  <r>
    <x v="26"/>
  </r>
  <r>
    <x v="42"/>
  </r>
  <r>
    <x v="43"/>
  </r>
  <r>
    <x v="44"/>
  </r>
  <r>
    <x v="45"/>
  </r>
  <r>
    <x v="46"/>
  </r>
  <r>
    <x v="23"/>
  </r>
  <r>
    <x v="1"/>
  </r>
  <r>
    <x v="1"/>
  </r>
  <r>
    <x v="6"/>
  </r>
  <r>
    <x v="7"/>
  </r>
  <r>
    <x v="8"/>
  </r>
  <r>
    <x v="9"/>
  </r>
  <r>
    <x v="10"/>
  </r>
  <r>
    <x v="5"/>
  </r>
  <r>
    <x v="1"/>
  </r>
  <r>
    <x v="1"/>
  </r>
  <r>
    <x v="4"/>
  </r>
  <r>
    <x v="22"/>
  </r>
  <r>
    <x v="22"/>
  </r>
  <r>
    <x v="1"/>
  </r>
  <r>
    <x v="14"/>
  </r>
  <r>
    <x v="2"/>
  </r>
  <r>
    <x v="47"/>
  </r>
  <r>
    <x v="4"/>
  </r>
  <r>
    <x v="48"/>
  </r>
  <r>
    <x v="13"/>
  </r>
  <r>
    <x v="4"/>
  </r>
  <r>
    <x v="49"/>
  </r>
  <r>
    <x v="3"/>
  </r>
  <r>
    <x v="24"/>
  </r>
  <r>
    <x v="20"/>
  </r>
  <r>
    <x v="3"/>
  </r>
  <r>
    <x v="20"/>
  </r>
  <r>
    <x v="24"/>
  </r>
  <r>
    <x v="22"/>
  </r>
  <r>
    <x v="3"/>
  </r>
  <r>
    <x v="24"/>
  </r>
  <r>
    <x v="3"/>
  </r>
  <r>
    <x v="24"/>
  </r>
  <r>
    <x v="1"/>
  </r>
  <r>
    <x v="1"/>
  </r>
  <r>
    <x v="1"/>
  </r>
  <r>
    <x v="22"/>
  </r>
  <r>
    <x v="4"/>
  </r>
  <r>
    <x v="3"/>
  </r>
  <r>
    <x v="6"/>
  </r>
  <r>
    <x v="10"/>
  </r>
  <r>
    <x v="7"/>
  </r>
  <r>
    <x v="8"/>
  </r>
  <r>
    <x v="9"/>
  </r>
  <r>
    <x v="22"/>
  </r>
  <r>
    <x v="13"/>
  </r>
  <r>
    <x v="20"/>
  </r>
  <r>
    <x v="3"/>
  </r>
  <r>
    <x v="24"/>
  </r>
  <r>
    <x v="5"/>
  </r>
  <r>
    <x v="5"/>
  </r>
  <r>
    <x v="5"/>
  </r>
  <r>
    <x v="7"/>
  </r>
  <r>
    <x v="8"/>
  </r>
  <r>
    <x v="9"/>
  </r>
  <r>
    <x v="6"/>
  </r>
  <r>
    <x v="10"/>
  </r>
  <r>
    <x v="5"/>
  </r>
  <r>
    <x v="3"/>
  </r>
  <r>
    <x v="14"/>
  </r>
  <r>
    <x v="24"/>
  </r>
  <r>
    <x v="3"/>
  </r>
  <r>
    <x v="20"/>
  </r>
  <r>
    <x v="3"/>
  </r>
  <r>
    <x v="1"/>
  </r>
  <r>
    <x v="14"/>
  </r>
  <r>
    <x v="5"/>
  </r>
  <r>
    <x v="3"/>
  </r>
  <r>
    <x v="3"/>
  </r>
  <r>
    <x v="4"/>
  </r>
  <r>
    <x v="5"/>
  </r>
  <r>
    <x v="22"/>
  </r>
  <r>
    <x v="14"/>
  </r>
  <r>
    <x v="4"/>
  </r>
  <r>
    <x v="3"/>
  </r>
  <r>
    <x v="24"/>
  </r>
  <r>
    <x v="22"/>
  </r>
  <r>
    <x v="3"/>
  </r>
  <r>
    <x v="24"/>
  </r>
  <r>
    <x v="3"/>
  </r>
  <r>
    <x v="24"/>
  </r>
  <r>
    <x v="13"/>
  </r>
  <r>
    <x v="3"/>
  </r>
  <r>
    <x v="24"/>
  </r>
  <r>
    <x v="4"/>
  </r>
  <r>
    <x v="14"/>
  </r>
  <r>
    <x v="3"/>
  </r>
  <r>
    <x v="7"/>
  </r>
  <r>
    <x v="8"/>
  </r>
  <r>
    <x v="9"/>
  </r>
  <r>
    <x v="6"/>
  </r>
  <r>
    <x v="10"/>
  </r>
  <r>
    <x v="31"/>
  </r>
  <r>
    <x v="50"/>
  </r>
  <r>
    <x v="3"/>
  </r>
  <r>
    <x v="20"/>
  </r>
  <r>
    <x v="14"/>
  </r>
  <r>
    <x v="3"/>
  </r>
  <r>
    <x v="3"/>
  </r>
  <r>
    <x v="24"/>
  </r>
  <r>
    <x v="4"/>
  </r>
  <r>
    <x v="24"/>
  </r>
  <r>
    <x v="20"/>
  </r>
  <r>
    <x v="3"/>
  </r>
  <r>
    <x v="4"/>
  </r>
  <r>
    <x v="13"/>
  </r>
  <r>
    <x v="1"/>
  </r>
  <r>
    <x v="1"/>
  </r>
  <r>
    <x v="1"/>
  </r>
  <r>
    <x v="1"/>
  </r>
  <r>
    <x v="1"/>
  </r>
  <r>
    <x v="22"/>
  </r>
  <r>
    <x v="14"/>
  </r>
  <r>
    <x v="1"/>
  </r>
  <r>
    <x v="22"/>
  </r>
  <r>
    <x v="7"/>
  </r>
  <r>
    <x v="8"/>
  </r>
  <r>
    <x v="6"/>
  </r>
  <r>
    <x v="9"/>
  </r>
  <r>
    <x v="10"/>
  </r>
  <r>
    <x v="45"/>
  </r>
  <r>
    <x v="46"/>
  </r>
  <r>
    <x v="42"/>
  </r>
  <r>
    <x v="43"/>
  </r>
  <r>
    <x v="44"/>
  </r>
  <r>
    <x v="23"/>
  </r>
  <r>
    <x v="51"/>
  </r>
  <r>
    <x v="52"/>
  </r>
  <r>
    <x v="53"/>
  </r>
  <r>
    <x v="54"/>
  </r>
  <r>
    <x v="23"/>
  </r>
  <r>
    <x v="55"/>
  </r>
  <r>
    <x v="56"/>
  </r>
  <r>
    <x v="57"/>
  </r>
  <r>
    <x v="58"/>
  </r>
  <r>
    <x v="1"/>
  </r>
  <r>
    <x v="59"/>
  </r>
  <r>
    <x v="22"/>
  </r>
  <r>
    <x v="5"/>
  </r>
  <r>
    <x v="24"/>
  </r>
  <r>
    <x v="3"/>
  </r>
  <r>
    <x v="22"/>
  </r>
  <r>
    <x v="22"/>
  </r>
  <r>
    <x v="5"/>
  </r>
  <r>
    <x v="60"/>
  </r>
  <r>
    <x v="61"/>
  </r>
  <r>
    <x v="62"/>
  </r>
  <r>
    <x v="63"/>
  </r>
  <r>
    <x v="3"/>
  </r>
  <r>
    <x v="24"/>
  </r>
  <r>
    <x v="4"/>
  </r>
  <r>
    <x v="11"/>
  </r>
  <r>
    <x v="13"/>
  </r>
  <r>
    <x v="1"/>
  </r>
  <r>
    <x v="14"/>
  </r>
  <r>
    <x v="22"/>
  </r>
  <r>
    <x v="4"/>
  </r>
  <r>
    <x v="1"/>
  </r>
  <r>
    <x v="1"/>
  </r>
  <r>
    <x v="5"/>
  </r>
  <r>
    <x v="5"/>
  </r>
  <r>
    <x v="1"/>
  </r>
  <r>
    <x v="31"/>
  </r>
  <r>
    <x v="24"/>
  </r>
  <r>
    <x v="3"/>
  </r>
  <r>
    <x v="3"/>
  </r>
  <r>
    <x v="64"/>
  </r>
  <r>
    <x v="4"/>
  </r>
  <r>
    <x v="23"/>
  </r>
  <r>
    <x v="14"/>
  </r>
  <r>
    <x v="4"/>
  </r>
  <r>
    <x v="4"/>
  </r>
  <r>
    <x v="22"/>
  </r>
  <r>
    <x v="22"/>
  </r>
  <r>
    <x v="3"/>
  </r>
  <r>
    <x v="20"/>
  </r>
  <r>
    <x v="3"/>
  </r>
  <r>
    <x v="20"/>
  </r>
  <r>
    <x v="4"/>
  </r>
  <r>
    <x v="4"/>
  </r>
  <r>
    <x v="65"/>
  </r>
  <r>
    <x v="1"/>
  </r>
  <r>
    <x v="1"/>
  </r>
  <r>
    <x v="1"/>
  </r>
  <r>
    <x v="14"/>
  </r>
  <r>
    <x v="4"/>
  </r>
  <r>
    <x v="20"/>
  </r>
  <r>
    <x v="3"/>
  </r>
  <r>
    <x v="24"/>
  </r>
  <r>
    <x v="3"/>
  </r>
  <r>
    <x v="20"/>
  </r>
  <r>
    <x v="3"/>
  </r>
  <r>
    <x v="24"/>
  </r>
  <r>
    <x v="20"/>
  </r>
  <r>
    <x v="14"/>
  </r>
  <r>
    <x v="18"/>
  </r>
  <r>
    <x v="20"/>
  </r>
  <r>
    <x v="31"/>
  </r>
  <r>
    <x v="18"/>
  </r>
  <r>
    <x v="27"/>
  </r>
  <r>
    <x v="14"/>
  </r>
  <r>
    <x v="22"/>
  </r>
  <r>
    <x v="5"/>
  </r>
  <r>
    <x v="3"/>
  </r>
  <r>
    <x v="3"/>
  </r>
  <r>
    <x v="20"/>
  </r>
  <r>
    <x v="24"/>
  </r>
  <r>
    <x v="5"/>
  </r>
  <r>
    <x v="1"/>
  </r>
  <r>
    <x v="1"/>
  </r>
  <r>
    <x v="1"/>
  </r>
  <r>
    <x v="5"/>
  </r>
  <r>
    <x v="5"/>
  </r>
  <r>
    <x v="5"/>
  </r>
  <r>
    <x v="66"/>
  </r>
  <r>
    <x v="23"/>
  </r>
  <r>
    <x v="67"/>
  </r>
  <r>
    <x v="3"/>
  </r>
  <r>
    <x v="24"/>
  </r>
  <r>
    <x v="20"/>
  </r>
  <r>
    <x v="1"/>
  </r>
  <r>
    <x v="5"/>
  </r>
  <r>
    <x v="68"/>
  </r>
  <r>
    <x v="68"/>
  </r>
  <r>
    <x v="5"/>
  </r>
  <r>
    <x v="68"/>
  </r>
  <r>
    <x v="5"/>
  </r>
  <r>
    <x v="5"/>
  </r>
  <r>
    <x v="68"/>
  </r>
  <r>
    <x v="5"/>
  </r>
  <r>
    <x v="68"/>
  </r>
  <r>
    <x v="68"/>
  </r>
  <r>
    <x v="5"/>
  </r>
  <r>
    <x v="68"/>
  </r>
  <r>
    <x v="5"/>
  </r>
  <r>
    <x v="5"/>
  </r>
  <r>
    <x v="5"/>
  </r>
  <r>
    <x v="68"/>
  </r>
  <r>
    <x v="5"/>
  </r>
  <r>
    <x v="5"/>
  </r>
  <r>
    <x v="5"/>
  </r>
  <r>
    <x v="5"/>
  </r>
  <r>
    <x v="5"/>
  </r>
  <r>
    <x v="5"/>
  </r>
  <r>
    <x v="69"/>
  </r>
  <r>
    <x v="70"/>
  </r>
  <r>
    <x v="70"/>
  </r>
  <r>
    <x v="5"/>
  </r>
  <r>
    <x v="5"/>
  </r>
  <r>
    <x v="5"/>
  </r>
  <r>
    <x v="5"/>
  </r>
  <r>
    <x v="5"/>
  </r>
  <r>
    <x v="1"/>
  </r>
  <r>
    <x v="71"/>
  </r>
  <r>
    <x v="23"/>
  </r>
  <r>
    <x v="71"/>
  </r>
  <r>
    <x v="72"/>
  </r>
  <r>
    <x v="1"/>
  </r>
  <r>
    <x v="72"/>
  </r>
  <r>
    <x v="71"/>
  </r>
  <r>
    <x v="73"/>
  </r>
  <r>
    <x v="71"/>
  </r>
  <r>
    <x v="23"/>
  </r>
  <r>
    <x v="23"/>
  </r>
  <r>
    <x v="33"/>
  </r>
  <r>
    <x v="74"/>
  </r>
  <r>
    <x v="75"/>
  </r>
  <r>
    <x v="72"/>
  </r>
  <r>
    <x v="23"/>
  </r>
  <r>
    <x v="73"/>
  </r>
  <r>
    <x v="75"/>
  </r>
  <r>
    <x v="23"/>
  </r>
  <r>
    <x v="76"/>
  </r>
  <r>
    <x v="0"/>
  </r>
  <r>
    <x v="77"/>
  </r>
  <r>
    <x v="5"/>
  </r>
  <r>
    <x v="78"/>
  </r>
  <r>
    <x v="74"/>
  </r>
  <r>
    <x v="76"/>
  </r>
  <r>
    <x v="1"/>
  </r>
  <r>
    <x v="4"/>
  </r>
  <r>
    <x v="33"/>
  </r>
  <r>
    <x v="71"/>
  </r>
  <r>
    <x v="71"/>
  </r>
  <r>
    <x v="77"/>
  </r>
  <r>
    <x v="79"/>
  </r>
  <r>
    <x v="71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81"/>
  </r>
  <r>
    <x v="82"/>
  </r>
  <r>
    <x v="84"/>
  </r>
  <r>
    <x v="80"/>
  </r>
  <r>
    <x v="83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31"/>
  </r>
  <r>
    <x v="31"/>
  </r>
  <r>
    <x v="31"/>
  </r>
  <r>
    <x v="31"/>
  </r>
  <r>
    <x v="31"/>
  </r>
  <r>
    <x v="31"/>
  </r>
  <r>
    <x v="31"/>
  </r>
  <r>
    <x v="31"/>
  </r>
  <r>
    <x v="50"/>
  </r>
  <r>
    <x v="31"/>
  </r>
  <r>
    <x v="50"/>
  </r>
  <r>
    <x v="31"/>
  </r>
  <r>
    <x v="103"/>
  </r>
  <r>
    <x v="104"/>
  </r>
  <r>
    <x v="105"/>
  </r>
  <r>
    <x v="106"/>
  </r>
  <r>
    <x v="107"/>
  </r>
  <r>
    <x v="75"/>
  </r>
  <r>
    <x v="76"/>
  </r>
  <r>
    <x v="108"/>
  </r>
  <r>
    <x v="75"/>
  </r>
  <r>
    <x v="109"/>
  </r>
  <r>
    <x v="73"/>
  </r>
  <r>
    <x v="76"/>
  </r>
  <r>
    <x v="108"/>
  </r>
  <r>
    <x v="71"/>
  </r>
  <r>
    <x v="110"/>
  </r>
  <r>
    <x v="111"/>
  </r>
  <r>
    <x v="112"/>
  </r>
  <r>
    <x v="72"/>
  </r>
  <r>
    <x v="108"/>
  </r>
  <r>
    <x v="73"/>
  </r>
  <r>
    <x v="4"/>
  </r>
  <r>
    <x v="110"/>
  </r>
  <r>
    <x v="76"/>
  </r>
  <r>
    <x v="72"/>
  </r>
  <r>
    <x v="23"/>
  </r>
  <r>
    <x v="108"/>
  </r>
  <r>
    <x v="33"/>
  </r>
  <r>
    <x v="4"/>
  </r>
  <r>
    <x v="113"/>
  </r>
  <r>
    <x v="3"/>
  </r>
  <r>
    <x v="114"/>
  </r>
  <r>
    <x v="115"/>
  </r>
  <r>
    <x v="40"/>
  </r>
  <r>
    <x v="40"/>
  </r>
  <r>
    <x v="115"/>
  </r>
  <r>
    <x v="40"/>
  </r>
  <r>
    <x v="115"/>
  </r>
  <r>
    <x v="115"/>
  </r>
  <r>
    <x v="40"/>
  </r>
  <r>
    <x v="115"/>
  </r>
  <r>
    <x v="40"/>
  </r>
  <r>
    <x v="115"/>
  </r>
  <r>
    <x v="40"/>
  </r>
  <r>
    <x v="40"/>
  </r>
  <r>
    <x v="40"/>
  </r>
  <r>
    <x v="40"/>
  </r>
  <r>
    <x v="40"/>
  </r>
  <r>
    <x v="40"/>
  </r>
  <r>
    <x v="115"/>
  </r>
  <r>
    <x v="40"/>
  </r>
  <r>
    <x v="115"/>
  </r>
  <r>
    <x v="115"/>
  </r>
  <r>
    <x v="22"/>
  </r>
  <r>
    <x v="115"/>
  </r>
  <r>
    <x v="23"/>
  </r>
  <r>
    <x v="115"/>
  </r>
  <r>
    <x v="115"/>
  </r>
  <r>
    <x v="115"/>
  </r>
  <r>
    <x v="115"/>
  </r>
  <r>
    <x v="40"/>
  </r>
  <r>
    <x v="115"/>
  </r>
  <r>
    <x v="40"/>
  </r>
  <r>
    <x v="40"/>
  </r>
  <r>
    <x v="40"/>
  </r>
  <r>
    <x v="40"/>
  </r>
  <r>
    <x v="115"/>
  </r>
  <r>
    <x v="115"/>
  </r>
  <r>
    <x v="115"/>
  </r>
  <r>
    <x v="40"/>
  </r>
  <r>
    <x v="40"/>
  </r>
  <r>
    <x v="115"/>
  </r>
  <r>
    <x v="40"/>
  </r>
  <r>
    <x v="115"/>
  </r>
  <r>
    <x v="40"/>
  </r>
  <r>
    <x v="40"/>
  </r>
  <r>
    <x v="40"/>
  </r>
  <r>
    <x v="115"/>
  </r>
  <r>
    <x v="115"/>
  </r>
  <r>
    <x v="22"/>
  </r>
  <r>
    <x v="40"/>
  </r>
  <r>
    <x v="40"/>
  </r>
  <r>
    <x v="40"/>
  </r>
  <r>
    <x v="40"/>
  </r>
  <r>
    <x v="40"/>
  </r>
  <r>
    <x v="115"/>
  </r>
  <r>
    <x v="40"/>
  </r>
  <r>
    <x v="115"/>
  </r>
  <r>
    <x v="115"/>
  </r>
  <r>
    <x v="115"/>
  </r>
  <r>
    <x v="40"/>
  </r>
  <r>
    <x v="40"/>
  </r>
  <r>
    <x v="40"/>
  </r>
  <r>
    <x v="23"/>
  </r>
  <r>
    <x v="116"/>
  </r>
  <r>
    <x v="1"/>
  </r>
  <r>
    <x v="5"/>
  </r>
  <r>
    <x v="5"/>
  </r>
  <r>
    <x v="1"/>
  </r>
  <r>
    <x v="5"/>
  </r>
  <r>
    <x v="80"/>
  </r>
  <r>
    <x v="84"/>
  </r>
  <r>
    <x v="81"/>
  </r>
  <r>
    <x v="82"/>
  </r>
  <r>
    <x v="83"/>
  </r>
  <r>
    <x v="80"/>
  </r>
  <r>
    <x v="81"/>
  </r>
  <r>
    <x v="84"/>
  </r>
  <r>
    <x v="83"/>
  </r>
  <r>
    <x v="82"/>
  </r>
  <r>
    <x v="5"/>
  </r>
  <r>
    <x v="5"/>
  </r>
  <r>
    <x v="1"/>
  </r>
  <r>
    <x v="22"/>
  </r>
  <r>
    <x v="80"/>
  </r>
  <r>
    <x v="81"/>
  </r>
  <r>
    <x v="82"/>
  </r>
  <r>
    <x v="83"/>
  </r>
  <r>
    <x v="84"/>
  </r>
  <r>
    <x v="1"/>
  </r>
  <r>
    <x v="22"/>
  </r>
  <r>
    <x v="5"/>
  </r>
  <r>
    <x v="80"/>
  </r>
  <r>
    <x v="81"/>
  </r>
  <r>
    <x v="82"/>
  </r>
  <r>
    <x v="84"/>
  </r>
  <r>
    <x v="83"/>
  </r>
  <r>
    <x v="80"/>
  </r>
  <r>
    <x v="84"/>
  </r>
  <r>
    <x v="83"/>
  </r>
  <r>
    <x v="81"/>
  </r>
  <r>
    <x v="82"/>
  </r>
  <r>
    <x v="22"/>
  </r>
  <r>
    <x v="1"/>
  </r>
  <r>
    <x v="5"/>
  </r>
  <r>
    <x v="5"/>
  </r>
  <r>
    <x v="22"/>
  </r>
  <r>
    <x v="22"/>
  </r>
  <r>
    <x v="1"/>
  </r>
  <r>
    <x v="22"/>
  </r>
  <r>
    <x v="5"/>
  </r>
  <r>
    <x v="5"/>
  </r>
  <r>
    <x v="22"/>
  </r>
  <r>
    <x v="1"/>
  </r>
  <r>
    <x v="80"/>
  </r>
  <r>
    <x v="81"/>
  </r>
  <r>
    <x v="84"/>
  </r>
  <r>
    <x v="82"/>
  </r>
  <r>
    <x v="83"/>
  </r>
  <r>
    <x v="5"/>
  </r>
  <r>
    <x v="22"/>
  </r>
  <r>
    <x v="5"/>
  </r>
  <r>
    <x v="5"/>
  </r>
  <r>
    <x v="1"/>
  </r>
  <r>
    <x v="5"/>
  </r>
  <r>
    <x v="5"/>
  </r>
  <r>
    <x v="1"/>
  </r>
  <r>
    <x v="1"/>
  </r>
  <r>
    <x v="5"/>
  </r>
  <r>
    <x v="5"/>
  </r>
  <r>
    <x v="5"/>
  </r>
  <r>
    <x v="84"/>
  </r>
  <r>
    <x v="80"/>
  </r>
  <r>
    <x v="82"/>
  </r>
  <r>
    <x v="81"/>
  </r>
  <r>
    <x v="83"/>
  </r>
  <r>
    <x v="5"/>
  </r>
  <r>
    <x v="1"/>
  </r>
  <r>
    <x v="1"/>
  </r>
  <r>
    <x v="80"/>
  </r>
  <r>
    <x v="84"/>
  </r>
  <r>
    <x v="83"/>
  </r>
  <r>
    <x v="81"/>
  </r>
  <r>
    <x v="82"/>
  </r>
  <r>
    <x v="22"/>
  </r>
  <r>
    <x v="5"/>
  </r>
  <r>
    <x v="5"/>
  </r>
  <r>
    <x v="1"/>
  </r>
  <r>
    <x v="1"/>
  </r>
  <r>
    <x v="1"/>
  </r>
  <r>
    <x v="5"/>
  </r>
  <r>
    <x v="5"/>
  </r>
  <r>
    <x v="1"/>
  </r>
  <r>
    <x v="5"/>
  </r>
  <r>
    <x v="80"/>
  </r>
  <r>
    <x v="82"/>
  </r>
  <r>
    <x v="81"/>
  </r>
  <r>
    <x v="84"/>
  </r>
  <r>
    <x v="83"/>
  </r>
  <r>
    <x v="80"/>
  </r>
  <r>
    <x v="84"/>
  </r>
  <r>
    <x v="81"/>
  </r>
  <r>
    <x v="83"/>
  </r>
  <r>
    <x v="82"/>
  </r>
  <r>
    <x v="84"/>
  </r>
  <r>
    <x v="80"/>
  </r>
  <r>
    <x v="82"/>
  </r>
  <r>
    <x v="81"/>
  </r>
  <r>
    <x v="83"/>
  </r>
  <r>
    <x v="5"/>
  </r>
  <r>
    <x v="1"/>
  </r>
  <r>
    <x v="22"/>
  </r>
  <r>
    <x v="24"/>
  </r>
  <r>
    <x v="24"/>
  </r>
  <r>
    <x v="3"/>
  </r>
  <r>
    <x v="24"/>
  </r>
  <r>
    <x v="3"/>
  </r>
  <r>
    <x v="24"/>
  </r>
  <r>
    <x v="24"/>
  </r>
  <r>
    <x v="24"/>
  </r>
  <r>
    <x v="3"/>
  </r>
  <r>
    <x v="24"/>
  </r>
  <r>
    <x v="24"/>
  </r>
  <r>
    <x v="3"/>
  </r>
  <r>
    <x v="20"/>
  </r>
  <r>
    <x v="24"/>
  </r>
  <r>
    <x v="3"/>
  </r>
  <r>
    <x v="24"/>
  </r>
  <r>
    <x v="3"/>
  </r>
  <r>
    <x v="24"/>
  </r>
  <r>
    <x v="3"/>
  </r>
  <r>
    <x v="24"/>
  </r>
  <r>
    <x v="3"/>
  </r>
  <r>
    <x v="24"/>
  </r>
  <r>
    <x v="24"/>
  </r>
  <r>
    <x v="24"/>
  </r>
  <r>
    <x v="117"/>
  </r>
  <r>
    <x v="24"/>
  </r>
  <r>
    <x v="24"/>
  </r>
  <r>
    <x v="118"/>
  </r>
  <r>
    <x v="119"/>
  </r>
  <r>
    <x v="104"/>
  </r>
  <r>
    <x v="103"/>
  </r>
  <r>
    <x v="105"/>
  </r>
  <r>
    <x v="120"/>
  </r>
  <r>
    <x v="121"/>
  </r>
  <r>
    <x v="122"/>
  </r>
  <r>
    <x v="106"/>
  </r>
  <r>
    <x v="87"/>
  </r>
  <r>
    <x v="107"/>
  </r>
  <r>
    <x v="123"/>
  </r>
  <r>
    <x v="124"/>
  </r>
  <r>
    <x v="3"/>
  </r>
  <r>
    <x v="20"/>
  </r>
  <r>
    <x v="23"/>
  </r>
  <r>
    <x v="23"/>
  </r>
  <r>
    <x v="125"/>
  </r>
  <r>
    <x v="126"/>
  </r>
  <r>
    <x v="24"/>
  </r>
  <r>
    <x v="3"/>
  </r>
  <r>
    <x v="24"/>
  </r>
  <r>
    <x v="20"/>
  </r>
  <r>
    <x v="24"/>
  </r>
  <r>
    <x v="3"/>
  </r>
  <r>
    <x v="20"/>
  </r>
  <r>
    <x v="24"/>
  </r>
  <r>
    <x v="3"/>
  </r>
  <r>
    <x v="5"/>
  </r>
  <r>
    <x v="24"/>
  </r>
  <r>
    <x v="24"/>
  </r>
  <r>
    <x v="24"/>
  </r>
  <r>
    <x v="24"/>
  </r>
  <r>
    <x v="3"/>
  </r>
  <r>
    <x v="127"/>
  </r>
  <r>
    <x v="3"/>
  </r>
  <r>
    <x v="24"/>
  </r>
  <r>
    <x v="5"/>
  </r>
  <r>
    <x v="5"/>
  </r>
  <r>
    <x v="128"/>
  </r>
  <r>
    <x v="5"/>
  </r>
  <r>
    <x v="128"/>
  </r>
  <r>
    <x v="128"/>
  </r>
  <r>
    <x v="5"/>
  </r>
  <r>
    <x v="128"/>
  </r>
  <r>
    <x v="24"/>
  </r>
  <r>
    <x v="3"/>
  </r>
  <r>
    <x v="24"/>
  </r>
  <r>
    <x v="24"/>
  </r>
  <r>
    <x v="20"/>
  </r>
  <r>
    <x v="3"/>
  </r>
  <r>
    <x v="24"/>
  </r>
  <r>
    <x v="24"/>
  </r>
  <r>
    <x v="24"/>
  </r>
  <r>
    <x v="23"/>
  </r>
  <r>
    <x v="129"/>
  </r>
  <r>
    <x v="130"/>
  </r>
  <r>
    <x v="131"/>
  </r>
  <r>
    <x v="132"/>
  </r>
  <r>
    <x v="2"/>
  </r>
  <r>
    <x v="47"/>
  </r>
  <r>
    <x v="23"/>
  </r>
  <r>
    <x v="23"/>
  </r>
  <r>
    <x v="2"/>
  </r>
  <r>
    <x v="47"/>
  </r>
  <r>
    <x v="2"/>
  </r>
  <r>
    <x v="133"/>
  </r>
  <r>
    <x v="1"/>
  </r>
  <r>
    <x v="23"/>
  </r>
  <r>
    <x v="134"/>
  </r>
  <r>
    <x v="5"/>
  </r>
  <r>
    <x v="134"/>
  </r>
  <r>
    <x v="23"/>
  </r>
  <r>
    <x v="135"/>
  </r>
  <r>
    <x v="135"/>
  </r>
  <r>
    <x v="135"/>
  </r>
  <r>
    <x v="136"/>
  </r>
  <r>
    <x v="137"/>
  </r>
  <r>
    <x v="23"/>
  </r>
  <r>
    <x v="1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9">
  <r>
    <x v="0"/>
    <x v="0"/>
    <x v="0"/>
    <x v="0"/>
    <x v="0"/>
    <x v="0"/>
    <x v="0"/>
  </r>
  <r>
    <x v="0"/>
    <x v="0"/>
    <x v="1"/>
    <x v="0"/>
    <x v="1"/>
    <x v="0"/>
    <x v="1"/>
  </r>
  <r>
    <x v="0"/>
    <x v="0"/>
    <x v="2"/>
    <x v="0"/>
    <x v="2"/>
    <x v="0"/>
    <x v="2"/>
  </r>
  <r>
    <x v="0"/>
    <x v="0"/>
    <x v="3"/>
    <x v="0"/>
    <x v="2"/>
    <x v="0"/>
    <x v="3"/>
  </r>
  <r>
    <x v="0"/>
    <x v="0"/>
    <x v="3"/>
    <x v="0"/>
    <x v="2"/>
    <x v="0"/>
    <x v="3"/>
  </r>
  <r>
    <x v="0"/>
    <x v="0"/>
    <x v="4"/>
    <x v="0"/>
    <x v="1"/>
    <x v="0"/>
    <x v="4"/>
  </r>
  <r>
    <x v="0"/>
    <x v="0"/>
    <x v="5"/>
    <x v="0"/>
    <x v="1"/>
    <x v="0"/>
    <x v="5"/>
  </r>
  <r>
    <x v="0"/>
    <x v="0"/>
    <x v="5"/>
    <x v="1"/>
    <x v="1"/>
    <x v="0"/>
    <x v="6"/>
  </r>
  <r>
    <x v="0"/>
    <x v="0"/>
    <x v="6"/>
    <x v="0"/>
    <x v="2"/>
    <x v="0"/>
    <x v="7"/>
  </r>
  <r>
    <x v="0"/>
    <x v="0"/>
    <x v="6"/>
    <x v="0"/>
    <x v="2"/>
    <x v="0"/>
    <x v="7"/>
  </r>
  <r>
    <x v="0"/>
    <x v="0"/>
    <x v="7"/>
    <x v="0"/>
    <x v="2"/>
    <x v="0"/>
    <x v="8"/>
  </r>
  <r>
    <x v="0"/>
    <x v="0"/>
    <x v="8"/>
    <x v="0"/>
    <x v="3"/>
    <x v="0"/>
    <x v="9"/>
  </r>
  <r>
    <x v="0"/>
    <x v="0"/>
    <x v="9"/>
    <x v="0"/>
    <x v="2"/>
    <x v="0"/>
    <x v="10"/>
  </r>
  <r>
    <x v="0"/>
    <x v="0"/>
    <x v="10"/>
    <x v="0"/>
    <x v="2"/>
    <x v="0"/>
    <x v="11"/>
  </r>
  <r>
    <x v="0"/>
    <x v="0"/>
    <x v="11"/>
    <x v="0"/>
    <x v="2"/>
    <x v="0"/>
    <x v="12"/>
  </r>
  <r>
    <x v="0"/>
    <x v="0"/>
    <x v="12"/>
    <x v="0"/>
    <x v="2"/>
    <x v="0"/>
    <x v="13"/>
  </r>
  <r>
    <x v="0"/>
    <x v="0"/>
    <x v="13"/>
    <x v="0"/>
    <x v="1"/>
    <x v="0"/>
    <x v="14"/>
  </r>
  <r>
    <x v="0"/>
    <x v="1"/>
    <x v="7"/>
    <x v="2"/>
    <x v="0"/>
    <x v="0"/>
    <x v="15"/>
  </r>
  <r>
    <x v="0"/>
    <x v="1"/>
    <x v="14"/>
    <x v="0"/>
    <x v="2"/>
    <x v="0"/>
    <x v="16"/>
  </r>
  <r>
    <x v="1"/>
    <x v="0"/>
    <x v="15"/>
    <x v="0"/>
    <x v="2"/>
    <x v="1"/>
    <x v="17"/>
  </r>
  <r>
    <x v="2"/>
    <x v="2"/>
    <x v="16"/>
    <x v="3"/>
    <x v="2"/>
    <x v="0"/>
    <x v="18"/>
  </r>
  <r>
    <x v="0"/>
    <x v="1"/>
    <x v="11"/>
    <x v="0"/>
    <x v="2"/>
    <x v="0"/>
    <x v="19"/>
  </r>
  <r>
    <x v="0"/>
    <x v="0"/>
    <x v="17"/>
    <x v="3"/>
    <x v="4"/>
    <x v="0"/>
    <x v="20"/>
  </r>
  <r>
    <x v="0"/>
    <x v="0"/>
    <x v="18"/>
    <x v="0"/>
    <x v="5"/>
    <x v="0"/>
    <x v="21"/>
  </r>
  <r>
    <x v="0"/>
    <x v="3"/>
    <x v="19"/>
    <x v="4"/>
    <x v="0"/>
    <x v="2"/>
    <x v="22"/>
  </r>
  <r>
    <x v="0"/>
    <x v="1"/>
    <x v="20"/>
    <x v="0"/>
    <x v="1"/>
    <x v="0"/>
    <x v="23"/>
  </r>
  <r>
    <x v="0"/>
    <x v="1"/>
    <x v="13"/>
    <x v="5"/>
    <x v="2"/>
    <x v="0"/>
    <x v="24"/>
  </r>
  <r>
    <x v="0"/>
    <x v="1"/>
    <x v="20"/>
    <x v="0"/>
    <x v="6"/>
    <x v="0"/>
    <x v="25"/>
  </r>
  <r>
    <x v="0"/>
    <x v="1"/>
    <x v="21"/>
    <x v="0"/>
    <x v="2"/>
    <x v="0"/>
    <x v="26"/>
  </r>
  <r>
    <x v="0"/>
    <x v="1"/>
    <x v="22"/>
    <x v="0"/>
    <x v="6"/>
    <x v="0"/>
    <x v="27"/>
  </r>
  <r>
    <x v="0"/>
    <x v="0"/>
    <x v="17"/>
    <x v="0"/>
    <x v="7"/>
    <x v="0"/>
    <x v="28"/>
  </r>
  <r>
    <x v="0"/>
    <x v="1"/>
    <x v="17"/>
    <x v="0"/>
    <x v="2"/>
    <x v="0"/>
    <x v="29"/>
  </r>
  <r>
    <x v="0"/>
    <x v="1"/>
    <x v="17"/>
    <x v="6"/>
    <x v="1"/>
    <x v="0"/>
    <x v="30"/>
  </r>
  <r>
    <x v="3"/>
    <x v="0"/>
    <x v="23"/>
    <x v="0"/>
    <x v="2"/>
    <x v="1"/>
    <x v="31"/>
  </r>
  <r>
    <x v="0"/>
    <x v="1"/>
    <x v="24"/>
    <x v="0"/>
    <x v="1"/>
    <x v="0"/>
    <x v="32"/>
  </r>
  <r>
    <x v="0"/>
    <x v="1"/>
    <x v="25"/>
    <x v="7"/>
    <x v="1"/>
    <x v="0"/>
    <x v="33"/>
  </r>
  <r>
    <x v="0"/>
    <x v="1"/>
    <x v="26"/>
    <x v="0"/>
    <x v="1"/>
    <x v="0"/>
    <x v="34"/>
  </r>
  <r>
    <x v="0"/>
    <x v="1"/>
    <x v="27"/>
    <x v="8"/>
    <x v="0"/>
    <x v="0"/>
    <x v="35"/>
  </r>
  <r>
    <x v="0"/>
    <x v="0"/>
    <x v="28"/>
    <x v="0"/>
    <x v="7"/>
    <x v="0"/>
    <x v="36"/>
  </r>
  <r>
    <x v="1"/>
    <x v="1"/>
    <x v="29"/>
    <x v="0"/>
    <x v="2"/>
    <x v="1"/>
    <x v="37"/>
  </r>
  <r>
    <x v="0"/>
    <x v="2"/>
    <x v="30"/>
    <x v="9"/>
    <x v="1"/>
    <x v="0"/>
    <x v="38"/>
  </r>
  <r>
    <x v="0"/>
    <x v="2"/>
    <x v="13"/>
    <x v="0"/>
    <x v="2"/>
    <x v="0"/>
    <x v="39"/>
  </r>
  <r>
    <x v="0"/>
    <x v="1"/>
    <x v="31"/>
    <x v="10"/>
    <x v="2"/>
    <x v="0"/>
    <x v="40"/>
  </r>
  <r>
    <x v="0"/>
    <x v="1"/>
    <x v="28"/>
    <x v="11"/>
    <x v="0"/>
    <x v="0"/>
    <x v="41"/>
  </r>
  <r>
    <x v="0"/>
    <x v="1"/>
    <x v="32"/>
    <x v="3"/>
    <x v="1"/>
    <x v="0"/>
    <x v="42"/>
  </r>
  <r>
    <x v="0"/>
    <x v="1"/>
    <x v="28"/>
    <x v="12"/>
    <x v="4"/>
    <x v="0"/>
    <x v="43"/>
  </r>
  <r>
    <x v="0"/>
    <x v="2"/>
    <x v="33"/>
    <x v="0"/>
    <x v="1"/>
    <x v="0"/>
    <x v="44"/>
  </r>
  <r>
    <x v="0"/>
    <x v="2"/>
    <x v="34"/>
    <x v="0"/>
    <x v="2"/>
    <x v="0"/>
    <x v="45"/>
  </r>
  <r>
    <x v="0"/>
    <x v="1"/>
    <x v="32"/>
    <x v="13"/>
    <x v="1"/>
    <x v="0"/>
    <x v="46"/>
  </r>
  <r>
    <x v="0"/>
    <x v="1"/>
    <x v="35"/>
    <x v="0"/>
    <x v="1"/>
    <x v="0"/>
    <x v="47"/>
  </r>
  <r>
    <x v="0"/>
    <x v="2"/>
    <x v="36"/>
    <x v="0"/>
    <x v="2"/>
    <x v="0"/>
    <x v="48"/>
  </r>
  <r>
    <x v="0"/>
    <x v="2"/>
    <x v="36"/>
    <x v="0"/>
    <x v="2"/>
    <x v="0"/>
    <x v="48"/>
  </r>
  <r>
    <x v="1"/>
    <x v="2"/>
    <x v="37"/>
    <x v="0"/>
    <x v="2"/>
    <x v="1"/>
    <x v="49"/>
  </r>
  <r>
    <x v="0"/>
    <x v="2"/>
    <x v="17"/>
    <x v="0"/>
    <x v="0"/>
    <x v="0"/>
    <x v="50"/>
  </r>
  <r>
    <x v="0"/>
    <x v="2"/>
    <x v="36"/>
    <x v="14"/>
    <x v="1"/>
    <x v="0"/>
    <x v="51"/>
  </r>
  <r>
    <x v="0"/>
    <x v="1"/>
    <x v="35"/>
    <x v="15"/>
    <x v="0"/>
    <x v="0"/>
    <x v="52"/>
  </r>
  <r>
    <x v="3"/>
    <x v="3"/>
    <x v="38"/>
    <x v="0"/>
    <x v="1"/>
    <x v="0"/>
    <x v="53"/>
  </r>
  <r>
    <x v="0"/>
    <x v="2"/>
    <x v="39"/>
    <x v="16"/>
    <x v="1"/>
    <x v="0"/>
    <x v="54"/>
  </r>
  <r>
    <x v="0"/>
    <x v="2"/>
    <x v="31"/>
    <x v="0"/>
    <x v="2"/>
    <x v="0"/>
    <x v="55"/>
  </r>
  <r>
    <x v="0"/>
    <x v="2"/>
    <x v="40"/>
    <x v="0"/>
    <x v="2"/>
    <x v="0"/>
    <x v="56"/>
  </r>
  <r>
    <x v="0"/>
    <x v="2"/>
    <x v="41"/>
    <x v="0"/>
    <x v="2"/>
    <x v="0"/>
    <x v="57"/>
  </r>
  <r>
    <x v="0"/>
    <x v="1"/>
    <x v="19"/>
    <x v="0"/>
    <x v="1"/>
    <x v="0"/>
    <x v="58"/>
  </r>
  <r>
    <x v="0"/>
    <x v="2"/>
    <x v="38"/>
    <x v="0"/>
    <x v="2"/>
    <x v="0"/>
    <x v="59"/>
  </r>
  <r>
    <x v="0"/>
    <x v="3"/>
    <x v="22"/>
    <x v="3"/>
    <x v="0"/>
    <x v="0"/>
    <x v="60"/>
  </r>
  <r>
    <x v="0"/>
    <x v="0"/>
    <x v="42"/>
    <x v="0"/>
    <x v="8"/>
    <x v="1"/>
    <x v="61"/>
  </r>
  <r>
    <x v="0"/>
    <x v="2"/>
    <x v="43"/>
    <x v="0"/>
    <x v="2"/>
    <x v="0"/>
    <x v="62"/>
  </r>
  <r>
    <x v="0"/>
    <x v="0"/>
    <x v="44"/>
    <x v="0"/>
    <x v="4"/>
    <x v="1"/>
    <x v="63"/>
  </r>
  <r>
    <x v="1"/>
    <x v="2"/>
    <x v="22"/>
    <x v="0"/>
    <x v="2"/>
    <x v="1"/>
    <x v="64"/>
  </r>
  <r>
    <x v="0"/>
    <x v="0"/>
    <x v="8"/>
    <x v="0"/>
    <x v="9"/>
    <x v="1"/>
    <x v="65"/>
  </r>
  <r>
    <x v="0"/>
    <x v="0"/>
    <x v="23"/>
    <x v="0"/>
    <x v="1"/>
    <x v="1"/>
    <x v="66"/>
  </r>
  <r>
    <x v="0"/>
    <x v="0"/>
    <x v="45"/>
    <x v="0"/>
    <x v="10"/>
    <x v="1"/>
    <x v="67"/>
  </r>
  <r>
    <x v="0"/>
    <x v="0"/>
    <x v="46"/>
    <x v="0"/>
    <x v="9"/>
    <x v="1"/>
    <x v="68"/>
  </r>
  <r>
    <x v="0"/>
    <x v="0"/>
    <x v="47"/>
    <x v="0"/>
    <x v="8"/>
    <x v="1"/>
    <x v="69"/>
  </r>
  <r>
    <x v="0"/>
    <x v="2"/>
    <x v="27"/>
    <x v="14"/>
    <x v="7"/>
    <x v="0"/>
    <x v="70"/>
  </r>
  <r>
    <x v="0"/>
    <x v="0"/>
    <x v="48"/>
    <x v="0"/>
    <x v="0"/>
    <x v="1"/>
    <x v="71"/>
  </r>
  <r>
    <x v="1"/>
    <x v="3"/>
    <x v="18"/>
    <x v="0"/>
    <x v="2"/>
    <x v="1"/>
    <x v="72"/>
  </r>
  <r>
    <x v="0"/>
    <x v="3"/>
    <x v="36"/>
    <x v="17"/>
    <x v="2"/>
    <x v="0"/>
    <x v="73"/>
  </r>
  <r>
    <x v="0"/>
    <x v="3"/>
    <x v="39"/>
    <x v="0"/>
    <x v="2"/>
    <x v="0"/>
    <x v="74"/>
  </r>
  <r>
    <x v="0"/>
    <x v="0"/>
    <x v="48"/>
    <x v="0"/>
    <x v="8"/>
    <x v="1"/>
    <x v="75"/>
  </r>
  <r>
    <x v="0"/>
    <x v="2"/>
    <x v="49"/>
    <x v="18"/>
    <x v="9"/>
    <x v="0"/>
    <x v="76"/>
  </r>
  <r>
    <x v="0"/>
    <x v="0"/>
    <x v="50"/>
    <x v="2"/>
    <x v="1"/>
    <x v="1"/>
    <x v="77"/>
  </r>
  <r>
    <x v="0"/>
    <x v="0"/>
    <x v="51"/>
    <x v="0"/>
    <x v="8"/>
    <x v="1"/>
    <x v="78"/>
  </r>
  <r>
    <x v="0"/>
    <x v="0"/>
    <x v="18"/>
    <x v="0"/>
    <x v="1"/>
    <x v="1"/>
    <x v="79"/>
  </r>
  <r>
    <x v="0"/>
    <x v="3"/>
    <x v="31"/>
    <x v="19"/>
    <x v="0"/>
    <x v="0"/>
    <x v="80"/>
  </r>
  <r>
    <x v="0"/>
    <x v="3"/>
    <x v="28"/>
    <x v="0"/>
    <x v="2"/>
    <x v="0"/>
    <x v="81"/>
  </r>
  <r>
    <x v="0"/>
    <x v="3"/>
    <x v="28"/>
    <x v="19"/>
    <x v="0"/>
    <x v="0"/>
    <x v="82"/>
  </r>
  <r>
    <x v="0"/>
    <x v="1"/>
    <x v="47"/>
    <x v="0"/>
    <x v="1"/>
    <x v="1"/>
    <x v="83"/>
  </r>
  <r>
    <x v="0"/>
    <x v="3"/>
    <x v="40"/>
    <x v="19"/>
    <x v="0"/>
    <x v="0"/>
    <x v="84"/>
  </r>
  <r>
    <x v="0"/>
    <x v="0"/>
    <x v="14"/>
    <x v="0"/>
    <x v="0"/>
    <x v="1"/>
    <x v="85"/>
  </r>
  <r>
    <x v="0"/>
    <x v="3"/>
    <x v="32"/>
    <x v="0"/>
    <x v="2"/>
    <x v="0"/>
    <x v="86"/>
  </r>
  <r>
    <x v="0"/>
    <x v="2"/>
    <x v="52"/>
    <x v="20"/>
    <x v="2"/>
    <x v="0"/>
    <x v="87"/>
  </r>
  <r>
    <x v="0"/>
    <x v="3"/>
    <x v="41"/>
    <x v="0"/>
    <x v="2"/>
    <x v="0"/>
    <x v="88"/>
  </r>
  <r>
    <x v="0"/>
    <x v="1"/>
    <x v="53"/>
    <x v="21"/>
    <x v="2"/>
    <x v="0"/>
    <x v="89"/>
  </r>
  <r>
    <x v="2"/>
    <x v="2"/>
    <x v="19"/>
    <x v="3"/>
    <x v="2"/>
    <x v="1"/>
    <x v="90"/>
  </r>
  <r>
    <x v="0"/>
    <x v="0"/>
    <x v="54"/>
    <x v="0"/>
    <x v="11"/>
    <x v="1"/>
    <x v="91"/>
  </r>
  <r>
    <x v="0"/>
    <x v="0"/>
    <x v="12"/>
    <x v="0"/>
    <x v="0"/>
    <x v="1"/>
    <x v="92"/>
  </r>
  <r>
    <x v="0"/>
    <x v="2"/>
    <x v="55"/>
    <x v="3"/>
    <x v="1"/>
    <x v="0"/>
    <x v="93"/>
  </r>
  <r>
    <x v="0"/>
    <x v="0"/>
    <x v="56"/>
    <x v="9"/>
    <x v="1"/>
    <x v="1"/>
    <x v="94"/>
  </r>
  <r>
    <x v="0"/>
    <x v="1"/>
    <x v="51"/>
    <x v="22"/>
    <x v="1"/>
    <x v="1"/>
    <x v="95"/>
  </r>
  <r>
    <x v="0"/>
    <x v="1"/>
    <x v="46"/>
    <x v="0"/>
    <x v="10"/>
    <x v="1"/>
    <x v="96"/>
  </r>
  <r>
    <x v="0"/>
    <x v="0"/>
    <x v="20"/>
    <x v="0"/>
    <x v="0"/>
    <x v="1"/>
    <x v="97"/>
  </r>
  <r>
    <x v="0"/>
    <x v="1"/>
    <x v="15"/>
    <x v="0"/>
    <x v="0"/>
    <x v="1"/>
    <x v="98"/>
  </r>
  <r>
    <x v="0"/>
    <x v="3"/>
    <x v="49"/>
    <x v="0"/>
    <x v="2"/>
    <x v="0"/>
    <x v="99"/>
  </r>
  <r>
    <x v="0"/>
    <x v="3"/>
    <x v="26"/>
    <x v="23"/>
    <x v="2"/>
    <x v="0"/>
    <x v="100"/>
  </r>
  <r>
    <x v="0"/>
    <x v="1"/>
    <x v="2"/>
    <x v="9"/>
    <x v="10"/>
    <x v="1"/>
    <x v="101"/>
  </r>
  <r>
    <x v="0"/>
    <x v="0"/>
    <x v="33"/>
    <x v="0"/>
    <x v="1"/>
    <x v="1"/>
    <x v="102"/>
  </r>
  <r>
    <x v="0"/>
    <x v="2"/>
    <x v="57"/>
    <x v="19"/>
    <x v="1"/>
    <x v="0"/>
    <x v="103"/>
  </r>
  <r>
    <x v="0"/>
    <x v="0"/>
    <x v="34"/>
    <x v="0"/>
    <x v="2"/>
    <x v="1"/>
    <x v="104"/>
  </r>
  <r>
    <x v="3"/>
    <x v="2"/>
    <x v="21"/>
    <x v="0"/>
    <x v="2"/>
    <x v="1"/>
    <x v="105"/>
  </r>
  <r>
    <x v="0"/>
    <x v="3"/>
    <x v="58"/>
    <x v="24"/>
    <x v="0"/>
    <x v="0"/>
    <x v="106"/>
  </r>
  <r>
    <x v="0"/>
    <x v="1"/>
    <x v="59"/>
    <x v="25"/>
    <x v="0"/>
    <x v="0"/>
    <x v="107"/>
  </r>
  <r>
    <x v="0"/>
    <x v="2"/>
    <x v="60"/>
    <x v="2"/>
    <x v="2"/>
    <x v="0"/>
    <x v="108"/>
  </r>
  <r>
    <x v="0"/>
    <x v="2"/>
    <x v="19"/>
    <x v="26"/>
    <x v="2"/>
    <x v="0"/>
    <x v="109"/>
  </r>
  <r>
    <x v="0"/>
    <x v="3"/>
    <x v="61"/>
    <x v="24"/>
    <x v="0"/>
    <x v="0"/>
    <x v="110"/>
  </r>
  <r>
    <x v="0"/>
    <x v="1"/>
    <x v="62"/>
    <x v="24"/>
    <x v="10"/>
    <x v="1"/>
    <x v="111"/>
  </r>
  <r>
    <x v="0"/>
    <x v="3"/>
    <x v="58"/>
    <x v="27"/>
    <x v="2"/>
    <x v="0"/>
    <x v="112"/>
  </r>
  <r>
    <x v="0"/>
    <x v="1"/>
    <x v="18"/>
    <x v="3"/>
    <x v="12"/>
    <x v="1"/>
    <x v="113"/>
  </r>
  <r>
    <x v="0"/>
    <x v="3"/>
    <x v="38"/>
    <x v="28"/>
    <x v="2"/>
    <x v="0"/>
    <x v="114"/>
  </r>
  <r>
    <x v="0"/>
    <x v="3"/>
    <x v="32"/>
    <x v="29"/>
    <x v="1"/>
    <x v="0"/>
    <x v="115"/>
  </r>
  <r>
    <x v="1"/>
    <x v="3"/>
    <x v="25"/>
    <x v="0"/>
    <x v="2"/>
    <x v="1"/>
    <x v="116"/>
  </r>
  <r>
    <x v="0"/>
    <x v="2"/>
    <x v="53"/>
    <x v="26"/>
    <x v="2"/>
    <x v="0"/>
    <x v="117"/>
  </r>
  <r>
    <x v="0"/>
    <x v="3"/>
    <x v="32"/>
    <x v="30"/>
    <x v="6"/>
    <x v="0"/>
    <x v="118"/>
  </r>
  <r>
    <x v="2"/>
    <x v="3"/>
    <x v="63"/>
    <x v="3"/>
    <x v="2"/>
    <x v="1"/>
    <x v="119"/>
  </r>
  <r>
    <x v="0"/>
    <x v="3"/>
    <x v="52"/>
    <x v="3"/>
    <x v="2"/>
    <x v="0"/>
    <x v="120"/>
  </r>
  <r>
    <x v="0"/>
    <x v="1"/>
    <x v="64"/>
    <x v="0"/>
    <x v="8"/>
    <x v="1"/>
    <x v="121"/>
  </r>
  <r>
    <x v="2"/>
    <x v="4"/>
    <x v="19"/>
    <x v="31"/>
    <x v="2"/>
    <x v="0"/>
    <x v="122"/>
  </r>
  <r>
    <x v="2"/>
    <x v="4"/>
    <x v="19"/>
    <x v="31"/>
    <x v="2"/>
    <x v="0"/>
    <x v="122"/>
  </r>
  <r>
    <x v="0"/>
    <x v="0"/>
    <x v="44"/>
    <x v="0"/>
    <x v="13"/>
    <x v="1"/>
    <x v="123"/>
  </r>
  <r>
    <x v="3"/>
    <x v="2"/>
    <x v="26"/>
    <x v="0"/>
    <x v="2"/>
    <x v="1"/>
    <x v="124"/>
  </r>
  <r>
    <x v="0"/>
    <x v="1"/>
    <x v="10"/>
    <x v="0"/>
    <x v="9"/>
    <x v="1"/>
    <x v="125"/>
  </r>
  <r>
    <x v="0"/>
    <x v="1"/>
    <x v="10"/>
    <x v="0"/>
    <x v="9"/>
    <x v="1"/>
    <x v="125"/>
  </r>
  <r>
    <x v="0"/>
    <x v="1"/>
    <x v="65"/>
    <x v="32"/>
    <x v="12"/>
    <x v="1"/>
    <x v="126"/>
  </r>
  <r>
    <x v="0"/>
    <x v="1"/>
    <x v="29"/>
    <x v="7"/>
    <x v="10"/>
    <x v="1"/>
    <x v="127"/>
  </r>
  <r>
    <x v="0"/>
    <x v="3"/>
    <x v="58"/>
    <x v="33"/>
    <x v="2"/>
    <x v="0"/>
    <x v="128"/>
  </r>
  <r>
    <x v="0"/>
    <x v="3"/>
    <x v="58"/>
    <x v="34"/>
    <x v="2"/>
    <x v="0"/>
    <x v="129"/>
  </r>
  <r>
    <x v="0"/>
    <x v="2"/>
    <x v="57"/>
    <x v="35"/>
    <x v="2"/>
    <x v="0"/>
    <x v="130"/>
  </r>
  <r>
    <x v="0"/>
    <x v="0"/>
    <x v="27"/>
    <x v="36"/>
    <x v="0"/>
    <x v="1"/>
    <x v="131"/>
  </r>
  <r>
    <x v="2"/>
    <x v="2"/>
    <x v="66"/>
    <x v="3"/>
    <x v="2"/>
    <x v="1"/>
    <x v="132"/>
  </r>
  <r>
    <x v="0"/>
    <x v="2"/>
    <x v="55"/>
    <x v="37"/>
    <x v="2"/>
    <x v="0"/>
    <x v="133"/>
  </r>
  <r>
    <x v="0"/>
    <x v="3"/>
    <x v="67"/>
    <x v="3"/>
    <x v="2"/>
    <x v="0"/>
    <x v="134"/>
  </r>
  <r>
    <x v="0"/>
    <x v="3"/>
    <x v="68"/>
    <x v="38"/>
    <x v="2"/>
    <x v="0"/>
    <x v="135"/>
  </r>
  <r>
    <x v="0"/>
    <x v="2"/>
    <x v="16"/>
    <x v="39"/>
    <x v="2"/>
    <x v="0"/>
    <x v="136"/>
  </r>
  <r>
    <x v="2"/>
    <x v="4"/>
    <x v="67"/>
    <x v="40"/>
    <x v="2"/>
    <x v="0"/>
    <x v="137"/>
  </r>
  <r>
    <x v="2"/>
    <x v="4"/>
    <x v="67"/>
    <x v="40"/>
    <x v="2"/>
    <x v="0"/>
    <x v="137"/>
  </r>
  <r>
    <x v="0"/>
    <x v="1"/>
    <x v="69"/>
    <x v="0"/>
    <x v="1"/>
    <x v="1"/>
    <x v="138"/>
  </r>
  <r>
    <x v="1"/>
    <x v="3"/>
    <x v="32"/>
    <x v="0"/>
    <x v="2"/>
    <x v="1"/>
    <x v="139"/>
  </r>
  <r>
    <x v="0"/>
    <x v="1"/>
    <x v="14"/>
    <x v="0"/>
    <x v="14"/>
    <x v="1"/>
    <x v="140"/>
  </r>
  <r>
    <x v="0"/>
    <x v="3"/>
    <x v="55"/>
    <x v="2"/>
    <x v="2"/>
    <x v="0"/>
    <x v="141"/>
  </r>
  <r>
    <x v="0"/>
    <x v="2"/>
    <x v="62"/>
    <x v="0"/>
    <x v="2"/>
    <x v="1"/>
    <x v="142"/>
  </r>
  <r>
    <x v="2"/>
    <x v="4"/>
    <x v="67"/>
    <x v="41"/>
    <x v="2"/>
    <x v="0"/>
    <x v="143"/>
  </r>
  <r>
    <x v="2"/>
    <x v="4"/>
    <x v="55"/>
    <x v="42"/>
    <x v="2"/>
    <x v="0"/>
    <x v="144"/>
  </r>
  <r>
    <x v="0"/>
    <x v="1"/>
    <x v="21"/>
    <x v="43"/>
    <x v="1"/>
    <x v="1"/>
    <x v="145"/>
  </r>
  <r>
    <x v="0"/>
    <x v="1"/>
    <x v="70"/>
    <x v="0"/>
    <x v="1"/>
    <x v="1"/>
    <x v="146"/>
  </r>
  <r>
    <x v="0"/>
    <x v="2"/>
    <x v="57"/>
    <x v="44"/>
    <x v="2"/>
    <x v="0"/>
    <x v="147"/>
  </r>
  <r>
    <x v="3"/>
    <x v="1"/>
    <x v="40"/>
    <x v="45"/>
    <x v="15"/>
    <x v="1"/>
    <x v="148"/>
  </r>
  <r>
    <x v="0"/>
    <x v="1"/>
    <x v="9"/>
    <x v="0"/>
    <x v="16"/>
    <x v="1"/>
    <x v="149"/>
  </r>
  <r>
    <x v="0"/>
    <x v="3"/>
    <x v="68"/>
    <x v="46"/>
    <x v="2"/>
    <x v="0"/>
    <x v="150"/>
  </r>
  <r>
    <x v="0"/>
    <x v="1"/>
    <x v="71"/>
    <x v="47"/>
    <x v="8"/>
    <x v="1"/>
    <x v="151"/>
  </r>
  <r>
    <x v="3"/>
    <x v="3"/>
    <x v="36"/>
    <x v="0"/>
    <x v="2"/>
    <x v="1"/>
    <x v="152"/>
  </r>
  <r>
    <x v="0"/>
    <x v="4"/>
    <x v="63"/>
    <x v="3"/>
    <x v="2"/>
    <x v="0"/>
    <x v="153"/>
  </r>
  <r>
    <x v="2"/>
    <x v="3"/>
    <x v="57"/>
    <x v="3"/>
    <x v="2"/>
    <x v="1"/>
    <x v="154"/>
  </r>
  <r>
    <x v="0"/>
    <x v="0"/>
    <x v="9"/>
    <x v="0"/>
    <x v="17"/>
    <x v="1"/>
    <x v="155"/>
  </r>
  <r>
    <x v="0"/>
    <x v="2"/>
    <x v="72"/>
    <x v="48"/>
    <x v="2"/>
    <x v="1"/>
    <x v="156"/>
  </r>
  <r>
    <x v="3"/>
    <x v="2"/>
    <x v="63"/>
    <x v="19"/>
    <x v="2"/>
    <x v="1"/>
    <x v="157"/>
  </r>
  <r>
    <x v="0"/>
    <x v="2"/>
    <x v="68"/>
    <x v="49"/>
    <x v="1"/>
    <x v="0"/>
    <x v="158"/>
  </r>
  <r>
    <x v="0"/>
    <x v="4"/>
    <x v="58"/>
    <x v="3"/>
    <x v="2"/>
    <x v="0"/>
    <x v="159"/>
  </r>
  <r>
    <x v="0"/>
    <x v="4"/>
    <x v="58"/>
    <x v="3"/>
    <x v="2"/>
    <x v="0"/>
    <x v="159"/>
  </r>
  <r>
    <x v="0"/>
    <x v="4"/>
    <x v="58"/>
    <x v="3"/>
    <x v="2"/>
    <x v="0"/>
    <x v="159"/>
  </r>
  <r>
    <x v="0"/>
    <x v="4"/>
    <x v="58"/>
    <x v="19"/>
    <x v="2"/>
    <x v="0"/>
    <x v="160"/>
  </r>
  <r>
    <x v="0"/>
    <x v="2"/>
    <x v="10"/>
    <x v="50"/>
    <x v="2"/>
    <x v="1"/>
    <x v="161"/>
  </r>
  <r>
    <x v="3"/>
    <x v="3"/>
    <x v="25"/>
    <x v="0"/>
    <x v="2"/>
    <x v="1"/>
    <x v="162"/>
  </r>
  <r>
    <x v="0"/>
    <x v="3"/>
    <x v="27"/>
    <x v="51"/>
    <x v="0"/>
    <x v="0"/>
    <x v="163"/>
  </r>
  <r>
    <x v="0"/>
    <x v="1"/>
    <x v="28"/>
    <x v="0"/>
    <x v="1"/>
    <x v="1"/>
    <x v="164"/>
  </r>
  <r>
    <x v="0"/>
    <x v="2"/>
    <x v="30"/>
    <x v="52"/>
    <x v="2"/>
    <x v="1"/>
    <x v="165"/>
  </r>
  <r>
    <x v="0"/>
    <x v="1"/>
    <x v="73"/>
    <x v="0"/>
    <x v="18"/>
    <x v="1"/>
    <x v="166"/>
  </r>
  <r>
    <x v="0"/>
    <x v="1"/>
    <x v="28"/>
    <x v="0"/>
    <x v="4"/>
    <x v="1"/>
    <x v="167"/>
  </r>
  <r>
    <x v="0"/>
    <x v="3"/>
    <x v="60"/>
    <x v="53"/>
    <x v="0"/>
    <x v="0"/>
    <x v="168"/>
  </r>
  <r>
    <x v="0"/>
    <x v="3"/>
    <x v="16"/>
    <x v="54"/>
    <x v="0"/>
    <x v="0"/>
    <x v="169"/>
  </r>
  <r>
    <x v="2"/>
    <x v="3"/>
    <x v="74"/>
    <x v="55"/>
    <x v="2"/>
    <x v="0"/>
    <x v="170"/>
  </r>
  <r>
    <x v="0"/>
    <x v="2"/>
    <x v="11"/>
    <x v="56"/>
    <x v="9"/>
    <x v="1"/>
    <x v="171"/>
  </r>
  <r>
    <x v="3"/>
    <x v="1"/>
    <x v="57"/>
    <x v="57"/>
    <x v="2"/>
    <x v="1"/>
    <x v="172"/>
  </r>
  <r>
    <x v="0"/>
    <x v="4"/>
    <x v="53"/>
    <x v="8"/>
    <x v="2"/>
    <x v="0"/>
    <x v="173"/>
  </r>
  <r>
    <x v="3"/>
    <x v="3"/>
    <x v="40"/>
    <x v="0"/>
    <x v="0"/>
    <x v="1"/>
    <x v="174"/>
  </r>
  <r>
    <x v="3"/>
    <x v="3"/>
    <x v="40"/>
    <x v="0"/>
    <x v="0"/>
    <x v="1"/>
    <x v="174"/>
  </r>
  <r>
    <x v="3"/>
    <x v="2"/>
    <x v="53"/>
    <x v="3"/>
    <x v="2"/>
    <x v="1"/>
    <x v="175"/>
  </r>
  <r>
    <x v="0"/>
    <x v="3"/>
    <x v="75"/>
    <x v="58"/>
    <x v="1"/>
    <x v="0"/>
    <x v="176"/>
  </r>
  <r>
    <x v="0"/>
    <x v="3"/>
    <x v="76"/>
    <x v="59"/>
    <x v="0"/>
    <x v="0"/>
    <x v="177"/>
  </r>
  <r>
    <x v="3"/>
    <x v="3"/>
    <x v="32"/>
    <x v="60"/>
    <x v="2"/>
    <x v="1"/>
    <x v="178"/>
  </r>
  <r>
    <x v="0"/>
    <x v="4"/>
    <x v="67"/>
    <x v="24"/>
    <x v="2"/>
    <x v="0"/>
    <x v="179"/>
  </r>
  <r>
    <x v="0"/>
    <x v="2"/>
    <x v="36"/>
    <x v="3"/>
    <x v="1"/>
    <x v="1"/>
    <x v="180"/>
  </r>
  <r>
    <x v="0"/>
    <x v="2"/>
    <x v="24"/>
    <x v="0"/>
    <x v="0"/>
    <x v="1"/>
    <x v="181"/>
  </r>
  <r>
    <x v="0"/>
    <x v="2"/>
    <x v="24"/>
    <x v="61"/>
    <x v="2"/>
    <x v="1"/>
    <x v="182"/>
  </r>
  <r>
    <x v="0"/>
    <x v="1"/>
    <x v="38"/>
    <x v="62"/>
    <x v="1"/>
    <x v="1"/>
    <x v="183"/>
  </r>
  <r>
    <x v="0"/>
    <x v="0"/>
    <x v="36"/>
    <x v="0"/>
    <x v="19"/>
    <x v="1"/>
    <x v="184"/>
  </r>
  <r>
    <x v="0"/>
    <x v="3"/>
    <x v="59"/>
    <x v="38"/>
    <x v="0"/>
    <x v="0"/>
    <x v="185"/>
  </r>
  <r>
    <x v="0"/>
    <x v="2"/>
    <x v="26"/>
    <x v="63"/>
    <x v="2"/>
    <x v="1"/>
    <x v="186"/>
  </r>
  <r>
    <x v="0"/>
    <x v="3"/>
    <x v="14"/>
    <x v="0"/>
    <x v="0"/>
    <x v="1"/>
    <x v="187"/>
  </r>
  <r>
    <x v="0"/>
    <x v="4"/>
    <x v="49"/>
    <x v="64"/>
    <x v="2"/>
    <x v="0"/>
    <x v="188"/>
  </r>
  <r>
    <x v="0"/>
    <x v="1"/>
    <x v="68"/>
    <x v="3"/>
    <x v="2"/>
    <x v="1"/>
    <x v="189"/>
  </r>
  <r>
    <x v="0"/>
    <x v="2"/>
    <x v="77"/>
    <x v="65"/>
    <x v="0"/>
    <x v="0"/>
    <x v="190"/>
  </r>
  <r>
    <x v="0"/>
    <x v="4"/>
    <x v="57"/>
    <x v="3"/>
    <x v="1"/>
    <x v="0"/>
    <x v="191"/>
  </r>
  <r>
    <x v="0"/>
    <x v="3"/>
    <x v="78"/>
    <x v="19"/>
    <x v="6"/>
    <x v="0"/>
    <x v="192"/>
  </r>
  <r>
    <x v="0"/>
    <x v="2"/>
    <x v="34"/>
    <x v="66"/>
    <x v="12"/>
    <x v="1"/>
    <x v="193"/>
  </r>
  <r>
    <x v="0"/>
    <x v="2"/>
    <x v="28"/>
    <x v="0"/>
    <x v="0"/>
    <x v="1"/>
    <x v="194"/>
  </r>
  <r>
    <x v="0"/>
    <x v="3"/>
    <x v="79"/>
    <x v="34"/>
    <x v="0"/>
    <x v="0"/>
    <x v="195"/>
  </r>
  <r>
    <x v="3"/>
    <x v="2"/>
    <x v="75"/>
    <x v="67"/>
    <x v="0"/>
    <x v="1"/>
    <x v="196"/>
  </r>
  <r>
    <x v="0"/>
    <x v="3"/>
    <x v="55"/>
    <x v="21"/>
    <x v="3"/>
    <x v="0"/>
    <x v="197"/>
  </r>
  <r>
    <x v="4"/>
    <x v="4"/>
    <x v="59"/>
    <x v="2"/>
    <x v="2"/>
    <x v="1"/>
    <x v="198"/>
  </r>
  <r>
    <x v="0"/>
    <x v="1"/>
    <x v="19"/>
    <x v="0"/>
    <x v="1"/>
    <x v="1"/>
    <x v="199"/>
  </r>
  <r>
    <x v="0"/>
    <x v="0"/>
    <x v="80"/>
    <x v="0"/>
    <x v="4"/>
    <x v="3"/>
    <x v="200"/>
  </r>
  <r>
    <x v="0"/>
    <x v="2"/>
    <x v="81"/>
    <x v="68"/>
    <x v="2"/>
    <x v="0"/>
    <x v="201"/>
  </r>
  <r>
    <x v="3"/>
    <x v="3"/>
    <x v="68"/>
    <x v="3"/>
    <x v="2"/>
    <x v="1"/>
    <x v="202"/>
  </r>
  <r>
    <x v="1"/>
    <x v="4"/>
    <x v="61"/>
    <x v="0"/>
    <x v="2"/>
    <x v="1"/>
    <x v="203"/>
  </r>
  <r>
    <x v="0"/>
    <x v="2"/>
    <x v="38"/>
    <x v="3"/>
    <x v="0"/>
    <x v="1"/>
    <x v="204"/>
  </r>
  <r>
    <x v="0"/>
    <x v="3"/>
    <x v="71"/>
    <x v="0"/>
    <x v="2"/>
    <x v="1"/>
    <x v="205"/>
  </r>
  <r>
    <x v="0"/>
    <x v="3"/>
    <x v="71"/>
    <x v="19"/>
    <x v="0"/>
    <x v="1"/>
    <x v="206"/>
  </r>
  <r>
    <x v="0"/>
    <x v="2"/>
    <x v="22"/>
    <x v="69"/>
    <x v="2"/>
    <x v="1"/>
    <x v="207"/>
  </r>
  <r>
    <x v="0"/>
    <x v="2"/>
    <x v="41"/>
    <x v="70"/>
    <x v="0"/>
    <x v="1"/>
    <x v="208"/>
  </r>
  <r>
    <x v="0"/>
    <x v="3"/>
    <x v="76"/>
    <x v="71"/>
    <x v="7"/>
    <x v="0"/>
    <x v="209"/>
  </r>
  <r>
    <x v="0"/>
    <x v="3"/>
    <x v="53"/>
    <x v="72"/>
    <x v="0"/>
    <x v="0"/>
    <x v="210"/>
  </r>
  <r>
    <x v="0"/>
    <x v="2"/>
    <x v="36"/>
    <x v="0"/>
    <x v="20"/>
    <x v="1"/>
    <x v="211"/>
  </r>
  <r>
    <x v="1"/>
    <x v="4"/>
    <x v="53"/>
    <x v="19"/>
    <x v="2"/>
    <x v="1"/>
    <x v="212"/>
  </r>
  <r>
    <x v="0"/>
    <x v="2"/>
    <x v="41"/>
    <x v="73"/>
    <x v="0"/>
    <x v="1"/>
    <x v="213"/>
  </r>
  <r>
    <x v="0"/>
    <x v="3"/>
    <x v="17"/>
    <x v="0"/>
    <x v="4"/>
    <x v="1"/>
    <x v="214"/>
  </r>
  <r>
    <x v="0"/>
    <x v="2"/>
    <x v="58"/>
    <x v="11"/>
    <x v="2"/>
    <x v="1"/>
    <x v="215"/>
  </r>
  <r>
    <x v="0"/>
    <x v="5"/>
    <x v="63"/>
    <x v="74"/>
    <x v="2"/>
    <x v="0"/>
    <x v="216"/>
  </r>
  <r>
    <x v="0"/>
    <x v="3"/>
    <x v="82"/>
    <x v="75"/>
    <x v="1"/>
    <x v="0"/>
    <x v="217"/>
  </r>
  <r>
    <x v="0"/>
    <x v="2"/>
    <x v="35"/>
    <x v="76"/>
    <x v="1"/>
    <x v="1"/>
    <x v="218"/>
  </r>
  <r>
    <x v="0"/>
    <x v="3"/>
    <x v="39"/>
    <x v="0"/>
    <x v="0"/>
    <x v="1"/>
    <x v="219"/>
  </r>
  <r>
    <x v="0"/>
    <x v="3"/>
    <x v="39"/>
    <x v="0"/>
    <x v="0"/>
    <x v="1"/>
    <x v="219"/>
  </r>
  <r>
    <x v="5"/>
    <x v="4"/>
    <x v="81"/>
    <x v="77"/>
    <x v="2"/>
    <x v="1"/>
    <x v="220"/>
  </r>
  <r>
    <x v="0"/>
    <x v="3"/>
    <x v="12"/>
    <x v="78"/>
    <x v="2"/>
    <x v="1"/>
    <x v="221"/>
  </r>
  <r>
    <x v="0"/>
    <x v="2"/>
    <x v="52"/>
    <x v="0"/>
    <x v="1"/>
    <x v="1"/>
    <x v="222"/>
  </r>
  <r>
    <x v="0"/>
    <x v="3"/>
    <x v="31"/>
    <x v="0"/>
    <x v="1"/>
    <x v="1"/>
    <x v="223"/>
  </r>
  <r>
    <x v="0"/>
    <x v="3"/>
    <x v="28"/>
    <x v="6"/>
    <x v="2"/>
    <x v="1"/>
    <x v="224"/>
  </r>
  <r>
    <x v="0"/>
    <x v="3"/>
    <x v="28"/>
    <x v="0"/>
    <x v="0"/>
    <x v="1"/>
    <x v="225"/>
  </r>
  <r>
    <x v="0"/>
    <x v="3"/>
    <x v="28"/>
    <x v="3"/>
    <x v="0"/>
    <x v="1"/>
    <x v="226"/>
  </r>
  <r>
    <x v="0"/>
    <x v="3"/>
    <x v="28"/>
    <x v="3"/>
    <x v="0"/>
    <x v="1"/>
    <x v="226"/>
  </r>
  <r>
    <x v="1"/>
    <x v="4"/>
    <x v="58"/>
    <x v="79"/>
    <x v="2"/>
    <x v="1"/>
    <x v="227"/>
  </r>
  <r>
    <x v="0"/>
    <x v="4"/>
    <x v="78"/>
    <x v="80"/>
    <x v="2"/>
    <x v="0"/>
    <x v="228"/>
  </r>
  <r>
    <x v="0"/>
    <x v="3"/>
    <x v="27"/>
    <x v="81"/>
    <x v="5"/>
    <x v="0"/>
    <x v="229"/>
  </r>
  <r>
    <x v="0"/>
    <x v="3"/>
    <x v="27"/>
    <x v="82"/>
    <x v="2"/>
    <x v="1"/>
    <x v="230"/>
  </r>
  <r>
    <x v="0"/>
    <x v="3"/>
    <x v="28"/>
    <x v="0"/>
    <x v="12"/>
    <x v="1"/>
    <x v="231"/>
  </r>
  <r>
    <x v="0"/>
    <x v="3"/>
    <x v="28"/>
    <x v="0"/>
    <x v="12"/>
    <x v="1"/>
    <x v="231"/>
  </r>
  <r>
    <x v="0"/>
    <x v="3"/>
    <x v="38"/>
    <x v="83"/>
    <x v="2"/>
    <x v="1"/>
    <x v="232"/>
  </r>
  <r>
    <x v="0"/>
    <x v="3"/>
    <x v="25"/>
    <x v="0"/>
    <x v="7"/>
    <x v="1"/>
    <x v="233"/>
  </r>
  <r>
    <x v="0"/>
    <x v="4"/>
    <x v="81"/>
    <x v="84"/>
    <x v="0"/>
    <x v="0"/>
    <x v="234"/>
  </r>
  <r>
    <x v="0"/>
    <x v="1"/>
    <x v="83"/>
    <x v="0"/>
    <x v="8"/>
    <x v="3"/>
    <x v="235"/>
  </r>
  <r>
    <x v="0"/>
    <x v="2"/>
    <x v="52"/>
    <x v="85"/>
    <x v="0"/>
    <x v="1"/>
    <x v="236"/>
  </r>
  <r>
    <x v="3"/>
    <x v="2"/>
    <x v="55"/>
    <x v="86"/>
    <x v="2"/>
    <x v="1"/>
    <x v="237"/>
  </r>
  <r>
    <x v="0"/>
    <x v="4"/>
    <x v="78"/>
    <x v="87"/>
    <x v="0"/>
    <x v="0"/>
    <x v="238"/>
  </r>
  <r>
    <x v="0"/>
    <x v="4"/>
    <x v="78"/>
    <x v="87"/>
    <x v="0"/>
    <x v="0"/>
    <x v="238"/>
  </r>
  <r>
    <x v="4"/>
    <x v="4"/>
    <x v="77"/>
    <x v="88"/>
    <x v="2"/>
    <x v="1"/>
    <x v="239"/>
  </r>
  <r>
    <x v="3"/>
    <x v="4"/>
    <x v="68"/>
    <x v="22"/>
    <x v="2"/>
    <x v="1"/>
    <x v="240"/>
  </r>
  <r>
    <x v="0"/>
    <x v="3"/>
    <x v="35"/>
    <x v="89"/>
    <x v="9"/>
    <x v="1"/>
    <x v="241"/>
  </r>
  <r>
    <x v="0"/>
    <x v="3"/>
    <x v="63"/>
    <x v="90"/>
    <x v="2"/>
    <x v="1"/>
    <x v="242"/>
  </r>
  <r>
    <x v="0"/>
    <x v="3"/>
    <x v="63"/>
    <x v="91"/>
    <x v="1"/>
    <x v="1"/>
    <x v="243"/>
  </r>
  <r>
    <x v="0"/>
    <x v="2"/>
    <x v="78"/>
    <x v="92"/>
    <x v="2"/>
    <x v="0"/>
    <x v="244"/>
  </r>
  <r>
    <x v="0"/>
    <x v="2"/>
    <x v="78"/>
    <x v="92"/>
    <x v="2"/>
    <x v="0"/>
    <x v="244"/>
  </r>
  <r>
    <x v="0"/>
    <x v="4"/>
    <x v="84"/>
    <x v="93"/>
    <x v="1"/>
    <x v="0"/>
    <x v="245"/>
  </r>
  <r>
    <x v="0"/>
    <x v="3"/>
    <x v="49"/>
    <x v="94"/>
    <x v="2"/>
    <x v="1"/>
    <x v="246"/>
  </r>
  <r>
    <x v="0"/>
    <x v="3"/>
    <x v="61"/>
    <x v="3"/>
    <x v="0"/>
    <x v="1"/>
    <x v="247"/>
  </r>
  <r>
    <x v="1"/>
    <x v="4"/>
    <x v="82"/>
    <x v="3"/>
    <x v="2"/>
    <x v="1"/>
    <x v="248"/>
  </r>
  <r>
    <x v="0"/>
    <x v="3"/>
    <x v="68"/>
    <x v="0"/>
    <x v="1"/>
    <x v="1"/>
    <x v="249"/>
  </r>
  <r>
    <x v="0"/>
    <x v="3"/>
    <x v="52"/>
    <x v="0"/>
    <x v="4"/>
    <x v="1"/>
    <x v="250"/>
  </r>
  <r>
    <x v="0"/>
    <x v="1"/>
    <x v="11"/>
    <x v="0"/>
    <x v="9"/>
    <x v="3"/>
    <x v="251"/>
  </r>
  <r>
    <x v="0"/>
    <x v="0"/>
    <x v="39"/>
    <x v="2"/>
    <x v="1"/>
    <x v="3"/>
    <x v="252"/>
  </r>
  <r>
    <x v="0"/>
    <x v="4"/>
    <x v="77"/>
    <x v="95"/>
    <x v="0"/>
    <x v="0"/>
    <x v="253"/>
  </r>
  <r>
    <x v="0"/>
    <x v="4"/>
    <x v="84"/>
    <x v="96"/>
    <x v="0"/>
    <x v="0"/>
    <x v="254"/>
  </r>
  <r>
    <x v="0"/>
    <x v="3"/>
    <x v="68"/>
    <x v="97"/>
    <x v="0"/>
    <x v="1"/>
    <x v="255"/>
  </r>
  <r>
    <x v="0"/>
    <x v="4"/>
    <x v="61"/>
    <x v="98"/>
    <x v="9"/>
    <x v="0"/>
    <x v="256"/>
  </r>
  <r>
    <x v="0"/>
    <x v="4"/>
    <x v="40"/>
    <x v="19"/>
    <x v="0"/>
    <x v="1"/>
    <x v="257"/>
  </r>
  <r>
    <x v="0"/>
    <x v="3"/>
    <x v="58"/>
    <x v="99"/>
    <x v="0"/>
    <x v="1"/>
    <x v="258"/>
  </r>
  <r>
    <x v="0"/>
    <x v="4"/>
    <x v="31"/>
    <x v="100"/>
    <x v="2"/>
    <x v="1"/>
    <x v="259"/>
  </r>
  <r>
    <x v="0"/>
    <x v="2"/>
    <x v="82"/>
    <x v="3"/>
    <x v="1"/>
    <x v="1"/>
    <x v="260"/>
  </r>
  <r>
    <x v="0"/>
    <x v="4"/>
    <x v="40"/>
    <x v="101"/>
    <x v="0"/>
    <x v="1"/>
    <x v="261"/>
  </r>
  <r>
    <x v="0"/>
    <x v="3"/>
    <x v="39"/>
    <x v="0"/>
    <x v="21"/>
    <x v="1"/>
    <x v="262"/>
  </r>
  <r>
    <x v="1"/>
    <x v="4"/>
    <x v="67"/>
    <x v="102"/>
    <x v="2"/>
    <x v="1"/>
    <x v="263"/>
  </r>
  <r>
    <x v="0"/>
    <x v="3"/>
    <x v="85"/>
    <x v="103"/>
    <x v="0"/>
    <x v="0"/>
    <x v="264"/>
  </r>
  <r>
    <x v="0"/>
    <x v="3"/>
    <x v="75"/>
    <x v="3"/>
    <x v="0"/>
    <x v="1"/>
    <x v="265"/>
  </r>
  <r>
    <x v="0"/>
    <x v="4"/>
    <x v="41"/>
    <x v="8"/>
    <x v="0"/>
    <x v="1"/>
    <x v="266"/>
  </r>
  <r>
    <x v="0"/>
    <x v="5"/>
    <x v="60"/>
    <x v="104"/>
    <x v="2"/>
    <x v="0"/>
    <x v="267"/>
  </r>
  <r>
    <x v="0"/>
    <x v="4"/>
    <x v="26"/>
    <x v="105"/>
    <x v="1"/>
    <x v="1"/>
    <x v="268"/>
  </r>
  <r>
    <x v="0"/>
    <x v="4"/>
    <x v="35"/>
    <x v="8"/>
    <x v="0"/>
    <x v="1"/>
    <x v="269"/>
  </r>
  <r>
    <x v="0"/>
    <x v="1"/>
    <x v="33"/>
    <x v="19"/>
    <x v="8"/>
    <x v="3"/>
    <x v="270"/>
  </r>
  <r>
    <x v="0"/>
    <x v="4"/>
    <x v="38"/>
    <x v="3"/>
    <x v="1"/>
    <x v="1"/>
    <x v="271"/>
  </r>
  <r>
    <x v="0"/>
    <x v="4"/>
    <x v="84"/>
    <x v="106"/>
    <x v="1"/>
    <x v="0"/>
    <x v="272"/>
  </r>
  <r>
    <x v="0"/>
    <x v="1"/>
    <x v="70"/>
    <x v="90"/>
    <x v="9"/>
    <x v="3"/>
    <x v="273"/>
  </r>
  <r>
    <x v="0"/>
    <x v="4"/>
    <x v="86"/>
    <x v="107"/>
    <x v="0"/>
    <x v="1"/>
    <x v="274"/>
  </r>
  <r>
    <x v="0"/>
    <x v="4"/>
    <x v="49"/>
    <x v="108"/>
    <x v="0"/>
    <x v="1"/>
    <x v="275"/>
  </r>
  <r>
    <x v="0"/>
    <x v="3"/>
    <x v="60"/>
    <x v="3"/>
    <x v="1"/>
    <x v="1"/>
    <x v="276"/>
  </r>
  <r>
    <x v="3"/>
    <x v="4"/>
    <x v="59"/>
    <x v="7"/>
    <x v="2"/>
    <x v="1"/>
    <x v="277"/>
  </r>
  <r>
    <x v="0"/>
    <x v="4"/>
    <x v="49"/>
    <x v="8"/>
    <x v="4"/>
    <x v="1"/>
    <x v="278"/>
  </r>
  <r>
    <x v="0"/>
    <x v="4"/>
    <x v="86"/>
    <x v="109"/>
    <x v="1"/>
    <x v="0"/>
    <x v="279"/>
  </r>
  <r>
    <x v="0"/>
    <x v="4"/>
    <x v="58"/>
    <x v="110"/>
    <x v="0"/>
    <x v="1"/>
    <x v="280"/>
  </r>
  <r>
    <x v="0"/>
    <x v="3"/>
    <x v="57"/>
    <x v="111"/>
    <x v="2"/>
    <x v="1"/>
    <x v="281"/>
  </r>
  <r>
    <x v="0"/>
    <x v="4"/>
    <x v="82"/>
    <x v="112"/>
    <x v="2"/>
    <x v="0"/>
    <x v="282"/>
  </r>
  <r>
    <x v="0"/>
    <x v="3"/>
    <x v="55"/>
    <x v="113"/>
    <x v="9"/>
    <x v="1"/>
    <x v="283"/>
  </r>
  <r>
    <x v="0"/>
    <x v="4"/>
    <x v="81"/>
    <x v="114"/>
    <x v="7"/>
    <x v="0"/>
    <x v="284"/>
  </r>
  <r>
    <x v="0"/>
    <x v="4"/>
    <x v="52"/>
    <x v="2"/>
    <x v="1"/>
    <x v="1"/>
    <x v="285"/>
  </r>
  <r>
    <x v="0"/>
    <x v="3"/>
    <x v="31"/>
    <x v="115"/>
    <x v="2"/>
    <x v="1"/>
    <x v="286"/>
  </r>
  <r>
    <x v="0"/>
    <x v="3"/>
    <x v="78"/>
    <x v="116"/>
    <x v="1"/>
    <x v="0"/>
    <x v="287"/>
  </r>
  <r>
    <x v="3"/>
    <x v="4"/>
    <x v="75"/>
    <x v="117"/>
    <x v="2"/>
    <x v="1"/>
    <x v="288"/>
  </r>
  <r>
    <x v="0"/>
    <x v="2"/>
    <x v="21"/>
    <x v="0"/>
    <x v="8"/>
    <x v="3"/>
    <x v="289"/>
  </r>
  <r>
    <x v="0"/>
    <x v="4"/>
    <x v="19"/>
    <x v="118"/>
    <x v="2"/>
    <x v="1"/>
    <x v="290"/>
  </r>
  <r>
    <x v="0"/>
    <x v="4"/>
    <x v="68"/>
    <x v="105"/>
    <x v="1"/>
    <x v="1"/>
    <x v="291"/>
  </r>
  <r>
    <x v="0"/>
    <x v="4"/>
    <x v="86"/>
    <x v="119"/>
    <x v="2"/>
    <x v="1"/>
    <x v="292"/>
  </r>
  <r>
    <x v="0"/>
    <x v="3"/>
    <x v="52"/>
    <x v="120"/>
    <x v="2"/>
    <x v="1"/>
    <x v="293"/>
  </r>
  <r>
    <x v="0"/>
    <x v="4"/>
    <x v="49"/>
    <x v="121"/>
    <x v="1"/>
    <x v="1"/>
    <x v="294"/>
  </r>
  <r>
    <x v="0"/>
    <x v="4"/>
    <x v="59"/>
    <x v="122"/>
    <x v="5"/>
    <x v="0"/>
    <x v="295"/>
  </r>
  <r>
    <x v="0"/>
    <x v="2"/>
    <x v="77"/>
    <x v="123"/>
    <x v="4"/>
    <x v="1"/>
    <x v="296"/>
  </r>
  <r>
    <x v="0"/>
    <x v="4"/>
    <x v="74"/>
    <x v="124"/>
    <x v="2"/>
    <x v="0"/>
    <x v="297"/>
  </r>
  <r>
    <x v="1"/>
    <x v="4"/>
    <x v="75"/>
    <x v="125"/>
    <x v="2"/>
    <x v="1"/>
    <x v="298"/>
  </r>
  <r>
    <x v="0"/>
    <x v="3"/>
    <x v="53"/>
    <x v="126"/>
    <x v="2"/>
    <x v="1"/>
    <x v="299"/>
  </r>
  <r>
    <x v="0"/>
    <x v="5"/>
    <x v="16"/>
    <x v="127"/>
    <x v="2"/>
    <x v="0"/>
    <x v="300"/>
  </r>
  <r>
    <x v="0"/>
    <x v="4"/>
    <x v="59"/>
    <x v="128"/>
    <x v="2"/>
    <x v="0"/>
    <x v="301"/>
  </r>
  <r>
    <x v="0"/>
    <x v="4"/>
    <x v="52"/>
    <x v="129"/>
    <x v="2"/>
    <x v="1"/>
    <x v="302"/>
  </r>
  <r>
    <x v="0"/>
    <x v="5"/>
    <x v="78"/>
    <x v="130"/>
    <x v="1"/>
    <x v="0"/>
    <x v="303"/>
  </r>
  <r>
    <x v="0"/>
    <x v="4"/>
    <x v="81"/>
    <x v="131"/>
    <x v="4"/>
    <x v="0"/>
    <x v="304"/>
  </r>
  <r>
    <x v="0"/>
    <x v="4"/>
    <x v="19"/>
    <x v="132"/>
    <x v="4"/>
    <x v="1"/>
    <x v="305"/>
  </r>
  <r>
    <x v="0"/>
    <x v="4"/>
    <x v="75"/>
    <x v="133"/>
    <x v="0"/>
    <x v="1"/>
    <x v="306"/>
  </r>
  <r>
    <x v="0"/>
    <x v="2"/>
    <x v="49"/>
    <x v="134"/>
    <x v="9"/>
    <x v="3"/>
    <x v="307"/>
  </r>
  <r>
    <x v="0"/>
    <x v="5"/>
    <x v="77"/>
    <x v="135"/>
    <x v="0"/>
    <x v="0"/>
    <x v="308"/>
  </r>
  <r>
    <x v="0"/>
    <x v="5"/>
    <x v="87"/>
    <x v="136"/>
    <x v="0"/>
    <x v="0"/>
    <x v="309"/>
  </r>
  <r>
    <x v="2"/>
    <x v="4"/>
    <x v="81"/>
    <x v="137"/>
    <x v="2"/>
    <x v="1"/>
    <x v="310"/>
  </r>
  <r>
    <x v="0"/>
    <x v="4"/>
    <x v="61"/>
    <x v="138"/>
    <x v="2"/>
    <x v="1"/>
    <x v="311"/>
  </r>
  <r>
    <x v="0"/>
    <x v="4"/>
    <x v="88"/>
    <x v="139"/>
    <x v="2"/>
    <x v="0"/>
    <x v="312"/>
  </r>
  <r>
    <x v="0"/>
    <x v="3"/>
    <x v="78"/>
    <x v="140"/>
    <x v="1"/>
    <x v="1"/>
    <x v="313"/>
  </r>
  <r>
    <x v="3"/>
    <x v="4"/>
    <x v="75"/>
    <x v="141"/>
    <x v="2"/>
    <x v="1"/>
    <x v="314"/>
  </r>
  <r>
    <x v="0"/>
    <x v="4"/>
    <x v="88"/>
    <x v="142"/>
    <x v="7"/>
    <x v="0"/>
    <x v="315"/>
  </r>
  <r>
    <x v="0"/>
    <x v="3"/>
    <x v="79"/>
    <x v="143"/>
    <x v="20"/>
    <x v="1"/>
    <x v="316"/>
  </r>
  <r>
    <x v="0"/>
    <x v="4"/>
    <x v="59"/>
    <x v="144"/>
    <x v="0"/>
    <x v="1"/>
    <x v="317"/>
  </r>
  <r>
    <x v="0"/>
    <x v="3"/>
    <x v="58"/>
    <x v="145"/>
    <x v="0"/>
    <x v="1"/>
    <x v="318"/>
  </r>
  <r>
    <x v="0"/>
    <x v="4"/>
    <x v="19"/>
    <x v="146"/>
    <x v="0"/>
    <x v="1"/>
    <x v="319"/>
  </r>
  <r>
    <x v="0"/>
    <x v="2"/>
    <x v="27"/>
    <x v="147"/>
    <x v="22"/>
    <x v="1"/>
    <x v="320"/>
  </r>
  <r>
    <x v="0"/>
    <x v="4"/>
    <x v="55"/>
    <x v="148"/>
    <x v="1"/>
    <x v="1"/>
    <x v="321"/>
  </r>
  <r>
    <x v="0"/>
    <x v="4"/>
    <x v="52"/>
    <x v="149"/>
    <x v="2"/>
    <x v="1"/>
    <x v="322"/>
  </r>
  <r>
    <x v="0"/>
    <x v="4"/>
    <x v="78"/>
    <x v="150"/>
    <x v="2"/>
    <x v="0"/>
    <x v="323"/>
  </r>
  <r>
    <x v="0"/>
    <x v="3"/>
    <x v="76"/>
    <x v="151"/>
    <x v="19"/>
    <x v="1"/>
    <x v="324"/>
  </r>
  <r>
    <x v="4"/>
    <x v="5"/>
    <x v="87"/>
    <x v="152"/>
    <x v="2"/>
    <x v="1"/>
    <x v="325"/>
  </r>
  <r>
    <x v="0"/>
    <x v="5"/>
    <x v="57"/>
    <x v="153"/>
    <x v="0"/>
    <x v="1"/>
    <x v="326"/>
  </r>
  <r>
    <x v="0"/>
    <x v="4"/>
    <x v="85"/>
    <x v="154"/>
    <x v="4"/>
    <x v="0"/>
    <x v="327"/>
  </r>
  <r>
    <x v="0"/>
    <x v="5"/>
    <x v="57"/>
    <x v="155"/>
    <x v="2"/>
    <x v="1"/>
    <x v="328"/>
  </r>
  <r>
    <x v="0"/>
    <x v="3"/>
    <x v="53"/>
    <x v="156"/>
    <x v="0"/>
    <x v="1"/>
    <x v="329"/>
  </r>
  <r>
    <x v="0"/>
    <x v="5"/>
    <x v="86"/>
    <x v="157"/>
    <x v="2"/>
    <x v="1"/>
    <x v="330"/>
  </r>
  <r>
    <x v="0"/>
    <x v="5"/>
    <x v="86"/>
    <x v="157"/>
    <x v="2"/>
    <x v="1"/>
    <x v="330"/>
  </r>
  <r>
    <x v="0"/>
    <x v="5"/>
    <x v="86"/>
    <x v="157"/>
    <x v="2"/>
    <x v="1"/>
    <x v="330"/>
  </r>
  <r>
    <x v="0"/>
    <x v="3"/>
    <x v="53"/>
    <x v="3"/>
    <x v="12"/>
    <x v="3"/>
    <x v="331"/>
  </r>
  <r>
    <x v="0"/>
    <x v="3"/>
    <x v="53"/>
    <x v="3"/>
    <x v="12"/>
    <x v="3"/>
    <x v="331"/>
  </r>
  <r>
    <x v="0"/>
    <x v="3"/>
    <x v="53"/>
    <x v="158"/>
    <x v="1"/>
    <x v="1"/>
    <x v="332"/>
  </r>
  <r>
    <x v="0"/>
    <x v="5"/>
    <x v="75"/>
    <x v="159"/>
    <x v="1"/>
    <x v="1"/>
    <x v="333"/>
  </r>
  <r>
    <x v="0"/>
    <x v="5"/>
    <x v="43"/>
    <x v="160"/>
    <x v="2"/>
    <x v="1"/>
    <x v="334"/>
  </r>
  <r>
    <x v="0"/>
    <x v="5"/>
    <x v="16"/>
    <x v="161"/>
    <x v="2"/>
    <x v="1"/>
    <x v="335"/>
  </r>
  <r>
    <x v="0"/>
    <x v="4"/>
    <x v="81"/>
    <x v="162"/>
    <x v="2"/>
    <x v="1"/>
    <x v="336"/>
  </r>
  <r>
    <x v="4"/>
    <x v="5"/>
    <x v="74"/>
    <x v="163"/>
    <x v="2"/>
    <x v="1"/>
    <x v="337"/>
  </r>
  <r>
    <x v="0"/>
    <x v="4"/>
    <x v="61"/>
    <x v="164"/>
    <x v="2"/>
    <x v="1"/>
    <x v="338"/>
  </r>
  <r>
    <x v="3"/>
    <x v="4"/>
    <x v="59"/>
    <x v="165"/>
    <x v="2"/>
    <x v="1"/>
    <x v="339"/>
  </r>
  <r>
    <x v="0"/>
    <x v="4"/>
    <x v="84"/>
    <x v="166"/>
    <x v="5"/>
    <x v="0"/>
    <x v="340"/>
  </r>
  <r>
    <x v="3"/>
    <x v="5"/>
    <x v="79"/>
    <x v="167"/>
    <x v="2"/>
    <x v="1"/>
    <x v="341"/>
  </r>
  <r>
    <x v="3"/>
    <x v="5"/>
    <x v="89"/>
    <x v="168"/>
    <x v="2"/>
    <x v="2"/>
    <x v="342"/>
  </r>
  <r>
    <x v="3"/>
    <x v="4"/>
    <x v="90"/>
    <x v="169"/>
    <x v="2"/>
    <x v="1"/>
    <x v="343"/>
  </r>
  <r>
    <x v="0"/>
    <x v="3"/>
    <x v="28"/>
    <x v="170"/>
    <x v="2"/>
    <x v="3"/>
    <x v="344"/>
  </r>
  <r>
    <x v="0"/>
    <x v="4"/>
    <x v="81"/>
    <x v="157"/>
    <x v="9"/>
    <x v="1"/>
    <x v="345"/>
  </r>
  <r>
    <x v="0"/>
    <x v="5"/>
    <x v="77"/>
    <x v="171"/>
    <x v="1"/>
    <x v="1"/>
    <x v="346"/>
  </r>
  <r>
    <x v="0"/>
    <x v="4"/>
    <x v="76"/>
    <x v="172"/>
    <x v="2"/>
    <x v="1"/>
    <x v="347"/>
  </r>
  <r>
    <x v="1"/>
    <x v="4"/>
    <x v="85"/>
    <x v="173"/>
    <x v="6"/>
    <x v="1"/>
    <x v="348"/>
  </r>
  <r>
    <x v="0"/>
    <x v="3"/>
    <x v="16"/>
    <x v="174"/>
    <x v="1"/>
    <x v="1"/>
    <x v="349"/>
  </r>
  <r>
    <x v="0"/>
    <x v="4"/>
    <x v="74"/>
    <x v="175"/>
    <x v="9"/>
    <x v="1"/>
    <x v="350"/>
  </r>
  <r>
    <x v="0"/>
    <x v="3"/>
    <x v="27"/>
    <x v="0"/>
    <x v="23"/>
    <x v="1"/>
    <x v="351"/>
  </r>
  <r>
    <x v="0"/>
    <x v="4"/>
    <x v="76"/>
    <x v="176"/>
    <x v="1"/>
    <x v="1"/>
    <x v="352"/>
  </r>
  <r>
    <x v="0"/>
    <x v="4"/>
    <x v="76"/>
    <x v="177"/>
    <x v="0"/>
    <x v="1"/>
    <x v="353"/>
  </r>
  <r>
    <x v="0"/>
    <x v="4"/>
    <x v="59"/>
    <x v="178"/>
    <x v="4"/>
    <x v="1"/>
    <x v="354"/>
  </r>
  <r>
    <x v="0"/>
    <x v="5"/>
    <x v="76"/>
    <x v="179"/>
    <x v="0"/>
    <x v="1"/>
    <x v="355"/>
  </r>
  <r>
    <x v="0"/>
    <x v="5"/>
    <x v="90"/>
    <x v="180"/>
    <x v="2"/>
    <x v="0"/>
    <x v="356"/>
  </r>
  <r>
    <x v="0"/>
    <x v="4"/>
    <x v="60"/>
    <x v="181"/>
    <x v="2"/>
    <x v="1"/>
    <x v="357"/>
  </r>
  <r>
    <x v="0"/>
    <x v="4"/>
    <x v="87"/>
    <x v="182"/>
    <x v="0"/>
    <x v="1"/>
    <x v="358"/>
  </r>
  <r>
    <x v="0"/>
    <x v="4"/>
    <x v="91"/>
    <x v="183"/>
    <x v="0"/>
    <x v="1"/>
    <x v="359"/>
  </r>
  <r>
    <x v="2"/>
    <x v="4"/>
    <x v="87"/>
    <x v="184"/>
    <x v="2"/>
    <x v="1"/>
    <x v="360"/>
  </r>
  <r>
    <x v="0"/>
    <x v="5"/>
    <x v="60"/>
    <x v="185"/>
    <x v="2"/>
    <x v="0"/>
    <x v="361"/>
  </r>
  <r>
    <x v="0"/>
    <x v="5"/>
    <x v="60"/>
    <x v="185"/>
    <x v="2"/>
    <x v="0"/>
    <x v="361"/>
  </r>
  <r>
    <x v="0"/>
    <x v="4"/>
    <x v="79"/>
    <x v="186"/>
    <x v="2"/>
    <x v="1"/>
    <x v="362"/>
  </r>
  <r>
    <x v="0"/>
    <x v="6"/>
    <x v="90"/>
    <x v="187"/>
    <x v="2"/>
    <x v="0"/>
    <x v="363"/>
  </r>
  <r>
    <x v="0"/>
    <x v="6"/>
    <x v="90"/>
    <x v="187"/>
    <x v="2"/>
    <x v="0"/>
    <x v="363"/>
  </r>
  <r>
    <x v="0"/>
    <x v="6"/>
    <x v="90"/>
    <x v="187"/>
    <x v="2"/>
    <x v="0"/>
    <x v="363"/>
  </r>
  <r>
    <x v="0"/>
    <x v="4"/>
    <x v="84"/>
    <x v="188"/>
    <x v="2"/>
    <x v="1"/>
    <x v="364"/>
  </r>
  <r>
    <x v="0"/>
    <x v="0"/>
    <x v="64"/>
    <x v="0"/>
    <x v="24"/>
    <x v="1"/>
    <x v="365"/>
  </r>
  <r>
    <x v="0"/>
    <x v="5"/>
    <x v="89"/>
    <x v="189"/>
    <x v="2"/>
    <x v="0"/>
    <x v="366"/>
  </r>
  <r>
    <x v="0"/>
    <x v="5"/>
    <x v="58"/>
    <x v="190"/>
    <x v="2"/>
    <x v="1"/>
    <x v="367"/>
  </r>
  <r>
    <x v="0"/>
    <x v="4"/>
    <x v="78"/>
    <x v="191"/>
    <x v="1"/>
    <x v="1"/>
    <x v="368"/>
  </r>
  <r>
    <x v="0"/>
    <x v="4"/>
    <x v="77"/>
    <x v="192"/>
    <x v="2"/>
    <x v="1"/>
    <x v="369"/>
  </r>
  <r>
    <x v="0"/>
    <x v="3"/>
    <x v="38"/>
    <x v="193"/>
    <x v="22"/>
    <x v="1"/>
    <x v="370"/>
  </r>
  <r>
    <x v="0"/>
    <x v="4"/>
    <x v="74"/>
    <x v="194"/>
    <x v="0"/>
    <x v="1"/>
    <x v="371"/>
  </r>
  <r>
    <x v="0"/>
    <x v="4"/>
    <x v="85"/>
    <x v="195"/>
    <x v="7"/>
    <x v="0"/>
    <x v="372"/>
  </r>
  <r>
    <x v="0"/>
    <x v="4"/>
    <x v="91"/>
    <x v="196"/>
    <x v="2"/>
    <x v="1"/>
    <x v="373"/>
  </r>
  <r>
    <x v="0"/>
    <x v="5"/>
    <x v="74"/>
    <x v="197"/>
    <x v="2"/>
    <x v="1"/>
    <x v="374"/>
  </r>
  <r>
    <x v="0"/>
    <x v="5"/>
    <x v="74"/>
    <x v="197"/>
    <x v="2"/>
    <x v="1"/>
    <x v="374"/>
  </r>
  <r>
    <x v="0"/>
    <x v="5"/>
    <x v="76"/>
    <x v="179"/>
    <x v="25"/>
    <x v="1"/>
    <x v="375"/>
  </r>
  <r>
    <x v="0"/>
    <x v="4"/>
    <x v="74"/>
    <x v="198"/>
    <x v="4"/>
    <x v="0"/>
    <x v="376"/>
  </r>
  <r>
    <x v="0"/>
    <x v="3"/>
    <x v="16"/>
    <x v="3"/>
    <x v="26"/>
    <x v="0"/>
    <x v="377"/>
  </r>
  <r>
    <x v="3"/>
    <x v="5"/>
    <x v="74"/>
    <x v="199"/>
    <x v="0"/>
    <x v="1"/>
    <x v="378"/>
  </r>
  <r>
    <x v="0"/>
    <x v="4"/>
    <x v="68"/>
    <x v="200"/>
    <x v="1"/>
    <x v="1"/>
    <x v="379"/>
  </r>
  <r>
    <x v="0"/>
    <x v="5"/>
    <x v="82"/>
    <x v="201"/>
    <x v="1"/>
    <x v="1"/>
    <x v="380"/>
  </r>
  <r>
    <x v="0"/>
    <x v="4"/>
    <x v="79"/>
    <x v="202"/>
    <x v="2"/>
    <x v="1"/>
    <x v="381"/>
  </r>
  <r>
    <x v="0"/>
    <x v="4"/>
    <x v="82"/>
    <x v="203"/>
    <x v="2"/>
    <x v="1"/>
    <x v="382"/>
  </r>
  <r>
    <x v="0"/>
    <x v="2"/>
    <x v="60"/>
    <x v="204"/>
    <x v="27"/>
    <x v="0"/>
    <x v="383"/>
  </r>
  <r>
    <x v="0"/>
    <x v="4"/>
    <x v="89"/>
    <x v="205"/>
    <x v="0"/>
    <x v="1"/>
    <x v="384"/>
  </r>
  <r>
    <x v="0"/>
    <x v="4"/>
    <x v="88"/>
    <x v="206"/>
    <x v="2"/>
    <x v="1"/>
    <x v="385"/>
  </r>
  <r>
    <x v="0"/>
    <x v="5"/>
    <x v="91"/>
    <x v="207"/>
    <x v="7"/>
    <x v="0"/>
    <x v="386"/>
  </r>
  <r>
    <x v="0"/>
    <x v="5"/>
    <x v="59"/>
    <x v="208"/>
    <x v="1"/>
    <x v="1"/>
    <x v="387"/>
  </r>
  <r>
    <x v="0"/>
    <x v="5"/>
    <x v="90"/>
    <x v="209"/>
    <x v="2"/>
    <x v="0"/>
    <x v="388"/>
  </r>
  <r>
    <x v="0"/>
    <x v="1"/>
    <x v="20"/>
    <x v="63"/>
    <x v="24"/>
    <x v="1"/>
    <x v="389"/>
  </r>
  <r>
    <x v="0"/>
    <x v="5"/>
    <x v="90"/>
    <x v="210"/>
    <x v="1"/>
    <x v="1"/>
    <x v="390"/>
  </r>
  <r>
    <x v="0"/>
    <x v="5"/>
    <x v="91"/>
    <x v="211"/>
    <x v="1"/>
    <x v="0"/>
    <x v="391"/>
  </r>
  <r>
    <x v="3"/>
    <x v="5"/>
    <x v="77"/>
    <x v="212"/>
    <x v="2"/>
    <x v="1"/>
    <x v="392"/>
  </r>
  <r>
    <x v="0"/>
    <x v="4"/>
    <x v="77"/>
    <x v="213"/>
    <x v="0"/>
    <x v="1"/>
    <x v="393"/>
  </r>
  <r>
    <x v="0"/>
    <x v="6"/>
    <x v="89"/>
    <x v="214"/>
    <x v="2"/>
    <x v="0"/>
    <x v="394"/>
  </r>
  <r>
    <x v="0"/>
    <x v="4"/>
    <x v="88"/>
    <x v="215"/>
    <x v="2"/>
    <x v="1"/>
    <x v="395"/>
  </r>
  <r>
    <x v="3"/>
    <x v="6"/>
    <x v="90"/>
    <x v="216"/>
    <x v="2"/>
    <x v="1"/>
    <x v="396"/>
  </r>
  <r>
    <x v="3"/>
    <x v="5"/>
    <x v="92"/>
    <x v="217"/>
    <x v="2"/>
    <x v="1"/>
    <x v="397"/>
  </r>
  <r>
    <x v="0"/>
    <x v="5"/>
    <x v="91"/>
    <x v="218"/>
    <x v="2"/>
    <x v="1"/>
    <x v="398"/>
  </r>
  <r>
    <x v="0"/>
    <x v="5"/>
    <x v="91"/>
    <x v="218"/>
    <x v="2"/>
    <x v="1"/>
    <x v="398"/>
  </r>
  <r>
    <x v="0"/>
    <x v="6"/>
    <x v="89"/>
    <x v="219"/>
    <x v="1"/>
    <x v="0"/>
    <x v="399"/>
  </r>
  <r>
    <x v="0"/>
    <x v="5"/>
    <x v="87"/>
    <x v="220"/>
    <x v="2"/>
    <x v="0"/>
    <x v="400"/>
  </r>
  <r>
    <x v="0"/>
    <x v="4"/>
    <x v="78"/>
    <x v="221"/>
    <x v="28"/>
    <x v="1"/>
    <x v="401"/>
  </r>
  <r>
    <x v="0"/>
    <x v="4"/>
    <x v="16"/>
    <x v="222"/>
    <x v="25"/>
    <x v="1"/>
    <x v="402"/>
  </r>
  <r>
    <x v="0"/>
    <x v="5"/>
    <x v="79"/>
    <x v="223"/>
    <x v="0"/>
    <x v="1"/>
    <x v="403"/>
  </r>
  <r>
    <x v="0"/>
    <x v="5"/>
    <x v="87"/>
    <x v="224"/>
    <x v="2"/>
    <x v="0"/>
    <x v="404"/>
  </r>
  <r>
    <x v="0"/>
    <x v="5"/>
    <x v="91"/>
    <x v="225"/>
    <x v="1"/>
    <x v="0"/>
    <x v="405"/>
  </r>
  <r>
    <x v="0"/>
    <x v="4"/>
    <x v="81"/>
    <x v="226"/>
    <x v="12"/>
    <x v="1"/>
    <x v="406"/>
  </r>
  <r>
    <x v="0"/>
    <x v="4"/>
    <x v="74"/>
    <x v="227"/>
    <x v="9"/>
    <x v="1"/>
    <x v="407"/>
  </r>
  <r>
    <x v="0"/>
    <x v="5"/>
    <x v="57"/>
    <x v="228"/>
    <x v="4"/>
    <x v="3"/>
    <x v="408"/>
  </r>
  <r>
    <x v="0"/>
    <x v="3"/>
    <x v="58"/>
    <x v="229"/>
    <x v="29"/>
    <x v="3"/>
    <x v="409"/>
  </r>
  <r>
    <x v="0"/>
    <x v="5"/>
    <x v="77"/>
    <x v="230"/>
    <x v="2"/>
    <x v="1"/>
    <x v="410"/>
  </r>
  <r>
    <x v="4"/>
    <x v="6"/>
    <x v="92"/>
    <x v="231"/>
    <x v="2"/>
    <x v="1"/>
    <x v="411"/>
  </r>
  <r>
    <x v="4"/>
    <x v="6"/>
    <x v="92"/>
    <x v="231"/>
    <x v="2"/>
    <x v="1"/>
    <x v="411"/>
  </r>
  <r>
    <x v="0"/>
    <x v="4"/>
    <x v="59"/>
    <x v="232"/>
    <x v="4"/>
    <x v="3"/>
    <x v="412"/>
  </r>
  <r>
    <x v="0"/>
    <x v="4"/>
    <x v="84"/>
    <x v="233"/>
    <x v="1"/>
    <x v="1"/>
    <x v="413"/>
  </r>
  <r>
    <x v="0"/>
    <x v="4"/>
    <x v="77"/>
    <x v="234"/>
    <x v="12"/>
    <x v="1"/>
    <x v="414"/>
  </r>
  <r>
    <x v="0"/>
    <x v="5"/>
    <x v="92"/>
    <x v="235"/>
    <x v="2"/>
    <x v="0"/>
    <x v="415"/>
  </r>
  <r>
    <x v="0"/>
    <x v="5"/>
    <x v="91"/>
    <x v="236"/>
    <x v="2"/>
    <x v="1"/>
    <x v="416"/>
  </r>
  <r>
    <x v="4"/>
    <x v="5"/>
    <x v="91"/>
    <x v="237"/>
    <x v="2"/>
    <x v="1"/>
    <x v="417"/>
  </r>
  <r>
    <x v="0"/>
    <x v="6"/>
    <x v="92"/>
    <x v="238"/>
    <x v="2"/>
    <x v="0"/>
    <x v="418"/>
  </r>
  <r>
    <x v="0"/>
    <x v="6"/>
    <x v="92"/>
    <x v="238"/>
    <x v="2"/>
    <x v="0"/>
    <x v="418"/>
  </r>
  <r>
    <x v="0"/>
    <x v="5"/>
    <x v="78"/>
    <x v="239"/>
    <x v="2"/>
    <x v="1"/>
    <x v="419"/>
  </r>
  <r>
    <x v="0"/>
    <x v="6"/>
    <x v="66"/>
    <x v="240"/>
    <x v="2"/>
    <x v="0"/>
    <x v="420"/>
  </r>
  <r>
    <x v="6"/>
    <x v="6"/>
    <x v="87"/>
    <x v="241"/>
    <x v="2"/>
    <x v="1"/>
    <x v="421"/>
  </r>
  <r>
    <x v="0"/>
    <x v="4"/>
    <x v="87"/>
    <x v="242"/>
    <x v="8"/>
    <x v="1"/>
    <x v="422"/>
  </r>
  <r>
    <x v="0"/>
    <x v="6"/>
    <x v="93"/>
    <x v="243"/>
    <x v="2"/>
    <x v="0"/>
    <x v="423"/>
  </r>
  <r>
    <x v="0"/>
    <x v="5"/>
    <x v="85"/>
    <x v="244"/>
    <x v="2"/>
    <x v="1"/>
    <x v="424"/>
  </r>
  <r>
    <x v="0"/>
    <x v="4"/>
    <x v="77"/>
    <x v="245"/>
    <x v="2"/>
    <x v="1"/>
    <x v="425"/>
  </r>
  <r>
    <x v="0"/>
    <x v="5"/>
    <x v="89"/>
    <x v="246"/>
    <x v="0"/>
    <x v="0"/>
    <x v="426"/>
  </r>
  <r>
    <x v="0"/>
    <x v="5"/>
    <x v="89"/>
    <x v="246"/>
    <x v="0"/>
    <x v="0"/>
    <x v="426"/>
  </r>
  <r>
    <x v="3"/>
    <x v="5"/>
    <x v="84"/>
    <x v="247"/>
    <x v="2"/>
    <x v="1"/>
    <x v="427"/>
  </r>
  <r>
    <x v="0"/>
    <x v="3"/>
    <x v="60"/>
    <x v="248"/>
    <x v="27"/>
    <x v="0"/>
    <x v="428"/>
  </r>
  <r>
    <x v="0"/>
    <x v="5"/>
    <x v="89"/>
    <x v="249"/>
    <x v="0"/>
    <x v="1"/>
    <x v="429"/>
  </r>
  <r>
    <x v="0"/>
    <x v="5"/>
    <x v="81"/>
    <x v="250"/>
    <x v="2"/>
    <x v="1"/>
    <x v="430"/>
  </r>
  <r>
    <x v="0"/>
    <x v="5"/>
    <x v="78"/>
    <x v="251"/>
    <x v="2"/>
    <x v="1"/>
    <x v="431"/>
  </r>
  <r>
    <x v="0"/>
    <x v="5"/>
    <x v="78"/>
    <x v="251"/>
    <x v="2"/>
    <x v="1"/>
    <x v="431"/>
  </r>
  <r>
    <x v="3"/>
    <x v="6"/>
    <x v="81"/>
    <x v="252"/>
    <x v="2"/>
    <x v="1"/>
    <x v="432"/>
  </r>
  <r>
    <x v="0"/>
    <x v="4"/>
    <x v="90"/>
    <x v="253"/>
    <x v="1"/>
    <x v="0"/>
    <x v="433"/>
  </r>
  <r>
    <x v="0"/>
    <x v="5"/>
    <x v="92"/>
    <x v="254"/>
    <x v="1"/>
    <x v="1"/>
    <x v="434"/>
  </r>
  <r>
    <x v="3"/>
    <x v="6"/>
    <x v="89"/>
    <x v="255"/>
    <x v="0"/>
    <x v="0"/>
    <x v="435"/>
  </r>
  <r>
    <x v="3"/>
    <x v="6"/>
    <x v="81"/>
    <x v="256"/>
    <x v="2"/>
    <x v="0"/>
    <x v="436"/>
  </r>
  <r>
    <x v="0"/>
    <x v="5"/>
    <x v="90"/>
    <x v="257"/>
    <x v="1"/>
    <x v="1"/>
    <x v="437"/>
  </r>
  <r>
    <x v="1"/>
    <x v="5"/>
    <x v="89"/>
    <x v="246"/>
    <x v="2"/>
    <x v="1"/>
    <x v="438"/>
  </r>
  <r>
    <x v="0"/>
    <x v="5"/>
    <x v="89"/>
    <x v="258"/>
    <x v="2"/>
    <x v="1"/>
    <x v="439"/>
  </r>
  <r>
    <x v="0"/>
    <x v="6"/>
    <x v="89"/>
    <x v="259"/>
    <x v="0"/>
    <x v="1"/>
    <x v="440"/>
  </r>
  <r>
    <x v="0"/>
    <x v="5"/>
    <x v="90"/>
    <x v="260"/>
    <x v="0"/>
    <x v="0"/>
    <x v="441"/>
  </r>
  <r>
    <x v="0"/>
    <x v="6"/>
    <x v="84"/>
    <x v="261"/>
    <x v="2"/>
    <x v="0"/>
    <x v="442"/>
  </r>
  <r>
    <x v="0"/>
    <x v="5"/>
    <x v="90"/>
    <x v="262"/>
    <x v="0"/>
    <x v="1"/>
    <x v="443"/>
  </r>
  <r>
    <x v="0"/>
    <x v="6"/>
    <x v="89"/>
    <x v="214"/>
    <x v="0"/>
    <x v="1"/>
    <x v="444"/>
  </r>
  <r>
    <x v="0"/>
    <x v="5"/>
    <x v="90"/>
    <x v="263"/>
    <x v="4"/>
    <x v="1"/>
    <x v="445"/>
  </r>
  <r>
    <x v="0"/>
    <x v="5"/>
    <x v="90"/>
    <x v="263"/>
    <x v="4"/>
    <x v="1"/>
    <x v="445"/>
  </r>
  <r>
    <x v="4"/>
    <x v="6"/>
    <x v="84"/>
    <x v="264"/>
    <x v="2"/>
    <x v="1"/>
    <x v="446"/>
  </r>
  <r>
    <x v="0"/>
    <x v="4"/>
    <x v="77"/>
    <x v="265"/>
    <x v="0"/>
    <x v="3"/>
    <x v="447"/>
  </r>
  <r>
    <x v="3"/>
    <x v="6"/>
    <x v="93"/>
    <x v="243"/>
    <x v="2"/>
    <x v="1"/>
    <x v="448"/>
  </r>
  <r>
    <x v="0"/>
    <x v="6"/>
    <x v="58"/>
    <x v="266"/>
    <x v="2"/>
    <x v="1"/>
    <x v="449"/>
  </r>
  <r>
    <x v="3"/>
    <x v="6"/>
    <x v="66"/>
    <x v="267"/>
    <x v="2"/>
    <x v="1"/>
    <x v="450"/>
  </r>
  <r>
    <x v="0"/>
    <x v="5"/>
    <x v="89"/>
    <x v="262"/>
    <x v="2"/>
    <x v="1"/>
    <x v="451"/>
  </r>
  <r>
    <x v="0"/>
    <x v="6"/>
    <x v="93"/>
    <x v="268"/>
    <x v="2"/>
    <x v="0"/>
    <x v="452"/>
  </r>
  <r>
    <x v="0"/>
    <x v="5"/>
    <x v="92"/>
    <x v="269"/>
    <x v="2"/>
    <x v="1"/>
    <x v="453"/>
  </r>
  <r>
    <x v="0"/>
    <x v="5"/>
    <x v="92"/>
    <x v="269"/>
    <x v="2"/>
    <x v="1"/>
    <x v="453"/>
  </r>
  <r>
    <x v="0"/>
    <x v="5"/>
    <x v="92"/>
    <x v="269"/>
    <x v="2"/>
    <x v="1"/>
    <x v="453"/>
  </r>
  <r>
    <x v="0"/>
    <x v="5"/>
    <x v="84"/>
    <x v="270"/>
    <x v="1"/>
    <x v="1"/>
    <x v="454"/>
  </r>
  <r>
    <x v="0"/>
    <x v="6"/>
    <x v="88"/>
    <x v="271"/>
    <x v="0"/>
    <x v="0"/>
    <x v="455"/>
  </r>
  <r>
    <x v="7"/>
    <x v="6"/>
    <x v="90"/>
    <x v="272"/>
    <x v="2"/>
    <x v="1"/>
    <x v="456"/>
  </r>
  <r>
    <x v="0"/>
    <x v="5"/>
    <x v="91"/>
    <x v="273"/>
    <x v="0"/>
    <x v="1"/>
    <x v="457"/>
  </r>
  <r>
    <x v="0"/>
    <x v="5"/>
    <x v="90"/>
    <x v="274"/>
    <x v="2"/>
    <x v="1"/>
    <x v="458"/>
  </r>
  <r>
    <x v="0"/>
    <x v="5"/>
    <x v="92"/>
    <x v="268"/>
    <x v="0"/>
    <x v="1"/>
    <x v="459"/>
  </r>
  <r>
    <x v="0"/>
    <x v="4"/>
    <x v="74"/>
    <x v="275"/>
    <x v="4"/>
    <x v="1"/>
    <x v="460"/>
  </r>
  <r>
    <x v="0"/>
    <x v="5"/>
    <x v="91"/>
    <x v="276"/>
    <x v="0"/>
    <x v="1"/>
    <x v="461"/>
  </r>
  <r>
    <x v="0"/>
    <x v="5"/>
    <x v="74"/>
    <x v="277"/>
    <x v="2"/>
    <x v="1"/>
    <x v="462"/>
  </r>
  <r>
    <x v="0"/>
    <x v="5"/>
    <x v="92"/>
    <x v="278"/>
    <x v="2"/>
    <x v="0"/>
    <x v="463"/>
  </r>
  <r>
    <x v="0"/>
    <x v="4"/>
    <x v="74"/>
    <x v="279"/>
    <x v="0"/>
    <x v="1"/>
    <x v="464"/>
  </r>
  <r>
    <x v="8"/>
    <x v="6"/>
    <x v="93"/>
    <x v="280"/>
    <x v="2"/>
    <x v="1"/>
    <x v="465"/>
  </r>
  <r>
    <x v="0"/>
    <x v="5"/>
    <x v="90"/>
    <x v="281"/>
    <x v="1"/>
    <x v="1"/>
    <x v="466"/>
  </r>
  <r>
    <x v="0"/>
    <x v="5"/>
    <x v="89"/>
    <x v="282"/>
    <x v="2"/>
    <x v="1"/>
    <x v="467"/>
  </r>
  <r>
    <x v="0"/>
    <x v="5"/>
    <x v="92"/>
    <x v="283"/>
    <x v="2"/>
    <x v="1"/>
    <x v="468"/>
  </r>
  <r>
    <x v="0"/>
    <x v="5"/>
    <x v="89"/>
    <x v="246"/>
    <x v="4"/>
    <x v="1"/>
    <x v="469"/>
  </r>
  <r>
    <x v="1"/>
    <x v="6"/>
    <x v="91"/>
    <x v="284"/>
    <x v="2"/>
    <x v="1"/>
    <x v="470"/>
  </r>
  <r>
    <x v="0"/>
    <x v="6"/>
    <x v="90"/>
    <x v="285"/>
    <x v="2"/>
    <x v="0"/>
    <x v="471"/>
  </r>
  <r>
    <x v="0"/>
    <x v="6"/>
    <x v="91"/>
    <x v="286"/>
    <x v="30"/>
    <x v="0"/>
    <x v="472"/>
  </r>
  <r>
    <x v="0"/>
    <x v="6"/>
    <x v="76"/>
    <x v="287"/>
    <x v="1"/>
    <x v="1"/>
    <x v="473"/>
  </r>
  <r>
    <x v="0"/>
    <x v="6"/>
    <x v="66"/>
    <x v="288"/>
    <x v="1"/>
    <x v="1"/>
    <x v="474"/>
  </r>
  <r>
    <x v="3"/>
    <x v="5"/>
    <x v="90"/>
    <x v="289"/>
    <x v="2"/>
    <x v="1"/>
    <x v="475"/>
  </r>
  <r>
    <x v="0"/>
    <x v="6"/>
    <x v="90"/>
    <x v="290"/>
    <x v="1"/>
    <x v="0"/>
    <x v="476"/>
  </r>
  <r>
    <x v="0"/>
    <x v="4"/>
    <x v="91"/>
    <x v="291"/>
    <x v="12"/>
    <x v="1"/>
    <x v="477"/>
  </r>
  <r>
    <x v="0"/>
    <x v="6"/>
    <x v="74"/>
    <x v="292"/>
    <x v="0"/>
    <x v="0"/>
    <x v="478"/>
  </r>
  <r>
    <x v="1"/>
    <x v="5"/>
    <x v="89"/>
    <x v="293"/>
    <x v="2"/>
    <x v="1"/>
    <x v="479"/>
  </r>
  <r>
    <x v="3"/>
    <x v="6"/>
    <x v="79"/>
    <x v="294"/>
    <x v="2"/>
    <x v="1"/>
    <x v="480"/>
  </r>
  <r>
    <x v="0"/>
    <x v="5"/>
    <x v="92"/>
    <x v="295"/>
    <x v="4"/>
    <x v="1"/>
    <x v="481"/>
  </r>
  <r>
    <x v="0"/>
    <x v="6"/>
    <x v="93"/>
    <x v="296"/>
    <x v="2"/>
    <x v="0"/>
    <x v="482"/>
  </r>
  <r>
    <x v="0"/>
    <x v="6"/>
    <x v="93"/>
    <x v="296"/>
    <x v="2"/>
    <x v="0"/>
    <x v="482"/>
  </r>
  <r>
    <x v="0"/>
    <x v="6"/>
    <x v="93"/>
    <x v="296"/>
    <x v="2"/>
    <x v="0"/>
    <x v="482"/>
  </r>
  <r>
    <x v="0"/>
    <x v="6"/>
    <x v="82"/>
    <x v="297"/>
    <x v="0"/>
    <x v="1"/>
    <x v="483"/>
  </r>
  <r>
    <x v="0"/>
    <x v="4"/>
    <x v="91"/>
    <x v="298"/>
    <x v="31"/>
    <x v="1"/>
    <x v="484"/>
  </r>
  <r>
    <x v="0"/>
    <x v="6"/>
    <x v="87"/>
    <x v="299"/>
    <x v="2"/>
    <x v="1"/>
    <x v="485"/>
  </r>
  <r>
    <x v="4"/>
    <x v="6"/>
    <x v="89"/>
    <x v="300"/>
    <x v="0"/>
    <x v="1"/>
    <x v="486"/>
  </r>
  <r>
    <x v="4"/>
    <x v="6"/>
    <x v="89"/>
    <x v="300"/>
    <x v="0"/>
    <x v="1"/>
    <x v="486"/>
  </r>
  <r>
    <x v="0"/>
    <x v="6"/>
    <x v="87"/>
    <x v="299"/>
    <x v="1"/>
    <x v="1"/>
    <x v="487"/>
  </r>
  <r>
    <x v="0"/>
    <x v="5"/>
    <x v="88"/>
    <x v="301"/>
    <x v="4"/>
    <x v="3"/>
    <x v="488"/>
  </r>
  <r>
    <x v="3"/>
    <x v="6"/>
    <x v="88"/>
    <x v="302"/>
    <x v="2"/>
    <x v="1"/>
    <x v="489"/>
  </r>
  <r>
    <x v="2"/>
    <x v="6"/>
    <x v="93"/>
    <x v="303"/>
    <x v="2"/>
    <x v="1"/>
    <x v="490"/>
  </r>
  <r>
    <x v="0"/>
    <x v="5"/>
    <x v="77"/>
    <x v="304"/>
    <x v="32"/>
    <x v="3"/>
    <x v="491"/>
  </r>
  <r>
    <x v="4"/>
    <x v="6"/>
    <x v="89"/>
    <x v="305"/>
    <x v="2"/>
    <x v="1"/>
    <x v="492"/>
  </r>
  <r>
    <x v="0"/>
    <x v="6"/>
    <x v="92"/>
    <x v="306"/>
    <x v="1"/>
    <x v="1"/>
    <x v="493"/>
  </r>
  <r>
    <x v="0"/>
    <x v="5"/>
    <x v="91"/>
    <x v="307"/>
    <x v="2"/>
    <x v="1"/>
    <x v="494"/>
  </r>
  <r>
    <x v="3"/>
    <x v="6"/>
    <x v="92"/>
    <x v="308"/>
    <x v="33"/>
    <x v="0"/>
    <x v="495"/>
  </r>
  <r>
    <x v="0"/>
    <x v="6"/>
    <x v="84"/>
    <x v="309"/>
    <x v="0"/>
    <x v="1"/>
    <x v="496"/>
  </r>
  <r>
    <x v="0"/>
    <x v="6"/>
    <x v="89"/>
    <x v="310"/>
    <x v="0"/>
    <x v="0"/>
    <x v="497"/>
  </r>
  <r>
    <x v="1"/>
    <x v="6"/>
    <x v="90"/>
    <x v="311"/>
    <x v="2"/>
    <x v="1"/>
    <x v="498"/>
  </r>
  <r>
    <x v="0"/>
    <x v="6"/>
    <x v="74"/>
    <x v="312"/>
    <x v="0"/>
    <x v="1"/>
    <x v="499"/>
  </r>
  <r>
    <x v="1"/>
    <x v="6"/>
    <x v="93"/>
    <x v="313"/>
    <x v="2"/>
    <x v="1"/>
    <x v="500"/>
  </r>
  <r>
    <x v="1"/>
    <x v="6"/>
    <x v="93"/>
    <x v="313"/>
    <x v="2"/>
    <x v="1"/>
    <x v="500"/>
  </r>
  <r>
    <x v="3"/>
    <x v="5"/>
    <x v="89"/>
    <x v="314"/>
    <x v="2"/>
    <x v="1"/>
    <x v="501"/>
  </r>
  <r>
    <x v="0"/>
    <x v="6"/>
    <x v="91"/>
    <x v="315"/>
    <x v="2"/>
    <x v="1"/>
    <x v="502"/>
  </r>
  <r>
    <x v="1"/>
    <x v="6"/>
    <x v="87"/>
    <x v="316"/>
    <x v="2"/>
    <x v="1"/>
    <x v="503"/>
  </r>
  <r>
    <x v="0"/>
    <x v="6"/>
    <x v="79"/>
    <x v="317"/>
    <x v="0"/>
    <x v="1"/>
    <x v="504"/>
  </r>
  <r>
    <x v="2"/>
    <x v="6"/>
    <x v="92"/>
    <x v="318"/>
    <x v="2"/>
    <x v="1"/>
    <x v="505"/>
  </r>
  <r>
    <x v="0"/>
    <x v="6"/>
    <x v="92"/>
    <x v="319"/>
    <x v="2"/>
    <x v="0"/>
    <x v="506"/>
  </r>
  <r>
    <x v="0"/>
    <x v="6"/>
    <x v="92"/>
    <x v="320"/>
    <x v="4"/>
    <x v="1"/>
    <x v="507"/>
  </r>
  <r>
    <x v="3"/>
    <x v="6"/>
    <x v="93"/>
    <x v="296"/>
    <x v="2"/>
    <x v="1"/>
    <x v="508"/>
  </r>
  <r>
    <x v="1"/>
    <x v="6"/>
    <x v="92"/>
    <x v="321"/>
    <x v="2"/>
    <x v="1"/>
    <x v="509"/>
  </r>
  <r>
    <x v="0"/>
    <x v="6"/>
    <x v="92"/>
    <x v="322"/>
    <x v="2"/>
    <x v="0"/>
    <x v="510"/>
  </r>
  <r>
    <x v="0"/>
    <x v="6"/>
    <x v="74"/>
    <x v="323"/>
    <x v="2"/>
    <x v="1"/>
    <x v="511"/>
  </r>
  <r>
    <x v="0"/>
    <x v="6"/>
    <x v="74"/>
    <x v="323"/>
    <x v="2"/>
    <x v="1"/>
    <x v="511"/>
  </r>
  <r>
    <x v="0"/>
    <x v="6"/>
    <x v="74"/>
    <x v="323"/>
    <x v="2"/>
    <x v="1"/>
    <x v="511"/>
  </r>
  <r>
    <x v="0"/>
    <x v="5"/>
    <x v="91"/>
    <x v="324"/>
    <x v="34"/>
    <x v="1"/>
    <x v="512"/>
  </r>
  <r>
    <x v="0"/>
    <x v="6"/>
    <x v="93"/>
    <x v="325"/>
    <x v="2"/>
    <x v="0"/>
    <x v="513"/>
  </r>
  <r>
    <x v="3"/>
    <x v="6"/>
    <x v="87"/>
    <x v="316"/>
    <x v="2"/>
    <x v="1"/>
    <x v="514"/>
  </r>
  <r>
    <x v="0"/>
    <x v="6"/>
    <x v="79"/>
    <x v="317"/>
    <x v="25"/>
    <x v="1"/>
    <x v="515"/>
  </r>
  <r>
    <x v="0"/>
    <x v="5"/>
    <x v="89"/>
    <x v="326"/>
    <x v="10"/>
    <x v="1"/>
    <x v="516"/>
  </r>
  <r>
    <x v="9"/>
    <x v="3"/>
    <x v="55"/>
    <x v="327"/>
    <x v="35"/>
    <x v="3"/>
    <x v="517"/>
  </r>
  <r>
    <x v="4"/>
    <x v="6"/>
    <x v="93"/>
    <x v="328"/>
    <x v="2"/>
    <x v="1"/>
    <x v="518"/>
  </r>
  <r>
    <x v="0"/>
    <x v="5"/>
    <x v="92"/>
    <x v="329"/>
    <x v="36"/>
    <x v="0"/>
    <x v="519"/>
  </r>
  <r>
    <x v="0"/>
    <x v="4"/>
    <x v="91"/>
    <x v="330"/>
    <x v="9"/>
    <x v="3"/>
    <x v="520"/>
  </r>
  <r>
    <x v="0"/>
    <x v="6"/>
    <x v="93"/>
    <x v="331"/>
    <x v="2"/>
    <x v="0"/>
    <x v="521"/>
  </r>
  <r>
    <x v="3"/>
    <x v="6"/>
    <x v="89"/>
    <x v="332"/>
    <x v="2"/>
    <x v="1"/>
    <x v="522"/>
  </r>
  <r>
    <x v="0"/>
    <x v="6"/>
    <x v="93"/>
    <x v="333"/>
    <x v="2"/>
    <x v="0"/>
    <x v="523"/>
  </r>
  <r>
    <x v="0"/>
    <x v="6"/>
    <x v="87"/>
    <x v="334"/>
    <x v="1"/>
    <x v="1"/>
    <x v="524"/>
  </r>
  <r>
    <x v="0"/>
    <x v="6"/>
    <x v="91"/>
    <x v="335"/>
    <x v="2"/>
    <x v="1"/>
    <x v="525"/>
  </r>
  <r>
    <x v="1"/>
    <x v="6"/>
    <x v="93"/>
    <x v="336"/>
    <x v="2"/>
    <x v="1"/>
    <x v="526"/>
  </r>
  <r>
    <x v="3"/>
    <x v="6"/>
    <x v="93"/>
    <x v="305"/>
    <x v="2"/>
    <x v="1"/>
    <x v="527"/>
  </r>
  <r>
    <x v="3"/>
    <x v="6"/>
    <x v="93"/>
    <x v="305"/>
    <x v="2"/>
    <x v="1"/>
    <x v="527"/>
  </r>
  <r>
    <x v="0"/>
    <x v="6"/>
    <x v="89"/>
    <x v="300"/>
    <x v="37"/>
    <x v="1"/>
    <x v="528"/>
  </r>
  <r>
    <x v="0"/>
    <x v="6"/>
    <x v="92"/>
    <x v="337"/>
    <x v="2"/>
    <x v="1"/>
    <x v="529"/>
  </r>
  <r>
    <x v="3"/>
    <x v="6"/>
    <x v="93"/>
    <x v="331"/>
    <x v="2"/>
    <x v="1"/>
    <x v="530"/>
  </r>
  <r>
    <x v="0"/>
    <x v="5"/>
    <x v="89"/>
    <x v="338"/>
    <x v="8"/>
    <x v="3"/>
    <x v="531"/>
  </r>
  <r>
    <x v="3"/>
    <x v="6"/>
    <x v="93"/>
    <x v="339"/>
    <x v="2"/>
    <x v="1"/>
    <x v="532"/>
  </r>
  <r>
    <x v="0"/>
    <x v="6"/>
    <x v="92"/>
    <x v="340"/>
    <x v="2"/>
    <x v="1"/>
    <x v="533"/>
  </r>
  <r>
    <x v="0"/>
    <x v="6"/>
    <x v="93"/>
    <x v="341"/>
    <x v="2"/>
    <x v="1"/>
    <x v="534"/>
  </r>
  <r>
    <x v="0"/>
    <x v="6"/>
    <x v="93"/>
    <x v="342"/>
    <x v="2"/>
    <x v="1"/>
    <x v="535"/>
  </r>
  <r>
    <x v="0"/>
    <x v="6"/>
    <x v="93"/>
    <x v="331"/>
    <x v="0"/>
    <x v="1"/>
    <x v="536"/>
  </r>
  <r>
    <x v="0"/>
    <x v="6"/>
    <x v="93"/>
    <x v="343"/>
    <x v="2"/>
    <x v="1"/>
    <x v="537"/>
  </r>
  <r>
    <x v="0"/>
    <x v="6"/>
    <x v="93"/>
    <x v="280"/>
    <x v="0"/>
    <x v="1"/>
    <x v="538"/>
  </r>
  <r>
    <x v="0"/>
    <x v="6"/>
    <x v="93"/>
    <x v="339"/>
    <x v="2"/>
    <x v="1"/>
    <x v="539"/>
  </r>
  <r>
    <x v="0"/>
    <x v="6"/>
    <x v="93"/>
    <x v="339"/>
    <x v="1"/>
    <x v="1"/>
    <x v="540"/>
  </r>
  <r>
    <x v="0"/>
    <x v="6"/>
    <x v="92"/>
    <x v="344"/>
    <x v="0"/>
    <x v="3"/>
    <x v="541"/>
  </r>
  <r>
    <x v="0"/>
    <x v="7"/>
    <x v="94"/>
    <x v="339"/>
    <x v="2"/>
    <x v="0"/>
    <x v="542"/>
  </r>
  <r>
    <x v="0"/>
    <x v="7"/>
    <x v="94"/>
    <x v="339"/>
    <x v="2"/>
    <x v="0"/>
    <x v="542"/>
  </r>
  <r>
    <x v="0"/>
    <x v="7"/>
    <x v="94"/>
    <x v="339"/>
    <x v="2"/>
    <x v="0"/>
    <x v="542"/>
  </r>
  <r>
    <x v="0"/>
    <x v="7"/>
    <x v="94"/>
    <x v="339"/>
    <x v="2"/>
    <x v="0"/>
    <x v="542"/>
  </r>
  <r>
    <x v="0"/>
    <x v="7"/>
    <x v="94"/>
    <x v="339"/>
    <x v="0"/>
    <x v="0"/>
    <x v="543"/>
  </r>
  <r>
    <x v="0"/>
    <x v="7"/>
    <x v="94"/>
    <x v="339"/>
    <x v="0"/>
    <x v="0"/>
    <x v="543"/>
  </r>
  <r>
    <x v="0"/>
    <x v="7"/>
    <x v="94"/>
    <x v="339"/>
    <x v="1"/>
    <x v="0"/>
    <x v="544"/>
  </r>
  <r>
    <x v="0"/>
    <x v="7"/>
    <x v="94"/>
    <x v="339"/>
    <x v="4"/>
    <x v="0"/>
    <x v="545"/>
  </r>
  <r>
    <x v="1"/>
    <x v="7"/>
    <x v="94"/>
    <x v="339"/>
    <x v="2"/>
    <x v="1"/>
    <x v="546"/>
  </r>
  <r>
    <x v="1"/>
    <x v="7"/>
    <x v="94"/>
    <x v="339"/>
    <x v="2"/>
    <x v="1"/>
    <x v="546"/>
  </r>
  <r>
    <x v="1"/>
    <x v="7"/>
    <x v="94"/>
    <x v="339"/>
    <x v="2"/>
    <x v="1"/>
    <x v="546"/>
  </r>
  <r>
    <x v="1"/>
    <x v="7"/>
    <x v="94"/>
    <x v="339"/>
    <x v="2"/>
    <x v="1"/>
    <x v="546"/>
  </r>
  <r>
    <x v="3"/>
    <x v="7"/>
    <x v="94"/>
    <x v="339"/>
    <x v="2"/>
    <x v="1"/>
    <x v="547"/>
  </r>
  <r>
    <x v="3"/>
    <x v="7"/>
    <x v="94"/>
    <x v="339"/>
    <x v="2"/>
    <x v="1"/>
    <x v="547"/>
  </r>
  <r>
    <x v="3"/>
    <x v="7"/>
    <x v="94"/>
    <x v="339"/>
    <x v="2"/>
    <x v="1"/>
    <x v="547"/>
  </r>
  <r>
    <x v="3"/>
    <x v="7"/>
    <x v="94"/>
    <x v="339"/>
    <x v="2"/>
    <x v="1"/>
    <x v="547"/>
  </r>
  <r>
    <x v="0"/>
    <x v="6"/>
    <x v="93"/>
    <x v="339"/>
    <x v="9"/>
    <x v="3"/>
    <x v="548"/>
  </r>
  <r>
    <x v="3"/>
    <x v="7"/>
    <x v="94"/>
    <x v="339"/>
    <x v="0"/>
    <x v="1"/>
    <x v="549"/>
  </r>
  <r>
    <x v="0"/>
    <x v="7"/>
    <x v="94"/>
    <x v="339"/>
    <x v="2"/>
    <x v="1"/>
    <x v="550"/>
  </r>
  <r>
    <x v="0"/>
    <x v="7"/>
    <x v="94"/>
    <x v="339"/>
    <x v="2"/>
    <x v="1"/>
    <x v="550"/>
  </r>
  <r>
    <x v="0"/>
    <x v="7"/>
    <x v="94"/>
    <x v="339"/>
    <x v="2"/>
    <x v="1"/>
    <x v="550"/>
  </r>
  <r>
    <x v="0"/>
    <x v="7"/>
    <x v="94"/>
    <x v="339"/>
    <x v="2"/>
    <x v="1"/>
    <x v="550"/>
  </r>
  <r>
    <x v="0"/>
    <x v="7"/>
    <x v="94"/>
    <x v="339"/>
    <x v="2"/>
    <x v="1"/>
    <x v="550"/>
  </r>
  <r>
    <x v="0"/>
    <x v="7"/>
    <x v="94"/>
    <x v="339"/>
    <x v="2"/>
    <x v="1"/>
    <x v="550"/>
  </r>
  <r>
    <x v="0"/>
    <x v="7"/>
    <x v="94"/>
    <x v="339"/>
    <x v="2"/>
    <x v="1"/>
    <x v="550"/>
  </r>
  <r>
    <x v="0"/>
    <x v="7"/>
    <x v="94"/>
    <x v="339"/>
    <x v="0"/>
    <x v="1"/>
    <x v="551"/>
  </r>
  <r>
    <x v="0"/>
    <x v="7"/>
    <x v="94"/>
    <x v="339"/>
    <x v="0"/>
    <x v="1"/>
    <x v="551"/>
  </r>
  <r>
    <x v="0"/>
    <x v="7"/>
    <x v="94"/>
    <x v="339"/>
    <x v="1"/>
    <x v="1"/>
    <x v="552"/>
  </r>
  <r>
    <x v="3"/>
    <x v="7"/>
    <x v="94"/>
    <x v="339"/>
    <x v="2"/>
    <x v="3"/>
    <x v="553"/>
  </r>
  <r>
    <x v="0"/>
    <x v="7"/>
    <x v="94"/>
    <x v="339"/>
    <x v="28"/>
    <x v="3"/>
    <x v="554"/>
  </r>
  <r>
    <x v="9"/>
    <x v="6"/>
    <x v="92"/>
    <x v="320"/>
    <x v="38"/>
    <x v="3"/>
    <x v="55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9">
  <r>
    <n v="55530"/>
    <s v="RRARWVVRMLTSLLMFPGRD"/>
    <n v="20"/>
    <s v="NP_215771.1"/>
    <x v="0"/>
    <x v="0"/>
    <x v="0"/>
    <s v="Rv1255c"/>
    <x v="0"/>
    <s v="Nil"/>
    <x v="0"/>
    <s v="EFG74898.1"/>
    <x v="0"/>
    <s v="No"/>
    <s v="No"/>
    <s v="Yes"/>
    <s v="No"/>
    <x v="0"/>
    <x v="0"/>
    <x v="0"/>
    <x v="0"/>
    <s v="HLA-A*23:01,HLA-A*24:02,HLA-A*29:02,HLA-A*30:01,HLA-A*30:02,HLA-A*31:01,HLA-A*32:01,HLA-A*33:03,HLA-A*68:01,HLA-B*07:02,HLA-B*08:01,HLA-B*13:01,HLA-B*13:02,HLA-B*14:02,HLA-B*15:01,HLA-B*15:02,HLA-B*15:25,HLA-B*27:02,HLA-B*27:05,HLA-B*38:01,HLA-B*39:01,HLA-B*46:01,HLA-B*48:01,HLA-B*52:01,HLA-B*57:01,HLA-B*58:01,HLA-B*58:02,HLA-C*02:02,HLA-C*02:09,HLA-C*03:03,HLA-C*03:04,HLA-C*06:02,HLA-C*07:01,HLA-C*07:02,HLA-C*07:04,HLA-C*12:02,HLA-C*12:03,HLA-C*15:02,HLA-C*16:01,HLA-DPA1*01/DPB1*04:01,HLA-DPA1*01:03/DPB1*04:01,HLA-DPA1*02:01/DPB1*01:01,HLA-DPA1*02:01/DPB1*05:01,HLA-DPA1*02:01/DPB1*14:01,HLA-DPA1*03:01/DPB1*04:02,HLA-DQA1*01:02/DQB1*06:02,HLA-DRB1*01:01,HLA-DRB1*01:02,HLA-DRB1*03:01,HLA-DRB1*03:06,HLA-DRB1*03:07,HLA-DRB1*03:08,HLA-DRB1*03:09,HLA-DRB1*04:01,HLA-DRB1*04:02,HLA-DRB1*04:04,HLA-DRB1*04:05,HLA-DRB1*04:08,HLA-DRB1*04:10,HLA-DRB1*04:21,HLA-DRB1*04:23,HLA-DRB1*04:26,HLA-DRB1*07:01,HLA-DRB1*07:03,HLA-DRB1*08:01,HLA-DRB1*08:02,HLA-DRB1*08:04,HLA-DRB1*08:06,HLA-DRB1*08:13,HLA-DRB1*08:17,HLA-DRB1*09:01,HLA-DRB1*11:01,HLA-DRB1*11:02,HLA-DRB1*11:04,HLA-DRB1*11:06,HLA-DRB1*11:07,HLA-DRB1*11:14,HLA-DRB1*11:20,HLA-DRB1*11:21,HLA-DRB1*11:28,HLA-DRB1*12:01,HLA-DRB1*13:01,HLA-DRB1*13:02,HLA-DRB1*13:04,HLA-DRB1*13:05,HLA-DRB1*13:07,HLA-DRB1*13:11,HLA-DRB1*13:21,HLA-DRB1*13:22,HLA-DRB1*13:23,HLA-DRB1*13:27,HLA-DRB1*13:28,HLA-DRB1*15:01,HLA-DRB1*15:02,HLA-DRB1*15:06,HLA-DRB3*02:02,HLA-DRB4*01:01,HLA-DRB5*01:01,HLA-DRB5*01:05,HLA-E*01:01,HLA-G*01:01,HLA-G*01:02,HLA-G*01:03,HLA-G*01:04,HLA-G*01:06"/>
    <x v="0"/>
    <n v="2.0253058652647704"/>
    <x v="0"/>
    <x v="0"/>
    <x v="0"/>
    <x v="0"/>
    <x v="0"/>
    <s v="Nil"/>
    <s v="Nil"/>
    <x v="0"/>
    <x v="0"/>
    <s v="0,1,1.0,0.06"/>
    <s v="Rv1255c"/>
    <s v="151-170"/>
    <x v="0"/>
    <x v="0"/>
    <x v="0"/>
    <n v="0.66666666666666663"/>
    <x v="0"/>
    <n v="1"/>
  </r>
  <r>
    <n v="120569"/>
    <s v="GSLIFAAVLVMLIAVLARLMMRGWR"/>
    <n v="25"/>
    <s v="NP_215898.1"/>
    <x v="0"/>
    <x v="0"/>
    <x v="0"/>
    <s v="Rv1382"/>
    <x v="0"/>
    <s v="Nil"/>
    <x v="0"/>
    <s v="Nil"/>
    <x v="1"/>
    <s v="Yes"/>
    <s v="No"/>
    <s v="No"/>
    <s v="No"/>
    <x v="0"/>
    <x v="0"/>
    <x v="0"/>
    <x v="0"/>
    <s v="HLA-A*02:01,HLA-A*02:06,HLA-A*03:01,HLA-A*11:01,HLA-A*23:01,HLA-A*24:02,HLA-A*30:01,HLA-A*31:01,HLA-A*32:01,HLA-A*33:03,HLA-A*68:01,HLA-A*68:02,HLA-A*74:01,HLA-B*13:01,HLA-B*13:02,HLA-B*15:02,HLA-B*15:25,HLA-B*27:02,HLA-B*27:05,HLA-B*46:01,HLA-B*51:01,HLA-B*52:01,HLA-B*57:01,HLA-B*58:01,HLA-B*58:02,HLA-C*02:02,HLA-C*02:09,HLA-C*03:02,HLA-C*03:03,HLA-C*03:04,HLA-C*08:01,HLA-C*12:02,HLA-C*12:03,HLA-C*14:02,HLA-C*15:02,HLA-C*16:01,HLA-C*17:01,HLA-DPA1*01/DPB1*04:01,HLA-DPA1*01:03/DPB1*02:01,HLA-DPA1*02:01/DPB1*01:01,HLA-DPA1*02:01/DPB1*05:01,HLA-DPA1*03:01/DPB1*04:02,HLA-DQA1*01:02/DQB1*06:02,HLA-DQA1*03:01/DQB1*03:02,HLA-DQA1*04:01/DQB1*04:02,HLA-DQA1*05:01/DQB1*02:01,HLA-DQA1*05:01/DQB1*03:01,HLA-DRB1*01:01,HLA-DRB1*01:02,HLA-DRB1*03:01,HLA-DRB1*03:05,HLA-DRB1*03:06,HLA-DRB1*03:07,HLA-DRB1*03:08,HLA-DRB1*03:09,HLA-DRB1*04:01,HLA-DRB1*04:02,HLA-DRB1*04:04,HLA-DRB1*04:05,HLA-DRB1*04:08,HLA-DRB1*04:10,HLA-DRB1*04:21,HLA-DRB1*04:23,HLA-DRB1*04:26,HLA-DRB1*07:01,HLA-DRB1*07:03,HLA-DRB1*08:02,HLA-DRB1*08:04,HLA-DRB1*08:06,HLA-DRB1*08:13,HLA-DRB1*08:17,HLA-DRB1*09:01,HLA-DRB1*11:01,HLA-DRB1*11:02,HLA-DRB1*11:04,HLA-DRB1*11:06,HLA-DRB1*11:07,HLA-DRB1*11:14,HLA-DRB1*11:20,HLA-DRB1*11:21,HLA-DRB1*11:28,HLA-DRB1*12:01,HLA-DRB1*13:01,HLA-DRB1*13:04,HLA-DRB1*13:05,HLA-DRB1*13:07,HLA-DRB1*13:11,HLA-DRB1*13:21,HLA-DRB1*13:22,HLA-DRB1*13:23,HLA-DRB1*13:27,HLA-DRB1*13:28,HLA-DRB1*15:01,HLA-DRB1*15:02,HLA-DRB1*15:06,HLA-DRB4*01:01,HLA-DRB5*01:01,HLA-DRB5*01:05,HLA-E*01:01,HLA-G*01:01,HLA-G*01:02,HLA-G*01:03,HLA-G*01:04,HLA-G*01:06"/>
    <x v="1"/>
    <n v="2.0211892990699383"/>
    <x v="1"/>
    <x v="0"/>
    <x v="0"/>
    <x v="1"/>
    <x v="1"/>
    <s v="gslifaavlvmliavlarlmmrgwr"/>
    <s v="bceid_120569:25(-0)/25(100.0%)&lt;=&gt;tceid_120569:25(-0)/25(100.0%)"/>
    <x v="1"/>
    <x v="1"/>
    <s v="0,1,0.99,0.09"/>
    <s v="Rv1382"/>
    <d v="1932-08-01T00:00:00"/>
    <x v="0"/>
    <x v="0"/>
    <x v="0"/>
    <n v="0.66666666666666663"/>
    <x v="1"/>
    <n v="2"/>
  </r>
  <r>
    <n v="57417"/>
    <s v="SEFAYGSFVRTVSLPVGADE"/>
    <n v="20"/>
    <s v="NP_216547.1"/>
    <x v="0"/>
    <x v="0"/>
    <x v="0"/>
    <s v="Rv2031c"/>
    <x v="0"/>
    <s v="Nil"/>
    <x v="0"/>
    <s v="Nil"/>
    <x v="1"/>
    <s v="Yes"/>
    <s v="No"/>
    <s v="No"/>
    <s v="No"/>
    <x v="0"/>
    <x v="0"/>
    <x v="0"/>
    <x v="0"/>
    <s v="HLA-A*02:06,HLA-A*23:01,HLA-A*24:02,HLA-A*30:01,HLA-A*32:01,HLA-A*33:03,HLA-A*68:02,HLA-B*08:01,HLA-B*13:01,HLA-B*13:02,HLA-B*14:02,HLA-B*18:01,HLA-B*37:01,HLA-B*40:01,HLA-B*40:02,HLA-B*44:02,HLA-B*44:03,HLA-B*46:01,HLA-B*48:01,HLA-B*49:01,HLA-B*50:01,HLA-B*51:01,HLA-B*52:01,HLA-B*55:01,HLA-B*58:02,HLA-C*01:02,HLA-C*02:02,HLA-C*02:09,HLA-C*03:02,HLA-C*03:03,HLA-C*03:04,HLA-C*06:02,HLA-C*07:01,HLA-C*07:02,HLA-C*07:04,HLA-C*08:01,HLA-C*12:02,HLA-C*12:03,HLA-C*14:02,HLA-C*15:02,HLA-C*16:01,HLA-C*17:01,HLA-DPA1*01/DPB1*04:01,HLA-DPA1*01:03/DPB1*02:01,HLA-DPA1*01:03/DPB1*04:01,HLA-DPA1*02:01/DPB1*01:01,HLA-DPA1*02:01/DPB1*05:01,HLA-DPA1*02:01/DPB1*14:01,HLA-DPA1*03:01/DPB1*04:02,HLA-DQA1*04:01/DQB1*04:02,HLA-DQA1*05:01/DQB1*03:01,HLA-DRB1*01:01,HLA-DRB1*01:02,HLA-DRB1*04:01,HLA-DRB1*04:04,HLA-DRB1*04:05,HLA-DRB1*04:08,HLA-DRB1*04:21,HLA-DRB1*04:26,HLA-DRB1*07:01,HLA-DRB1*07:03,HLA-DRB1*08:02,HLA-DRB1*08:13,HLA-DRB1*09:01,HLA-DRB1*11:01,HLA-DRB1*11:14,HLA-DRB1*11:20,HLA-DRB1*11:28,HLA-DRB1*13:02,HLA-DRB1*13:05,HLA-DRB1*13:21,HLA-DRB1*13:23,HLA-DRB1*15:01,HLA-DRB1*15:02,HLA-DRB1*15:06,HLA-DRB3*02:02,HLA-DRB5*01:01,HLA-E*01:01,HLA-G*01:01,HLA-G*01:02,HLA-G*01:03,HLA-G*01:04,HLA-G*01:06"/>
    <x v="2"/>
    <n v="1.9242792860618816"/>
    <x v="2"/>
    <x v="0"/>
    <x v="0"/>
    <x v="1"/>
    <x v="2"/>
    <s v="Nil"/>
    <s v="Nil"/>
    <x v="0"/>
    <x v="2"/>
    <s v="1,1,1.0,0.0"/>
    <s v="Rv2031c"/>
    <s v="91-110"/>
    <x v="0"/>
    <x v="0"/>
    <x v="0"/>
    <n v="0.66666666666666663"/>
    <x v="2"/>
    <n v="3"/>
  </r>
  <r>
    <n v="49254"/>
    <s v="PRSLFPEFSELFAAFPSFAG"/>
    <n v="20"/>
    <s v="NP_216547.1"/>
    <x v="0"/>
    <x v="0"/>
    <x v="0"/>
    <s v="Rv2031c"/>
    <x v="0"/>
    <s v="Nil"/>
    <x v="0"/>
    <s v="Nil"/>
    <x v="1"/>
    <s v="Yes"/>
    <s v="No"/>
    <s v="No"/>
    <s v="No"/>
    <x v="0"/>
    <x v="0"/>
    <x v="0"/>
    <x v="0"/>
    <s v="HLA-A*02:01,HLA-A*02:06,HLA-A*23:01,HLA-A*24:02,HLA-A*25:01,HLA-A*26:01,HLA-A*29:02,HLA-A*32:01,HLA-A*68:02,HLA-B*08:01,HLA-B*13:01,HLA-B*13:02,HLA-B*14:02,HLA-B*15:01,HLA-B*15:02,HLA-B*15:25,HLA-B*18:01,HLA-B*35:01,HLA-B*35:03,HLA-B*37:01,HLA-B*38:01,HLA-B*39:01,HLA-B*40:01,HLA-B*40:02,HLA-B*44:02,HLA-B*44:03,HLA-B*46:01,HLA-B*48:01,HLA-B*49:01,HLA-B*50:01,HLA-B*51:01,HLA-B*52:01,HLA-B*53:01,HLA-B*55:01,HLA-B*56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DPA1*01:03/DPB1*02:01,HLA-DPA1*01:03/DPB1*04:01,HLA-DPA1*02:01/DPB1*01:01,HLA-DPA1*02:01/DPB1*05:01,HLA-DPA1*02:01/DPB1*14:01,HLA-DQA1*03:01/DQB1*03:02,HLA-DQA1*04:01/DQB1*04:02,HLA-DQA1*05:01/DQB1*02:01,HLA-DQA1*05:01/DQB1*03:01,HLA-DRB1*01:01,HLA-DRB1*04:01,HLA-DRB1*04:04,HLA-DRB1*04:05,HLA-DRB1*04:21,HLA-DRB1*09:01,HLA-DRB1*15:01,HLA-DRB1*15:02,HLA-DRB3*01:01,HLA-E*01:01,HLA-G*01:01,HLA-G*01:02,HLA-G*01:03,HLA-G*01:04,HLA-G*01:06"/>
    <x v="3"/>
    <n v="1.919078092376074"/>
    <x v="3"/>
    <x v="0"/>
    <x v="0"/>
    <x v="1"/>
    <x v="3"/>
    <s v="Nil"/>
    <s v="Nil"/>
    <x v="0"/>
    <x v="2"/>
    <s v="1,1,1.0,0.0"/>
    <s v="Rv2031c"/>
    <d v="1930-11-01T00:00:00"/>
    <x v="0"/>
    <x v="0"/>
    <x v="0"/>
    <n v="0.66666666666666663"/>
    <x v="3"/>
    <n v="4"/>
  </r>
  <r>
    <n v="155064"/>
    <s v="LEAVVMLLAVTVSLLTIPFA"/>
    <n v="20"/>
    <s v="NP_216249.1"/>
    <x v="0"/>
    <x v="0"/>
    <x v="0"/>
    <s v="Rv1733c"/>
    <x v="0"/>
    <s v="Nil"/>
    <x v="0"/>
    <s v="Nil"/>
    <x v="1"/>
    <s v="Yes"/>
    <s v="No"/>
    <s v="No"/>
    <s v="No"/>
    <x v="1"/>
    <x v="0"/>
    <x v="0"/>
    <x v="0"/>
    <s v="HLA-A*02:01,HLA-A*02:06,HLA-A*25:01,HLA-A*26:01,HLA-A*32:01,HLA-A*68:02,HLA-B*08:01,HLA-B*13:01,HLA-B*13:02,HLA-B*15:02,HLA-B*15:25,HLA-B*18:01,HLA-B*35:01,HLA-B*35:03,HLA-B*37:01,HLA-B*39:01,HLA-B*40:01,HLA-B*40:02,HLA-B*46:01,HLA-B*48:01,HLA-B*49:01,HLA-B*50:01,HLA-B*51:01,HLA-B*52:01,HLA-B*57:01,HLA-C*01:02,HLA-C*03:02,HLA-C*03:03,HLA-C*03:04,HLA-C*15:02,HLA-C*17:01,HLA-DPA1*01/DPB1*04:01,HLA-DPA1*01:03/DPB1*02:01,HLA-DPA1*01:03/DPB1*04:01,HLA-DPA1*02:01/DPB1*05:01,HLA-DPA1*03:01/DPB1*04:02,HLA-DQA1*01:02/DQB1*06:02,HLA-DQA1*03:01/DQB1*03:02,HLA-DRB1*01:01,HLA-DRB1*01:02,HLA-DRB1*03:01,HLA-DRB1*03:05,HLA-DRB1*03:06,HLA-DRB1*03:07,HLA-DRB1*03:08,HLA-DRB1*03:09,HLA-DRB1*04:01,HLA-DRB1*04:02,HLA-DRB1*04:04,HLA-DRB1*04:05,HLA-DRB1*04:08,HLA-DRB1*04:10,HLA-DRB1*04:21,HLA-DRB1*04:23,HLA-DRB1*04:26,HLA-DRB1*07:01,HLA-DRB1*07:03,HLA-DRB1*08:04,HLA-DRB1*08:13,HLA-DRB1*11:01,HLA-DRB1*11:02,HLA-DRB1*11:04,HLA-DRB1*11:06,HLA-DRB1*11:07,HLA-DRB1*11:14,HLA-DRB1*11:20,HLA-DRB1*11:21,HLA-DRB1*11:28,HLA-DRB1*13:01,HLA-DRB1*13:02,HLA-DRB1*13:04,HLA-DRB1*13:05,HLA-DRB1*13:07,HLA-DRB1*13:11,HLA-DRB1*13:22,HLA-DRB1*13:23,HLA-DRB1*13:27,HLA-DRB1*13:28,HLA-DRB1*15:01,HLA-DRB1*15:02,HLA-DRB1*15:06,HLA-E*01:01"/>
    <x v="3"/>
    <n v="1.919078092376074"/>
    <x v="3"/>
    <x v="0"/>
    <x v="0"/>
    <x v="2"/>
    <x v="4"/>
    <s v="Nil"/>
    <s v="Nil"/>
    <x v="0"/>
    <x v="2"/>
    <s v="1,1,1.0,0.0"/>
    <s v="Rv1733c"/>
    <s v="41-60"/>
    <x v="0"/>
    <x v="0"/>
    <x v="0"/>
    <n v="0.66666666666666663"/>
    <x v="3"/>
    <n v="5"/>
  </r>
  <r>
    <n v="154080"/>
    <s v="AKQYRFVLPGPSLTVAEQEQ"/>
    <n v="20"/>
    <s v="NP_216545.1"/>
    <x v="0"/>
    <x v="0"/>
    <x v="0"/>
    <s v="Rv2029c"/>
    <x v="0"/>
    <s v="Nil"/>
    <x v="0"/>
    <s v="Nil"/>
    <x v="1"/>
    <s v="Yes"/>
    <s v="No"/>
    <s v="No"/>
    <s v="No"/>
    <x v="0"/>
    <x v="0"/>
    <x v="0"/>
    <x v="0"/>
    <s v="HLA-A*02:01,HLA-A*02:06,HLA-A*23:01,HLA-A*24:02,HLA-A*32:01,HLA-A*68:02,HLA-B*07:02,HLA-B*08:01,HLA-B*13:02,HLA-B*14:02,HLA-B*27:02,HLA-B*27:05,HLA-B*35:01,HLA-B*35:03,HLA-B*38:01,HLA-B*39:01,HLA-B*46:01,HLA-B*48:01,HLA-B*51:01,HLA-B*52:01,HLA-B*55:01,HLA-B*56:01,HLA-C*01:02,HLA-C*02:02,HLA-C*02:09,HLA-C*03:02,HLA-C*03:03,HLA-C*03:04,HLA-C*04:01,HLA-C*05:01,HLA-C*06:02,HLA-C*07:01,HLA-C*07:02,HLA-C*07:04,HLA-C*08:01,HLA-C*08:02,HLA-C*12:02,HLA-C*12:03,HLA-C*14:02,HLA-C*15:02,HLA-C*16:01,HLA-C*17:01,HLA-DPA1*02:01/DPB1*14:01,HLA-DQA1*03:01/DQB1*03:02,HLA-DQA1*04:01/DQB1*04:02,HLA-DRB1*01:01,HLA-DRB1*03:05,HLA-DRB1*03:09,HLA-DRB1*04:04,HLA-DRB1*04:05,HLA-DRB1*04:08,HLA-DRB1*08:01,HLA-DRB1*08:04,HLA-DRB1*08:13,HLA-DRB1*08:17,HLA-DRB1*09:01,HLA-DRB1*11:01,HLA-DRB1*11:04,HLA-DRB1*11:06,HLA-DRB1*11:07,HLA-DRB1*11:28,HLA-DRB1*13:02,HLA-DRB1*13:05,HLA-DRB1*13:07,HLA-DRB1*13:11,HLA-DRB1*13:21,HLA-DRB1*15:01,HLA-DRB1*15:06,HLA-DRB3*02:02,HLA-DRB5*01:01,HLA-DRB5*01:05,HLA-E*01:01,HLA-G*01:01,HLA-G*01:02,HLA-G*01:03,HLA-G*01:04,HLA-G*01:06"/>
    <x v="4"/>
    <n v="1.8920946026904804"/>
    <x v="4"/>
    <x v="0"/>
    <x v="0"/>
    <x v="3"/>
    <x v="5"/>
    <s v="Nil"/>
    <s v="Nil"/>
    <x v="0"/>
    <x v="1"/>
    <s v="0,1,0.99,0.09"/>
    <s v="Rv2029c"/>
    <s v="111-130"/>
    <x v="0"/>
    <x v="0"/>
    <x v="0"/>
    <n v="0.66666666666666663"/>
    <x v="4"/>
    <n v="6"/>
  </r>
  <r>
    <n v="154713"/>
    <s v="GGLQHISSGVFLLKASVREL"/>
    <n v="20"/>
    <s v="NP_216545.1"/>
    <x v="0"/>
    <x v="0"/>
    <x v="0"/>
    <s v="Rv2029c"/>
    <x v="0"/>
    <s v="Nil"/>
    <x v="0"/>
    <s v="EFG75873.1"/>
    <x v="0"/>
    <s v="No"/>
    <s v="No"/>
    <s v="Yes"/>
    <s v="No"/>
    <x v="0"/>
    <x v="0"/>
    <x v="0"/>
    <x v="0"/>
    <s v="HLA-A*02:01,HLA-A*02:06,HLA-A*03:01,HLA-A*11:01,HLA-A*25:01,HLA-A*26:01,HLA-A*30:01,HLA-A*31:01,HLA-A*32:01,HLA-A*33:03,HLA-A*68:01,HLA-A*68:02,HLA-A*74:01,HLA-B*08:01,HLA-B*13:01,HLA-B*13:02,HLA-B*14:02,HLA-B*15:01,HLA-B*15:02,HLA-B*15:25,HLA-B*35:03,HLA-B*38:01,HLA-B*39:01,HLA-B*46:01,HLA-B*48:01,HLA-B*52:01,HLA-B*58:02,HLA-C*01:02,HLA-C*02:02,HLA-C*02:09,HLA-C*03:02,HLA-C*03:03,HLA-C*03:04,HLA-C*06:02,HLA-C*07:01,HLA-C*07:02,HLA-C*07:04,HLA-C*08:01,HLA-C*12:02,HLA-C*12:03,HLA-C*15:02,HLA-C*16:01,HLA-C*17:01,HLA-DPA1*01/DPB1*04:01,HLA-DPA1*01:03/DPB1*02:01,HLA-DPA1*01:03/DPB1*04:01,HLA-DPA1*02:01/DPB1*01:01,HLA-DPA1*02:01/DPB1*05:01,HLA-DPA1*02:01/DPB1*14:01,HLA-DPA1*03:01/DPB1*04:02,HLA-DQA1*01:02/DQB1*06:02,HLA-DRB1*01:01,HLA-DRB1*01:02,HLA-DRB1*04:05,HLA-DRB1*07:01,HLA-DRB1*08:01,HLA-DRB1*08:06,HLA-DRB1*08:17,HLA-DRB1*11:01,HLA-DRB1*12:01,HLA-DRB1*13:01,HLA-DRB1*13:04,HLA-DRB1*13:27,HLA-DRB1*13:28,HLA-DRB1*15:01,HLA-DRB5*01:01,HLA-DRB5*01:05,HLA-E*01:01,HLA-G*01:01,HLA-G*01:02,HLA-G*01:03,HLA-G*01:04,HLA-G*01:06"/>
    <x v="5"/>
    <n v="1.8692317197309762"/>
    <x v="5"/>
    <x v="0"/>
    <x v="0"/>
    <x v="4"/>
    <x v="6"/>
    <s v="Nil"/>
    <s v="Nil"/>
    <x v="0"/>
    <x v="1"/>
    <s v="0,1,0.99,0.09"/>
    <s v="Rv2029c"/>
    <s v="181-200"/>
    <x v="0"/>
    <x v="0"/>
    <x v="0"/>
    <n v="0.66666666666666663"/>
    <x v="5"/>
    <n v="7"/>
  </r>
  <r>
    <n v="154099"/>
    <s v="ALLGDAGVPFRVIPIAASTR"/>
    <n v="20"/>
    <s v="NP_216545.1"/>
    <x v="0"/>
    <x v="0"/>
    <x v="0"/>
    <s v="Rv2029c"/>
    <x v="0"/>
    <s v="Nil"/>
    <x v="0"/>
    <s v="Nil"/>
    <x v="1"/>
    <s v="Yes"/>
    <s v="No"/>
    <s v="No"/>
    <s v="No"/>
    <x v="1"/>
    <x v="0"/>
    <x v="0"/>
    <x v="0"/>
    <s v="HLA-A*02:01,HLA-A*02:06,HLA-A*03:01,HLA-A*11:01,HLA-A*30:01,HLA-A*31:01,HLA-A*33:03,HLA-A*68:01,HLA-A*74:01,HLA-B*07:02,HLA-B*08:01,HLA-B*13:01,HLA-B*13:02,HLA-B*15:01,HLA-B*15:02,HLA-B*15:25,HLA-B*27:05,HLA-B*35:01,HLA-B*35:03,HLA-B*37:01,HLA-B*40:02,HLA-B*46:01,HLA-B*49:01,HLA-B*51:01,HLA-B*52:01,HLA-B*55:01,HLA-B*56:01,HLA-C*01:02,HLA-C*05:01,HLA-C*08:02,HLA-DPA1*02:01/DPB1*14:01,HLA-DQA1*05:01/DQB1*03:01,HLA-DRB1*01:01,HLA-DRB1*03:01,HLA-DRB1*03:05,HLA-DRB1*03:06,HLA-DRB1*03:07,HLA-DRB1*03:08,HLA-DRB1*03:09,HLA-DRB1*04:01,HLA-DRB1*04:04,HLA-DRB1*04:05,HLA-DRB1*04:08,HLA-DRB1*04:10,HLA-DRB1*04:21,HLA-DRB1*04:23,HLA-DRB1*04:26,HLA-DRB1*07:01,HLA-DRB1*08:01,HLA-DRB1*08:02,HLA-DRB1*08:04,HLA-DRB1*08:06,HLA-DRB1*08:13,HLA-DRB1*08:17,HLA-DRB1*09:01,HLA-DRB1*11:01,HLA-DRB1*11:04,HLA-DRB1*11:06,HLA-DRB1*11:07,HLA-DRB1*11:14,HLA-DRB1*11:20,HLA-DRB1*11:28,HLA-DRB1*13:02,HLA-DRB1*13:05,HLA-DRB1*13:07,HLA-DRB1*13:11,HLA-DRB1*13:21,HLA-DRB1*13:23,HLA-DRB3*01:01,HLA-DRB3*02:02,HLA-DRB5*01:01,HLA-DRB5*01:05,HLA-E*01:01"/>
    <x v="5"/>
    <n v="1.8692317197309762"/>
    <x v="5"/>
    <x v="1"/>
    <x v="1"/>
    <x v="5"/>
    <x v="7"/>
    <s v="Nil"/>
    <s v="Nil"/>
    <x v="0"/>
    <x v="1"/>
    <s v="0,1,0.99,0.09"/>
    <s v="Rv2029c"/>
    <s v="81-100"/>
    <x v="0"/>
    <x v="0"/>
    <x v="0"/>
    <n v="0.66666666666666663"/>
    <x v="6"/>
    <n v="8"/>
  </r>
  <r>
    <n v="161618"/>
    <s v="EFAYGSFVRTVSLPV"/>
    <n v="15"/>
    <s v="NP_216547.1"/>
    <x v="0"/>
    <x v="0"/>
    <x v="0"/>
    <s v="Rv2031c"/>
    <x v="0"/>
    <s v="Nil"/>
    <x v="0"/>
    <s v="Nil"/>
    <x v="1"/>
    <s v="Yes"/>
    <s v="No"/>
    <s v="No"/>
    <s v="No"/>
    <x v="0"/>
    <x v="0"/>
    <x v="0"/>
    <x v="0"/>
    <s v="HLA-A*02:06,HLA-A*23:01,HLA-A*24:02,HLA-A*30:01,HLA-A*32:01,HLA-A*33:03,HLA-A*68:02,HLA-B*08:01,HLA-B*13:01,HLA-B*13:02,HLA-B*14:02,HLA-B*46:01,HLA-B*48:01,HLA-B*51:01,HLA-B*52:01,HLA-B*55:01,HLA-B*58:02,HLA-C*01:02,HLA-C*02:02,HLA-C*02:09,HLA-C*03:02,HLA-C*03:03,HLA-C*03:04,HLA-C*06:02,HLA-C*07:01,HLA-C*07:02,HLA-C*07:04,HLA-C*08:01,HLA-C*12:02,HLA-C*12:03,HLA-C*14:02,HLA-C*15:02,HLA-C*16:01,HLA-C*17:01,HLA-DPA1*01/DPB1*04:01,HLA-DPA1*01:03/DPB1*02:01,HLA-DPA1*01:03/DPB1*04:01,HLA-DPA1*02:01/DPB1*01:01,HLA-DPA1*02:01/DPB1*14:01,HLA-DPA1*03:01/DPB1*04:02,HLA-DQA1*05:01/DQB1*03:01,HLA-DRB1*01:01,HLA-DRB1*01:02,HLA-DRB1*04:01,HLA-DRB1*04:05,HLA-DRB1*04:08,HLA-DRB1*04:21,HLA-DRB1*04:26,HLA-DRB1*07:01,HLA-DRB1*07:03,HLA-DRB1*08:13,HLA-DRB1*09:01,HLA-DRB1*11:01,HLA-DRB1*11:14,HLA-DRB1*11:20,HLA-DRB1*11:28,HLA-DRB1*13:02,HLA-DRB1*13:05,HLA-DRB1*13:21,HLA-DRB1*13:23,HLA-DRB1*15:01,HLA-DRB1*15:02,HLA-DRB1*15:06,HLA-DRB3*02:02,HLA-E*01:01,HLA-G*01:01,HLA-G*01:02,HLA-G*01:03,HLA-G*01:04,HLA-G*01:06"/>
    <x v="6"/>
    <n v="1.8512583487190752"/>
    <x v="6"/>
    <x v="0"/>
    <x v="0"/>
    <x v="3"/>
    <x v="8"/>
    <s v="Nil"/>
    <s v="Nil"/>
    <x v="0"/>
    <x v="2"/>
    <s v="1,1,1.0,0.0"/>
    <s v="Rv2031c"/>
    <s v="92-106"/>
    <x v="0"/>
    <x v="0"/>
    <x v="0"/>
    <n v="0.66666666666666663"/>
    <x v="7"/>
    <n v="9"/>
  </r>
  <r>
    <n v="161626"/>
    <s v="FAYGSFVRTVSLPVG"/>
    <n v="15"/>
    <s v="NP_216547.1"/>
    <x v="0"/>
    <x v="0"/>
    <x v="0"/>
    <s v="Rv2031c"/>
    <x v="0"/>
    <s v="Nil"/>
    <x v="0"/>
    <s v="EFG74196.1"/>
    <x v="0"/>
    <s v="No"/>
    <s v="No"/>
    <s v="Yes"/>
    <s v="No"/>
    <x v="0"/>
    <x v="0"/>
    <x v="0"/>
    <x v="0"/>
    <s v="HLA-A*02:06,HLA-A*23:01,HLA-A*24:02,HLA-A*30:01,HLA-A*32:01,HLA-A*68:02,HLA-B*08:01,HLA-B*13:01,HLA-B*13:02,HLA-B*14:02,HLA-B*46:01,HLA-B*48:01,HLA-B*51:01,HLA-B*52:01,HLA-B*55:01,HLA-B*58:02,HLA-C*01:02,HLA-C*02:02,HLA-C*02:09,HLA-C*03:02,HLA-C*03:03,HLA-C*03:04,HLA-C*06:02,HLA-C*07:01,HLA-C*07:02,HLA-C*07:04,HLA-C*08:01,HLA-C*12:02,HLA-C*12:03,HLA-C*14:02,HLA-C*15:02,HLA-C*16:01,HLA-C*17:01,HLA-DPA1*01/DPB1*04:01,HLA-DPA1*01:03/DPB1*02:01,HLA-DPA1*01:03/DPB1*04:01,HLA-DPA1*02:01/DPB1*01:01,HLA-DPA1*02:01/DPB1*14:01,HLA-DQA1*05:01/DQB1*03:01,HLA-DRB1*01:01,HLA-DRB1*01:02,HLA-DRB1*04:01,HLA-DRB1*04:04,HLA-DRB1*04:05,HLA-DRB1*04:08,HLA-DRB1*04:21,HLA-DRB1*04:26,HLA-DRB1*07:01,HLA-DRB1*07:03,HLA-DRB1*08:02,HLA-DRB1*08:13,HLA-DRB1*09:01,HLA-DRB1*11:01,HLA-DRB1*11:14,HLA-DRB1*11:20,HLA-DRB1*11:28,HLA-DRB1*13:02,HLA-DRB1*13:05,HLA-DRB1*13:21,HLA-DRB1*13:23,HLA-DRB1*15:01,HLA-DRB1*15:02,HLA-DRB1*15:06,HLA-DRB3*02:02,HLA-E*01:01,HLA-G*01:01,HLA-G*01:02,HLA-G*01:03,HLA-G*01:04,HLA-G*01:06"/>
    <x v="6"/>
    <n v="1.8512583487190752"/>
    <x v="6"/>
    <x v="0"/>
    <x v="0"/>
    <x v="3"/>
    <x v="9"/>
    <s v="Nil"/>
    <s v="Nil"/>
    <x v="0"/>
    <x v="2"/>
    <s v="1,1,1.0,0.0"/>
    <s v="Rv2031c"/>
    <s v="93-107"/>
    <x v="0"/>
    <x v="0"/>
    <x v="0"/>
    <n v="0.66666666666666663"/>
    <x v="7"/>
    <n v="10"/>
  </r>
  <r>
    <n v="161728"/>
    <s v="YGSFVRTVSLPVGAD"/>
    <n v="15"/>
    <s v="NP_216547.1"/>
    <x v="0"/>
    <x v="0"/>
    <x v="0"/>
    <s v="Rv2031c"/>
    <x v="0"/>
    <s v="Nil"/>
    <x v="0"/>
    <s v="EFG74196.1"/>
    <x v="0"/>
    <s v="No"/>
    <s v="No"/>
    <s v="Yes"/>
    <s v="No"/>
    <x v="0"/>
    <x v="0"/>
    <x v="0"/>
    <x v="0"/>
    <s v="HLA-A*30:01,HLA-A*32:01,HLA-A*68:02,HLA-B*08:01,HLA-B*13:01,HLA-B*13:02,HLA-B*14:02,HLA-B*46:01,HLA-B*48:01,HLA-B*51:01,HLA-B*52:01,HLA-B*55:01,HLA-B*58:02,HLA-C*01:02,HLA-C*02:02,HLA-C*02:09,HLA-C*03:02,HLA-C*03:03,HLA-C*03:04,HLA-C*06:02,HLA-C*07:01,HLA-C*07:04,HLA-C*08:01,HLA-C*12:02,HLA-C*12:03,HLA-C*14:02,HLA-C*15:02,HLA-C*16:01,HLA-C*17:01,HLA-DPA1*01/DPB1*04:01,HLA-DPA1*01:03/DPB1*02:01,HLA-DPA1*01:03/DPB1*04:01,HLA-DPA1*02:01/DPB1*01:01,HLA-DPA1*02:01/DPB1*14:01,HLA-DQA1*04:01/DQB1*04:02,HLA-DRB1*01:01,HLA-DRB1*01:02,HLA-DRB1*04:01,HLA-DRB1*04:04,HLA-DRB1*04:05,HLA-DRB1*04:08,HLA-DRB1*04:21,HLA-DRB1*04:26,HLA-DRB1*07:01,HLA-DRB1*07:03,HLA-DRB1*08:02,HLA-DRB1*08:13,HLA-DRB1*09:01,HLA-DRB1*11:01,HLA-DRB1*11:14,HLA-DRB1*11:20,HLA-DRB1*11:28,HLA-DRB1*13:02,HLA-DRB1*13:05,HLA-DRB1*13:21,HLA-DRB1*13:23,HLA-DRB1*15:01,HLA-DRB1*15:02,HLA-DRB1*15:06,HLA-DRB3*02:02,HLA-DRB5*01:01,HLA-E*01:01,HLA-G*01:01,HLA-G*01:02,HLA-G*01:03,HLA-G*01:04,HLA-G*01:06"/>
    <x v="7"/>
    <n v="1.8325089127062364"/>
    <x v="7"/>
    <x v="0"/>
    <x v="0"/>
    <x v="6"/>
    <x v="10"/>
    <s v="Nil"/>
    <s v="Nil"/>
    <x v="0"/>
    <x v="2"/>
    <s v="1,1,1.0,0.0"/>
    <s v="Rv2031c"/>
    <s v="95-109"/>
    <x v="0"/>
    <x v="0"/>
    <x v="0"/>
    <n v="0.66666666666666663"/>
    <x v="8"/>
    <n v="11"/>
  </r>
  <r>
    <n v="120875"/>
    <s v="PRVVATVPQLVQLAPHAVQMSQN"/>
    <n v="23"/>
    <s v="NP_218395.1"/>
    <x v="0"/>
    <x v="0"/>
    <x v="0"/>
    <s v="Rv3878"/>
    <x v="0"/>
    <s v="Nil"/>
    <x v="0"/>
    <s v="Nil"/>
    <x v="1"/>
    <s v="Yes"/>
    <s v="No"/>
    <s v="No"/>
    <s v="No"/>
    <x v="0"/>
    <x v="0"/>
    <x v="0"/>
    <x v="0"/>
    <s v="HLA-A*02:01,HLA-A*02:06,HLA-A*25:01,HLA-A*26:01,HLA-A*29:02,HLA-A*30:01,HLA-A*30:02,HLA-A*32:01,HLA-A*68:02,HLA-B*07:02,HLA-B*08:01,HLA-B*13:01,HLA-B*13:02,HLA-B*14:02,HLA-B*15:01,HLA-B*15:02,HLA-B*15:25,HLA-B*35:01,HLA-B*35:03,HLA-B*39:01,HLA-B*46:01,HLA-B*48:01,HLA-B*51:01,HLA-B*52:01,HLA-B*55:01,HLA-B*56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DPA1*02:01/DPB1*14:01,HLA-DQA1*01:02/DQB1*06:02,HLA-DQA1*05:01/DQB1*02:01,HLA-DRB1*01:01,HLA-DRB1*01:02,HLA-DRB1*04:02,HLA-DRB1*07:01,HLA-DRB1*07:03,HLA-DRB1*08:02,HLA-DRB1*08:04,HLA-DRB1*08:06,HLA-DRB1*09:01,HLA-DRB1*11:02,HLA-DRB1*11:04,HLA-DRB1*11:06,HLA-DRB1*11:14,HLA-DRB1*11:20,HLA-DRB1*11:21,HLA-DRB1*11:28,HLA-DRB1*12:01,HLA-DRB1*13:01,HLA-DRB1*13:02,HLA-DRB1*13:04,HLA-DRB1*13:05,HLA-DRB1*13:07,HLA-DRB1*13:11,HLA-DRB1*13:22,HLA-DRB1*13:23,HLA-DRB1*13:27,HLA-DRB1*13:28,HLA-DRB3*02:02,HLA-DRB4*01:01,HLA-E*01:01,HLA-G*01:01,HLA-G*01:02,HLA-G*01:03,HLA-G*01:04,HLA-G*01:06"/>
    <x v="8"/>
    <n v="1.9444826721501687"/>
    <x v="8"/>
    <x v="0"/>
    <x v="0"/>
    <x v="4"/>
    <x v="11"/>
    <s v="Nil"/>
    <s v="Nil"/>
    <x v="0"/>
    <x v="3"/>
    <s v="0,1,0.94,0.24"/>
    <s v="Rv3878"/>
    <s v="139-161"/>
    <x v="0"/>
    <x v="1"/>
    <x v="0"/>
    <n v="0.66666666666666663"/>
    <x v="9"/>
    <n v="12"/>
  </r>
  <r>
    <n v="161687"/>
    <s v="RSEFAYGSFVRTVSL"/>
    <n v="15"/>
    <s v="NP_216547.1"/>
    <x v="0"/>
    <x v="0"/>
    <x v="0"/>
    <s v="Rv2031c"/>
    <x v="0"/>
    <s v="Nil"/>
    <x v="0"/>
    <s v="EFG74196.1"/>
    <x v="0"/>
    <s v="No"/>
    <s v="No"/>
    <s v="Yes"/>
    <s v="No"/>
    <x v="0"/>
    <x v="0"/>
    <x v="0"/>
    <x v="0"/>
    <s v="HLA-A*02:06,HLA-A*23:01,HLA-A*24:02,HLA-A*30:01,HLA-A*31:01,HLA-A*32:01,HLA-A*33:03,HLA-A*68:02,HLA-B*08:01,HLA-B*13:01,HLA-B*13:02,HLA-B*14:02,HLA-B*18:01,HLA-B*37:01,HLA-B*40:01,HLA-B*40:02,HLA-B*44:02,HLA-B*44:03,HLA-B*46:01,HLA-B*48:01,HLA-B*49:01,HLA-B*50:01,HLA-B*51:01,HLA-B*52:01,HLA-B*58:02,HLA-C*01:02,HLA-C*02:02,HLA-C*02:09,HLA-C*03:02,HLA-C*03:03,HLA-C*03:04,HLA-C*06:02,HLA-C*07:01,HLA-C*07:02,HLA-C*07:04,HLA-C*08:01,HLA-C*12:02,HLA-C*12:03,HLA-C*14:02,HLA-C*15:02,HLA-C*16:01,HLA-C*17:01,HLA-DPA1*01/DPB1*04:01,HLA-DPA1*01:03/DPB1*02:01,HLA-DPA1*01:03/DPB1*04:01,HLA-DPA1*02:01/DPB1*01:01,HLA-DPA1*02:01/DPB1*05:01,HLA-DPA1*02:01/DPB1*14:01,HLA-DPA1*03:01/DPB1*04:02,HLA-DQA1*05:01/DQB1*03:01,HLA-DRB1*07:01,HLA-DRB1*08:13,HLA-DRB1*11:01,HLA-DRB1*11:14,HLA-DRB1*11:20,HLA-DRB1*13:23,HLA-DRB1*15:02,HLA-E*01:01,HLA-G*01:01,HLA-G*01:02,HLA-G*01:03,HLA-G*01:04,HLA-G*01:06"/>
    <x v="9"/>
    <n v="1.8061799739838871"/>
    <x v="9"/>
    <x v="0"/>
    <x v="0"/>
    <x v="4"/>
    <x v="12"/>
    <s v="Nil"/>
    <s v="Nil"/>
    <x v="0"/>
    <x v="2"/>
    <s v="1,1,1.0,0.0"/>
    <s v="Rv2031c"/>
    <s v="90-104"/>
    <x v="0"/>
    <x v="0"/>
    <x v="0"/>
    <n v="0.66666666666666663"/>
    <x v="10"/>
    <n v="13"/>
  </r>
  <r>
    <n v="57416"/>
    <s v="SEFAYGSFVRTVSLP"/>
    <n v="15"/>
    <s v="NP_216547.1"/>
    <x v="0"/>
    <x v="0"/>
    <x v="0"/>
    <s v="Rv2031c"/>
    <x v="0"/>
    <s v="Nil"/>
    <x v="0"/>
    <s v="EFG74196.1"/>
    <x v="0"/>
    <s v="No"/>
    <s v="No"/>
    <s v="Yes"/>
    <s v="No"/>
    <x v="0"/>
    <x v="0"/>
    <x v="0"/>
    <x v="0"/>
    <s v="HLA-A*02:06,HLA-A*23:01,HLA-A*24:02,HLA-A*30:01,HLA-A*32:01,HLA-A*33:03,HLA-A*68:02,HLA-B*08:01,HLA-B*13:01,HLA-B*13:02,HLA-B*14:02,HLA-B*18:01,HLA-B*37:01,HLA-B*40:01,HLA-B*40:02,HLA-B*44:02,HLA-B*44:03,HLA-B*46:01,HLA-B*48:01,HLA-B*49:01,HLA-B*50:01,HLA-B*51:01,HLA-B*52:01,HLA-B*58:02,HLA-C*01:02,HLA-C*02:02,HLA-C*02:09,HLA-C*03:02,HLA-C*03:03,HLA-C*03:04,HLA-C*06:02,HLA-C*07:01,HLA-C*07:02,HLA-C*07:04,HLA-C*08:01,HLA-C*12:02,HLA-C*12:03,HLA-C*14:02,HLA-C*15:02,HLA-C*16:01,HLA-C*17:01,HLA-DPA1*01/DPB1*04:01,HLA-DPA1*01:03/DPB1*02:01,HLA-DPA1*01:03/DPB1*04:01,HLA-DPA1*02:01/DPB1*01:01,HLA-DPA1*02:01/DPB1*05:01,HLA-DPA1*02:01/DPB1*14:01,HLA-DPA1*03:01/DPB1*04:02,HLA-DQA1*05:01/DQB1*03:01,HLA-DRB1*07:01,HLA-DRB1*08:13,HLA-DRB1*11:01,HLA-DRB1*11:14,HLA-DRB1*11:20,HLA-DRB1*13:23,HLA-DRB1*15:02,HLA-E*01:01,HLA-G*01:01,HLA-G*01:02,HLA-G*01:03,HLA-G*01:04,HLA-G*01:06"/>
    <x v="10"/>
    <n v="1.7993405494535817"/>
    <x v="10"/>
    <x v="0"/>
    <x v="0"/>
    <x v="4"/>
    <x v="12"/>
    <s v="Nil"/>
    <s v="Nil"/>
    <x v="0"/>
    <x v="2"/>
    <s v="1,1,1.0,0.0"/>
    <s v="Rv2031c"/>
    <s v="91-105"/>
    <x v="0"/>
    <x v="0"/>
    <x v="0"/>
    <n v="0.66666666666666663"/>
    <x v="11"/>
    <n v="14"/>
  </r>
  <r>
    <n v="22331"/>
    <s v="GSFVRTVSLPVGADE"/>
    <n v="15"/>
    <s v="NP_216547.1"/>
    <x v="0"/>
    <x v="0"/>
    <x v="0"/>
    <s v="Rv2031c"/>
    <x v="0"/>
    <s v="Nil"/>
    <x v="0"/>
    <s v="Nil"/>
    <x v="1"/>
    <s v="Yes"/>
    <s v="No"/>
    <s v="No"/>
    <s v="No"/>
    <x v="0"/>
    <x v="0"/>
    <x v="0"/>
    <x v="0"/>
    <s v="HLA-A*30:01,HLA-A*32:01,HLA-A*68:02,HLA-B*08:01,HLA-B*13:01,HLA-B*13:02,HLA-B*14:02,HLA-B*46:01,HLA-B*48:01,HLA-B*52:01,HLA-B*55:01,HLA-B*58:02,HLA-C*01:02,HLA-C*02:02,HLA-C*02:09,HLA-C*03:02,HLA-C*03:03,HLA-C*03:04,HLA-C*06:02,HLA-C*07:01,HLA-C*07:04,HLA-C*08:01,HLA-C*12:02,HLA-C*12:03,HLA-C*14:02,HLA-C*15:02,HLA-C*16:01,HLA-C*17:01,HLA-DPA1*01/DPB1*04:01,HLA-DPA1*01:03/DPB1*02:01,HLA-DPA1*01:03/DPB1*04:01,HLA-DPA1*02:01/DPB1*01:01,HLA-DPA1*02:01/DPB1*14:01,HLA-DQA1*04:01/DQB1*04:02,HLA-DRB1*01:01,HLA-DRB1*01:02,HLA-DRB1*04:01,HLA-DRB1*04:04,HLA-DRB1*04:05,HLA-DRB1*04:08,HLA-DRB1*04:21,HLA-DRB1*04:26,HLA-DRB1*07:01,HLA-DRB1*07:03,HLA-DRB1*08:02,HLA-DRB1*09:01,HLA-DRB1*11:01,HLA-DRB1*11:28,HLA-DRB1*13:02,HLA-DRB1*13:05,HLA-DRB1*13:21,HLA-DRB1*15:01,HLA-DRB1*15:02,HLA-DRB1*15:06,HLA-DRB3*02:02,HLA-E*01:01,HLA-G*01:01,HLA-G*01:02,HLA-G*01:03,HLA-G*01:04,HLA-G*01:06"/>
    <x v="11"/>
    <n v="1.7923916894982539"/>
    <x v="11"/>
    <x v="0"/>
    <x v="0"/>
    <x v="7"/>
    <x v="13"/>
    <s v="Nil"/>
    <s v="Nil"/>
    <x v="0"/>
    <x v="2"/>
    <s v="1,1,1.0,0.0"/>
    <s v="Rv2031c"/>
    <s v="96-110"/>
    <x v="0"/>
    <x v="0"/>
    <x v="0"/>
    <n v="0.66666666666666663"/>
    <x v="12"/>
    <n v="15"/>
  </r>
  <r>
    <n v="155656"/>
    <s v="RNPLVRGTDRLEAVVMLLAV"/>
    <n v="20"/>
    <s v="NP_216249.1"/>
    <x v="0"/>
    <x v="0"/>
    <x v="0"/>
    <s v="Rv1733c"/>
    <x v="0"/>
    <s v="Nil"/>
    <x v="0"/>
    <s v="Nil"/>
    <x v="1"/>
    <s v="Yes"/>
    <s v="No"/>
    <s v="No"/>
    <s v="No"/>
    <x v="0"/>
    <x v="0"/>
    <x v="0"/>
    <x v="0"/>
    <s v="HLA-A*02:01,HLA-A*02:06,HLA-A*32:01,HLA-A*68:02,HLA-B*07:02,HLA-B*08:01,HLA-B*13:01,HLA-B*13:02,HLA-B*14:02,HLA-B*18:01,HLA-B*27:02,HLA-B*27:05,HLA-B*35:03,HLA-B*37:01,HLA-B*38:01,HLA-B*39:01,HLA-B*40:01,HLA-B*40:02,HLA-B*48:01,HLA-B*49:01,HLA-B*50:01,HLA-B*51:01,HLA-B*52:01,HLA-C*04:01,HLA-C*05:01,HLA-C*06:02,HLA-C*07:01,HLA-C*07:02,HLA-C*07:04,HLA-C*08:02,HLA-C*15:02,HLA-C*17:01,HLA-DPA1*02:01/DPB1*01:01,HLA-DPA1*02:01/DPB1*14:01,HLA-DQA1*01:02/DQB1*06:02,HLA-DQA1*03:01/DQB1*03:02,HLA-DQA1*04:01/DQB1*04:02,HLA-DRB1*03:06,HLA-DRB1*03:07,HLA-DRB1*03:08,HLA-DRB1*11:02,HLA-DRB1*11:04,HLA-DRB1*11:06,HLA-DRB1*11:21,HLA-DRB1*11:28,HLA-DRB1*13:05,HLA-DRB1*13:07,HLA-DRB1*13:11,HLA-DRB1*13:21,HLA-DRB1*13:22,HLA-DRB1*15:02,HLA-DRB1*15:06,HLA-E*01:01,HLA-G*01:01,HLA-G*01:02,HLA-G*01:03,HLA-G*01:04,HLA-G*01:06"/>
    <x v="12"/>
    <n v="1.7708520116421442"/>
    <x v="12"/>
    <x v="0"/>
    <x v="2"/>
    <x v="8"/>
    <x v="14"/>
    <s v="Nil"/>
    <s v="Nil"/>
    <x v="0"/>
    <x v="2"/>
    <s v="1,1,1.0,0.0"/>
    <s v="Rv1733c"/>
    <s v="31-50"/>
    <x v="0"/>
    <x v="0"/>
    <x v="0"/>
    <n v="0.66666666666666663"/>
    <x v="13"/>
    <n v="16"/>
  </r>
  <r>
    <n v="7799"/>
    <s v="DDIKATYDKGILTVSVAVSE"/>
    <n v="20"/>
    <s v="NP_216547.1"/>
    <x v="0"/>
    <x v="0"/>
    <x v="0"/>
    <s v="Rv2031c"/>
    <x v="0"/>
    <s v="Nil"/>
    <x v="0"/>
    <s v="EFG74196.1"/>
    <x v="0"/>
    <s v="No"/>
    <s v="No"/>
    <s v="Yes"/>
    <s v="No"/>
    <x v="0"/>
    <x v="0"/>
    <x v="0"/>
    <x v="0"/>
    <s v="HLA-A*02:01,HLA-A*02:06,HLA-A*23:01,HLA-A*24:02,HLA-A*30:01,HLA-A*32:01,HLA-A*68:02,HLA-B*08:01,HLA-B*13:02,HLA-B*14:02,HLA-B*37:01,HLA-B*38:01,HLA-B*39:01,HLA-B*40:02,HLA-B*49:01,HLA-B*52:01,HLA-C*01:02,HLA-C*02:02,HLA-C*02:09,HLA-C*03:03,HLA-C*03:04,HLA-C*04:01,HLA-C*05:01,HLA-C*06:02,HLA-C*07:01,HLA-C*07:02,HLA-C*07:04,HLA-C*08:01,HLA-C*08:02,HLA-C*12:03,HLA-C*14:02,HLA-C*15:02,HLA-C*16:01,HLA-C*17:01,HLA-DPA1*02:01/DPB1*14:01,HLA-DQA1*01:02/DQB1*06:02,HLA-DQA1*03:01/DQB1*03:02,HLA-DQA1*04:01/DQB1*04:02,HLA-DQA1*05:01/DQB1*03:01,HLA-DRB1*03:06,HLA-DRB1*03:07,HLA-DRB1*03:08,HLA-DRB1*04:08,HLA-DRB1*04:23,HLA-DRB1*08:02,HLA-DRB1*08:04,HLA-DRB1*08:06,HLA-DRB1*11:04,HLA-DRB1*11:06,HLA-DRB1*13:07,HLA-DRB1*13:11,HLA-E*01:01,HLA-G*01:01,HLA-G*01:02,HLA-G*01:03,HLA-G*01:04,HLA-G*01:06"/>
    <x v="13"/>
    <n v="1.7634279935629373"/>
    <x v="13"/>
    <x v="0"/>
    <x v="0"/>
    <x v="9"/>
    <x v="15"/>
    <s v="Nil"/>
    <s v="Nil"/>
    <x v="0"/>
    <x v="1"/>
    <s v="0,1,0.99,0.09"/>
    <s v="Rv2031c"/>
    <s v="111-130"/>
    <x v="0"/>
    <x v="0"/>
    <x v="0"/>
    <n v="0.66666666666666663"/>
    <x v="14"/>
    <n v="17"/>
  </r>
  <r>
    <n v="154098"/>
    <s v="ALLALTRAILIRVRNASWQH"/>
    <n v="20"/>
    <s v="NP_216249.1"/>
    <x v="0"/>
    <x v="0"/>
    <x v="0"/>
    <s v="Rv1733c"/>
    <x v="0"/>
    <s v="Nil"/>
    <x v="0"/>
    <s v="Nil"/>
    <x v="1"/>
    <s v="Yes"/>
    <s v="No"/>
    <s v="No"/>
    <s v="No"/>
    <x v="2"/>
    <x v="1"/>
    <x v="1"/>
    <x v="1"/>
    <s v="HLA-A*02:01,HLA-A*02:06,HLA-A*03:01,HLA-A*30:01,HLA-A*30:02,HLA-A*31:01,HLA-A*32:01,HLA-A*33:03,HLA-A*68:02,HLA-A*74:01,HLA-B*08:01,HLA-B*13:01,HLA-B*13:02,HLA-B*27:05,HLA-B*51:01,HLA-B*52:01,HLA-B*57:01,HLA-B*58:01,HLA-B*58:02,HLA-C*06:02,HLA-C*12:03,HLA-C*15:02,HLA-C*16:01,HLA-C*17:01,HLA-DPA1*01/DPB1*04:01,HLA-DPA1*01:03/DPB1*02:01,HLA-DPA1*01:03/DPB1*04:01,HLA-DPA1*02:01/DPB1*01:01,HLA-DPA1*02:01/DPB1*14:01,HLA-DPA1*03:01/DPB1*04:02,HLA-DQA1*01:02/DQB1*06:02,HLA-DRB1*01:01,HLA-DRB1*03:06,HLA-DRB1*03:07,HLA-DRB1*03:08,HLA-DRB1*04:01,HLA-DRB1*04:02,HLA-DRB1*04:04,HLA-DRB1*04:05,HLA-DRB1*04:10,HLA-DRB1*04:23,HLA-DRB1*07:01,HLA-DRB1*07:03,HLA-DRB1*08:01,HLA-DRB1*08:02,HLA-DRB1*08:04,HLA-DRB1*08:06,HLA-DRB1*08:13,HLA-DRB1*08:17,HLA-DRB1*11:01,HLA-DRB1*11:02,HLA-DRB1*11:07,HLA-DRB1*11:14,HLA-DRB1*11:20,HLA-DRB1*11:21,HLA-DRB1*12:01,HLA-DRB1*13:01,HLA-DRB1*13:02,HLA-DRB1*13:04,HLA-DRB1*13:22,HLA-DRB1*13:23,HLA-DRB1*13:27,HLA-DRB1*13:28,HLA-DRB1*15:01,HLA-DRB1*15:06,HLA-DRB3*02:02,HLA-DRB4*01:01"/>
    <x v="7"/>
    <n v="1.8325089127062364"/>
    <x v="7"/>
    <x v="2"/>
    <x v="3"/>
    <x v="10"/>
    <x v="16"/>
    <s v="Nil"/>
    <s v="Nil"/>
    <x v="0"/>
    <x v="0"/>
    <s v="0,1,1.0,0.06"/>
    <s v="Rv1733c"/>
    <s v="181-200"/>
    <x v="0"/>
    <x v="0"/>
    <x v="0"/>
    <n v="0.66666666666666663"/>
    <x v="15"/>
    <n v="18"/>
  </r>
  <r>
    <n v="35787"/>
    <s v="LFAAFPSFAGLRPTFDTRLM"/>
    <n v="20"/>
    <s v="NP_216547.1"/>
    <x v="0"/>
    <x v="0"/>
    <x v="0"/>
    <s v="Rv2031c"/>
    <x v="0"/>
    <s v="Nil"/>
    <x v="0"/>
    <s v="Nil"/>
    <x v="1"/>
    <s v="Yes"/>
    <s v="No"/>
    <s v="No"/>
    <s v="No"/>
    <x v="3"/>
    <x v="1"/>
    <x v="1"/>
    <x v="1"/>
    <s v="HLA-A*02:06,HLA-A*03:01,HLA-A*11:01,HLA-A*23:01,HLA-A*24:02,HLA-A*25:01,HLA-A*26:01,HLA-A*29:02,HLA-A*30:01,HLA-A*31:01,HLA-A*32:01,HLA-A*33:03,HLA-A*68:01,HLA-A*68:02,HLA-A*74:01,HLA-B*07:02,HLA-B*08:01,HLA-B*13:01,HLA-B*13:02,HLA-B*14:02,HLA-B*15:02,HLA-B*15:25,HLA-B*35:01,HLA-B*35:03,HLA-B*38:01,HLA-B*39:01,HLA-B*46:01,HLA-B*48:01,HLA-B*51:01,HLA-B*52:01,HLA-B*53:01,HLA-B*55:01,HLA-B*56:01,HLA-B*57:01,HLA-B*58:02,HLA-C*01:02,HLA-C*02:02,HLA-C*02:09,HLA-C*03:02,HLA-C*03:03,HLA-C*03:04,HLA-C*04:01,HLA-C*06:02,HLA-C*07:01,HLA-C*07:02,HLA-C*07:04,HLA-C*08:01,HLA-C*12:02,HLA-C*12:03,HLA-C*14:02,HLA-C*15:02,HLA-C*16:01,HLA-C*17:01,HLA-DQA1*05:01/DQB1*03:01,HLA-DRB1*01:01,HLA-DRB1*04:04,HLA-DRB1*04:05,HLA-DRB1*15:01,HLA-DRB1*15:02,HLA-E*01:01,HLA-G*01:01,HLA-G*01:02,HLA-G*01:03,HLA-G*01:04,HLA-G*01:06"/>
    <x v="14"/>
    <n v="1.8195439355418688"/>
    <x v="14"/>
    <x v="0"/>
    <x v="0"/>
    <x v="1"/>
    <x v="17"/>
    <s v="LFAAfpsfaglrptfdtrlM"/>
    <s v="bceid_103180:15(-0)/15(100.0%)&lt;=&gt;tceid_35787:15(-5)/20(75.0%)"/>
    <x v="1"/>
    <x v="2"/>
    <s v="1,1,1.0,0.0"/>
    <s v="Rv2031c"/>
    <s v="21-40"/>
    <x v="0"/>
    <x v="0"/>
    <x v="0"/>
    <n v="0.66666666666666663"/>
    <x v="16"/>
    <n v="19"/>
  </r>
  <r>
    <n v="72314"/>
    <s v="WDINTPAFEWYYQSGLSIVM"/>
    <n v="20"/>
    <s v="NP_216402.1,NP_218321.1,YP_177694.1"/>
    <x v="1"/>
    <x v="1"/>
    <x v="1"/>
    <s v="Rv0129c,Rv1886c,Rv3804c"/>
    <x v="1"/>
    <s v="Nil"/>
    <x v="0"/>
    <s v="EFG76843.1,EFG77402.1,EFG79198.1"/>
    <x v="2"/>
    <s v="No"/>
    <s v="No"/>
    <s v="Yes"/>
    <s v="No"/>
    <x v="0"/>
    <x v="0"/>
    <x v="0"/>
    <x v="0"/>
    <s v="HLA-A*02:06,HLA-A*23:01,HLA-A*24:02,HLA-A*25:01,HLA-A*26:01,HLA-A*29:02,HLA-A*30:02,HLA-A*32:01,HLA-A*68:01,HLA-B*13:01,HLA-B*13:02,HLA-B*14:02,HLA-B*15:01,HLA-B*15:02,HLA-B*15:25,HLA-B*18:01,HLA-B*35:01,HLA-B*35:03,HLA-B*37:01,HLA-B*38:01,HLA-B*39:01,HLA-B*40:01,HLA-B*40:02,HLA-B*44:02,HLA-B*44:03,HLA-B*46:01,HLA-B*48:01,HLA-B*49:01,HLA-B*50:01,HLA-B*52:01,HLA-B*53:01,HLA-B*57:01,HLA-B*58:01,HLA-B*58:02,HLA-C*02:02,HLA-C*02:09,HLA-C*03:02,HLA-C*03:03,HLA-C*03:04,HLA-C*04:01,HLA-C*05:01,HLA-C*06:02,HLA-C*07:01,HLA-C*07:02,HLA-C*07:04,HLA-C*08:01,HLA-C*08:02,HLA-C*12:02,HLA-C*12:03,HLA-C*14:02,HLA-C*15:02,HLA-C*16:01,HLA-C*17:01,HLA-DPA1*01:03/DPB1*02:01,HLA-DPA1*01:03/DPB1*04:01,HLA-DPA1*02:01/DPB1*01:01,HLA-DPA1*03:01/DPB1*04:02,HLA-DQA1*01:01/DQB1*05:01,HLA-DQA1*05:01/DQB1*02:01,HLA-DRB1*01:01,HLA-DRB1*01:02,HLA-DRB1*03:09,HLA-DRB1*04:01,HLA-DRB1*04:05,HLA-DRB1*07:01,HLA-DRB1*07:03,HLA-DRB1*09:01,HLA-DRB1*15:02,HLA-DRB3*02:02,HLA-E*01:01,HLA-G*01:01,HLA-G*01:02,HLA-G*01:03,HLA-G*01:04,HLA-G*01:06"/>
    <x v="15"/>
    <n v="1.8808135922807914"/>
    <x v="15"/>
    <x v="0"/>
    <x v="0"/>
    <x v="4"/>
    <x v="18"/>
    <s v="wdintpafewyyqsglsivm"/>
    <s v="bceid_72314:20(-0)/20(100.0%)&lt;=&gt;tceid_72314:20(-0)/20(100.0%)"/>
    <x v="1"/>
    <x v="2"/>
    <s v="1,3,2.98,0.16"/>
    <s v="Rv1886c,Rv3804c,Rv0129c"/>
    <s v="91-110,94-113,95-114"/>
    <x v="1"/>
    <x v="2"/>
    <x v="1"/>
    <n v="0.33333333333333331"/>
    <x v="17"/>
    <n v="20"/>
  </r>
  <r>
    <n v="161616"/>
    <s v="EARRMWASAQNISGA"/>
    <n v="15"/>
    <s v="NP_215554.1,NP_215713.1,NP_216863.1,NP_218137.1"/>
    <x v="2"/>
    <x v="2"/>
    <x v="2"/>
    <s v="Rv1038c,Rv1197,Rv1792,Rv2347c,Rv3620c"/>
    <x v="2"/>
    <s v="Nil"/>
    <x v="0"/>
    <s v="EFG78380.1,EFG79860.1"/>
    <x v="3"/>
    <s v="No"/>
    <s v="No"/>
    <s v="Yes"/>
    <s v="No"/>
    <x v="4"/>
    <x v="2"/>
    <x v="2"/>
    <x v="2"/>
    <s v="HLA-A*02:01,HLA-A*02:06,HLA-A*32:01,HLA-B*13:01,HLA-B*13:02,HLA-B*27:02,HLA-B*27:05,HLA-B*48:01,HLA-B*52:01,HLA-B*55:01,HLA-B*56:01,HLA-DPA1*02:01/DPB1*14:01,HLA-DRB1*08:02,HLA-DRB3*02:02,HLA-E*01:01,HLA-G*01:01,HLA-G*01:02,HLA-G*01:03,HLA-G*01:04,HLA-G*01:06"/>
    <x v="16"/>
    <n v="1.3222192947339193"/>
    <x v="16"/>
    <x v="3"/>
    <x v="4"/>
    <x v="11"/>
    <x v="19"/>
    <s v="Nil"/>
    <s v="Nil"/>
    <x v="0"/>
    <x v="2"/>
    <s v="2,6,3.55,1.13"/>
    <s v="Rv3620c,Rv1038c,Rv1197,Rv1792,Rv2347c"/>
    <s v="29-43,29-43,29-43,29-43,29-43"/>
    <x v="2"/>
    <x v="1"/>
    <x v="0"/>
    <n v="0.66666666666666663"/>
    <x v="18"/>
    <n v="21"/>
  </r>
  <r>
    <n v="155357"/>
    <s v="PCRTILRVFSRNPLVRGTDR"/>
    <n v="20"/>
    <s v="NP_216249.1"/>
    <x v="0"/>
    <x v="0"/>
    <x v="0"/>
    <s v="Rv1733c"/>
    <x v="0"/>
    <s v="Nil"/>
    <x v="0"/>
    <s v="Nil"/>
    <x v="1"/>
    <s v="Yes"/>
    <s v="No"/>
    <s v="No"/>
    <s v="No"/>
    <x v="5"/>
    <x v="1"/>
    <x v="1"/>
    <x v="1"/>
    <s v="HLA-A*02:01,HLA-A*02:06,HLA-A*03:01,HLA-A*11:01,HLA-A*30:01,HLA-A*30:02,HLA-A*31:01,HLA-A*32:01,HLA-A*33:03,HLA-A*68:01,HLA-A*68:02,HLA-A*74:01,HLA-B*08:01,HLA-B*13:01,HLA-B*13:02,HLA-B*14:02,HLA-B*27:05,HLA-B*39:01,HLA-B*48:01,HLA-B*52:01,HLA-C*02:02,HLA-C*02:09,HLA-C*06:02,HLA-C*07:01,HLA-C*07:04,HLA-C*12:03,HLA-C*15:02,HLA-C*16:01,HLA-C*17:01,HLA-DPA1*02:01/DPB1*01:01,HLA-DPA1*02:01/DPB1*14:01,HLA-DRB1*01:02,HLA-DRB1*04:01,HLA-DRB1*07:01,HLA-DRB1*07:03,HLA-DRB1*08:02,HLA-DRB1*08:04,HLA-DRB1*08:13,HLA-DRB1*11:01,HLA-DRB1*11:02,HLA-DRB1*11:14,HLA-DRB1*11:20,HLA-DRB1*11:21,HLA-DRB1*13:01,HLA-DRB1*13:02,HLA-DRB1*13:04,HLA-DRB1*13:22,HLA-DRB1*13:23,HLA-DRB1*13:27,HLA-DRB1*13:28,HLA-DRB1*15:01,HLA-DRB1*15:02,HLA-DRB1*15:06,HLA-DRB3*02:02,HLA-DRB4*01:01,HLA-E*01:01,HLA-G*01:01,HLA-G*01:02,HLA-G*01:03,HLA-G*01:04,HLA-G*01:06"/>
    <x v="11"/>
    <n v="1.7923916894982539"/>
    <x v="11"/>
    <x v="0"/>
    <x v="0"/>
    <x v="12"/>
    <x v="20"/>
    <s v="Nil"/>
    <s v="Nil"/>
    <x v="0"/>
    <x v="2"/>
    <s v="1,1,1.0,0.0"/>
    <s v="Rv1733c"/>
    <s v="21-40"/>
    <x v="0"/>
    <x v="0"/>
    <x v="0"/>
    <n v="0.66666666666666663"/>
    <x v="19"/>
    <n v="22"/>
  </r>
  <r>
    <n v="156012"/>
    <s v="VDEPAPPARAIADAALAALG"/>
    <n v="20"/>
    <s v="NP_216249.1"/>
    <x v="0"/>
    <x v="0"/>
    <x v="0"/>
    <s v="Rv1733c"/>
    <x v="0"/>
    <s v="Nil"/>
    <x v="0"/>
    <s v="Nil"/>
    <x v="1"/>
    <s v="Yes"/>
    <s v="No"/>
    <s v="No"/>
    <s v="No"/>
    <x v="1"/>
    <x v="0"/>
    <x v="0"/>
    <x v="0"/>
    <s v="HLA-A*02:06,HLA-A*25:01,HLA-A*68:02,HLA-B*07:02,HLA-B*08:01,HLA-B*14:02,HLA-B*18:01,HLA-B*27:02,HLA-B*27:05,HLA-B*35:01,HLA-B*35:03,HLA-B*37:01,HLA-B*38:01,HLA-B*39:01,HLA-B*44:02,HLA-B*44:03,HLA-B*48:01,HLA-B*49:01,HLA-B*51:01,HLA-B*53:01,HLA-B*55:01,HLA-B*56:01,HLA-C*01:02,HLA-C*02:02,HLA-C*02:09,HLA-C*03:02,HLA-C*03:03,HLA-C*03:04,HLA-C*04:01,HLA-C*05:01,HLA-C*06:02,HLA-C*07:01,HLA-C*07:02,HLA-C*07:04,HLA-C*08:01,HLA-C*08:02,HLA-C*12:02,HLA-C*12:03,HLA-C*15:02,HLA-C*16:01,HLA-C*17:01,HLA-DPA1*02:01/DPB1*14:01,HLA-DQA1*03:01/DQB1*03:02,HLA-DQA1*04:01/DQB1*04:02,HLA-DQA1*05:01/DQB1*03:01,HLA-DRB3*01:01,HLA-E*01:01"/>
    <x v="17"/>
    <n v="1.6812412373755872"/>
    <x v="17"/>
    <x v="3"/>
    <x v="5"/>
    <x v="0"/>
    <x v="21"/>
    <s v="Nil"/>
    <s v="Nil"/>
    <x v="0"/>
    <x v="4"/>
    <s v="0,1,0.99,0.1"/>
    <s v="Rv1733c"/>
    <s v="151-170"/>
    <x v="0"/>
    <x v="0"/>
    <x v="0"/>
    <n v="0.66666666666666663"/>
    <x v="20"/>
    <n v="23"/>
  </r>
  <r>
    <n v="144864"/>
    <s v="AHLRAFRAYAAHSQEI"/>
    <n v="16"/>
    <s v="NP_218396.1"/>
    <x v="0"/>
    <x v="0"/>
    <x v="0"/>
    <s v="Rv3879c"/>
    <x v="0"/>
    <s v="Nil"/>
    <x v="0"/>
    <s v="Nil"/>
    <x v="1"/>
    <s v="Yes"/>
    <s v="No"/>
    <s v="No"/>
    <s v="No"/>
    <x v="0"/>
    <x v="0"/>
    <x v="0"/>
    <x v="0"/>
    <s v="HLA-A*23:01,HLA-A*24:02,HLA-A*30:01,HLA-A*30:02,HLA-B*13:02,HLA-B*14:02,HLA-B*15:01,HLA-B*15:02,HLA-B*15:25,HLA-B*18:01,HLA-B*38:01,HLA-B*51:01,HLA-B*52:01,HLA-B*55:01,HLA-C*01:02,HLA-C*02:02,HLA-C*02:09,HLA-C*03:02,HLA-C*03:03,HLA-C*03:04,HLA-C*04:01,HLA-C*05:01,HLA-C*06:02,HLA-C*07:01,HLA-C*07:02,HLA-C*07:04,HLA-C*08:01,HLA-C*08:02,HLA-C*12:02,HLA-C*12:03,HLA-C*14:02,HLA-C*15:02,HLA-C*16:01,HLA-C*17:01,HLA-DPA1*02:01/DPB1*14:01,HLA-DQA1*01:02/DQB1*06:02,HLA-DQA1*04:01/DQB1*04:02,HLA-DQA1*05:01/DQB1*03:01,HLA-DRB1*01:01,HLA-DRB1*01:02,HLA-DRB1*04:01,HLA-DRB1*04:02,HLA-DRB1*04:04,HLA-DRB1*04:05,HLA-DRB1*04:08,HLA-DRB1*04:23,HLA-DRB1*07:01,HLA-DRB1*08:01,HLA-DRB1*08:02,HLA-DRB1*08:04,HLA-DRB1*08:06,HLA-DRB1*08:13,HLA-DRB1*08:17,HLA-DRB1*09:01,HLA-DRB1*11:02,HLA-DRB1*11:14,HLA-DRB1*11:21,HLA-DRB1*13:22,HLA-DRB1*13:23,HLA-DRB1*15:01,HLA-DRB1*15:02,HLA-DRB1*15:06,HLA-DRB3*02:02,HLA-DRB5*01:01,HLA-DRB5*01:05,HLA-E*01:01,HLA-G*01:01,HLA-G*01:02,HLA-G*01:03,HLA-G*01:04,HLA-G*01:06"/>
    <x v="18"/>
    <n v="1.8573324964312685"/>
    <x v="18"/>
    <x v="0"/>
    <x v="0"/>
    <x v="4"/>
    <x v="22"/>
    <s v="Nil"/>
    <s v="Nil"/>
    <x v="0"/>
    <x v="5"/>
    <s v="0,1,0.89,0.31"/>
    <s v="Rv3879c"/>
    <s v="675-690"/>
    <x v="0"/>
    <x v="1"/>
    <x v="0"/>
    <n v="0.66666666666666663"/>
    <x v="21"/>
    <n v="24"/>
  </r>
  <r>
    <n v="858597"/>
    <s v="AADPEVVFV"/>
    <n v="9"/>
    <s v="NP_217145.1"/>
    <x v="0"/>
    <x v="0"/>
    <x v="0"/>
    <s v="Rv2629"/>
    <x v="0"/>
    <s v="Nil"/>
    <x v="0"/>
    <s v="EGJ47878.1,EKU95534.1"/>
    <x v="3"/>
    <s v="No"/>
    <s v="No"/>
    <s v="Yes"/>
    <s v="No"/>
    <x v="6"/>
    <x v="3"/>
    <x v="3"/>
    <x v="3"/>
    <s v="HLA-A*02:01,HLA-A*02:06,HLA-A*68:02,HLA-B*13:02,HLA-B*37:01,HLA-B*51:01,HLA-B*52:01,HLA-C*01:02,HLA-C*02:02,HLA-C*02:09,HLA-C*03:02,HLA-C*03:03,HLA-C*03:04,HLA-C*04:01,HLA-C*05:01,HLA-C*06:02,HLA-C*07:01,HLA-C*07:04,HLA-C*08:01,HLA-C*08:02,HLA-C*12:02,HLA-C*12:03,HLA-C*15:02,HLA-C*16:01,HLA-C*17:01,HLA-E*01:01"/>
    <x v="19"/>
    <n v="1.4313637641589874"/>
    <x v="19"/>
    <x v="4"/>
    <x v="6"/>
    <x v="13"/>
    <x v="23"/>
    <s v="Nil"/>
    <s v="Nil"/>
    <x v="0"/>
    <x v="0"/>
    <s v="0,1,1.0,0.06"/>
    <s v="Rv2629"/>
    <s v="190-198"/>
    <x v="0"/>
    <x v="3"/>
    <x v="2"/>
    <n v="1"/>
    <x v="22"/>
    <n v="25"/>
  </r>
  <r>
    <n v="154232"/>
    <s v="ATMITFRLRLPCRTILRVFS"/>
    <n v="20"/>
    <s v="NP_216249.1"/>
    <x v="0"/>
    <x v="0"/>
    <x v="0"/>
    <s v="Rv1733c"/>
    <x v="0"/>
    <s v="Nil"/>
    <x v="0"/>
    <s v="Nil"/>
    <x v="1"/>
    <s v="Yes"/>
    <s v="No"/>
    <s v="No"/>
    <s v="No"/>
    <x v="5"/>
    <x v="1"/>
    <x v="1"/>
    <x v="1"/>
    <s v="HLA-A*02:01,HLA-A*03:01,HLA-A*11:01,HLA-A*30:01,HLA-A*31:01,HLA-A*32:01,HLA-A*33:03,HLA-A*68:01,HLA-A*74:01,HLA-B*07:02,HLA-B*08:01,HLA-B*13:01,HLA-B*13:02,HLA-B*14:02,HLA-B*27:02,HLA-B*27:05,HLA-B*35:01,HLA-B*35:03,HLA-B*39:01,HLA-B*48:01,HLA-B*51:01,HLA-B*52:01,HLA-B*53:01,HLA-B*55:01,HLA-B*56:01,HLA-C*01:02,HLA-C*06:02,HLA-C*07:01,HLA-C*07:02,HLA-C*07:04,HLA-C*12:03,HLA-C*15:02,HLA-C*17:01,HLA-DPA1*02:01/DPB1*14:01,HLA-DPA1*03:01/DPB1*04:02,HLA-DRB1*08:01,HLA-DRB1*08:04,HLA-DRB1*08:06,HLA-DRB1*08:13,HLA-DRB1*08:17,HLA-DRB1*11:04,HLA-DRB1*11:06,HLA-DRB1*11:14,HLA-DRB1*11:20,HLA-DRB1*13:07,HLA-DRB1*13:11,HLA-DRB1*13:23,HLA-DRB1*15:01,HLA-DRB1*15:02,HLA-DRB1*15:06,HLA-E*01:01,HLA-G*01:01,HLA-G*01:02,HLA-G*01:03,HLA-G*01:04,HLA-G*01:06"/>
    <x v="20"/>
    <n v="1.7558748556724915"/>
    <x v="20"/>
    <x v="0"/>
    <x v="0"/>
    <x v="14"/>
    <x v="24"/>
    <s v="Nil"/>
    <s v="Nil"/>
    <x v="0"/>
    <x v="1"/>
    <s v="0,1,0.99,0.09"/>
    <s v="Rv1733c"/>
    <d v="1930-11-01T00:00:00"/>
    <x v="0"/>
    <x v="0"/>
    <x v="0"/>
    <n v="0.66666666666666663"/>
    <x v="23"/>
    <n v="26"/>
  </r>
  <r>
    <n v="120912"/>
    <s v="RGVAGKVVAGIGILAIRWRLPSGT"/>
    <n v="24"/>
    <s v="NP_215898.1"/>
    <x v="0"/>
    <x v="0"/>
    <x v="0"/>
    <s v="Rv1382"/>
    <x v="0"/>
    <s v="Nil"/>
    <x v="0"/>
    <s v="Nil"/>
    <x v="1"/>
    <s v="Yes"/>
    <s v="No"/>
    <s v="No"/>
    <s v="No"/>
    <x v="2"/>
    <x v="1"/>
    <x v="1"/>
    <x v="1"/>
    <s v="HLA-A*02:01,HLA-A*02:06,HLA-A*31:01,HLA-A*32:01,HLA-A*33:03,HLA-A*68:01,HLA-A*68:02,HLA-A*74:01,HLA-B*08:01,HLA-B*13:01,HLA-B*13:02,HLA-B*27:05,HLA-B*51:01,HLA-B*52:01,HLA-B*57:01,HLA-B*58:01,HLA-B*58:02,HLA-C*03:03,HLA-C*03:04,HLA-C*15:02,HLA-C*17:01,HLA-DPA1*02:01/DPB1*14:01,HLA-DPA1*03:01/DPB1*04:02,HLA-DQA1*01:02/DQB1*06:02,HLA-DQA1*05:01/DQB1*03:01,HLA-DRB1*01:02,HLA-DRB1*03:06,HLA-DRB1*03:07,HLA-DRB1*03:08,HLA-DRB1*07:03,HLA-DRB1*08:01,HLA-DRB1*08:02,HLA-DRB1*08:04,HLA-DRB1*08:06,HLA-DRB1*08:13,HLA-DRB1*08:17,HLA-DRB1*11:01,HLA-DRB1*11:02,HLA-DRB1*11:04,HLA-DRB1*11:06,HLA-DRB1*11:14,HLA-DRB1*11:20,HLA-DRB1*11:21,HLA-DRB1*11:28,HLA-DRB1*13:01,HLA-DRB1*13:04,HLA-DRB1*13:05,HLA-DRB1*13:11,HLA-DRB1*13:21,HLA-DRB1*13:22,HLA-DRB1*13:23,HLA-DRB1*13:27,HLA-DRB1*13:28,HLA-DRB1*15:01,HLA-DRB1*15:02,HLA-DRB1*15:06,HLA-DRB5*01:05"/>
    <x v="13"/>
    <n v="1.7634279935629373"/>
    <x v="13"/>
    <x v="5"/>
    <x v="7"/>
    <x v="15"/>
    <x v="25"/>
    <s v="rgvagkvvagigilairwrlpsgt"/>
    <s v="bceid_120912:24(-0)/24(100.0%)&lt;=&gt;tceid_120912:24(-0)/24(100.0%)"/>
    <x v="1"/>
    <x v="2"/>
    <s v="1,1,1.0,0.0"/>
    <s v="Rv1382"/>
    <s v="120-143"/>
    <x v="0"/>
    <x v="0"/>
    <x v="0"/>
    <n v="0.66666666666666663"/>
    <x v="24"/>
    <n v="27"/>
  </r>
  <r>
    <n v="1150"/>
    <s v="AERLHVTPSAVSQRIKSLEQ"/>
    <n v="20"/>
    <s v="NP_216501.1"/>
    <x v="0"/>
    <x v="0"/>
    <x v="0"/>
    <s v="Rv1985c"/>
    <x v="0"/>
    <s v="Nil"/>
    <x v="0"/>
    <s v="Nil"/>
    <x v="1"/>
    <s v="Yes"/>
    <s v="No"/>
    <s v="No"/>
    <s v="No"/>
    <x v="5"/>
    <x v="1"/>
    <x v="1"/>
    <x v="1"/>
    <s v="HLA-A*02:01,HLA-A*02:06,HLA-A*11:01,HLA-A*25:01,HLA-A*30:01,HLA-A*31:01,HLA-A*32:01,HLA-A*33:03,HLA-A*68:01,HLA-A*74:01,HLA-B*07:02,HLA-B*08:01,HLA-B*13:01,HLA-B*13:02,HLA-B*14:02,HLA-B*35:01,HLA-B*35:03,HLA-B*39:01,HLA-B*40:02,HLA-B*46:01,HLA-B*49:01,HLA-B*50:01,HLA-B*51:01,HLA-B*52:01,HLA-B*53:01,HLA-B*55:01,HLA-B*56:01,HLA-C*01:02,HLA-C*02:02,HLA-C*02:09,HLA-C*03:02,HLA-C*03:03,HLA-C*03:04,HLA-C*04:01,HLA-C*06:02,HLA-C*07:01,HLA-C*07:04,HLA-C*08:01,HLA-C*12:02,HLA-C*12:03,HLA-C*15:02,HLA-C*16:01,HLA-C*17:01,HLA-DPA1*02:01/DPB1*14:01,HLA-DRB1*04:21,HLA-DRB1*04:26,HLA-DRB1*07:01,HLA-DRB1*08:02,HLA-DRB1*08:06,HLA-DRB3*02:02,HLA-E*01:01,HLA-G*01:01,HLA-G*01:02,HLA-G*01:03,HLA-G*01:04,HLA-G*01:06"/>
    <x v="20"/>
    <n v="1.7558748556724915"/>
    <x v="20"/>
    <x v="0"/>
    <x v="0"/>
    <x v="16"/>
    <x v="26"/>
    <s v="Nil"/>
    <s v="Nil"/>
    <x v="0"/>
    <x v="6"/>
    <s v="0,1,0.98,0.13"/>
    <s v="Rv1985c"/>
    <s v="27-46"/>
    <x v="0"/>
    <x v="0"/>
    <x v="0"/>
    <n v="0.66666666666666663"/>
    <x v="25"/>
    <n v="28"/>
  </r>
  <r>
    <n v="106364"/>
    <s v="DWPAAYAIGEHLSVE"/>
    <n v="15"/>
    <s v="NP_217144.1"/>
    <x v="0"/>
    <x v="0"/>
    <x v="0"/>
    <s v="Rv2628"/>
    <x v="0"/>
    <s v="Nil"/>
    <x v="0"/>
    <s v="Nil"/>
    <x v="1"/>
    <s v="Yes"/>
    <s v="No"/>
    <s v="No"/>
    <s v="No"/>
    <x v="3"/>
    <x v="1"/>
    <x v="1"/>
    <x v="1"/>
    <s v="HLA-A*02:01,HLA-A*02:06,HLA-A*23:01,HLA-A*24:02,HLA-A*25:01,HLA-A*26:01,HLA-A*68:02,HLA-B*13:01,HLA-B*13:02,HLA-B*14:02,HLA-B*35:01,HLA-B*35:03,HLA-B*39:01,HLA-B*46:01,HLA-B*48:01,HLA-B*51:01,HLA-B*52:01,HLA-B*53:01,HLA-B*55:01,HLA-B*56:01,HLA-B*58:01,HLA-B*58:02,HLA-C*01:02,HLA-C*02:02,HLA-C*02:09,HLA-C*03:02,HLA-C*03:03,HLA-C*03:04,HLA-C*04:01,HLA-C*05:01,HLA-C*06:02,HLA-C*07:01,HLA-C*07:02,HLA-C*07:04,HLA-C*08:01,HLA-C*08:02,HLA-C*12:02,HLA-C*12:03,HLA-C*14:02,HLA-C*15:02,HLA-C*16:01,HLA-C*17:01,HLA-DQA1*04:01/DQB1*04:02,HLA-DRB1*15:02,HLA-E*01:01,HLA-G*01:01,HLA-G*01:02,HLA-G*01:03,HLA-G*01:04,HLA-G*01:06"/>
    <x v="21"/>
    <n v="1.7075701760979363"/>
    <x v="21"/>
    <x v="0"/>
    <x v="0"/>
    <x v="17"/>
    <x v="27"/>
    <s v="Nil"/>
    <s v="Nil"/>
    <x v="0"/>
    <x v="2"/>
    <s v="1,1,1.0,0.0"/>
    <s v="Rv2628"/>
    <s v="101-115"/>
    <x v="0"/>
    <x v="0"/>
    <x v="0"/>
    <n v="0.66666666666666663"/>
    <x v="26"/>
    <n v="29"/>
  </r>
  <r>
    <n v="14020"/>
    <s v="ERLHVTPSAVSQRIKSLEQQ"/>
    <n v="20"/>
    <s v="NP_216501.1"/>
    <x v="0"/>
    <x v="0"/>
    <x v="0"/>
    <s v="Rv1985c"/>
    <x v="0"/>
    <s v="Nil"/>
    <x v="0"/>
    <s v="Nil"/>
    <x v="1"/>
    <s v="Yes"/>
    <s v="No"/>
    <s v="No"/>
    <s v="No"/>
    <x v="5"/>
    <x v="1"/>
    <x v="1"/>
    <x v="1"/>
    <s v="HLA-A*02:01,HLA-A*02:06,HLA-A*11:01,HLA-A*25:01,HLA-A*30:01,HLA-A*31:01,HLA-A*32:01,HLA-A*33:03,HLA-A*68:01,HLA-A*74:01,HLA-B*07:02,HLA-B*08:01,HLA-B*13:01,HLA-B*13:02,HLA-B*14:02,HLA-B*35:01,HLA-B*35:03,HLA-B*39:01,HLA-B*46:01,HLA-B*51:01,HLA-B*52:01,HLA-B*53:01,HLA-B*55:01,HLA-B*56:01,HLA-C*01:02,HLA-C*02:02,HLA-C*02:09,HLA-C*03:02,HLA-C*03:03,HLA-C*03:04,HLA-C*04:01,HLA-C*06:02,HLA-C*07:01,HLA-C*07:04,HLA-C*08:01,HLA-C*12:02,HLA-C*12:03,HLA-C*15:02,HLA-C*16:01,HLA-C*17:01,HLA-DPA1*02:01/DPB1*14:01,HLA-DRB1*04:21,HLA-DRB1*04:26,HLA-DRB1*07:01,HLA-DRB1*08:02,HLA-DRB1*08:06,HLA-DRB3*02:02,HLA-E*01:01,HLA-G*01:01,HLA-G*01:02,HLA-G*01:03,HLA-G*01:04,HLA-G*01:06"/>
    <x v="22"/>
    <n v="1.7323937598229686"/>
    <x v="22"/>
    <x v="0"/>
    <x v="0"/>
    <x v="18"/>
    <x v="26"/>
    <s v="Nil"/>
    <s v="Nil"/>
    <x v="0"/>
    <x v="6"/>
    <s v="0,1,0.98,0.13"/>
    <s v="Rv1985c"/>
    <s v="28-47"/>
    <x v="0"/>
    <x v="0"/>
    <x v="0"/>
    <n v="0.66666666666666663"/>
    <x v="27"/>
    <n v="30"/>
  </r>
  <r>
    <n v="19"/>
    <s v="AAAAKLAGLVFPQPPAPIAV"/>
    <n v="20"/>
    <s v="NP_218395.1"/>
    <x v="0"/>
    <x v="0"/>
    <x v="0"/>
    <s v="Rv3878"/>
    <x v="0"/>
    <s v="Nil"/>
    <x v="0"/>
    <s v="Nil"/>
    <x v="1"/>
    <s v="Yes"/>
    <s v="No"/>
    <s v="No"/>
    <s v="No"/>
    <x v="0"/>
    <x v="0"/>
    <x v="0"/>
    <x v="0"/>
    <s v="HLA-A*02:06,HLA-A*23:01,HLA-A*24:02,HLA-A*68:02,HLA-B*07:02,HLA-B*08:01,HLA-B*15:01,HLA-B*15:02,HLA-B*15:25,HLA-B*35:01,HLA-B*35:03,HLA-B*46:01,HLA-B*48:01,HLA-B*51:01,HLA-B*52:01,HLA-B*53:01,HLA-B*55:01,HLA-B*56:01,HLA-B*57:01,HLA-B*58:01,HLA-B*58:02,HLA-C*01:02,HLA-C*02:02,HLA-C*02:09,HLA-C*03:02,HLA-C*03:03,HLA-C*03:04,HLA-C*04:01,HLA-C*07:02,HLA-C*07:04,HLA-C*08:01,HLA-C*12:02,HLA-C*12:03,HLA-C*14:02,HLA-C*15:02,HLA-C*16:01,HLA-C*17:01,HLA-DPA1*01/DPB1*04:01,HLA-DQA1*05:01/DQB1*03:01,HLA-DRB1*01:02,HLA-DRB1*13:02,HLA-E*01:01,HLA-G*01:01,HLA-G*01:02,HLA-G*01:03,HLA-G*01:04,HLA-G*01:06"/>
    <x v="17"/>
    <n v="1.6812412373755872"/>
    <x v="17"/>
    <x v="0"/>
    <x v="0"/>
    <x v="0"/>
    <x v="28"/>
    <s v="Nil"/>
    <s v="Nil"/>
    <x v="0"/>
    <x v="7"/>
    <s v="0,1,0.94,0.24"/>
    <s v="Rv3878"/>
    <s v="14-33"/>
    <x v="0"/>
    <x v="1"/>
    <x v="0"/>
    <n v="0.66666666666666663"/>
    <x v="28"/>
    <n v="31"/>
  </r>
  <r>
    <n v="47279"/>
    <s v="PEFSELFAAFPSFAG"/>
    <n v="15"/>
    <s v="NP_216547.1"/>
    <x v="0"/>
    <x v="0"/>
    <x v="0"/>
    <s v="Rv2031c"/>
    <x v="0"/>
    <s v="Nil"/>
    <x v="0"/>
    <s v="Nil"/>
    <x v="1"/>
    <s v="Yes"/>
    <s v="No"/>
    <s v="No"/>
    <s v="No"/>
    <x v="7"/>
    <x v="1"/>
    <x v="1"/>
    <x v="1"/>
    <s v="HLA-A*23:01,HLA-A*24:02,HLA-A*25:01,HLA-A*26:01,HLA-A*29:02,HLA-A*32:01,HLA-B*08:01,HLA-B*13:01,HLA-B*15:01,HLA-B*15:02,HLA-B*15:25,HLA-B*18:01,HLA-B*35:01,HLA-B*37:01,HLA-B*40:01,HLA-B*40:02,HLA-B*44:02,HLA-B*44:03,HLA-B*46:01,HLA-B*49:01,HLA-B*50:01,HLA-B*52:01,HLA-B*53:01,HLA-C*03:02,HLA-C*04:01,HLA-C*07:02,HLA-C*14:02,HLA-DPA1*01:03/DPB1*02:01,HLA-DPA1*01:03/DPB1*04:01,HLA-DPA1*02:01/DPB1*05:01,HLA-DPA1*02:01/DPB1*14:01,HLA-DQA1*03:01/DQB1*03:02,HLA-DQA1*04:01/DQB1*04:02,HLA-DQA1*05:01/DQB1*02:01,HLA-DQA1*05:01/DQB1*03:01,HLA-DRB1*01:01,HLA-DRB1*04:01,HLA-DRB1*04:04,HLA-DRB1*04:05,HLA-DRB1*09:01,HLA-DRB1*15:01,HLA-DRB1*15:02,HLA-G*01:01,HLA-G*01:02,HLA-G*01:03,HLA-G*01:04,HLA-G*01:06"/>
    <x v="17"/>
    <n v="1.6812412373755872"/>
    <x v="17"/>
    <x v="0"/>
    <x v="0"/>
    <x v="19"/>
    <x v="29"/>
    <s v="Nil"/>
    <s v="Nil"/>
    <x v="0"/>
    <x v="2"/>
    <s v="1,1,1.0,0.0"/>
    <s v="Rv2031c"/>
    <s v="16-30"/>
    <x v="0"/>
    <x v="0"/>
    <x v="0"/>
    <n v="0.66666666666666663"/>
    <x v="29"/>
    <n v="32"/>
  </r>
  <r>
    <n v="154984"/>
    <s v="KPRIITLTMNPALDITTSVD"/>
    <n v="20"/>
    <s v="NP_216545.1"/>
    <x v="0"/>
    <x v="0"/>
    <x v="0"/>
    <s v="Rv2029c"/>
    <x v="0"/>
    <s v="Nil"/>
    <x v="0"/>
    <s v="Nil"/>
    <x v="1"/>
    <s v="Yes"/>
    <s v="No"/>
    <s v="No"/>
    <s v="No"/>
    <x v="8"/>
    <x v="1"/>
    <x v="1"/>
    <x v="1"/>
    <s v="HLA-A*02:01,HLA-A*02:06,HLA-A*32:01,HLA-A*68:02,HLA-B*07:02,HLA-B*08:01,HLA-B*14:02,HLA-B*15:02,HLA-B*35:01,HLA-B*35:03,HLA-B*51:01,HLA-B*53:01,HLA-B*55:01,HLA-B*56:01,HLA-C*01:02,HLA-C*03:02,HLA-C*03:03,HLA-C*03:04,HLA-C*04:01,HLA-C*05:01,HLA-C*07:01,HLA-C*08:01,HLA-C*08:02,HLA-C*15:02,HLA-C*16:01,HLA-C*17:01,HLA-DPA1*02:01/DPB1*14:01,HLA-DRB1*01:01,HLA-DRB1*01:02,HLA-DRB1*03:01,HLA-DRB1*04:04,HLA-DRB1*04:05,HLA-DRB1*07:01,HLA-DRB1*07:03,HLA-DRB1*08:02,HLA-DRB1*09:01,HLA-DRB1*11:04,HLA-DRB1*11:06,HLA-DRB1*12:01,HLA-DRB1*13:02,HLA-DRB1*13:11,HLA-DRB1*15:01,HLA-DRB1*15:06,HLA-DRB3*01:01,HLA-DRB3*02:02,HLA-DRB4*01:01,HLA-E*01:01"/>
    <x v="17"/>
    <n v="1.6812412373755872"/>
    <x v="17"/>
    <x v="6"/>
    <x v="8"/>
    <x v="20"/>
    <x v="30"/>
    <s v="Nil"/>
    <s v="Nil"/>
    <x v="0"/>
    <x v="1"/>
    <s v="0,1,0.99,0.09"/>
    <s v="Rv2029c"/>
    <d v="1930-11-01T00:00:00"/>
    <x v="0"/>
    <x v="0"/>
    <x v="0"/>
    <n v="0.66666666666666663"/>
    <x v="30"/>
    <n v="33"/>
  </r>
  <r>
    <n v="25123"/>
    <s v="HVYLDTVVLLGALAN"/>
    <n v="15"/>
    <s v="NP_215002.1,NP_216502.1"/>
    <x v="3"/>
    <x v="3"/>
    <x v="3"/>
    <s v="Rv0488,Rv1986"/>
    <x v="3"/>
    <s v="Nil"/>
    <x v="0"/>
    <s v="EEN87336.1,EFD49910.1,EFD50146.1,OFR88312.1,OFS12926.1,OFT05079.1"/>
    <x v="4"/>
    <s v="No"/>
    <s v="No"/>
    <s v="Yes"/>
    <s v="No"/>
    <x v="0"/>
    <x v="0"/>
    <x v="0"/>
    <x v="0"/>
    <s v="HLA-A*02:01,HLA-A*02:06,HLA-A*23:01,HLA-A*24:02,HLA-A*25:01,HLA-A*26:01,HLA-A*29:02,HLA-A*32:01,HLA-A*68:02,HLA-B*08:01,HLA-B*13:01,HLA-B*13:02,HLA-B*14:02,HLA-B*15:01,HLA-B*15:02,HLA-B*15:25,HLA-B*35:01,HLA-B*35:03,HLA-B*38:01,HLA-B*39:01,HLA-B*46:01,HLA-B*48:01,HLA-B*52:01,HLA-C*01:02,HLA-C*02:02,HLA-C*02:09,HLA-C*03:02,HLA-C*03:03,HLA-C*03:04,HLA-C*04:01,HLA-C*05:01,HLA-C*06:02,HLA-C*07:01,HLA-C*07:02,HLA-C*07:04,HLA-C*08:01,HLA-C*08:02,HLA-C*12:02,HLA-C*12:03,HLA-C*14:02,HLA-C*15:02,HLA-C*16:01,HLA-C*17:01,HLA-DPA1*02:01/DPB1*01:01,HLA-DPA1*03:01/DPB1*04:02,HLA-DQA1*01:02/DQB1*06:02,HLA-DRB1*01:01,HLA-DRB1*01:02,HLA-DRB1*03:01,HLA-DRB1*03:05,HLA-DRB1*03:06,HLA-DRB1*03:07,HLA-DRB1*03:08,HLA-DRB1*03:09,HLA-DRB1*04:04,HLA-DRB1*04:08,HLA-DRB1*04:10,HLA-DRB1*04:21,HLA-DRB1*04:23,HLA-DRB1*08:01,HLA-DRB1*08:06,HLA-DRB1*08:17,HLA-DRB1*11:04,HLA-DRB1*11:06,HLA-DRB1*11:07,HLA-DRB1*11:28,HLA-DRB1*13:01,HLA-DRB1*13:04,HLA-DRB1*13:05,HLA-DRB1*13:07,HLA-DRB1*13:11,HLA-DRB1*13:21,HLA-DRB1*13:27,HLA-DRB1*13:28,HLA-DRB1*15:02,HLA-DRB1*15:06,HLA-DRB3*01:01,HLA-DRB5*01:05,HLA-E*01:01,HLA-G*01:01,HLA-G*01:02,HLA-G*01:03,HLA-G*01:04,HLA-G*01:06"/>
    <x v="23"/>
    <n v="1.9294189257142926"/>
    <x v="23"/>
    <x v="0"/>
    <x v="0"/>
    <x v="3"/>
    <x v="31"/>
    <s v="Nil"/>
    <s v="Nil"/>
    <x v="0"/>
    <x v="2"/>
    <s v="1,2,1.99,0.1"/>
    <s v="Rv1986,Rv0488"/>
    <s v="123-137,112-126"/>
    <x v="3"/>
    <x v="2"/>
    <x v="1"/>
    <n v="0.33333333333333331"/>
    <x v="31"/>
    <n v="34"/>
  </r>
  <r>
    <n v="154733"/>
    <s v="GINVARIVHVLGGCSTALFP"/>
    <n v="20"/>
    <s v="NP_216545.1"/>
    <x v="0"/>
    <x v="0"/>
    <x v="0"/>
    <s v="Rv2029c"/>
    <x v="0"/>
    <s v="Nil"/>
    <x v="0"/>
    <s v="Nil"/>
    <x v="1"/>
    <s v="Yes"/>
    <s v="No"/>
    <s v="No"/>
    <s v="No"/>
    <x v="3"/>
    <x v="1"/>
    <x v="1"/>
    <x v="1"/>
    <s v="HLA-A*02:01,HLA-A*02:06,HLA-A*25:01,HLA-A*26:01,HLA-A*32:01,HLA-A*68:02,HLA-B*08:01,HLA-B*13:01,HLA-B*13:02,HLA-B*14:02,HLA-B*35:01,HLA-B*35:03,HLA-B*38:01,HLA-B*39:01,HLA-B*46:01,HLA-B*48:01,HLA-B*51:01,HLA-B*52:01,HLA-B*53:01,HLA-C*01:02,HLA-C*02:02,HLA-C*02:09,HLA-C*03:02,HLA-C*03:03,HLA-C*03:04,HLA-C*06:02,HLA-C*07:01,HLA-C*07:04,HLA-C*08:01,HLA-C*12:02,HLA-C*12:03,HLA-C*15:02,HLA-C*16:01,HLA-C*17:01,HLA-DQA1*01:02/DQB1*06:02,HLA-DQA1*05:01/DQB1*03:01,HLA-DRB1*01:02,HLA-DRB1*08:02,HLA-DRB1*13:07,HLA-DRB5*01:05,HLA-E*01:01,HLA-G*01:01,HLA-G*01:02,HLA-G*01:03,HLA-G*01:04,HLA-G*01:06"/>
    <x v="24"/>
    <n v="1.6720978579357175"/>
    <x v="24"/>
    <x v="0"/>
    <x v="0"/>
    <x v="21"/>
    <x v="32"/>
    <s v="Nil"/>
    <s v="Nil"/>
    <x v="0"/>
    <x v="1"/>
    <s v="0,1,0.99,0.09"/>
    <s v="Rv2029c"/>
    <s v="51-70"/>
    <x v="0"/>
    <x v="0"/>
    <x v="0"/>
    <n v="0.66666666666666663"/>
    <x v="32"/>
    <n v="35"/>
  </r>
  <r>
    <n v="154895"/>
    <s v="IADAALAALGLWLSVAAVAG"/>
    <n v="20"/>
    <s v="NP_216249.1"/>
    <x v="0"/>
    <x v="0"/>
    <x v="0"/>
    <s v="Rv1733c"/>
    <x v="0"/>
    <s v="Nil"/>
    <x v="0"/>
    <s v="Nil"/>
    <x v="1"/>
    <s v="Yes"/>
    <s v="No"/>
    <s v="No"/>
    <s v="No"/>
    <x v="9"/>
    <x v="1"/>
    <x v="1"/>
    <x v="1"/>
    <s v="HLA-A*02:01,HLA-A*02:06,HLA-A*25:01,HLA-A*32:01,HLA-A*68:02,HLA-B*13:02,HLA-B*14:02,HLA-B*35:01,HLA-B*35:03,HLA-B*37:01,HLA-B*39:01,HLA-B*44:02,HLA-B*51:01,HLA-B*52:01,HLA-B*53:01,HLA-B*57:01,HLA-B*58:01,HLA-B*58:02,HLA-C*01:02,HLA-C*02:02,HLA-C*02:09,HLA-C*03:02,HLA-C*03:03,HLA-C*03:04,HLA-C*04:01,HLA-C*05:01,HLA-C*07:04,HLA-C*08:01,HLA-C*08:02,HLA-C*12:02,HLA-C*12:03,HLA-C*15:02,HLA-C*16:01,HLA-C*17:01,HLA-DQA1*01:01/DQB1*05:01,HLA-DQA1*01:02/DQB1*06:02,HLA-DQA1*04:01/DQB1*04:02,HLA-DQA1*05:01/DQB1*03:01,HLA-DRB1*01:01,HLA-DRB1*04:02,HLA-DRB1*04:04,HLA-DRB1*04:23,HLA-DRB1*09:01,HLA-DRB1*15:01,HLA-E*01:01"/>
    <x v="25"/>
    <n v="1.6627578316815741"/>
    <x v="25"/>
    <x v="7"/>
    <x v="9"/>
    <x v="22"/>
    <x v="33"/>
    <s v="Nil"/>
    <s v="Nil"/>
    <x v="0"/>
    <x v="1"/>
    <s v="0,1,0.99,0.09"/>
    <s v="Rv1733c"/>
    <s v="161-180"/>
    <x v="0"/>
    <x v="0"/>
    <x v="0"/>
    <n v="0.66666666666666663"/>
    <x v="33"/>
    <n v="36"/>
  </r>
  <r>
    <n v="29130"/>
    <s v="ITVGLSRGWSLIKSVRLGNA"/>
    <n v="20"/>
    <s v="NP_216545.1"/>
    <x v="0"/>
    <x v="0"/>
    <x v="0"/>
    <s v="Rv2029c"/>
    <x v="0"/>
    <s v="Nil"/>
    <x v="0"/>
    <s v="Nil"/>
    <x v="1"/>
    <s v="Yes"/>
    <s v="No"/>
    <s v="No"/>
    <s v="No"/>
    <x v="5"/>
    <x v="1"/>
    <x v="1"/>
    <x v="1"/>
    <s v="HLA-A*03:01,HLA-A*11:01,HLA-A*25:01,HLA-A*30:01,HLA-A*31:01,HLA-A*32:01,HLA-B*08:01,HLA-B*13:02,HLA-B*14:02,HLA-B*27:02,HLA-B*27:05,HLA-B*52:01,HLA-B*53:01,HLA-B*57:01,HLA-B*58:01,HLA-B*58:02,HLA-C*01:02,HLA-C*03:03,HLA-C*03:04,HLA-C*07:04,HLA-C*08:01,HLA-C*15:02,HLA-C*16:01,HLA-C*17:01,HLA-DPA1*02:01/DPB1*14:01,HLA-DRB1*01:01,HLA-DRB1*04:01,HLA-DRB1*04:04,HLA-DRB1*04:05,HLA-DRB1*07:01,HLA-DRB1*07:03,HLA-DRB1*08:02,HLA-DRB1*09:01,HLA-DRB1*11:01,HLA-DRB1*15:01,HLA-DRB3*02:02,HLA-DRB4*01:01,HLA-DRB5*01:01,HLA-E*01:01,HLA-G*01:01,HLA-G*01:02,HLA-G*01:03,HLA-G*01:04,HLA-G*01:06"/>
    <x v="26"/>
    <n v="1.6532125137753437"/>
    <x v="26"/>
    <x v="0"/>
    <x v="2"/>
    <x v="23"/>
    <x v="34"/>
    <s v="Nil"/>
    <s v="Nil"/>
    <x v="0"/>
    <x v="1"/>
    <s v="0,1,0.99,0.09"/>
    <s v="Rv2029c"/>
    <s v="271-290"/>
    <x v="0"/>
    <x v="0"/>
    <x v="0"/>
    <n v="0.66666666666666663"/>
    <x v="34"/>
    <n v="37"/>
  </r>
  <r>
    <n v="155973"/>
    <s v="TVSLLTIPFAAAAGTAVQDS"/>
    <n v="20"/>
    <s v="NP_216249.1"/>
    <x v="0"/>
    <x v="0"/>
    <x v="0"/>
    <s v="Rv1733c"/>
    <x v="0"/>
    <s v="Nil"/>
    <x v="0"/>
    <s v="Nil"/>
    <x v="1"/>
    <s v="Yes"/>
    <s v="No"/>
    <s v="No"/>
    <s v="No"/>
    <x v="2"/>
    <x v="1"/>
    <x v="1"/>
    <x v="1"/>
    <s v="HLA-A*02:01,HLA-A*02:06,HLA-A*25:01,HLA-A*26:01,HLA-A*32:01,HLA-A*68:02,HLA-B*07:02,HLA-B*13:02,HLA-B*15:02,HLA-B*15:25,HLA-B*35:01,HLA-B*35:03,HLA-B*46:01,HLA-B*51:01,HLA-B*52:01,HLA-B*55:01,HLA-B*56:01,HLA-C*01:02,HLA-C*02:02,HLA-C*02:09,HLA-C*03:02,HLA-C*03:03,HLA-C*03:04,HLA-C*05:01,HLA-C*07:04,HLA-C*08:01,HLA-C*08:02,HLA-C*12:02,HLA-C*12:03,HLA-C*15:02,HLA-C*16:01,HLA-C*17:01,HLA-DPA1*01:03/DPB1*04:01,HLA-DPA1*02:01/DPB1*14:01,HLA-DPA1*03:01/DPB1*04:02,HLA-DQA1*01:02/DQB1*06:02,HLA-DQA1*03:01/DQB1*03:02,HLA-DQA1*04:01/DQB1*04:02,HLA-DQA1*05:01/DQB1*03:01,HLA-DRB1*01:01,HLA-DRB1*08:02,HLA-DRB1*09:01"/>
    <x v="27"/>
    <n v="1.6334684555795864"/>
    <x v="27"/>
    <x v="8"/>
    <x v="3"/>
    <x v="24"/>
    <x v="35"/>
    <s v="Nil"/>
    <s v="Nil"/>
    <x v="0"/>
    <x v="0"/>
    <s v="0,1,1.0,0.06"/>
    <s v="Rv1733c"/>
    <s v="51-70"/>
    <x v="0"/>
    <x v="0"/>
    <x v="0"/>
    <n v="0.66666666666666663"/>
    <x v="35"/>
    <n v="38"/>
  </r>
  <r>
    <n v="21936"/>
    <s v="GQPSQATQLLSTPVSQVTTQ"/>
    <n v="20"/>
    <s v="NP_218395.1"/>
    <x v="0"/>
    <x v="0"/>
    <x v="0"/>
    <s v="Rv3878"/>
    <x v="0"/>
    <s v="Nil"/>
    <x v="0"/>
    <s v="Nil"/>
    <x v="1"/>
    <s v="Yes"/>
    <s v="No"/>
    <s v="No"/>
    <s v="No"/>
    <x v="0"/>
    <x v="0"/>
    <x v="0"/>
    <x v="0"/>
    <s v="HLA-A*02:01,HLA-A*02:06,HLA-A*68:02,HLA-B*07:02,HLA-B*13:01,HLA-B*13:02,HLA-B*14:02,HLA-B*15:01,HLA-B*35:01,HLA-B*35:03,HLA-B*37:01,HLA-B*38:01,HLA-B*39:01,HLA-B*40:01,HLA-B*48:01,HLA-B*51:01,HLA-B*52:01,HLA-B*53:01,HLA-B*55:01,HLA-B*56:01,HLA-C*01:02,HLA-C*04:01,HLA-C*05:01,HLA-C*06:02,HLA-C*07:02,HLA-C*07:04,HLA-C*08:01,HLA-C*15:02,HLA-C*17:01,HLA-DPA1*03:01/DPB1*04:02,HLA-DQA1*01:02/DQB1*06:02,HLA-DRB1*01:01,HLA-DRB1*04:05,HLA-DRB1*09:01,HLA-E*01:01,HLA-G*01:01,HLA-G*01:02,HLA-G*01:03,HLA-G*01:04,HLA-G*01:06"/>
    <x v="28"/>
    <n v="1.6127838567197355"/>
    <x v="28"/>
    <x v="0"/>
    <x v="2"/>
    <x v="25"/>
    <x v="36"/>
    <s v="Nil"/>
    <s v="Nil"/>
    <x v="0"/>
    <x v="7"/>
    <s v="0,1,0.94,0.24"/>
    <s v="Rv3878"/>
    <s v="110-129"/>
    <x v="0"/>
    <x v="1"/>
    <x v="0"/>
    <n v="0.66666666666666663"/>
    <x v="36"/>
    <n v="39"/>
  </r>
  <r>
    <n v="76584"/>
    <s v="YYQSGLSIVMPVGGQSSFYS"/>
    <n v="20"/>
    <s v="NP_216402.1,NP_218321.1,YP_177694.1"/>
    <x v="1"/>
    <x v="1"/>
    <x v="1"/>
    <s v="Rv0129c,Rv1886c,Rv3804c"/>
    <x v="1"/>
    <s v="Nil"/>
    <x v="0"/>
    <s v="EFG76843.1,EFG77402.1,EFG79198.1"/>
    <x v="2"/>
    <s v="No"/>
    <s v="No"/>
    <s v="Yes"/>
    <s v="No"/>
    <x v="3"/>
    <x v="1"/>
    <x v="1"/>
    <x v="1"/>
    <s v="HLA-A*02:06,HLA-A*23:01,HLA-A*24:02,HLA-A*25:01,HLA-A*26:01,HLA-A*29:02,HLA-A*30:02,HLA-A*32:01,HLA-B*07:02,HLA-B*08:01,HLA-B*13:01,HLA-B*13:02,HLA-B*14:02,HLA-B*15:01,HLA-B*15:02,HLA-B*15:25,HLA-B*18:01,HLA-B*35:01,HLA-B*35:03,HLA-B*37:01,HLA-B*38:01,HLA-B*39:01,HLA-B*40:01,HLA-B*46:01,HLA-B*48:01,HLA-B*50:01,HLA-B*51:01,HLA-B*52:01,HLA-B*53:01,HLA-B*55:01,HLA-B*56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DQA1*01:02/DQB1*06:02,HLA-DRB1*03:09,HLA-DRB1*04:01,HLA-DRB1*04:23,HLA-DRB1*07:03,HLA-DRB1*15:02,HLA-E*01:01,HLA-G*01:01,HLA-G*01:02,HLA-G*01:03,HLA-G*01:04,HLA-G*01:06"/>
    <x v="29"/>
    <n v="1.8260748027008264"/>
    <x v="29"/>
    <x v="0"/>
    <x v="0"/>
    <x v="4"/>
    <x v="37"/>
    <s v="YYQSGlsivmpvggqssfys,YYQSGLSIvmpvggqssfys,yyqsglsivmpvggqssfys"/>
    <s v="bceid_39449:15(-0)/15(100.0%)&lt;=&gt;tceid_76584:15(-5)/20(75.0%),bceid_70010:12(-3)/15(80.0%)&lt;=&gt;tceid_76584:12(-8)/20(60.0%),bceid_76584:20(-0)/20(100.0%)&lt;=&gt;tceid_76584:20(-0)/20(100.0%)"/>
    <x v="2"/>
    <x v="2"/>
    <s v="2,3,2.99,0.1"/>
    <s v="Rv1886c,Rv0129c,Rv3804c"/>
    <s v="101-120,105-124,104-123"/>
    <x v="1"/>
    <x v="2"/>
    <x v="1"/>
    <n v="0.33333333333333331"/>
    <x v="37"/>
    <n v="40"/>
  </r>
  <r>
    <n v="155102"/>
    <s v="LIDRGRAEVVVVSLGSQGAL"/>
    <n v="20"/>
    <s v="NP_216545.1"/>
    <x v="0"/>
    <x v="0"/>
    <x v="0"/>
    <s v="Rv2029c"/>
    <x v="0"/>
    <s v="Nil"/>
    <x v="0"/>
    <s v="Nil"/>
    <x v="1"/>
    <s v="Yes"/>
    <s v="No"/>
    <s v="No"/>
    <s v="No"/>
    <x v="10"/>
    <x v="2"/>
    <x v="2"/>
    <x v="2"/>
    <s v="HLA-A*30:01,HLA-A*32:01,HLA-B*07:02,HLA-B*13:01,HLA-B*13:02,HLA-B*14:02,HLA-B*18:01,HLA-B*27:02,HLA-B*27:05,HLA-B*35:03,HLA-B*37:01,HLA-B*38:01,HLA-B*39:01,HLA-B*40:01,HLA-B*44:02,HLA-B*44:03,HLA-B*46:01,HLA-B*48:01,HLA-B*49:01,HLA-B*50:01,HLA-B*52:01,HLA-C*01:02,HLA-C*02:02,HLA-C*02:09,HLA-C*03:02,HLA-C*03:03,HLA-C*03:04,HLA-C*04:01,HLA-C*05:01,HLA-C*06:02,HLA-C*07:01,HLA-C*07:02,HLA-C*07:04,HLA-C*08:01,HLA-C*08:02,HLA-C*12:02,HLA-C*12:03,HLA-C*15:02,HLA-C*16:01,HLA-C*17:01,HLA-DRB1*01:01,HLA-DRB1*01:02,HLA-DRB1*03:05,HLA-DRB1*04:02,HLA-DRB1*04:04,HLA-DRB1*04:08,HLA-DRB1*04:10,HLA-DRB1*04:21,HLA-DRB1*04:23,HLA-DRB1*04:26,HLA-DRB1*08:01,HLA-DRB1*08:04,HLA-DRB1*08:06,HLA-DRB1*11:04,HLA-DRB1*11:06,HLA-DRB1*11:07,HLA-DRB1*13:07,HLA-DRB1*13:11,HLA-DRB1*13:21,HLA-E*01:01"/>
    <x v="30"/>
    <n v="1.7853298350107671"/>
    <x v="30"/>
    <x v="9"/>
    <x v="10"/>
    <x v="26"/>
    <x v="38"/>
    <s v="Nil"/>
    <s v="Nil"/>
    <x v="0"/>
    <x v="1"/>
    <s v="0,1,0.99,0.09"/>
    <s v="Rv2029c"/>
    <s v="221-240"/>
    <x v="0"/>
    <x v="0"/>
    <x v="0"/>
    <n v="0.66666666666666663"/>
    <x v="38"/>
    <n v="41"/>
  </r>
  <r>
    <n v="35786"/>
    <s v="LFAAFPSFAGLRPTF"/>
    <n v="15"/>
    <s v="NP_216547.1"/>
    <x v="0"/>
    <x v="0"/>
    <x v="0"/>
    <s v="Rv2031c"/>
    <x v="0"/>
    <s v="Nil"/>
    <x v="0"/>
    <s v="Nil"/>
    <x v="1"/>
    <s v="Yes"/>
    <s v="No"/>
    <s v="No"/>
    <s v="No"/>
    <x v="11"/>
    <x v="2"/>
    <x v="2"/>
    <x v="2"/>
    <s v="HLA-A*02:06,HLA-A*11:01,HLA-A*23:01,HLA-A*24:02,HLA-A*25:01,HLA-A*26:01,HLA-A*29:02,HLA-A*31:01,HLA-A*32:01,HLA-A*33:03,HLA-A*68:01,HLA-A*68:02,HLA-A*74:01,HLA-B*07:02,HLA-B*08:01,HLA-B*13:01,HLA-B*13:02,HLA-B*14:02,HLA-B*15:02,HLA-B*15:25,HLA-B*35:01,HLA-B*35:03,HLA-B*46:01,HLA-B*48:01,HLA-B*51:01,HLA-B*52:01,HLA-B*53:01,HLA-B*55:01,HLA-B*56:01,HLA-B*57:01,HLA-B*58:02,HLA-C*01:02,HLA-C*02:02,HLA-C*02:09,HLA-C*03:02,HLA-C*03:03,HLA-C*03:04,HLA-C*04:01,HLA-C*06:02,HLA-C*07:01,HLA-C*07:02,HLA-C*07:04,HLA-C*08:01,HLA-C*12:02,HLA-C*12:03,HLA-C*14:02,HLA-C*15:02,HLA-C*16:01,HLA-C*17:01,HLA-DRB1*04:04,HLA-DRB1*15:02,HLA-E*01:01,HLA-G*01:01,HLA-G*01:02,HLA-G*01:03,HLA-G*01:04,HLA-G*01:06"/>
    <x v="13"/>
    <n v="1.7634279935629373"/>
    <x v="13"/>
    <x v="0"/>
    <x v="0"/>
    <x v="4"/>
    <x v="39"/>
    <s v="Nil"/>
    <s v="Nil"/>
    <x v="0"/>
    <x v="2"/>
    <s v="1,1,1.0,0.0"/>
    <s v="Rv2031c"/>
    <s v="21-35"/>
    <x v="0"/>
    <x v="0"/>
    <x v="0"/>
    <n v="0.66666666666666663"/>
    <x v="39"/>
    <n v="42"/>
  </r>
  <r>
    <n v="106549"/>
    <s v="IWHPRKVQSATIYQV"/>
    <n v="15"/>
    <s v="NP_217144.1"/>
    <x v="0"/>
    <x v="0"/>
    <x v="0"/>
    <s v="Rv2628"/>
    <x v="0"/>
    <s v="Nil"/>
    <x v="0"/>
    <s v="Nil"/>
    <x v="1"/>
    <s v="Yes"/>
    <s v="No"/>
    <s v="No"/>
    <s v="No"/>
    <x v="8"/>
    <x v="1"/>
    <x v="1"/>
    <x v="1"/>
    <s v="HLA-A*02:01,HLA-A*02:06,HLA-A*30:01,HLA-A*30:02,HLA-A*32:01,HLA-B*07:02,HLA-B*08:01,HLA-B*13:01,HLA-B*13:02,HLA-B*14:02,HLA-B*15:01,HLA-B*15:02,HLA-B*15:25,HLA-B*27:02,HLA-B*35:01,HLA-B*38:01,HLA-B*39:01,HLA-B*48:01,HLA-B*49:01,HLA-B*51:01,HLA-B*52:01,HLA-B*53:01,HLA-B*55:01,HLA-B*56:01,HLA-C*02:02,HLA-C*02:09,HLA-C*06:02,HLA-C*07:01,HLA-C*07:02,HLA-C*07:04,HLA-C*15:02,HLA-C*17:01,HLA-DPA1*02:01/DPB1*14:01,HLA-DRB1*04:02,HLA-DRB1*08:01,HLA-DRB1*08:02,HLA-DRB1*08:04,HLA-DRB1*08:13,HLA-DRB1*11:14,HLA-DRB1*13:23,HLA-E*01:01"/>
    <x v="31"/>
    <n v="1.6232492903979006"/>
    <x v="31"/>
    <x v="10"/>
    <x v="11"/>
    <x v="27"/>
    <x v="40"/>
    <s v="Nil"/>
    <s v="Nil"/>
    <x v="0"/>
    <x v="2"/>
    <s v="1,1,1.0,0.0"/>
    <s v="Rv2628"/>
    <s v="41-55"/>
    <x v="0"/>
    <x v="0"/>
    <x v="0"/>
    <n v="0.66666666666666663"/>
    <x v="40"/>
    <n v="43"/>
  </r>
  <r>
    <n v="120899"/>
    <s v="QQWNFAGIEAAASAIQGNVTSIHSL"/>
    <n v="25"/>
    <s v="YP_178023.1"/>
    <x v="0"/>
    <x v="0"/>
    <x v="0"/>
    <s v="Rv3875"/>
    <x v="0"/>
    <s v="Nil"/>
    <x v="0"/>
    <s v="Nil"/>
    <x v="1"/>
    <s v="Yes"/>
    <s v="No"/>
    <s v="No"/>
    <s v="No"/>
    <x v="2"/>
    <x v="1"/>
    <x v="1"/>
    <x v="1"/>
    <s v="HLA-A*02:01,HLA-A*02:06,HLA-A*32:01,HLA-A*68:02,HLA-B*13:01,HLA-B*13:02,HLA-B*14:02,HLA-B*15:01,HLA-B*18:01,HLA-B*37:01,HLA-B*39:01,HLA-B*40:02,HLA-B*48:01,HLA-B*49:01,HLA-B*50:01,HLA-B*52:01,HLA-C*01:02,HLA-C*03:03,HLA-C*03:04,HLA-C*07:04,HLA-C*08:01,HLA-C*15:02,HLA-C*17:01,HLA-DPA1*02:01/DPB1*14:01,HLA-DQA1*01:02/DQB1*06:02,HLA-DQA1*03:01/DQB1*03:02,HLA-DQA1*04:01/DQB1*04:02,HLA-DQA1*05:01/DQB1*03:01,HLA-DRB1*01:01,HLA-DRB1*04:01,HLA-DRB1*04:04,HLA-DRB1*04:05,HLA-DRB1*04:08,HLA-DRB1*04:10,HLA-DRB1*04:23,HLA-DRB1*04:26,HLA-DRB1*08:02,HLA-DRB1*09:01,HLA-DRB1*13:07,HLA-DRB3*02:02"/>
    <x v="28"/>
    <n v="1.6127838567197355"/>
    <x v="28"/>
    <x v="11"/>
    <x v="12"/>
    <x v="28"/>
    <x v="41"/>
    <s v="QQWNFAGIEaaasaiqgnvtsihsl,qqwnfagieaaasAIQGNVTSIHSL"/>
    <s v="bceid_60:16(-0)/16(100.0%)&lt;=&gt;tceid_120899:16(-9)/25(64.0%),bceid_42795:13(-3)/16(81.25%)&lt;=&gt;tceid_120899:13(-12)/25(52.0%)"/>
    <x v="3"/>
    <x v="0"/>
    <s v="0,1,1.0,0.06"/>
    <s v="Rv3875"/>
    <d v="2028-04-01T00:00:00"/>
    <x v="0"/>
    <x v="0"/>
    <x v="0"/>
    <n v="0.66666666666666663"/>
    <x v="41"/>
    <n v="44"/>
  </r>
  <r>
    <n v="155735"/>
    <s v="SAAFVVASGSLPPGVAADYY"/>
    <n v="20"/>
    <s v="NP_216545.1"/>
    <x v="0"/>
    <x v="0"/>
    <x v="0"/>
    <s v="Rv2029c"/>
    <x v="0"/>
    <s v="Nil"/>
    <x v="0"/>
    <s v="EFG75873.1"/>
    <x v="0"/>
    <s v="No"/>
    <s v="No"/>
    <s v="Yes"/>
    <s v="No"/>
    <x v="7"/>
    <x v="1"/>
    <x v="1"/>
    <x v="1"/>
    <s v="HLA-A*02:06,HLA-A*25:01,HLA-A*26:01,HLA-A*29:02,HLA-A*30:02,HLA-B*15:01,HLA-B*15:02,HLA-B*15:25,HLA-B*35:01,HLA-B*35:03,HLA-B*46:01,HLA-B*53:01,HLA-B*55:01,HLA-B*56:01,HLA-B*57:01,HLA-B*58:01,HLA-B*58:02,HLA-C*01:02,HLA-C*03:02,HLA-C*03:03,HLA-C*03:04,HLA-C*14:02,HLA-C*15:02,HLA-DPA1*02:01/DPB1*14:01,HLA-DQA1*05:01/DQB1*03:01,HLA-DRB1*01:01,HLA-DRB1*04:01,HLA-DRB1*04:21,HLA-DRB1*04:26,HLA-DRB1*07:01,HLA-DRB1*07:03,HLA-DRB1*09:01,HLA-DRB3*02:02,HLA-G*01:01,HLA-G*01:02,HLA-G*01:03,HLA-G*01:04,HLA-G*01:06"/>
    <x v="32"/>
    <n v="1.5910646070264991"/>
    <x v="32"/>
    <x v="3"/>
    <x v="9"/>
    <x v="29"/>
    <x v="42"/>
    <s v="Nil"/>
    <s v="Nil"/>
    <x v="0"/>
    <x v="1"/>
    <s v="0,1,0.99,0.09"/>
    <s v="Rv2029c"/>
    <s v="141-160"/>
    <x v="0"/>
    <x v="0"/>
    <x v="0"/>
    <n v="0.66666666666666663"/>
    <x v="42"/>
    <n v="45"/>
  </r>
  <r>
    <n v="155106"/>
    <s v="LIKSVRLGNAAGAAMLLTPG"/>
    <n v="20"/>
    <s v="NP_216545.1"/>
    <x v="0"/>
    <x v="0"/>
    <x v="0"/>
    <s v="Rv2029c"/>
    <x v="0"/>
    <s v="Nil"/>
    <x v="0"/>
    <s v="Nil"/>
    <x v="1"/>
    <s v="Yes"/>
    <s v="No"/>
    <s v="No"/>
    <s v="No"/>
    <x v="2"/>
    <x v="1"/>
    <x v="1"/>
    <x v="1"/>
    <s v="HLA-A*25:01,HLA-A*68:02,HLA-B*15:25,HLA-B*35:01,HLA-B*35:03,HLA-B*51:01,HLA-B*53:01,HLA-B*55:01,HLA-C*01:02,HLA-C*02:02,HLA-C*02:09,HLA-C*03:02,HLA-C*03:03,HLA-C*03:04,HLA-C*05:01,HLA-C*06:02,HLA-C*07:01,HLA-C*07:04,HLA-C*08:01,HLA-C*08:02,HLA-C*12:02,HLA-C*12:03,HLA-C*15:02,HLA-C*16:01,HLA-C*17:01,HLA-DPA1*02:01/DPB1*14:01,HLA-DQA1*01:02/DQB1*06:02,HLA-DQA1*04:01/DQB1*04:02,HLA-DQA1*05:01/DQB1*03:01,HLA-DRB1*01:01,HLA-DRB1*01:02,HLA-DRB1*03:05,HLA-DRB1*03:06,HLA-DRB1*03:07,HLA-DRB1*03:08,HLA-DRB1*08:02,HLA-DRB1*09:01,HLA-DRB1*11:01,HLA-DRB1*11:07,HLA-DRB3*02:02"/>
    <x v="28"/>
    <n v="1.6127838567197355"/>
    <x v="28"/>
    <x v="12"/>
    <x v="13"/>
    <x v="23"/>
    <x v="43"/>
    <s v="Nil"/>
    <s v="Nil"/>
    <x v="0"/>
    <x v="4"/>
    <s v="0,1,0.99,0.1"/>
    <s v="Rv2029c"/>
    <s v="281-300"/>
    <x v="0"/>
    <x v="0"/>
    <x v="0"/>
    <n v="0.66666666666666663"/>
    <x v="43"/>
    <n v="46"/>
  </r>
  <r>
    <n v="156031"/>
    <s v="VGAGDAMVAAITVGLSRGWS"/>
    <n v="20"/>
    <s v="NP_216545.1"/>
    <x v="0"/>
    <x v="0"/>
    <x v="0"/>
    <s v="Rv2029c"/>
    <x v="0"/>
    <s v="Nil"/>
    <x v="0"/>
    <s v="Nil"/>
    <x v="1"/>
    <s v="Yes"/>
    <s v="No"/>
    <s v="No"/>
    <s v="No"/>
    <x v="12"/>
    <x v="2"/>
    <x v="2"/>
    <x v="2"/>
    <s v="HLA-A*02:01,HLA-A*02:06,HLA-A*11:01,HLA-A*25:01,HLA-A*26:01,HLA-A*31:01,HLA-A*32:01,HLA-A*33:03,HLA-A*68:01,HLA-A*68:02,HLA-A*74:01,HLA-B*13:01,HLA-B*13:02,HLA-B*14:02,HLA-B*35:03,HLA-B*46:01,HLA-B*51:01,HLA-B*52:01,HLA-B*53:01,HLA-B*56:01,HLA-B*57:01,HLA-B*58:01,HLA-B*58:02,HLA-C*02:02,HLA-C*02:09,HLA-C*03:02,HLA-C*03:03,HLA-C*03:04,HLA-C*05:01,HLA-C*08:01,HLA-C*08:02,HLA-C*12:02,HLA-C*12:03,HLA-C*15:02,HLA-C*16:01,HLA-C*17:01,HLA-DQA1*01:02/DQB1*06:02,HLA-DQA1*04:01/DQB1*04:02,HLA-DQA1*05:01/DQB1*03:01,HLA-DRB1*01:02,HLA-DRB1*04:02,HLA-DRB1*04:04,HLA-DRB1*04:08,HLA-DRB1*04:10,HLA-DRB1*04:23,HLA-DRB1*07:03,HLA-DRB1*08:02,HLA-DRB1*09:01,HLA-DRB1*13:07,HLA-G*01:01,HLA-G*01:02,HLA-G*01:03,HLA-G*01:04,HLA-G*01:06"/>
    <x v="33"/>
    <n v="1.7403626894942439"/>
    <x v="33"/>
    <x v="0"/>
    <x v="5"/>
    <x v="30"/>
    <x v="44"/>
    <s v="Nil"/>
    <s v="Nil"/>
    <x v="0"/>
    <x v="1"/>
    <s v="0,1,0.99,0.09"/>
    <s v="Rv2029c"/>
    <s v="261-280"/>
    <x v="0"/>
    <x v="0"/>
    <x v="0"/>
    <n v="0.66666666666666663"/>
    <x v="44"/>
    <n v="47"/>
  </r>
  <r>
    <n v="153959"/>
    <s v="AAAGTAVQDSRSHVYAHQAQ"/>
    <n v="20"/>
    <s v="NP_216249.1"/>
    <x v="0"/>
    <x v="0"/>
    <x v="0"/>
    <s v="Rv1733c"/>
    <x v="0"/>
    <s v="Nil"/>
    <x v="0"/>
    <s v="Nil"/>
    <x v="1"/>
    <s v="Yes"/>
    <s v="No"/>
    <s v="No"/>
    <s v="No"/>
    <x v="13"/>
    <x v="2"/>
    <x v="2"/>
    <x v="2"/>
    <s v="HLA-A*02:06,HLA-A*26:01,HLA-A*29:02,HLA-A*30:01,HLA-A*30:02,HLA-A*32:01,HLA-A*68:01,HLA-A*68:02,HLA-B*13:01,HLA-B*13:02,HLA-B*14:02,HLA-B*15:01,HLA-B*15:02,HLA-B*15:25,HLA-B*18:01,HLA-B*35:01,HLA-B*37:01,HLA-B*38:01,HLA-B*39:01,HLA-B*44:02,HLA-B*44:03,HLA-B*46:01,HLA-B*48:01,HLA-B*50:01,HLA-B*52:01,HLA-B*58:02,HLA-C*02:02,HLA-C*02:09,HLA-C*03:02,HLA-C*03:03,HLA-C*03:04,HLA-C*04:01,HLA-C*05:01,HLA-C*06:02,HLA-C*07:01,HLA-C*07:02,HLA-C*07:04,HLA-C*08:01,HLA-C*08:02,HLA-C*12:02,HLA-C*12:03,HLA-C*14:02,HLA-C*15:02,HLA-C*16:01,HLA-DQA1*01:02/DQB1*06:02,HLA-E*01:01,HLA-G*01:01,HLA-G*01:02,HLA-G*01:03,HLA-G*01:04,HLA-G*01:06"/>
    <x v="34"/>
    <n v="1.7160033436347992"/>
    <x v="34"/>
    <x v="0"/>
    <x v="0"/>
    <x v="31"/>
    <x v="45"/>
    <s v="Nil"/>
    <s v="Nil"/>
    <x v="0"/>
    <x v="2"/>
    <s v="1,1,1.0,0.0"/>
    <s v="Rv1733c"/>
    <s v="61-80"/>
    <x v="0"/>
    <x v="0"/>
    <x v="0"/>
    <n v="0.66666666666666663"/>
    <x v="45"/>
    <n v="48"/>
  </r>
  <r>
    <n v="154598"/>
    <s v="FLLKASVRELRECVGSELLT"/>
    <n v="20"/>
    <s v="NP_216545.1"/>
    <x v="0"/>
    <x v="0"/>
    <x v="0"/>
    <s v="Rv2029c"/>
    <x v="0"/>
    <s v="Nil"/>
    <x v="0"/>
    <s v="Nil"/>
    <x v="1"/>
    <s v="Yes"/>
    <s v="No"/>
    <s v="No"/>
    <s v="No"/>
    <x v="8"/>
    <x v="1"/>
    <x v="1"/>
    <x v="1"/>
    <s v="HLA-A*02:01,HLA-A*02:06,HLA-A*31:01,HLA-A*33:03,HLA-A*74:01,HLA-B*08:01,HLA-B*13:01,HLA-B*13:02,HLA-B*15:01,HLA-B*15:25,HLA-B*37:01,HLA-B*38:01,HLA-B*39:01,HLA-B*40:01,HLA-B*40:02,HLA-B*44:02,HLA-B*44:03,HLA-B*46:01,HLA-B*48:01,HLA-B*49:01,HLA-B*50:01,HLA-C*01:02,HLA-C*02:02,HLA-C*02:09,HLA-C*06:02,HLA-C*07:04,HLA-C*12:02,HLA-C*12:03,HLA-DPA1*02:01/DPB1*05:01,HLA-DRB1*03:01,HLA-DRB1*08:01,HLA-DRB1*08:06,HLA-DRB1*08:17,HLA-DRB1*13:01,HLA-DRB1*13:04,HLA-DRB1*13:27,HLA-DRB1*13:28,HLA-E*01:01"/>
    <x v="32"/>
    <n v="1.5910646070264991"/>
    <x v="32"/>
    <x v="13"/>
    <x v="14"/>
    <x v="32"/>
    <x v="46"/>
    <s v="Nil"/>
    <s v="Nil"/>
    <x v="0"/>
    <x v="1"/>
    <s v="0,1,0.99,0.09"/>
    <s v="Rv2029c"/>
    <s v="191-210"/>
    <x v="0"/>
    <x v="0"/>
    <x v="0"/>
    <n v="0.66666666666666663"/>
    <x v="46"/>
    <n v="49"/>
  </r>
  <r>
    <n v="154291"/>
    <s v="CLDELRGAAASAAFVVASGS"/>
    <n v="20"/>
    <s v="NP_216545.1"/>
    <x v="0"/>
    <x v="0"/>
    <x v="0"/>
    <s v="Rv2029c"/>
    <x v="0"/>
    <s v="Nil"/>
    <x v="0"/>
    <s v="Nil"/>
    <x v="1"/>
    <s v="Yes"/>
    <s v="No"/>
    <s v="No"/>
    <s v="No"/>
    <x v="14"/>
    <x v="1"/>
    <x v="1"/>
    <x v="1"/>
    <s v="HLA-B*13:02,HLA-B*15:01,HLA-B*15:02,HLA-B*15:25,HLA-B*18:01,HLA-B*46:01,HLA-B*52:01,HLA-B*55:01,HLA-B*56:01,HLA-C*02:02,HLA-C*02:09,HLA-C*03:02,HLA-C*03:03,HLA-C*03:04,HLA-C*08:01,HLA-C*12:02,HLA-C*12:03,HLA-C*15:02,HLA-C*16:01,HLA-C*17:01,HLA-DPA1*02:01/DPB1*14:01,HLA-DQA1*01:02/DQB1*06:02,HLA-DQA1*03:01/DQB1*03:02,HLA-DQA1*04:01/DQB1*04:02,HLA-DQA1*05:01/DQB1*03:01,HLA-DRB1*01:01,HLA-DRB1*01:02,HLA-DRB1*04:08,HLA-DRB1*04:23,HLA-DRB1*09:01,HLA-E*01:01,HLA-G*01:01,HLA-G*01:02,HLA-G*01:03,HLA-G*01:04,HLA-G*01:06"/>
    <x v="35"/>
    <n v="1.568201724066995"/>
    <x v="35"/>
    <x v="0"/>
    <x v="2"/>
    <x v="33"/>
    <x v="47"/>
    <s v="Nil"/>
    <s v="Nil"/>
    <x v="0"/>
    <x v="1"/>
    <s v="0,1,0.99,0.09"/>
    <s v="Rv2029c"/>
    <s v="131-150"/>
    <x v="0"/>
    <x v="0"/>
    <x v="0"/>
    <n v="0.66666666666666663"/>
    <x v="47"/>
    <n v="50"/>
  </r>
  <r>
    <n v="155229"/>
    <s v="MIATTRDREGATMITFRLRL"/>
    <n v="20"/>
    <s v="NP_216249.1"/>
    <x v="0"/>
    <x v="0"/>
    <x v="0"/>
    <s v="Rv1733c"/>
    <x v="0"/>
    <s v="Nil"/>
    <x v="0"/>
    <s v="Nil"/>
    <x v="1"/>
    <s v="Yes"/>
    <s v="No"/>
    <s v="No"/>
    <s v="No"/>
    <x v="15"/>
    <x v="2"/>
    <x v="2"/>
    <x v="2"/>
    <s v="HLA-A*02:01,HLA-A*03:01,HLA-A*11:01,HLA-A*26:01,HLA-A*30:01,HLA-A*31:01,HLA-A*32:01,HLA-A*33:03,HLA-A*68:01,HLA-A*74:01,HLA-B*08:01,HLA-B*13:01,HLA-B*13:02,HLA-B*14:02,HLA-B*18:01,HLA-B*27:02,HLA-B*37:01,HLA-B*38:01,HLA-B*39:01,HLA-B*40:01,HLA-B*40:02,HLA-B*44:02,HLA-B*44:03,HLA-B*48:01,HLA-B*49:01,HLA-B*50:01,HLA-B*52:01,HLA-C*01:02,HLA-C*02:02,HLA-C*02:09,HLA-C*04:01,HLA-C*05:01,HLA-C*06:02,HLA-C*07:01,HLA-C*07:02,HLA-C*07:04,HLA-C*08:01,HLA-C*08:02,HLA-C*12:03,HLA-C*15:02,HLA-C*17:01,HLA-DPA1*01/DPB1*04:01,HLA-E*01:01,HLA-G*01:01,HLA-G*01:02,HLA-G*01:03,HLA-G*01:04,HLA-G*01:06"/>
    <x v="36"/>
    <n v="1.6901960800285136"/>
    <x v="36"/>
    <x v="0"/>
    <x v="0"/>
    <x v="34"/>
    <x v="48"/>
    <s v="Nil"/>
    <s v="Nil"/>
    <x v="0"/>
    <x v="2"/>
    <s v="1,1,1.0,0.0"/>
    <s v="Rv1733c"/>
    <d v="2020-01-01T00:00:00"/>
    <x v="0"/>
    <x v="0"/>
    <x v="0"/>
    <n v="0.66666666666666663"/>
    <x v="48"/>
    <n v="51"/>
  </r>
  <r>
    <n v="161611"/>
    <s v="DGRSEFAYGSFVRTV"/>
    <n v="15"/>
    <s v="NP_216547.1"/>
    <x v="0"/>
    <x v="0"/>
    <x v="0"/>
    <s v="Rv2031c"/>
    <x v="0"/>
    <s v="Nil"/>
    <x v="0"/>
    <s v="EFG74196.1"/>
    <x v="0"/>
    <s v="No"/>
    <s v="No"/>
    <s v="Yes"/>
    <s v="No"/>
    <x v="16"/>
    <x v="2"/>
    <x v="2"/>
    <x v="2"/>
    <s v="HLA-A*02:06,HLA-A*23:01,HLA-A*24:02,HLA-A*31:01,HLA-A*33:03,HLA-A*68:02,HLA-B*13:01,HLA-B*13:02,HLA-B*18:01,HLA-B*27:02,HLA-B*27:05,HLA-B*37:01,HLA-B*40:01,HLA-B*40:02,HLA-B*44:02,HLA-B*44:03,HLA-B*46:01,HLA-B*49:01,HLA-B*50:01,HLA-B*51:01,HLA-B*52:01,HLA-C*02:02,HLA-C*02:09,HLA-C*03:02,HLA-C*03:03,HLA-C*03:04,HLA-C*06:02,HLA-C*07:01,HLA-C*07:02,HLA-C*07:04,HLA-C*12:02,HLA-C*12:03,HLA-C*14:02,HLA-C*15:02,HLA-C*16:01,HLA-C*17:01,HLA-DPA1*01/DPB1*04:01,HLA-DPA1*01:03/DPB1*02:01,HLA-DPA1*01:03/DPB1*04:01,HLA-DPA1*02:01/DPB1*01:01,HLA-DPA1*02:01/DPB1*05:01,HLA-DPA1*03:01/DPB1*04:02,HLA-DQA1*05:01/DQB1*03:01,HLA-G*01:01,HLA-G*01:02,HLA-G*01:03,HLA-G*01:04,HLA-G*01:06"/>
    <x v="36"/>
    <n v="1.6901960800285136"/>
    <x v="36"/>
    <x v="0"/>
    <x v="0"/>
    <x v="35"/>
    <x v="49"/>
    <s v="Nil"/>
    <s v="Nil"/>
    <x v="0"/>
    <x v="2"/>
    <s v="1,1,1.0,0.0"/>
    <s v="Rv2031c"/>
    <s v="88-102"/>
    <x v="0"/>
    <x v="0"/>
    <x v="0"/>
    <n v="0.66666666666666663"/>
    <x v="48"/>
    <n v="52"/>
  </r>
  <r>
    <n v="17838"/>
    <s v="FSRPGLPVEYLQVPSPSMGR"/>
    <n v="20"/>
    <s v="NP_216402.1,NP_218321.1,YP_177694.1"/>
    <x v="1"/>
    <x v="1"/>
    <x v="1"/>
    <s v="Rv0129c,Rv1886c,Rv3804c"/>
    <x v="1"/>
    <s v="Nil"/>
    <x v="0"/>
    <s v="EFG76843.1,EFG77402.1,EFG79198.1"/>
    <x v="2"/>
    <s v="No"/>
    <s v="No"/>
    <s v="Yes"/>
    <s v="No"/>
    <x v="11"/>
    <x v="2"/>
    <x v="2"/>
    <x v="2"/>
    <s v="HLA-A*02:01,HLA-A*02:06,HLA-A*03:01,HLA-A*11:01,HLA-A*23:01,HLA-A*24:02,HLA-A*25:01,HLA-A*26:01,HLA-A*29:02,HLA-A*30:02,HLA-A*31:01,HLA-A*32:01,HLA-A*33:03,HLA-A*68:01,HLA-A*74:01,HLA-B*07:02,HLA-B*08:01,HLA-B*13:01,HLA-B*13:02,HLA-B*14:02,HLA-B*15:01,HLA-B*15:02,HLA-B*15:25,HLA-B*18:01,HLA-B*27:02,HLA-B*27:05,HLA-B*35:01,HLA-B*35:03,HLA-B*37:01,HLA-B*38:01,HLA-B*39:01,HLA-B*40:01,HLA-B*40:02,HLA-B*46:01,HLA-B*48:01,HLA-B*49:01,HLA-B*50:01,HLA-B*51:01,HLA-B*52:01,HLA-B*53:01,HLA-B*55:01,HLA-B*56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DRB1*01:01,HLA-DRB1*04:01,HLA-DRB1*04:04,HLA-DRB1*04:05,HLA-DRB3*02:02,HLA-E*01:01,HLA-G*01:01,HLA-G*01:02,HLA-G*01:03,HLA-G*01:04,HLA-G*01:06"/>
    <x v="37"/>
    <n v="1.8864907251724818"/>
    <x v="37"/>
    <x v="0"/>
    <x v="0"/>
    <x v="1"/>
    <x v="50"/>
    <s v="fsrpglpveylqvpspsmgr,FSRPGLpveylqvpsPSMGR"/>
    <s v="bceid_17838:20(-0)/20(100.0%)&lt;=&gt;tceid_17838:20(-0)/20(100.0%),bceid_185214:9(-0)/9(100.0%)&lt;=&gt;tceid_17838:9(-11)/20(45.0%)"/>
    <x v="3"/>
    <x v="2"/>
    <s v="2,3,2.99,0.1"/>
    <s v="Rv1886c,Rv3804c,Rv0129c"/>
    <s v="41-60,44-63,47-66"/>
    <x v="1"/>
    <x v="2"/>
    <x v="1"/>
    <n v="0.33333333333333331"/>
    <x v="49"/>
    <n v="53"/>
  </r>
  <r>
    <n v="155892"/>
    <s v="TATSAPPRTKITVPARWVVN"/>
    <n v="20"/>
    <s v="NP_216249.1"/>
    <x v="0"/>
    <x v="0"/>
    <x v="0"/>
    <s v="Rv1733c"/>
    <x v="0"/>
    <s v="Nil"/>
    <x v="0"/>
    <s v="Nil"/>
    <x v="1"/>
    <s v="Yes"/>
    <s v="No"/>
    <s v="No"/>
    <s v="No"/>
    <x v="15"/>
    <x v="2"/>
    <x v="2"/>
    <x v="2"/>
    <s v="HLA-A*02:06,HLA-A*03:01,HLA-A*11:01,HLA-A*25:01,HLA-A*30:01,HLA-A*31:01,HLA-A*32:01,HLA-A*33:03,HLA-A*68:01,HLA-A*68:02,HLA-A*74:01,HLA-B*07:02,HLA-B*27:02,HLA-B*35:03,HLA-B*44:02,HLA-B*44:03,HLA-B*51:01,HLA-B*52:01,HLA-B*55:01,HLA-B*56:01,HLA-B*57:01,HLA-B*58:01,HLA-B*58:02,HLA-C*01:02,HLA-C*02:02,HLA-C*02:09,HLA-C*03:02,HLA-C*03:03,HLA-C*03:04,HLA-C*05:01,HLA-C*06:02,HLA-C*07:01,HLA-C*07:04,HLA-C*08:01,HLA-C*08:02,HLA-C*12:02,HLA-C*12:03,HLA-C*15:02,HLA-C*16:01,HLA-C*17:01,HLA-DPA1*02:01/DPB1*14:01,HLA-E*01:01,HLA-G*01:01,HLA-G*01:02,HLA-G*01:03,HLA-G*01:04,HLA-G*01:06"/>
    <x v="17"/>
    <n v="1.6812412373755872"/>
    <x v="17"/>
    <x v="0"/>
    <x v="0"/>
    <x v="36"/>
    <x v="51"/>
    <s v="Nil"/>
    <s v="Nil"/>
    <x v="0"/>
    <x v="0"/>
    <s v="0,1,1.0,0.06"/>
    <s v="Rv1733c"/>
    <s v="101-120"/>
    <x v="0"/>
    <x v="0"/>
    <x v="0"/>
    <n v="0.66666666666666663"/>
    <x v="50"/>
    <n v="54"/>
  </r>
  <r>
    <n v="154534"/>
    <s v="ESFTVNESRTAKQYRFVLPG"/>
    <n v="20"/>
    <s v="NP_216545.1"/>
    <x v="0"/>
    <x v="0"/>
    <x v="0"/>
    <s v="Rv2029c"/>
    <x v="0"/>
    <s v="Nil"/>
    <x v="0"/>
    <s v="Nil"/>
    <x v="1"/>
    <s v="Yes"/>
    <s v="No"/>
    <s v="No"/>
    <s v="No"/>
    <x v="10"/>
    <x v="2"/>
    <x v="2"/>
    <x v="2"/>
    <s v="HLA-A*03:01,HLA-A*11:01,HLA-A*23:01,HLA-A*25:01,HLA-A*26:01,HLA-A*29:02,HLA-A*30:01,HLA-A*30:02,HLA-A*31:01,HLA-A*32:01,HLA-A*33:03,HLA-A*68:01,HLA-A*68:02,HLA-A*74:01,HLA-B*07:02,HLA-B*08:01,HLA-B*14:02,HLA-B*15:01,HLA-B*15:02,HLA-B*15:25,HLA-B*18:01,HLA-B*27:02,HLA-B*27:05,HLA-B*38:01,HLA-B*44:02,HLA-B*44:03,HLA-B*46:01,HLA-B*57:01,HLA-B*58:01,HLA-B*58:02,HLA-C*01:02,HLA-C*02:02,HLA-C*02:09,HLA-C*03:02,HLA-C*03:03,HLA-C*03:04,HLA-C*06:02,HLA-C*07:01,HLA-C*07:02,HLA-C*07:04,HLA-C*12:02,HLA-C*12:03,HLA-C*15:02,HLA-C*16:01,HLA-C*17:01,HLA-DRB1*09:01,HLA-DRB3*02:02,HLA-E*01:01"/>
    <x v="36"/>
    <n v="1.6901960800285136"/>
    <x v="36"/>
    <x v="14"/>
    <x v="8"/>
    <x v="37"/>
    <x v="52"/>
    <s v="Nil"/>
    <s v="Nil"/>
    <x v="0"/>
    <x v="1"/>
    <s v="0,1,0.99,0.09"/>
    <s v="Rv2029c"/>
    <s v="101-120"/>
    <x v="0"/>
    <x v="0"/>
    <x v="0"/>
    <n v="0.66666666666666663"/>
    <x v="51"/>
    <n v="55"/>
  </r>
  <r>
    <n v="27389"/>
    <s v="ILTVSVAVSEGKPTEKHIQI"/>
    <n v="20"/>
    <s v="NP_216547.1"/>
    <x v="0"/>
    <x v="0"/>
    <x v="0"/>
    <s v="Rv2031c"/>
    <x v="0"/>
    <s v="Nil"/>
    <x v="0"/>
    <s v="Nil"/>
    <x v="1"/>
    <s v="Yes"/>
    <s v="No"/>
    <s v="No"/>
    <s v="No"/>
    <x v="9"/>
    <x v="1"/>
    <x v="1"/>
    <x v="1"/>
    <s v="HLA-A*03:01,HLA-A*11:01,HLA-A*30:01,HLA-A*68:01,HLA-B*07:02,HLA-B*08:01,HLA-B*14:02,HLA-B*18:01,HLA-B*35:03,HLA-B*44:02,HLA-B*44:03,HLA-B*49:01,HLA-B*51:01,HLA-B*52:01,HLA-B*53:01,HLA-B*55:01,HLA-B*56:01,HLA-C*01:02,HLA-C*04:01,HLA-C*07:04,HLA-C*08:01,HLA-C*15:02,HLA-DQA1*01:02/DQB1*06:02,HLA-DRB1*03:06,HLA-DRB1*03:07,HLA-DRB1*03:08,HLA-DRB1*04:08,HLA-DRB1*04:23,HLA-DRB1*08:02,HLA-DRB1*08:04,HLA-DRB1*08:06,HLA-DRB1*11:04,HLA-DRB1*11:06,HLA-DRB1*13:07,HLA-DRB1*13:11,HLA-E*01:01"/>
    <x v="35"/>
    <n v="1.568201724066995"/>
    <x v="35"/>
    <x v="15"/>
    <x v="15"/>
    <x v="38"/>
    <x v="53"/>
    <s v="ILTvsvavsegkptekhiQI"/>
    <s v="bceid_103718:15(-0)/15(100.0%)&lt;=&gt;tceid_27389:15(-5)/20(75.0%)"/>
    <x v="1"/>
    <x v="0"/>
    <s v="0,1,1.0,0.06"/>
    <s v="Rv2031c"/>
    <s v="121-140"/>
    <x v="0"/>
    <x v="0"/>
    <x v="0"/>
    <n v="0.66666666666666663"/>
    <x v="52"/>
    <n v="56"/>
  </r>
  <r>
    <n v="140597"/>
    <s v="SLIDLLHKI"/>
    <n v="9"/>
    <s v="NP_217918.1,YP_177977.1"/>
    <x v="3"/>
    <x v="3"/>
    <x v="3"/>
    <s v="Rv3401,Rv3499c"/>
    <x v="3"/>
    <s v="Nil"/>
    <x v="0"/>
    <s v="EFG77720.1"/>
    <x v="0"/>
    <s v="No"/>
    <s v="No"/>
    <s v="Yes"/>
    <s v="No"/>
    <x v="17"/>
    <x v="3"/>
    <x v="3"/>
    <x v="3"/>
    <s v="HLA-A*02:01,HLA-A*02:06,HLA-A*03:01,HLA-A*11:01,HLA-A*23:01,HLA-A*25:01,HLA-A*26:01,HLA-A*32:01,HLA-A*68:02,HLA-B*13:01,HLA-B*13:02,HLA-B*46:01,HLA-B*48:01,HLA-B*52:01,HLA-C*01:02,HLA-C*02:02,HLA-C*02:09,HLA-C*04:01,HLA-C*05:01,HLA-C*06:02,HLA-C*07:01,HLA-C*07:02,HLA-C*07:04,HLA-C*08:01,HLA-C*08:02,HLA-C*12:02,HLA-C*12:03,HLA-C*15:02,HLA-C*17:01,HLA-E*01:01,HLA-G*01:01,HLA-G*01:02,HLA-G*01:03,HLA-G*01:04,HLA-G*01:06"/>
    <x v="38"/>
    <n v="1.5563025007672873"/>
    <x v="38"/>
    <x v="0"/>
    <x v="2"/>
    <x v="39"/>
    <x v="54"/>
    <s v="Nil"/>
    <s v="Nil"/>
    <x v="0"/>
    <x v="1"/>
    <s v="0,2,1.94,0.27"/>
    <s v="Rv3401"/>
    <s v="654-662"/>
    <x v="0"/>
    <x v="1"/>
    <x v="0"/>
    <n v="0.66666666666666663"/>
    <x v="53"/>
    <n v="57"/>
  </r>
  <r>
    <n v="155140"/>
    <s v="LPPGVAADYYQRVADICRRS"/>
    <n v="20"/>
    <s v="NP_216545.1"/>
    <x v="0"/>
    <x v="0"/>
    <x v="0"/>
    <s v="Rv2029c"/>
    <x v="0"/>
    <s v="Nil"/>
    <x v="0"/>
    <s v="Nil"/>
    <x v="1"/>
    <s v="Yes"/>
    <s v="No"/>
    <s v="No"/>
    <s v="No"/>
    <x v="10"/>
    <x v="2"/>
    <x v="2"/>
    <x v="2"/>
    <s v="HLA-A*02:01,HLA-A*02:06,HLA-A*11:01,HLA-A*23:01,HLA-A*24:02,HLA-A*26:01,HLA-A*31:01,HLA-A*33:03,HLA-A*68:01,HLA-A*68:02,HLA-A*74:01,HLA-B*08:01,HLA-B*14:02,HLA-B*15:02,HLA-B*27:05,HLA-B*35:01,HLA-B*35:03,HLA-B*50:01,HLA-B*51:01,HLA-B*52:01,HLA-B*53:01,HLA-C*01:02,HLA-C*02:02,HLA-C*02:09,HLA-C*03:02,HLA-C*03:03,HLA-C*03:04,HLA-C*04:01,HLA-C*05:01,HLA-C*06:02,HLA-C*07:01,HLA-C*07:04,HLA-C*08:01,HLA-C*08:02,HLA-C*12:02,HLA-C*12:03,HLA-C*15:02,HLA-C*16:01,HLA-C*17:01,HLA-DRB3*01:01,HLA-DRB5*01:01,HLA-DRB5*01:05,HLA-E*01:01"/>
    <x v="39"/>
    <n v="1.6434526764861874"/>
    <x v="39"/>
    <x v="16"/>
    <x v="16"/>
    <x v="40"/>
    <x v="55"/>
    <s v="Nil"/>
    <s v="Nil"/>
    <x v="0"/>
    <x v="1"/>
    <s v="0,1,0.99,0.09"/>
    <s v="Rv2029c"/>
    <s v="151-170"/>
    <x v="0"/>
    <x v="0"/>
    <x v="0"/>
    <n v="0.66666666666666663"/>
    <x v="54"/>
    <n v="58"/>
  </r>
  <r>
    <n v="39169"/>
    <s v="LRPTFDTRLMRLEDEMKEGR"/>
    <n v="20"/>
    <s v="NP_216547.1"/>
    <x v="0"/>
    <x v="0"/>
    <x v="0"/>
    <s v="Rv2031c"/>
    <x v="0"/>
    <s v="Nil"/>
    <x v="0"/>
    <s v="Nil"/>
    <x v="1"/>
    <s v="Yes"/>
    <s v="No"/>
    <s v="No"/>
    <s v="No"/>
    <x v="13"/>
    <x v="2"/>
    <x v="2"/>
    <x v="2"/>
    <s v="HLA-A*03:01,HLA-A*11:01,HLA-A*23:01,HLA-A*24:02,HLA-A*30:01,HLA-A*31:01,HLA-A*33:03,HLA-A*68:01,HLA-A*74:01,HLA-B*07:02,HLA-B*08:01,HLA-B*13:01,HLA-B*13:02,HLA-B*14:02,HLA-B*27:05,HLA-B*35:01,HLA-B*35:03,HLA-B*37:01,HLA-B*38:01,HLA-B*39:01,HLA-B*48:01,HLA-B*53:01,HLA-B*55:01,HLA-C*01:02,HLA-C*04:01,HLA-C*05:01,HLA-C*06:02,HLA-C*07:01,HLA-C*07:02,HLA-C*07:04,HLA-C*08:01,HLA-C*08:02,HLA-C*14:02,HLA-C*17:01,HLA-DQA1*05:01/DQB1*02:01,HLA-E*01:01,HLA-G*01:01,HLA-G*01:02,HLA-G*01:03,HLA-G*01:04,HLA-G*01:06"/>
    <x v="31"/>
    <n v="1.6232492903979006"/>
    <x v="31"/>
    <x v="0"/>
    <x v="0"/>
    <x v="41"/>
    <x v="56"/>
    <s v="Nil"/>
    <s v="Nil"/>
    <x v="0"/>
    <x v="2"/>
    <s v="1,1,1.0,0.0"/>
    <s v="Rv2031c"/>
    <s v="31-50"/>
    <x v="0"/>
    <x v="0"/>
    <x v="0"/>
    <n v="0.66666666666666663"/>
    <x v="55"/>
    <n v="59"/>
  </r>
  <r>
    <n v="161726"/>
    <s v="VTSIHSLLDEGKQSL"/>
    <n v="15"/>
    <s v="YP_178023.1"/>
    <x v="0"/>
    <x v="0"/>
    <x v="0"/>
    <s v="Rv3875"/>
    <x v="0"/>
    <s v="Nil"/>
    <x v="0"/>
    <s v="Nil"/>
    <x v="1"/>
    <s v="Yes"/>
    <s v="No"/>
    <s v="No"/>
    <s v="No"/>
    <x v="11"/>
    <x v="2"/>
    <x v="2"/>
    <x v="2"/>
    <s v="HLA-A*02:01,HLA-A*02:06,HLA-A*11:01,HLA-B*07:02,HLA-B*08:01,HLA-B*13:01,HLA-B*13:02,HLA-B*14:02,HLA-B*15:02,HLA-B*35:03,HLA-B*37:01,HLA-B*38:01,HLA-B*39:01,HLA-B*48:01,HLA-C*01:02,HLA-C*02:02,HLA-C*02:09,HLA-C*03:02,HLA-C*03:03,HLA-C*03:04,HLA-C*04:01,HLA-C*05:01,HLA-C*07:01,HLA-C*07:02,HLA-C*07:04,HLA-C*08:01,HLA-C*08:02,HLA-C*12:02,HLA-C*14:02,HLA-C*15:02,HLA-C*16:01,HLA-C*17:01,HLA-DRB1*04:10,HLA-E*01:01,HLA-G*01:01,HLA-G*01:02,HLA-G*01:03,HLA-G*01:04,HLA-G*01:06"/>
    <x v="40"/>
    <n v="1.6020599913279623"/>
    <x v="40"/>
    <x v="0"/>
    <x v="2"/>
    <x v="42"/>
    <x v="57"/>
    <s v="vtsihslldegkqsl,vtsihslldegkqsl"/>
    <s v="bceid_46500:15(-1)/16(93.75%)&lt;=&gt;tceid_161726:15(-0)/15(100.0%),bceid_433149:15(-3)/18(83.33%)&lt;=&gt;tceid_161726:15(-0)/15(100.0%)"/>
    <x v="3"/>
    <x v="2"/>
    <s v="1,1,1.0,0.0"/>
    <s v="Rv3875"/>
    <s v="22-36"/>
    <x v="0"/>
    <x v="0"/>
    <x v="0"/>
    <n v="0.66666666666666663"/>
    <x v="56"/>
    <n v="60"/>
  </r>
  <r>
    <n v="106740"/>
    <s v="QKWDATATELNNALQ"/>
    <n v="15"/>
    <s v="YP_178023.1"/>
    <x v="0"/>
    <x v="0"/>
    <x v="0"/>
    <s v="Rv3875"/>
    <x v="0"/>
    <s v="Nil"/>
    <x v="0"/>
    <s v="Nil"/>
    <x v="1"/>
    <s v="Yes"/>
    <s v="No"/>
    <s v="No"/>
    <s v="No"/>
    <x v="13"/>
    <x v="2"/>
    <x v="2"/>
    <x v="2"/>
    <s v="HLA-A*23:01,HLA-A*24:02,HLA-A*68:02,HLA-B*08:01,HLA-B*14:02,HLA-B*35:01,HLA-B*35:03,HLA-B*37:01,HLA-B*38:01,HLA-B*39:01,HLA-B*48:01,HLA-B*51:01,HLA-B*53:01,HLA-C*01:02,HLA-C*02:02,HLA-C*02:09,HLA-C*03:02,HLA-C*03:03,HLA-C*03:04,HLA-C*04:01,HLA-C*05:01,HLA-C*07:02,HLA-C*07:04,HLA-C*08:01,HLA-C*08:02,HLA-C*12:02,HLA-C*12:03,HLA-C*14:02,HLA-C*16:01,HLA-C*17:01,HLA-DQA1*01:02/DQB1*06:02,HLA-E*01:01,HLA-G*01:01,HLA-G*01:02,HLA-G*01:03,HLA-G*01:04,HLA-G*01:06"/>
    <x v="41"/>
    <n v="1.5797835966168101"/>
    <x v="41"/>
    <x v="0"/>
    <x v="2"/>
    <x v="35"/>
    <x v="58"/>
    <s v="qkwdatatelnnALQ"/>
    <s v="bceid_52048:12(-1)/13(92.31%)&lt;=&gt;tceid_106740:12(-3)/15(80.0%)"/>
    <x v="1"/>
    <x v="2"/>
    <s v="1,1,1.0,0.0"/>
    <s v="Rv3875"/>
    <s v="56-70"/>
    <x v="0"/>
    <x v="0"/>
    <x v="0"/>
    <n v="0.66666666666666663"/>
    <x v="57"/>
    <n v="61"/>
  </r>
  <r>
    <n v="155542"/>
    <s v="QRVADICRRSSTPLILDTSG"/>
    <n v="20"/>
    <s v="NP_216545.1"/>
    <x v="0"/>
    <x v="0"/>
    <x v="0"/>
    <s v="Rv2029c"/>
    <x v="0"/>
    <s v="Nil"/>
    <x v="0"/>
    <s v="Nil"/>
    <x v="1"/>
    <s v="Yes"/>
    <s v="No"/>
    <s v="No"/>
    <s v="No"/>
    <x v="5"/>
    <x v="1"/>
    <x v="1"/>
    <x v="1"/>
    <s v="HLA-A*31:01,HLA-B*07:02,HLA-B*14:02,HLA-B*27:02,HLA-B*27:05,HLA-B*38:01,HLA-B*39:01,HLA-B*48:01,HLA-C*04:01,HLA-C*06:02,HLA-C*07:01,HLA-C*07:02,HLA-C*07:04,HLA-C*15:02,HLA-C*16:01,HLA-DPA1*02:01/DPB1*14:01,HLA-DRB1*07:01,HLA-DRB1*09:01,HLA-DRB1*13:02,HLA-DRB3*02:02,HLA-E*01:01,HLA-G*01:01,HLA-G*01:02,HLA-G*01:03,HLA-G*01:04,HLA-G*01:06"/>
    <x v="19"/>
    <n v="1.4313637641589874"/>
    <x v="19"/>
    <x v="0"/>
    <x v="17"/>
    <x v="43"/>
    <x v="59"/>
    <s v="Nil"/>
    <s v="Nil"/>
    <x v="0"/>
    <x v="1"/>
    <s v="0,1,0.99,0.09"/>
    <s v="Rv2029c"/>
    <s v="161-180"/>
    <x v="0"/>
    <x v="0"/>
    <x v="0"/>
    <n v="0.66666666666666663"/>
    <x v="58"/>
    <n v="62"/>
  </r>
  <r>
    <n v="34284"/>
    <s v="KWDATATELNNALQN"/>
    <n v="15"/>
    <s v="YP_178023.1"/>
    <x v="0"/>
    <x v="0"/>
    <x v="0"/>
    <s v="Rv3875"/>
    <x v="0"/>
    <s v="Nil"/>
    <x v="0"/>
    <s v="Nil"/>
    <x v="1"/>
    <s v="Yes"/>
    <s v="No"/>
    <s v="No"/>
    <s v="No"/>
    <x v="13"/>
    <x v="2"/>
    <x v="2"/>
    <x v="2"/>
    <s v="HLA-A*23:01,HLA-A*24:02,HLA-A*68:02,HLA-B*08:01,HLA-B*14:02,HLA-B*35:01,HLA-B*35:03,HLA-B*37:01,HLA-B*39:01,HLA-B*51:01,HLA-B*53:01,HLA-C*01:02,HLA-C*02:02,HLA-C*02:09,HLA-C*03:02,HLA-C*03:03,HLA-C*03:04,HLA-C*04:01,HLA-C*05:01,HLA-C*07:02,HLA-C*07:04,HLA-C*08:01,HLA-C*08:02,HLA-C*12:02,HLA-C*12:03,HLA-C*14:02,HLA-C*16:01,HLA-C*17:01,HLA-DQA1*01:02/DQB1*06:02,HLA-E*01:01,HLA-G*01:01,HLA-G*01:02,HLA-G*01:03,HLA-G*01:04,HLA-G*01:06"/>
    <x v="38"/>
    <n v="1.5563025007672873"/>
    <x v="38"/>
    <x v="0"/>
    <x v="2"/>
    <x v="44"/>
    <x v="60"/>
    <s v="kwdatatelnnALQN"/>
    <s v="bceid_52048:11(-2)/13(84.62%)&lt;=&gt;tceid_34284:11(-4)/15(73.33%)"/>
    <x v="1"/>
    <x v="2"/>
    <s v="1,1,1.0,0.0"/>
    <s v="Rv3875"/>
    <s v="57-71"/>
    <x v="0"/>
    <x v="0"/>
    <x v="0"/>
    <n v="0.66666666666666663"/>
    <x v="59"/>
    <n v="63"/>
  </r>
  <r>
    <n v="154931"/>
    <s v="IRVRNASWQHDIDSLFCTQR"/>
    <n v="20"/>
    <s v="NP_216249.1"/>
    <x v="0"/>
    <x v="0"/>
    <x v="0"/>
    <s v="Rv1733c"/>
    <x v="0"/>
    <s v="Nil"/>
    <x v="0"/>
    <s v="Nil"/>
    <x v="1"/>
    <s v="Yes"/>
    <s v="No"/>
    <s v="No"/>
    <s v="No"/>
    <x v="18"/>
    <x v="3"/>
    <x v="3"/>
    <x v="3"/>
    <s v="HLA-A*03:01,HLA-A*23:01,HLA-A*24:02,HLA-A*29:02,HLA-A*30:01,HLA-A*30:02,HLA-A*31:01,HLA-A*32:01,HLA-A*33:03,HLA-A*68:01,HLA-A*74:01,HLA-B*13:01,HLA-B*13:02,HLA-B*15:01,HLA-B*15:02,HLA-B*15:25,HLA-B*18:01,HLA-B*35:01,HLA-B*37:01,HLA-B*38:01,HLA-B*39:01,HLA-B*40:01,HLA-B*46:01,HLA-B*48:01,HLA-B*52:01,HLA-B*53:01,HLA-B*57:01,HLA-B*58:01,HLA-B*58:02,HLA-C*02:02,HLA-C*02:09,HLA-C*03:02,HLA-C*04:01,HLA-C*12:02,HLA-C*14:02,HLA-C*15:02,HLA-DRB1*03:01,HLA-DRB1*04:02,HLA-DRB1*08:01,HLA-DRB1*08:04,HLA-DRB1*08:06,HLA-DRB1*08:13,HLA-DRB1*08:17,HLA-DRB1*11:02,HLA-DRB1*11:21,HLA-DRB1*13:04,HLA-DRB1*13:22,HLA-DRB3*01:01,HLA-G*01:01,HLA-G*01:02,HLA-G*01:03,HLA-G*01:04,HLA-G*01:06"/>
    <x v="22"/>
    <n v="1.7323937598229686"/>
    <x v="22"/>
    <x v="3"/>
    <x v="18"/>
    <x v="45"/>
    <x v="61"/>
    <s v="Nil"/>
    <s v="Nil"/>
    <x v="0"/>
    <x v="0"/>
    <s v="0,1,1.0,0.06"/>
    <s v="Rv1733c"/>
    <s v="191-210"/>
    <x v="0"/>
    <x v="0"/>
    <x v="0"/>
    <n v="0.66666666666666663"/>
    <x v="60"/>
    <n v="64"/>
  </r>
  <r>
    <n v="120392"/>
    <s v="AAVQAAWAVLVAYFNRLRCGTGDY"/>
    <n v="24"/>
    <s v="NP_216382.3"/>
    <x v="0"/>
    <x v="0"/>
    <x v="0"/>
    <s v="Rv1866"/>
    <x v="0"/>
    <s v="Nil"/>
    <x v="0"/>
    <s v="Nil"/>
    <x v="1"/>
    <s v="Yes"/>
    <s v="No"/>
    <s v="No"/>
    <s v="No"/>
    <x v="0"/>
    <x v="0"/>
    <x v="0"/>
    <x v="0"/>
    <s v="HLA-A*02:01,HLA-A*02:06,HLA-A*11:01,HLA-A*23:01,HLA-A*24:02,HLA-A*25:01,HLA-A*26:01,HLA-A*29:02,HLA-A*30:02,HLA-A*31:01,HLA-A*32:01,HLA-A*33:03,HLA-A*68:01,HLA-A*68:02,HLA-A*74:01,HLA-B*13:01,HLA-B*13:02,HLA-B*15:01,HLA-B*15:02,HLA-B*15:25,HLA-B*18:01,HLA-B*27:02,HLA-B*35:01,HLA-B*35:03,HLA-B*46:01,HLA-B*48:01,HLA-B*51:01,HLA-B*52:01,HLA-B*53:01,HLA-B*55:01,HLA-B*56:01,HLA-B*57:01,HLA-B*58:01,HLA-B*58:02,HLA-C*01:02,HLA-C*02:02,HLA-C*02:09,HLA-C*03:02,HLA-C*03:03,HLA-C*03:04,HLA-C*08:01,HLA-C*12:02,HLA-C*12:03,HLA-C*14:02,HLA-C*15:02,HLA-C*16:01,HLA-C*17:01,HLA-DPA1*01/DPB1*04:01,HLA-DPA1*01:03/DPB1*02:01,HLA-DPA1*01:03/DPB1*04:01,HLA-DPA1*02:01/DPB1*01:01,HLA-DPA1*02:01/DPB1*05:01,HLA-DPA1*02:01/DPB1*14:01,HLA-DPA1*03:01/DPB1*04:02,HLA-DQA1*01:01/DQB1*05:01,HLA-DQA1*01:02/DQB1*06:02,HLA-DQA1*03:01/DQB1*03:02,HLA-DQA1*04:01/DQB1*04:02,HLA-DQA1*05:01/DQB1*03:01,HLA-DRB1*01:01,HLA-DRB1*01:02,HLA-DRB1*04:02,HLA-DRB1*04:04,HLA-DRB1*04:05,HLA-DRB1*07:01,HLA-DRB1*08:01,HLA-DRB1*08:02,HLA-DRB1*08:04,HLA-DRB1*08:06,HLA-DRB1*08:13,HLA-DRB1*08:17,HLA-DRB1*09:01,HLA-DRB1*11:01,HLA-DRB1*11:02,HLA-DRB1*11:04,HLA-DRB1*11:06,HLA-DRB1*11:14,HLA-DRB1*11:21,HLA-DRB1*12:01,HLA-DRB1*13:01,HLA-DRB1*13:02,HLA-DRB1*13:11,HLA-DRB1*13:22,HLA-DRB1*13:23,HLA-DRB1*13:27,HLA-DRB1*13:28,HLA-DRB1*15:01,HLA-DRB1*15:02,HLA-DRB1*15:06,HLA-DRB5*01:01,HLA-DRB5*01:05,HLA-E*01:01,HLA-G*01:01,HLA-G*01:02,HLA-G*01:03,HLA-G*01:04,HLA-G*01:06"/>
    <x v="42"/>
    <n v="1.9912260756924949"/>
    <x v="42"/>
    <x v="0"/>
    <x v="0"/>
    <x v="1"/>
    <x v="62"/>
    <s v="aavqaawavlvayfnrlrcgtgdy"/>
    <s v="bceid_120392:24(-0)/24(100.0%)&lt;=&gt;tceid_120392:24(-0)/24(100.0%)"/>
    <x v="1"/>
    <x v="8"/>
    <s v="0,1,0.97,0.16"/>
    <s v="Rv1866"/>
    <s v="150-173"/>
    <x v="0"/>
    <x v="2"/>
    <x v="1"/>
    <n v="0.33333333333333331"/>
    <x v="61"/>
    <n v="65"/>
  </r>
  <r>
    <n v="155954"/>
    <s v="TRHPATATVIDHEGVIDSNT"/>
    <n v="20"/>
    <s v="NP_216249.1"/>
    <x v="0"/>
    <x v="0"/>
    <x v="0"/>
    <s v="Rv1733c"/>
    <x v="0"/>
    <s v="Nil"/>
    <x v="0"/>
    <s v="Nil"/>
    <x v="1"/>
    <s v="Yes"/>
    <s v="No"/>
    <s v="No"/>
    <s v="No"/>
    <x v="13"/>
    <x v="2"/>
    <x v="2"/>
    <x v="2"/>
    <s v="HLA-A*25:01,HLA-A*26:01,HLA-A*68:02,HLA-B*07:02,HLA-B*14:02,HLA-B*27:02,HLA-B*27:05,HLA-B*35:01,HLA-B*35:03,HLA-B*38:01,HLA-B*39:01,HLA-B*48:01,HLA-B*51:01,HLA-B*55:01,HLA-B*56:01,HLA-C*01:02,HLA-C*03:03,HLA-C*03:04,HLA-C*05:01,HLA-C*06:02,HLA-C*07:01,HLA-C*07:02,HLA-C*07:04,HLA-C*08:02,HLA-C*15:02,HLA-C*17:01,HLA-DQA1*04:01/DQB1*04:02,HLA-E*01:01,HLA-G*01:01,HLA-G*01:02,HLA-G*01:03,HLA-G*01:04,HLA-G*01:06"/>
    <x v="43"/>
    <n v="1.5314789170422551"/>
    <x v="43"/>
    <x v="0"/>
    <x v="17"/>
    <x v="46"/>
    <x v="63"/>
    <s v="Nil"/>
    <s v="Nil"/>
    <x v="0"/>
    <x v="2"/>
    <s v="1,1,1.0,0.0"/>
    <s v="Rv1733c"/>
    <s v="81-100"/>
    <x v="0"/>
    <x v="0"/>
    <x v="0"/>
    <n v="0.66666666666666663"/>
    <x v="62"/>
    <n v="66"/>
  </r>
  <r>
    <n v="38245"/>
    <s v="LNIYVRRWRTALHATVSALIVAI"/>
    <n v="23"/>
    <s v="NP_216503.1"/>
    <x v="0"/>
    <x v="0"/>
    <x v="0"/>
    <s v="Rv1987"/>
    <x v="0"/>
    <s v="Nil"/>
    <x v="0"/>
    <s v="Nil"/>
    <x v="1"/>
    <s v="Yes"/>
    <s v="No"/>
    <s v="No"/>
    <s v="No"/>
    <x v="1"/>
    <x v="0"/>
    <x v="0"/>
    <x v="0"/>
    <s v="HLA-A*02:01,HLA-A*02:06,HLA-A*24:02,HLA-A*25:01,HLA-A*30:01,HLA-A*32:01,HLA-A*33:03,HLA-A*68:02,HLA-B*07:02,HLA-B*08:01,HLA-B*13:01,HLA-B*13:02,HLA-B*14:02,HLA-B*15:01,HLA-B*15:02,HLA-B*15:25,HLA-B*27:02,HLA-B*27:05,HLA-B*38:01,HLA-B*39:01,HLA-B*46:01,HLA-B*48:01,HLA-B*51:01,HLA-B*52:01,HLA-B*55:01,HLA-B*56:01,HLA-C*01:02,HLA-C*02:02,HLA-C*02:09,HLA-C*03:02,HLA-C*03:03,HLA-C*03:04,HLA-C*06:02,HLA-C*07:01,HLA-C*08:01,HLA-C*12:02,HLA-C*12:03,HLA-C*14:02,HLA-C*15:02,HLA-C*16:01,HLA-C*17:01,HLA-DPA1*02:01/DPB1*14:01,HLA-DQA1*01:02/DQB1*06:02,HLA-DQA1*03:01/DQB1*03:02,HLA-DQA1*04:01/DQB1*04:02,HLA-DQA1*05:01/DQB1*03:01,HLA-DRB1*01:01,HLA-DRB1*04:01,HLA-DRB1*04:02,HLA-DRB1*04:04,HLA-DRB1*04:05,HLA-DRB1*04:08,HLA-DRB1*04:10,HLA-DRB1*04:23,HLA-DRB1*04:26,HLA-DRB1*07:01,HLA-DRB1*07:03,HLA-DRB1*08:01,HLA-DRB1*08:02,HLA-DRB1*08:04,HLA-DRB1*08:06,HLA-DRB1*08:13,HLA-DRB1*08:17,HLA-DRB1*09:01,HLA-DRB1*11:01,HLA-DRB1*11:02,HLA-DRB1*11:04,HLA-DRB1*11:06,HLA-DRB1*11:14,HLA-DRB1*11:20,HLA-DRB1*11:21,HLA-DRB1*13:01,HLA-DRB1*13:02,HLA-DRB1*13:04,HLA-DRB1*13:07,HLA-DRB1*13:11,HLA-DRB1*13:21,HLA-DRB1*13:22,HLA-DRB1*13:23,HLA-DRB1*13:27,HLA-DRB1*13:28,HLA-DRB1*15:01,HLA-DRB1*15:02,HLA-DRB1*15:06,HLA-DRB3*02:02,HLA-DRB5*01:01,HLA-DRB5*01:05,HLA-E*01:01"/>
    <x v="44"/>
    <n v="1.9493900066449128"/>
    <x v="44"/>
    <x v="0"/>
    <x v="2"/>
    <x v="3"/>
    <x v="64"/>
    <s v="Nil"/>
    <s v="Nil"/>
    <x v="0"/>
    <x v="4"/>
    <s v="0,1,0.99,0.1"/>
    <s v="Rv1987"/>
    <d v="2026-04-01T00:00:00"/>
    <x v="0"/>
    <x v="4"/>
    <x v="1"/>
    <n v="0.33333333333333331"/>
    <x v="63"/>
    <n v="67"/>
  </r>
  <r>
    <n v="39011"/>
    <s v="LQVPSPSMGRDIKVQFQSGG"/>
    <n v="20"/>
    <s v="NP_216402.1,NP_218321.1,YP_177694.1"/>
    <x v="1"/>
    <x v="1"/>
    <x v="1"/>
    <s v="Rv0129c,Rv1886c,Rv3804c"/>
    <x v="1"/>
    <s v="Nil"/>
    <x v="0"/>
    <s v="EFG77402.1,EFG79198.1"/>
    <x v="3"/>
    <s v="No"/>
    <s v="No"/>
    <s v="Yes"/>
    <s v="No"/>
    <x v="11"/>
    <x v="2"/>
    <x v="2"/>
    <x v="2"/>
    <s v="HLA-A*03:01,HLA-A*11:01,HLA-A*26:01,HLA-A*31:01,HLA-A*32:01,HLA-A*33:03,HLA-A*68:01,HLA-A*74:01,HLA-B*07:02,HLA-B*08:01,HLA-B*13:01,HLA-B*15:01,HLA-B*15:02,HLA-B*15:25,HLA-B*27:02,HLA-B*27:05,HLA-B*35:01,HLA-B*46:01,HLA-B*48:01,HLA-B*51:01,HLA-B*52:01,HLA-B*53:01,HLA-B*55:01,HLA-B*56:01,HLA-B*57:01,HLA-B*58:01,HLA-B*58:02,HLA-C*02:02,HLA-C*02:09,HLA-C*03:02,HLA-C*03:03,HLA-C*03:04,HLA-C*06:02,HLA-C*07:01,HLA-C*07:02,HLA-C*07:04,HLA-C*12:02,HLA-C*12:03,HLA-C*16:01,HLA-DRB1*03:01,HLA-DRB1*03:05,HLA-DRB1*03:06,HLA-DRB1*03:07,HLA-DRB1*03:08,HLA-DRB1*03:09,HLA-DRB1*11:07,HLA-DRB4*01:01,HLA-E*01:01,HLA-G*01:01,HLA-G*01:02,HLA-G*01:03,HLA-G*01:04,HLA-G*01:06"/>
    <x v="22"/>
    <n v="1.7323937598229686"/>
    <x v="22"/>
    <x v="0"/>
    <x v="2"/>
    <x v="47"/>
    <x v="65"/>
    <s v="lqvpspsmgrdikvqfqsgg"/>
    <s v="bceid_39011:20(-0)/20(100.0%)&lt;=&gt;tceid_39011:20(-0)/20(100.0%)"/>
    <x v="1"/>
    <x v="2"/>
    <s v="2,3,2.99,0.1"/>
    <s v="Rv1886c,Rv0129c,Rv3804c"/>
    <s v="51-70,57-76,54-73"/>
    <x v="1"/>
    <x v="2"/>
    <x v="1"/>
    <n v="0.33333333333333331"/>
    <x v="64"/>
    <n v="68"/>
  </r>
  <r>
    <n v="121059"/>
    <s v="VVHPAVVQANRVRTWLLAVSNVFGQ"/>
    <n v="25"/>
    <s v="YP_177753.1"/>
    <x v="0"/>
    <x v="0"/>
    <x v="0"/>
    <s v="Rv0755c"/>
    <x v="0"/>
    <s v="Nil"/>
    <x v="0"/>
    <s v="Nil"/>
    <x v="1"/>
    <s v="Yes"/>
    <s v="No"/>
    <s v="No"/>
    <s v="No"/>
    <x v="0"/>
    <x v="0"/>
    <x v="0"/>
    <x v="0"/>
    <s v="HLA-A*02:01,HLA-A*02:06,HLA-A*11:01,HLA-A*23:01,HLA-A*24:02,HLA-A*25:01,HLA-A*30:01,HLA-A*31:01,HLA-A*32:01,HLA-A*33:03,HLA-A*68:01,HLA-A*68:02,HLA-A*74:01,HLA-B*07:02,HLA-B*08:01,HLA-B*13:01,HLA-B*13:02,HLA-B*14:02,HLA-B*15:01,HLA-B*15:02,HLA-B*15:25,HLA-B*39:01,HLA-B*44:02,HLA-B*44:03,HLA-B*51:01,HLA-B*52:01,HLA-B*53:01,HLA-B*55:01,HLA-B*56:01,HLA-B*57:01,HLA-B*58:01,HLA-B*58:02,HLA-C*02:02,HLA-C*02:09,HLA-C*03:03,HLA-C*03:04,HLA-C*06:02,HLA-C*07:01,HLA-C*07:02,HLA-C*12:02,HLA-C*12:03,HLA-C*15:02,HLA-C*16:01,HLA-C*17:01,HLA-DPA1*01/DPB1*04:01,HLA-DPA1*01:03/DPB1*04:01,HLA-DPA1*02:01/DPB1*14:01,HLA-DQA1*01:01/DQB1*05:01,HLA-DQA1*05:01/DQB1*03:01,HLA-DRB1*04:01,HLA-DRB1*04:02,HLA-DRB1*04:04,HLA-DRB1*04:05,HLA-DRB1*04:08,HLA-DRB1*04:21,HLA-DRB1*04:26,HLA-DRB1*07:01,HLA-DRB1*07:03,HLA-DRB1*08:02,HLA-DRB1*08:04,HLA-DRB1*11:02,HLA-DRB1*11:04,HLA-DRB1*11:06,HLA-DRB1*11:07,HLA-DRB1*11:14,HLA-DRB1*11:20,HLA-DRB1*11:21,HLA-DRB1*13:01,HLA-DRB1*13:02,HLA-DRB1*13:04,HLA-DRB1*13:07,HLA-DRB1*13:11,HLA-DRB1*13:22,HLA-DRB1*13:23,HLA-DRB1*13:27,HLA-DRB1*13:28,HLA-DRB1*15:01,HLA-DRB3*01:01,HLA-DRB3*02:02,HLA-DRB5*01:01,HLA-DRB5*01:05,HLA-E*01:01,HLA-G*01:01,HLA-G*01:02,HLA-G*01:03,HLA-G*01:04,HLA-G*01:06"/>
    <x v="8"/>
    <n v="1.9444826721501687"/>
    <x v="8"/>
    <x v="0"/>
    <x v="0"/>
    <x v="9"/>
    <x v="66"/>
    <s v="vvhpavvqanrvrtwllavsnvfgq"/>
    <s v="bceid_121059:25(-0)/25(100.0%)&lt;=&gt;tceid_121059:25(-0)/25(100.0%)"/>
    <x v="1"/>
    <x v="9"/>
    <s v="0,1,0.99,0.12"/>
    <s v="Rv0755c"/>
    <s v="105-129"/>
    <x v="0"/>
    <x v="2"/>
    <x v="1"/>
    <n v="0.33333333333333331"/>
    <x v="65"/>
    <n v="69"/>
  </r>
  <r>
    <n v="144961"/>
    <s v="SWRILDGLIAVMMVALGISLTVT"/>
    <n v="23"/>
    <s v="NP_216502.1"/>
    <x v="0"/>
    <x v="0"/>
    <x v="0"/>
    <s v="Rv1986"/>
    <x v="0"/>
    <s v="Nil"/>
    <x v="0"/>
    <s v="Nil"/>
    <x v="1"/>
    <s v="Yes"/>
    <s v="No"/>
    <s v="No"/>
    <s v="No"/>
    <x v="1"/>
    <x v="0"/>
    <x v="0"/>
    <x v="0"/>
    <s v="HLA-A*02:01,HLA-A*02:06,HLA-A*32:01,HLA-A*68:02,HLA-B*13:01,HLA-B*13:02,HLA-B*15:02,HLA-B*15:25,HLA-B*27:02,HLA-B*27:05,HLA-B*35:03,HLA-B*39:01,HLA-B*46:01,HLA-B*48:01,HLA-B*51:01,HLA-B*52:01,HLA-B*55:01,HLA-B*56:01,HLA-B*58:01,HLA-C*01:02,HLA-C*02:02,HLA-C*02:09,HLA-C*03:02,HLA-C*03:03,HLA-C*03:04,HLA-C*04:01,HLA-C*05:01,HLA-C*06:02,HLA-C*07:02,HLA-C*07:04,HLA-C*08:01,HLA-C*08:02,HLA-C*12:02,HLA-C*12:03,HLA-C*15:02,HLA-C*16:01,HLA-C*17:01,HLA-DPA1*01:03/DPB1*04:01,HLA-DPA1*02:01/DPB1*14:01,HLA-DQA1*01:02/DQB1*06:02,HLA-DQA1*04:01/DQB1*04:02,HLA-DQA1*05:01/DQB1*03:01,HLA-DRB1*01:01,HLA-DRB1*01:02,HLA-DRB1*03:05,HLA-DRB1*03:09,HLA-DRB1*04:01,HLA-DRB1*04:04,HLA-DRB1*04:05,HLA-DRB1*04:08,HLA-DRB1*04:10,HLA-DRB1*04:21,HLA-DRB1*04:23,HLA-DRB1*04:26,HLA-DRB1*07:03,HLA-DRB1*08:01,HLA-DRB1*08:02,HLA-DRB1*08:04,HLA-DRB1*08:06,HLA-DRB1*08:13,HLA-DRB1*08:17,HLA-DRB1*09:01,HLA-DRB1*11:01,HLA-DRB1*11:02,HLA-DRB1*11:04,HLA-DRB1*11:06,HLA-DRB1*11:07,HLA-DRB1*11:14,HLA-DRB1*11:20,HLA-DRB1*11:21,HLA-DRB1*11:28,HLA-DRB1*12:01,HLA-DRB1*13:05,HLA-DRB1*13:07,HLA-DRB1*13:11,HLA-DRB1*13:21,HLA-DRB1*13:22,HLA-DRB1*13:23,HLA-DRB1*15:01,HLA-DRB1*15:02,HLA-DRB1*15:06,HLA-DRB3*01:01,HLA-DRB5*01:05,HLA-E*01:01"/>
    <x v="23"/>
    <n v="1.9294189257142926"/>
    <x v="23"/>
    <x v="0"/>
    <x v="0"/>
    <x v="4"/>
    <x v="67"/>
    <s v="Nil"/>
    <s v="Nil"/>
    <x v="0"/>
    <x v="1"/>
    <s v="0,1,0.99,0.09"/>
    <s v="Rv1986"/>
    <s v="177-199"/>
    <x v="0"/>
    <x v="2"/>
    <x v="1"/>
    <n v="0.33333333333333331"/>
    <x v="66"/>
    <n v="70"/>
  </r>
  <r>
    <n v="144906"/>
    <s v="IALIVITFVVVPAMAYLHYY"/>
    <n v="20"/>
    <s v="NP_216495.2"/>
    <x v="0"/>
    <x v="0"/>
    <x v="0"/>
    <s v="Rv1979c"/>
    <x v="0"/>
    <s v="Nil"/>
    <x v="0"/>
    <s v="Nil"/>
    <x v="1"/>
    <s v="Yes"/>
    <s v="No"/>
    <s v="No"/>
    <s v="No"/>
    <x v="0"/>
    <x v="0"/>
    <x v="0"/>
    <x v="0"/>
    <s v="HLA-A*02:01,HLA-A*02:06,HLA-A*25:01,HLA-A*26:01,HLA-A*29:02,HLA-A*30:02,HLA-A*32:01,HLA-A*68:02,HLA-B*13:02,HLA-B*15:01,HLA-B*15:02,HLA-B*15:25,HLA-B*18:01,HLA-B*35:01,HLA-B*35:03,HLA-B*46:01,HLA-B*51:01,HLA-B*52:01,HLA-B*53:01,HLA-B*55:01,HLA-B*57:01,HLA-B*58:02,HLA-C*01:02,HLA-C*02:02,HLA-C*02:09,HLA-C*03:02,HLA-C*03:03,HLA-C*03:04,HLA-C*08:01,HLA-C*12:02,HLA-C*12:03,HLA-C*14:02,HLA-C*15:02,HLA-C*16:01,HLA-C*17:01,HLA-DPA1*01/DPB1*04:01,HLA-DPA1*01:03/DPB1*02:01,HLA-DPA1*01:03/DPB1*04:01,HLA-DPA1*02:01/DPB1*01:01,HLA-DPA1*02:01/DPB1*05:01,HLA-DPA1*02:01/DPB1*14:01,HLA-DQA1*01:01/DQB1*05:01,HLA-DQA1*01:02/DQB1*06:02,HLA-DQA1*03:01/DQB1*03:02,HLA-DQA1*04:01/DQB1*04:02,HLA-DQA1*05:01/DQB1*02:01,HLA-DRB1*01:01,HLA-DRB1*01:02,HLA-DRB1*03:01,HLA-DRB1*03:05,HLA-DRB1*03:09,HLA-DRB1*04:01,HLA-DRB1*04:02,HLA-DRB1*04:04,HLA-DRB1*04:05,HLA-DRB1*04:08,HLA-DRB1*04:10,HLA-DRB1*04:21,HLA-DRB1*04:23,HLA-DRB1*04:26,HLA-DRB1*07:01,HLA-DRB1*07:03,HLA-DRB1*08:01,HLA-DRB1*08:02,HLA-DRB1*08:17,HLA-DRB1*09:01,HLA-DRB1*11:01,HLA-DRB1*11:02,HLA-DRB1*11:14,HLA-DRB1*11:21,HLA-DRB1*11:28,HLA-DRB1*12:01,HLA-DRB1*13:01,HLA-DRB1*13:04,HLA-DRB1*13:05,HLA-DRB1*13:07,HLA-DRB1*13:21,HLA-DRB1*13:22,HLA-DRB1*13:23,HLA-DRB1*13:27,HLA-DRB1*13:28,HLA-DRB1*15:02,HLA-DRB3*01:01,HLA-DRB3*02:02,HLA-DRB4*01:01,HLA-DRB5*01:01,HLA-DRB5*01:05,HLA-E*01:01,HLA-G*01:01,HLA-G*01:02,HLA-G*01:03,HLA-G*01:04,HLA-G*01:06"/>
    <x v="45"/>
    <n v="1.9731278535996986"/>
    <x v="45"/>
    <x v="0"/>
    <x v="0"/>
    <x v="4"/>
    <x v="68"/>
    <s v="Nil"/>
    <s v="Nil"/>
    <x v="0"/>
    <x v="10"/>
    <s v="0,1,0.97,0.17"/>
    <s v="Rv1979c"/>
    <s v="449-468"/>
    <x v="0"/>
    <x v="2"/>
    <x v="1"/>
    <n v="0.33333333333333331"/>
    <x v="67"/>
    <n v="71"/>
  </r>
  <r>
    <n v="144921"/>
    <s v="MHRIFLITVALALLTASPASAIT"/>
    <n v="23"/>
    <s v="NP_218400.1"/>
    <x v="0"/>
    <x v="0"/>
    <x v="0"/>
    <s v="Rv3883c"/>
    <x v="0"/>
    <s v="Nil"/>
    <x v="0"/>
    <s v="Nil"/>
    <x v="1"/>
    <s v="Yes"/>
    <s v="No"/>
    <s v="No"/>
    <s v="No"/>
    <x v="1"/>
    <x v="0"/>
    <x v="0"/>
    <x v="0"/>
    <s v="HLA-A*02:01,HLA-A*02:06,HLA-A*25:01,HLA-A*30:01,HLA-A*32:01,HLA-A*68:02,HLA-B*07:02,HLA-B*08:01,HLA-B*13:01,HLA-B*13:02,HLA-B*14:02,HLA-B*27:02,HLA-B*27:05,HLA-B*35:03,HLA-B*38:01,HLA-B*39:01,HLA-B*46:01,HLA-B*48:01,HLA-B*51:01,HLA-B*52:01,HLA-C*01:02,HLA-C*03:02,HLA-C*03:03,HLA-C*03:04,HLA-C*06:02,HLA-C*07:01,HLA-C*08:01,HLA-C*12:02,HLA-C*12:03,HLA-C*14:02,HLA-C*15:02,HLA-C*16:01,HLA-C*17:01,HLA-DPA1*01/DPB1*04:01,HLA-DPA1*01:03/DPB1*02:01,HLA-DPA1*01:03/DPB1*04:01,HLA-DPA1*02:01/DPB1*01:01,HLA-DPA1*02:01/DPB1*05:01,HLA-DPA1*02:01/DPB1*14:01,HLA-DPA1*03:01/DPB1*04:02,HLA-DQA1*01:02/DQB1*06:02,HLA-DQA1*03:01/DQB1*03:02,HLA-DQA1*04:01/DQB1*04:02,HLA-DQA1*05:01/DQB1*02:01,HLA-DQA1*05:01/DQB1*03:01,HLA-DRB1*01:01,HLA-DRB1*01:02,HLA-DRB1*03:05,HLA-DRB1*03:06,HLA-DRB1*03:07,HLA-DRB1*03:08,HLA-DRB1*04:01,HLA-DRB1*04:02,HLA-DRB1*04:04,HLA-DRB1*04:05,HLA-DRB1*04:08,HLA-DRB1*04:10,HLA-DRB1*04:21,HLA-DRB1*04:23,HLA-DRB1*04:26,HLA-DRB1*07:01,HLA-DRB1*07:03,HLA-DRB1*08:02,HLA-DRB1*08:04,HLA-DRB1*08:06,HLA-DRB1*09:01,HLA-DRB1*11:01,HLA-DRB1*11:04,HLA-DRB1*11:06,HLA-DRB1*11:07,HLA-DRB1*11:28,HLA-DRB1*12:01,HLA-DRB1*13:02,HLA-DRB1*13:05,HLA-DRB1*13:07,HLA-DRB1*13:11,HLA-DRB1*13:21,HLA-DRB1*15:01,HLA-DRB1*15:02,HLA-DRB1*15:06,HLA-DRB3*01:01,HLA-DRB3*02:02,HLA-DRB4*01:01,HLA-DRB5*01:01,HLA-DRB5*01:05,HLA-E*01:01"/>
    <x v="46"/>
    <n v="1.9395192526186185"/>
    <x v="46"/>
    <x v="0"/>
    <x v="0"/>
    <x v="4"/>
    <x v="69"/>
    <s v="Nil"/>
    <s v="Nil"/>
    <x v="0"/>
    <x v="9"/>
    <s v="0,1,0.99,0.12"/>
    <s v="Rv3883c"/>
    <d v="2023-01-01T00:00:00"/>
    <x v="0"/>
    <x v="2"/>
    <x v="1"/>
    <n v="0.33333333333333331"/>
    <x v="68"/>
    <n v="72"/>
  </r>
  <r>
    <n v="144879"/>
    <s v="DVLHAFNPRIVLAGSSAFGN"/>
    <n v="20"/>
    <s v="NP_216382.3"/>
    <x v="0"/>
    <x v="0"/>
    <x v="0"/>
    <s v="Rv1866"/>
    <x v="0"/>
    <s v="Nil"/>
    <x v="0"/>
    <s v="Nil"/>
    <x v="1"/>
    <s v="Yes"/>
    <s v="No"/>
    <s v="No"/>
    <s v="No"/>
    <x v="0"/>
    <x v="0"/>
    <x v="0"/>
    <x v="0"/>
    <s v="HLA-A*02:01,HLA-A*02:06,HLA-A*25:01,HLA-A*26:01,HLA-A*29:02,HLA-A*30:01,HLA-A*32:01,HLA-A*33:03,HLA-A*68:01,HLA-A*68:02,HLA-B*07:02,HLA-B*08:01,HLA-B*13:01,HLA-B*13:02,HLA-B*14:02,HLA-B*15:01,HLA-B*15:02,HLA-B*15:25,HLA-B*35:01,HLA-B*35:03,HLA-B*38:01,HLA-B*39:01,HLA-B*46:01,HLA-B*48:01,HLA-B*51:01,HLA-B*52:01,HLA-B*53:01,HLA-B*55:01,HLA-B*56:01,HLA-B*58:02,HLA-C*01:02,HLA-C*02:02,HLA-C*02:09,HLA-C*03:02,HLA-C*03:03,HLA-C*03:04,HLA-C*04:01,HLA-C*05:01,HLA-C*06:02,HLA-C*07:01,HLA-C*07:02,HLA-C*07:04,HLA-C*08:01,HLA-C*08:02,HLA-C*12:02,HLA-C*12:03,HLA-C*14:02,HLA-C*15:02,HLA-C*16:01,HLA-C*17:01,HLA-DPA1*02:01/DPB1*14:01,HLA-DQA1*01:01/DQB1*05:01,HLA-DQA1*05:01/DQB1*03:01,HLA-DRB1*01:01,HLA-DRB1*01:02,HLA-DRB1*03:01,HLA-DRB1*04:01,HLA-DRB1*04:02,HLA-DRB1*04:04,HLA-DRB1*04:08,HLA-DRB1*04:10,HLA-DRB1*04:21,HLA-DRB1*04:23,HLA-DRB1*07:01,HLA-DRB1*07:03,HLA-DRB1*08:01,HLA-DRB1*08:02,HLA-DRB1*08:06,HLA-DRB1*08:13,HLA-DRB1*08:17,HLA-DRB1*09:01,HLA-DRB1*11:02,HLA-DRB1*11:20,HLA-DRB1*11:21,HLA-DRB1*11:28,HLA-DRB1*13:01,HLA-DRB1*13:02,HLA-DRB1*13:05,HLA-DRB1*13:21,HLA-DRB1*13:22,HLA-DRB1*13:27,HLA-DRB1*13:28,HLA-DRB1*15:01,HLA-DRB3*02:02,HLA-E*01:01,HLA-G*01:01,HLA-G*01:02,HLA-G*01:03,HLA-G*01:04,HLA-G*01:06"/>
    <x v="47"/>
    <n v="1.9590413923210936"/>
    <x v="47"/>
    <x v="0"/>
    <x v="0"/>
    <x v="4"/>
    <x v="70"/>
    <s v="Nil"/>
    <s v="Nil"/>
    <x v="0"/>
    <x v="8"/>
    <s v="0,1,0.97,0.16"/>
    <s v="Rv1866"/>
    <s v="478-497"/>
    <x v="0"/>
    <x v="2"/>
    <x v="1"/>
    <n v="0.33333333333333331"/>
    <x v="69"/>
    <n v="73"/>
  </r>
  <r>
    <n v="1020"/>
    <s v="AEKPATEQAEPVHEVTNDDQ"/>
    <n v="20"/>
    <s v="NP_218395.1"/>
    <x v="0"/>
    <x v="0"/>
    <x v="0"/>
    <s v="Rv3878"/>
    <x v="0"/>
    <s v="Nil"/>
    <x v="0"/>
    <s v="Nil"/>
    <x v="1"/>
    <s v="Yes"/>
    <s v="No"/>
    <s v="No"/>
    <s v="No"/>
    <x v="19"/>
    <x v="2"/>
    <x v="2"/>
    <x v="2"/>
    <s v="HLA-A*02:01,HLA-A*02:06,HLA-A*25:01,HLA-A*26:01,HLA-A*68:02,HLA-B*07:02,HLA-B*13:01,HLA-B*13:02,HLA-B*14:02,HLA-B*18:01,HLA-B*35:03,HLA-B*37:01,HLA-B*38:01,HLA-B*39:01,HLA-B*40:01,HLA-B*40:02,HLA-B*44:02,HLA-B*44:03,HLA-B*48:01,HLA-B*49:01,HLA-B*50:01,HLA-B*51:01,HLA-B*52:01,HLA-B*55:01,HLA-B*56:01,HLA-C*02:02,HLA-C*02:09,HLA-C*03:03,HLA-C*03:04,HLA-C*04:01,HLA-C*05:01,HLA-C*06:02,HLA-C*07:01,HLA-C*07:04,HLA-C*08:01,HLA-C*08:02,HLA-C*12:02,HLA-C*12:03,HLA-C*15:02,HLA-C*17:01,HLA-DQA1*03:01/DQB1*03:02,HLA-E*01:01"/>
    <x v="27"/>
    <n v="1.6334684555795864"/>
    <x v="27"/>
    <x v="14"/>
    <x v="19"/>
    <x v="48"/>
    <x v="71"/>
    <s v="Nil"/>
    <s v="Nil"/>
    <x v="0"/>
    <x v="7"/>
    <s v="0,1,0.94,0.24"/>
    <s v="Rv3878"/>
    <s v="194-213"/>
    <x v="0"/>
    <x v="1"/>
    <x v="0"/>
    <n v="0.66666666666666663"/>
    <x v="70"/>
    <n v="74"/>
  </r>
  <r>
    <n v="52026"/>
    <s v="QQFIYAGSLSALLDPSQGMG"/>
    <n v="20"/>
    <s v="NP_216402.1"/>
    <x v="0"/>
    <x v="0"/>
    <x v="0"/>
    <s v="Rv1886c"/>
    <x v="0"/>
    <s v="Nil"/>
    <x v="0"/>
    <s v="EFG77402.1,EFG79198.1"/>
    <x v="3"/>
    <s v="No"/>
    <s v="No"/>
    <s v="Yes"/>
    <s v="No"/>
    <x v="0"/>
    <x v="0"/>
    <x v="0"/>
    <x v="0"/>
    <s v="HLA-A*02:01,HLA-A*02:06,HLA-A*23:01,HLA-A*24:02,HLA-A*32:01,HLA-A*68:02,HLA-B*13:01,HLA-B*13:02,HLA-B*14:02,HLA-B*15:01,HLA-B*15:02,HLA-B*15:25,HLA-B*35:03,HLA-B*39:01,HLA-B*46:01,HLA-B*48:01,HLA-B*50:01,HLA-B*52:01,HLA-B*53:01,HLA-B*55:01,HLA-B*56:01,HLA-C*01:02,HLA-C*02:02,HLA-C*02:09,HLA-C*03:02,HLA-C*03:03,HLA-C*03:04,HLA-C*04:01,HLA-C*05:01,HLA-C*06:02,HLA-C*07:01,HLA-C*07:02,HLA-C*07:04,HLA-C*08:01,HLA-C*08:02,HLA-C*12:02,HLA-C*12:03,HLA-C*14:02,HLA-C*15:02,HLA-C*16:01,HLA-C*17:01,HLA-DPA1*01/DPB1*04:01,HLA-DPA1*01:03/DPB1*02:01,HLA-DPA1*01:03/DPB1*04:01,HLA-DPA1*02:01/DPB1*01:01,HLA-DPA1*02:01/DPB1*14:01,HLA-DPA1*03:01/DPB1*04:02,HLA-DQA1*04:01/DQB1*04:02,HLA-DQA1*05:01/DQB1*02:01,HLA-DQA1*05:01/DQB1*03:01,HLA-DRB1*01:01,HLA-DRB1*01:02,HLA-DRB1*04:01,HLA-DRB1*04:02,HLA-DRB1*04:04,HLA-DRB1*04:05,HLA-DRB1*04:08,HLA-DRB1*04:21,HLA-DRB1*04:26,HLA-DRB1*07:01,HLA-DRB1*07:03,HLA-DRB1*09:01,HLA-DRB1*11:01,HLA-DRB1*11:14,HLA-DRB1*11:28,HLA-DRB1*13:05,HLA-DRB1*13:07,HLA-DRB1*13:21,HLA-DRB1*13:23,HLA-DRB1*15:01,HLA-DRB1*15:02,HLA-DRB3*01:01,HLA-DRB3*02:02,HLA-DRB5*01:01,HLA-E*01:01,HLA-G*01:01,HLA-G*01:02,HLA-G*01:03,HLA-G*01:04,HLA-G*01:06"/>
    <x v="48"/>
    <n v="1.9084850188786497"/>
    <x v="48"/>
    <x v="0"/>
    <x v="0"/>
    <x v="1"/>
    <x v="12"/>
    <s v="qqfiyagslsalldpsqgmg"/>
    <s v="bceid_52026:20(-0)/20(100.0%)&lt;=&gt;tceid_52026:20(-0)/20(100.0%)"/>
    <x v="1"/>
    <x v="0"/>
    <s v="0,1,1.0,0.06"/>
    <s v="Rv1886c"/>
    <s v="181-200"/>
    <x v="0"/>
    <x v="2"/>
    <x v="1"/>
    <n v="0.33333333333333331"/>
    <x v="71"/>
    <n v="75"/>
  </r>
  <r>
    <n v="195331"/>
    <s v="FSRPGLPVEYLQVPSPSMGRDIK"/>
    <n v="23"/>
    <s v="NP_216402.1,NP_218321.1,YP_177694.1"/>
    <x v="1"/>
    <x v="1"/>
    <x v="1"/>
    <s v="Rv0129c,Rv1886c,Rv3804c"/>
    <x v="1"/>
    <s v="Nil"/>
    <x v="0"/>
    <s v="EFG76843.1,EFG77402.1,EFG79198.1"/>
    <x v="2"/>
    <s v="No"/>
    <s v="No"/>
    <s v="Yes"/>
    <s v="No"/>
    <x v="17"/>
    <x v="3"/>
    <x v="3"/>
    <x v="3"/>
    <s v="HLA-A*02:01,HLA-A*02:06,HLA-A*03:01,HLA-A*11:01,HLA-A*23:01,HLA-A*24:02,HLA-A*25:01,HLA-A*26:01,HLA-A*29:02,HLA-A*30:02,HLA-A*31:01,HLA-A*32:01,HLA-A*33:03,HLA-A*68:01,HLA-A*74:01,HLA-B*07:02,HLA-B*08:01,HLA-B*13:01,HLA-B*13:02,HLA-B*14:02,HLA-B*15:01,HLA-B*15:02,HLA-B*15:25,HLA-B*18:01,HLA-B*27:02,HLA-B*27:05,HLA-B*35:01,HLA-B*35:03,HLA-B*37:01,HLA-B*38:01,HLA-B*39:01,HLA-B*40:01,HLA-B*40:02,HLA-B*46:01,HLA-B*48:01,HLA-B*49:01,HLA-B*50:01,HLA-B*51:01,HLA-B*52:01,HLA-B*53:01,HLA-B*55:01,HLA-B*56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E*01:01,HLA-G*01:01,HLA-G*01:02,HLA-G*01:03,HLA-G*01:04,HLA-G*01:06"/>
    <x v="18"/>
    <n v="1.8573324964312685"/>
    <x v="18"/>
    <x v="0"/>
    <x v="0"/>
    <x v="1"/>
    <x v="72"/>
    <s v="fsrpglpveylqvpspsmgrDIK,FSRPGLpveylqvpsPSMGRDIK"/>
    <s v="bceid_17838:20(-0)/20(100.0%)&lt;=&gt;tceid_195331:20(-3)/23(86.96%),bceid_185214:9(-0)/9(100.0%)&lt;=&gt;tceid_195331:9(-14)/23(39.13%)"/>
    <x v="3"/>
    <x v="2"/>
    <s v="2,3,2.99,0.12"/>
    <s v="Rv1886c,Rv3804c,Rv0129c"/>
    <s v="41-63,44-66,47-69"/>
    <x v="1"/>
    <x v="2"/>
    <x v="1"/>
    <n v="0.33333333333333331"/>
    <x v="72"/>
    <n v="76"/>
  </r>
  <r>
    <n v="9613"/>
    <s v="DPDKDVDIMVRDGQLTIKAE"/>
    <n v="20"/>
    <s v="NP_216547.1"/>
    <x v="0"/>
    <x v="0"/>
    <x v="0"/>
    <s v="Rv2031c"/>
    <x v="0"/>
    <s v="Nil"/>
    <x v="0"/>
    <s v="EFG74196.1"/>
    <x v="0"/>
    <s v="No"/>
    <s v="No"/>
    <s v="Yes"/>
    <s v="No"/>
    <x v="20"/>
    <x v="3"/>
    <x v="3"/>
    <x v="3"/>
    <s v="HLA-A*02:01,HLA-A*03:01,HLA-A*11:01,HLA-A*25:01,HLA-A*30:01,HLA-A*32:01,HLA-A*68:01,HLA-A*68:02,HLA-A*74:01,HLA-B*07:02,HLA-B*08:01,HLA-B*13:01,HLA-B*13:02,HLA-B*14:02,HLA-B*27:05,HLA-B*35:01,HLA-B*35:03,HLA-B*37:01,HLA-B*38:01,HLA-B*46:01,HLA-B*51:01,HLA-B*52:01,HLA-B*53:01,HLA-B*55:01,HLA-C*01:02,HLA-C*02:02,HLA-C*02:09,HLA-C*03:02,HLA-C*03:03,HLA-C*03:04,HLA-C*06:02,HLA-C*07:04,HLA-C*08:01,HLA-C*12:02,HLA-C*12:03,HLA-C*15:02,HLA-C*16:01,HLA-C*17:01,HLA-DRB1*03:01,HLA-DRB1*03:05,HLA-DRB1*03:06,HLA-DRB1*03:07,HLA-DRB1*03:08,HLA-DRB1*03:09,HLA-DRB1*11:07,HLA-DRB1*15:02,HLA-DRB1*15:06,HLA-DRB3*01:01"/>
    <x v="36"/>
    <n v="1.6901960800285136"/>
    <x v="36"/>
    <x v="17"/>
    <x v="20"/>
    <x v="49"/>
    <x v="73"/>
    <s v="Nil"/>
    <s v="Nil"/>
    <x v="0"/>
    <x v="2"/>
    <s v="1,1,1.0,0.0"/>
    <s v="Rv2031c"/>
    <s v="61-80"/>
    <x v="0"/>
    <x v="0"/>
    <x v="0"/>
    <n v="0.66666666666666663"/>
    <x v="73"/>
    <n v="77"/>
  </r>
  <r>
    <n v="155698"/>
    <s v="RSHVYAHQAQTRHPATATVI"/>
    <n v="20"/>
    <s v="NP_216249.1"/>
    <x v="0"/>
    <x v="0"/>
    <x v="0"/>
    <s v="Rv1733c"/>
    <x v="0"/>
    <s v="Nil"/>
    <x v="0"/>
    <s v="Nil"/>
    <x v="1"/>
    <s v="Yes"/>
    <s v="No"/>
    <s v="No"/>
    <s v="No"/>
    <x v="17"/>
    <x v="3"/>
    <x v="3"/>
    <x v="3"/>
    <s v="HLA-A*02:06,HLA-A*03:01,HLA-A*11:01,HLA-A*30:01,HLA-A*31:01,HLA-A*33:03,HLA-A*68:01,HLA-A*68:02,HLA-A*74:01,HLA-B*07:02,HLA-B*08:01,HLA-B*13:02,HLA-B*14:02,HLA-B*27:02,HLA-B*27:05,HLA-B*35:01,HLA-B*35:03,HLA-B*38:01,HLA-B*39:01,HLA-B*46:01,HLA-B*48:01,HLA-B*50:01,HLA-B*51:01,HLA-B*55:01,HLA-B*56:01,HLA-C*01:02,HLA-C*02:02,HLA-C*02:09,HLA-C*03:02,HLA-C*06:02,HLA-C*07:01,HLA-C*07:02,HLA-C*07:04,HLA-C*12:02,HLA-C*12:03,HLA-C*15:02,HLA-C*16:01,HLA-E*01:01,HLA-G*01:01,HLA-G*01:02,HLA-G*01:03,HLA-G*01:04,HLA-G*01:06"/>
    <x v="39"/>
    <n v="1.6434526764861874"/>
    <x v="39"/>
    <x v="0"/>
    <x v="2"/>
    <x v="50"/>
    <x v="74"/>
    <s v="Nil"/>
    <s v="Nil"/>
    <x v="0"/>
    <x v="2"/>
    <s v="1,1,1.0,0.0"/>
    <s v="Rv1733c"/>
    <s v="71-90"/>
    <x v="0"/>
    <x v="0"/>
    <x v="0"/>
    <n v="0.66666666666666663"/>
    <x v="74"/>
    <n v="78"/>
  </r>
  <r>
    <n v="121017"/>
    <s v="TTIFPDHVVGRVGALLALAALIHRD"/>
    <n v="25"/>
    <s v="NP_216382.3"/>
    <x v="0"/>
    <x v="0"/>
    <x v="0"/>
    <s v="Rv1866"/>
    <x v="0"/>
    <s v="Nil"/>
    <x v="0"/>
    <s v="Nil"/>
    <x v="1"/>
    <s v="Yes"/>
    <s v="No"/>
    <s v="No"/>
    <s v="No"/>
    <x v="0"/>
    <x v="0"/>
    <x v="0"/>
    <x v="0"/>
    <s v="HLA-A*02:01,HLA-A*02:06,HLA-A*03:01,HLA-A*11:01,HLA-A*25:01,HLA-A*26:01,HLA-A*31:01,HLA-A*33:03,HLA-A*68:01,HLA-A*68:02,HLA-A*74:01,HLA-B*07:02,HLA-B*08:01,HLA-B*13:02,HLA-B*14:02,HLA-B*27:02,HLA-B*27:05,HLA-B*35:01,HLA-B*35:03,HLA-B*38:01,HLA-B*39:01,HLA-B*46:01,HLA-B*48:01,HLA-B*51:01,HLA-B*53:01,HLA-B*55:01,HLA-B*56:01,HLA-C*01:02,HLA-C*02:02,HLA-C*02:09,HLA-C*03:02,HLA-C*03:03,HLA-C*03:04,HLA-C*04:01,HLA-C*05:01,HLA-C*06:02,HLA-C*07:01,HLA-C*07:02,HLA-C*07:04,HLA-C*08:01,HLA-C*08:02,HLA-C*12:02,HLA-C*12:03,HLA-C*15:02,HLA-C*16:01,HLA-C*17:01,HLA-DPA1*02:01/DPB1*14:01,HLA-DPA1*03:01/DPB1*04:02,HLA-DQA1*01:02/DQB1*06:02,HLA-DQA1*04:01/DQB1*04:02,HLA-DQA1*05:01/DQB1*03:01,HLA-DRB1*01:01,HLA-DRB1*01:02,HLA-DRB1*03:01,HLA-DRB1*03:05,HLA-DRB1*03:06,HLA-DRB1*03:07,HLA-DRB1*03:08,HLA-DRB1*03:09,HLA-DRB1*04:04,HLA-DRB1*04:10,HLA-DRB1*04:23,HLA-DRB1*07:01,HLA-DRB1*08:01,HLA-DRB1*08:04,HLA-DRB1*08:06,HLA-DRB1*09:01,HLA-DRB1*11:04,HLA-DRB1*11:06,HLA-DRB1*11:07,HLA-DRB1*12:01,HLA-DRB1*13:11,HLA-DRB1*13:21,HLA-DRB5*01:01,HLA-E*01:01,HLA-G*01:01,HLA-G*01:02,HLA-G*01:03,HLA-G*01:04,HLA-G*01:06"/>
    <x v="48"/>
    <n v="1.9084850188786497"/>
    <x v="48"/>
    <x v="0"/>
    <x v="0"/>
    <x v="4"/>
    <x v="75"/>
    <s v="ttifpdhvvgrvgallalaalihrd"/>
    <s v="bceid_121017:25(-0)/25(100.0%)&lt;=&gt;tceid_121017:25(-0)/25(100.0%)"/>
    <x v="1"/>
    <x v="8"/>
    <s v="0,1,0.97,0.16"/>
    <s v="Rv1866"/>
    <s v="539-563"/>
    <x v="0"/>
    <x v="2"/>
    <x v="1"/>
    <n v="0.33333333333333331"/>
    <x v="75"/>
    <n v="79"/>
  </r>
  <r>
    <n v="155594"/>
    <s v="RFFELAAEPTEVGQDQYVWH"/>
    <n v="20"/>
    <s v="NP_216545.1"/>
    <x v="0"/>
    <x v="0"/>
    <x v="0"/>
    <s v="Rv2029c"/>
    <x v="0"/>
    <s v="Nil"/>
    <x v="0"/>
    <s v="Nil"/>
    <x v="1"/>
    <s v="Yes"/>
    <s v="No"/>
    <s v="No"/>
    <s v="No"/>
    <x v="21"/>
    <x v="2"/>
    <x v="2"/>
    <x v="2"/>
    <s v="HLA-A*02:01,HLA-A*02:06,HLA-A*25:01,HLA-A*26:01,HLA-A*68:02,HLA-B*18:01,HLA-B*35:01,HLA-B*37:01,HLA-B*40:01,HLA-B*40:02,HLA-B*44:02,HLA-B*44:03,HLA-B*49:01,HLA-B*50:01,HLA-B*51:01,HLA-B*53:01,HLA-B*57:01,HLA-B*58:01,HLA-B*58:02,HLA-C*03:03,HLA-C*03:04,HLA-C*05:01,HLA-C*08:01,HLA-C*08:02,HLA-C*12:03,HLA-C*15:02,HLA-C*16:01,HLA-DQA1*03:01/DQB1*03:02,HLA-DQA1*04:01/DQB1*04:02,HLA-DQA1*05:01/DQB1*02:01,HLA-DRB1*01:01,HLA-DRB1*04:01"/>
    <x v="49"/>
    <n v="1.5185139398778875"/>
    <x v="49"/>
    <x v="18"/>
    <x v="21"/>
    <x v="51"/>
    <x v="76"/>
    <s v="Nil"/>
    <s v="Nil"/>
    <x v="0"/>
    <x v="9"/>
    <s v="0,1,0.99,0.12"/>
    <s v="Rv2029c"/>
    <s v="311-330"/>
    <x v="0"/>
    <x v="0"/>
    <x v="0"/>
    <n v="0.66666666666666663"/>
    <x v="76"/>
    <n v="80"/>
  </r>
  <r>
    <n v="144902"/>
    <s v="GSIRSLARAVVHAANLGVGV"/>
    <n v="20"/>
    <s v="NP_218400.1"/>
    <x v="0"/>
    <x v="0"/>
    <x v="0"/>
    <s v="Rv3883c"/>
    <x v="0"/>
    <s v="Nil"/>
    <x v="0"/>
    <s v="Nil"/>
    <x v="1"/>
    <s v="Yes"/>
    <s v="No"/>
    <s v="No"/>
    <s v="No"/>
    <x v="1"/>
    <x v="0"/>
    <x v="0"/>
    <x v="0"/>
    <s v="HLA-A*02:01,HLA-A*02:06,HLA-A*30:01,HLA-A*30:02,HLA-A*68:02,HLA-B*07:02,HLA-B*08:01,HLA-B*13:02,HLA-B*14:02,HLA-B*27:02,HLA-B*51:01,HLA-B*52:01,HLA-B*55:01,HLA-B*56:01,HLA-C*01:02,HLA-C*02:02,HLA-C*02:09,HLA-C*03:02,HLA-C*03:03,HLA-C*03:04,HLA-C*06:02,HLA-C*08:01,HLA-C*12:02,HLA-C*12:03,HLA-C*15:02,HLA-C*16:01,HLA-C*17:01,HLA-DPA1*02:01/DPB1*14:01,HLA-DQA1*01:02/DQB1*06:02,HLA-DQA1*05:01/DQB1*03:01,HLA-DRB1*01:01,HLA-DRB1*01:02,HLA-DRB1*04:01,HLA-DRB1*04:02,HLA-DRB1*04:04,HLA-DRB1*04:08,HLA-DRB1*04:10,HLA-DRB1*04:21,HLA-DRB1*04:23,HLA-DRB1*04:26,HLA-DRB1*07:01,HLA-DRB1*07:03,HLA-DRB1*08:01,HLA-DRB1*08:02,HLA-DRB1*08:04,HLA-DRB1*08:06,HLA-DRB1*09:01,HLA-DRB1*11:01,HLA-DRB1*11:02,HLA-DRB1*11:04,HLA-DRB1*11:06,HLA-DRB1*11:14,HLA-DRB1*11:20,HLA-DRB1*11:21,HLA-DRB1*11:28,HLA-DRB1*13:01,HLA-DRB1*13:02,HLA-DRB1*13:04,HLA-DRB1*13:05,HLA-DRB1*13:07,HLA-DRB1*13:11,HLA-DRB1*13:21,HLA-DRB1*13:22,HLA-DRB1*13:23,HLA-DRB1*13:27,HLA-DRB1*13:28,HLA-DRB1*15:01,HLA-DRB1*15:02,HLA-DRB1*15:06,HLA-DRB3*02:02,HLA-DRB4*01:01,HLA-E*01:01"/>
    <x v="50"/>
    <n v="1.8633228601204559"/>
    <x v="50"/>
    <x v="2"/>
    <x v="22"/>
    <x v="52"/>
    <x v="77"/>
    <s v="Nil"/>
    <s v="Nil"/>
    <x v="0"/>
    <x v="1"/>
    <s v="0,1,0.99,0.09"/>
    <s v="Rv3883c"/>
    <s v="177-196"/>
    <x v="0"/>
    <x v="2"/>
    <x v="1"/>
    <n v="0.33333333333333331"/>
    <x v="77"/>
    <n v="81"/>
  </r>
  <r>
    <n v="121093"/>
    <s v="YPFEGLRILDLGIIVAGGELS"/>
    <n v="21"/>
    <s v="NP_216382.3"/>
    <x v="0"/>
    <x v="0"/>
    <x v="0"/>
    <s v="Rv1866"/>
    <x v="0"/>
    <s v="Nil"/>
    <x v="0"/>
    <s v="EFG79156.1"/>
    <x v="0"/>
    <s v="No"/>
    <s v="No"/>
    <s v="Yes"/>
    <s v="No"/>
    <x v="1"/>
    <x v="0"/>
    <x v="0"/>
    <x v="0"/>
    <s v="HLA-A*02:01,HLA-A*02:06,HLA-A*25:01,HLA-A*26:01,HLA-A*32:01,HLA-B*07:02,HLA-B*08:01,HLA-B*13:01,HLA-B*13:02,HLA-B*14:02,HLA-B*15:02,HLA-B*18:01,HLA-B*35:01,HLA-B*35:03,HLA-B*37:01,HLA-B*38:01,HLA-B*39:01,HLA-B*40:01,HLA-B*40:02,HLA-B*46:01,HLA-B*48:01,HLA-B*51:01,HLA-B*52:01,HLA-B*53:01,HLA-B*55:01,HLA-B*56:01,HLA-C*01:02,HLA-C*02:02,HLA-C*02:09,HLA-C*03:02,HLA-C*03:03,HLA-C*03:04,HLA-C*04:01,HLA-C*05:01,HLA-C*06:02,HLA-C*07:01,HLA-C*07:02,HLA-C*07:04,HLA-C*08:01,HLA-C*08:02,HLA-C*12:02,HLA-C*12:03,HLA-C*14:02,HLA-C*15:02,HLA-C*16:01,HLA-C*17:01,HLA-DPA1*01:03/DPB1*04:01,HLA-DPA1*02:01/DPB1*01:01,HLA-DPA1*03:01/DPB1*04:02,HLA-DQA1*01:01/DQB1*05:01,HLA-DQA1*03:01/DQB1*03:02,HLA-DRB1*01:02,HLA-DRB1*03:05,HLA-DRB1*03:09,HLA-DRB1*04:10,HLA-DRB1*08:01,HLA-DRB1*08:04,HLA-DRB1*08:06,HLA-DRB1*11:02,HLA-DRB1*11:04,HLA-DRB1*11:06,HLA-DRB1*11:07,HLA-DRB1*11:21,HLA-DRB1*11:28,HLA-DRB1*13:01,HLA-DRB1*13:05,HLA-DRB1*13:07,HLA-DRB1*13:11,HLA-DRB1*13:21,HLA-DRB1*13:22,HLA-DRB1*13:27,HLA-DRB1*13:28,HLA-DRB1*15:01,HLA-DRB1*15:02,HLA-DRB1*15:06,HLA-DRB4*01:01,HLA-DRB5*01:05,HLA-E*01:01"/>
    <x v="51"/>
    <n v="1.8976270912904414"/>
    <x v="51"/>
    <x v="0"/>
    <x v="0"/>
    <x v="4"/>
    <x v="78"/>
    <s v="Nil"/>
    <s v="Nil"/>
    <x v="0"/>
    <x v="8"/>
    <s v="0,1,0.97,0.16"/>
    <s v="Rv1866"/>
    <s v="373-393"/>
    <x v="0"/>
    <x v="2"/>
    <x v="1"/>
    <n v="0.33333333333333331"/>
    <x v="78"/>
    <n v="82"/>
  </r>
  <r>
    <n v="14339"/>
    <s v="ETAVNTLFEKLEPMASIL"/>
    <n v="18"/>
    <s v="YP_178022.1"/>
    <x v="0"/>
    <x v="0"/>
    <x v="0"/>
    <s v="Rv3873"/>
    <x v="0"/>
    <s v="Nil"/>
    <x v="0"/>
    <s v="Nil"/>
    <x v="1"/>
    <s v="Yes"/>
    <s v="No"/>
    <s v="No"/>
    <s v="No"/>
    <x v="0"/>
    <x v="0"/>
    <x v="0"/>
    <x v="0"/>
    <s v="HLA-A*02:01,HLA-A*02:06,HLA-A*11:01,HLA-A*25:01,HLA-A*26:01,HLA-A*32:01,HLA-A*68:01,HLA-A*68:02,HLA-B*08:01,HLA-B*13:01,HLA-B*13:02,HLA-B*14:02,HLA-B*15:01,HLA-B*15:02,HLA-B*15:25,HLA-B*35:03,HLA-B*38:01,HLA-B*39:01,HLA-B*40:01,HLA-B*40:02,HLA-B*46:01,HLA-B*48:01,HLA-B*49:01,HLA-B*50:01,HLA-B*52:01,HLA-C*01:02,HLA-C*02:02,HLA-C*02:09,HLA-C*03:02,HLA-C*03:03,HLA-C*03:04,HLA-C*04:01,HLA-C*05:01,HLA-C*07:02,HLA-C*07:04,HLA-C*08:01,HLA-C*08:02,HLA-C*12:02,HLA-C*12:03,HLA-C*15:02,HLA-C*17:01,HLA-DPA1*01/DPB1*04:01,HLA-DPA1*01:03/DPB1*02:01,HLA-DPA1*01:03/DPB1*04:01,HLA-DPA1*02:01/DPB1*05:01,HLA-DPA1*02:01/DPB1*14:01,HLA-DPA1*03:01/DPB1*04:02,HLA-DQA1*03:01/DQB1*03:02,HLA-DRB1*01:01,HLA-DRB1*03:05,HLA-DRB1*04:01,HLA-DRB1*04:05,HLA-DRB1*04:08,HLA-DRB1*04:26,HLA-DRB1*08:02,HLA-DRB1*08:13,HLA-DRB1*09:01,HLA-DRB1*11:01,HLA-DRB1*11:04,HLA-DRB1*11:06,HLA-DRB1*11:28,HLA-DRB1*13:05,HLA-DRB1*13:07,HLA-DRB1*13:11,HLA-DRB1*13:21,HLA-E*01:01,HLA-G*01:01,HLA-G*01:02,HLA-G*01:03,HLA-G*01:04,HLA-G*01:06"/>
    <x v="18"/>
    <n v="1.8573324964312685"/>
    <x v="18"/>
    <x v="0"/>
    <x v="0"/>
    <x v="4"/>
    <x v="79"/>
    <s v="Nil"/>
    <s v="Nil"/>
    <x v="0"/>
    <x v="1"/>
    <s v="0,1,0.99,0.09"/>
    <s v="Rv3873"/>
    <s v="157-174"/>
    <x v="0"/>
    <x v="2"/>
    <x v="1"/>
    <n v="0.33333333333333331"/>
    <x v="79"/>
    <n v="83"/>
  </r>
  <r>
    <n v="106810"/>
    <s v="SAIQGNVTSIHSLLD"/>
    <n v="15"/>
    <s v="YP_178023.1"/>
    <x v="0"/>
    <x v="0"/>
    <x v="0"/>
    <s v="Rv3875"/>
    <x v="0"/>
    <s v="Nil"/>
    <x v="0"/>
    <s v="Nil"/>
    <x v="1"/>
    <s v="Yes"/>
    <s v="No"/>
    <s v="No"/>
    <s v="No"/>
    <x v="18"/>
    <x v="3"/>
    <x v="3"/>
    <x v="3"/>
    <s v="HLA-A*02:01,HLA-A*02:06,HLA-A*25:01,HLA-A*26:01,HLA-A*32:01,HLA-A*68:02,HLA-B*13:01,HLA-B*13:02,HLA-B*14:02,HLA-B*15:01,HLA-B*35:03,HLA-B*37:01,HLA-B*39:01,HLA-B*48:01,HLA-B*52:01,HLA-C*01:02,HLA-C*02:02,HLA-C*02:09,HLA-C*03:02,HLA-C*03:03,HLA-C*03:04,HLA-C*07:04,HLA-C*08:01,HLA-C*12:02,HLA-C*12:03,HLA-C*15:02,HLA-C*16:01,HLA-C*17:01,HLA-DRB1*04:01,HLA-DRB1*04:04,HLA-DRB1*04:05,HLA-DRB1*04:08,HLA-DRB1*04:10,HLA-DRB1*04:23,HLA-DRB1*04:26,HLA-DRB3*02:02,HLA-G*01:01,HLA-G*01:02,HLA-G*01:03,HLA-G*01:04,HLA-G*01:06"/>
    <x v="31"/>
    <n v="1.6232492903979006"/>
    <x v="31"/>
    <x v="19"/>
    <x v="23"/>
    <x v="53"/>
    <x v="80"/>
    <s v="saiqgnvtsihslLD"/>
    <s v="bceid_60:13(-3)/16(81.25%)&lt;=&gt;tceid_106810:13(-2)/15(86.67%)"/>
    <x v="1"/>
    <x v="0"/>
    <s v="0,1,1.0,0.06"/>
    <s v="Rv3875"/>
    <s v="16-30"/>
    <x v="0"/>
    <x v="0"/>
    <x v="0"/>
    <n v="0.66666666666666663"/>
    <x v="80"/>
    <n v="84"/>
  </r>
  <r>
    <n v="106518"/>
    <s v="HSLLDEGKQSLTKLA"/>
    <n v="15"/>
    <s v="YP_178023.1"/>
    <x v="0"/>
    <x v="0"/>
    <x v="0"/>
    <s v="Rv3875"/>
    <x v="0"/>
    <s v="Nil"/>
    <x v="0"/>
    <s v="Nil"/>
    <x v="1"/>
    <s v="Yes"/>
    <s v="No"/>
    <s v="No"/>
    <s v="No"/>
    <x v="17"/>
    <x v="3"/>
    <x v="3"/>
    <x v="3"/>
    <s v="HLA-A*02:01,HLA-A*02:06,HLA-A*03:01,HLA-B*07:02,HLA-B*08:01,HLA-B*13:01,HLA-B*13:02,HLA-B*14:02,HLA-B*15:02,HLA-B*18:01,HLA-B*35:03,HLA-B*37:01,HLA-B*38:01,HLA-B*39:01,HLA-B*44:02,HLA-B*44:03,HLA-B*48:01,HLA-C*01:02,HLA-C*02:02,HLA-C*02:09,HLA-C*03:02,HLA-C*03:03,HLA-C*03:04,HLA-C*04:01,HLA-C*05:01,HLA-C*07:01,HLA-C*07:02,HLA-C*07:04,HLA-C*08:01,HLA-C*08:02,HLA-C*12:02,HLA-C*14:02,HLA-C*15:02,HLA-C*17:01,HLA-E*01:01,HLA-G*01:01,HLA-G*01:02,HLA-G*01:03,HLA-G*01:04,HLA-G*01:06"/>
    <x v="28"/>
    <n v="1.6127838567197355"/>
    <x v="28"/>
    <x v="0"/>
    <x v="2"/>
    <x v="54"/>
    <x v="81"/>
    <s v="Nil"/>
    <s v="Nil"/>
    <x v="0"/>
    <x v="2"/>
    <s v="1,1,1.0,0.0"/>
    <s v="Rv3875"/>
    <s v="26-40"/>
    <x v="0"/>
    <x v="0"/>
    <x v="0"/>
    <n v="0.66666666666666663"/>
    <x v="81"/>
    <n v="85"/>
  </r>
  <r>
    <n v="161591"/>
    <s v="AIQGNVTSIHSLLDE"/>
    <n v="15"/>
    <s v="YP_178023.1"/>
    <x v="0"/>
    <x v="0"/>
    <x v="0"/>
    <s v="Rv3875"/>
    <x v="0"/>
    <s v="Nil"/>
    <x v="0"/>
    <s v="Nil"/>
    <x v="1"/>
    <s v="Yes"/>
    <s v="No"/>
    <s v="No"/>
    <s v="No"/>
    <x v="18"/>
    <x v="3"/>
    <x v="3"/>
    <x v="3"/>
    <s v="HLA-A*02:01,HLA-A*02:06,HLA-A*25:01,HLA-A*26:01,HLA-A*32:01,HLA-A*68:02,HLA-B*13:01,HLA-B*13:02,HLA-B*14:02,HLA-B*15:01,HLA-B*35:03,HLA-B*37:01,HLA-B*39:01,HLA-B*48:01,HLA-B*52:01,HLA-C*01:02,HLA-C*02:02,HLA-C*02:09,HLA-C*03:02,HLA-C*03:03,HLA-C*03:04,HLA-C*07:04,HLA-C*08:01,HLA-C*12:02,HLA-C*12:03,HLA-C*15:02,HLA-C*16:01,HLA-C*17:01,HLA-DRB1*04:04,HLA-DRB1*04:05,HLA-DRB1*04:08,HLA-DRB1*04:10,HLA-DRB1*04:23,HLA-DRB1*04:26,HLA-DRB3*02:02,HLA-G*01:01,HLA-G*01:02,HLA-G*01:03,HLA-G*01:04,HLA-G*01:06"/>
    <x v="28"/>
    <n v="1.6127838567197355"/>
    <x v="28"/>
    <x v="19"/>
    <x v="23"/>
    <x v="55"/>
    <x v="80"/>
    <s v="Nil"/>
    <s v="Nil"/>
    <x v="0"/>
    <x v="0"/>
    <s v="0,1,1.0,0.06"/>
    <s v="Rv3875"/>
    <s v="17-31"/>
    <x v="0"/>
    <x v="0"/>
    <x v="0"/>
    <n v="0.66666666666666663"/>
    <x v="82"/>
    <n v="86"/>
  </r>
  <r>
    <n v="144907"/>
    <s v="IALTEMDYFIRMWNQAALAMEVY"/>
    <n v="23"/>
    <s v="YP_178022.1"/>
    <x v="0"/>
    <x v="0"/>
    <x v="0"/>
    <s v="Rv3873"/>
    <x v="0"/>
    <s v="Nil"/>
    <x v="0"/>
    <s v="Nil"/>
    <x v="1"/>
    <s v="Yes"/>
    <s v="No"/>
    <s v="No"/>
    <s v="No"/>
    <x v="2"/>
    <x v="1"/>
    <x v="1"/>
    <x v="1"/>
    <s v="HLA-A*02:01,HLA-A*02:06,HLA-A*25:01,HLA-A*26:01,HLA-A*29:02,HLA-A*30:02,HLA-A*32:01,HLA-B*13:01,HLA-B*13:02,HLA-B*14:02,HLA-B*15:01,HLA-B*15:02,HLA-B*15:25,HLA-B*18:01,HLA-B*27:02,HLA-B*27:05,HLA-B*35:01,HLA-B*37:01,HLA-B*38:01,HLA-B*39:01,HLA-B*40:01,HLA-B*40:02,HLA-B*44:02,HLA-B*44:03,HLA-B*46:01,HLA-B*48:01,HLA-B*49:01,HLA-B*50:01,HLA-B*51:01,HLA-B*52:01,HLA-B*53:01,HLA-B*55:01,HLA-B*56:01,HLA-B*57:01,HLA-B*58:01,HLA-B*58:02,HLA-C*02:02,HLA-C*02:09,HLA-C*03:02,HLA-C*04:01,HLA-C*06:02,HLA-C*07:01,HLA-C*07:02,HLA-C*07:04,HLA-C*12:02,HLA-C*12:03,HLA-C*14:02,HLA-C*16:01,HLA-DPA1*01:03/DPB1*02:01,HLA-DPA1*01:03/DPB1*04:01,HLA-DPA1*02:01/DPB1*05:01,HLA-DPA1*02:01/DPB1*14:01,HLA-DPA1*03:01/DPB1*04:02,HLA-DQA1*01:01/DQB1*05:01,HLA-DQA1*01:02/DQB1*06:02,HLA-DQA1*03:01/DQB1*03:02,HLA-DQA1*04:01/DQB1*04:02,HLA-DRB1*01:01,HLA-DRB1*01:02,HLA-DRB1*04:01,HLA-DRB1*04:02,HLA-DRB1*04:04,HLA-DRB1*04:05,HLA-DRB1*04:08,HLA-DRB1*04:10,HLA-DRB1*04:21,HLA-DRB1*04:23,HLA-DRB1*04:26,HLA-DRB1*07:01,HLA-DRB1*08:06,HLA-DRB1*08:13,HLA-DRB1*09:01,HLA-DRB1*11:02,HLA-DRB1*11:14,HLA-DRB1*11:20,HLA-DRB1*11:21,HLA-DRB1*12:01,HLA-DRB1*13:01,HLA-DRB1*13:02,HLA-DRB1*13:04,HLA-DRB1*13:07,HLA-DRB1*13:22,HLA-DRB1*13:23,HLA-DRB1*13:27,HLA-DRB1*13:28,HLA-DRB1*15:01,HLA-DRB1*15:02,HLA-DRB1*15:06,HLA-DRB3*02:02,HLA-DRB4*01:01"/>
    <x v="47"/>
    <n v="1.9590413923210936"/>
    <x v="47"/>
    <x v="0"/>
    <x v="0"/>
    <x v="17"/>
    <x v="82"/>
    <s v="Nil"/>
    <s v="Nil"/>
    <x v="0"/>
    <x v="1"/>
    <s v="0,1,0.99,0.09"/>
    <s v="Rv3873"/>
    <s v="132-154"/>
    <x v="0"/>
    <x v="2"/>
    <x v="1"/>
    <n v="0.33333333333333331"/>
    <x v="83"/>
    <n v="87"/>
  </r>
  <r>
    <n v="115187"/>
    <s v="ASAIQGNVTSIHSLL"/>
    <n v="15"/>
    <s v="YP_178023.1"/>
    <x v="0"/>
    <x v="0"/>
    <x v="0"/>
    <s v="Rv3875"/>
    <x v="0"/>
    <s v="Nil"/>
    <x v="0"/>
    <s v="Nil"/>
    <x v="1"/>
    <s v="Yes"/>
    <s v="No"/>
    <s v="No"/>
    <s v="No"/>
    <x v="18"/>
    <x v="3"/>
    <x v="3"/>
    <x v="3"/>
    <s v="HLA-A*02:01,HLA-A*02:06,HLA-A*25:01,HLA-A*26:01,HLA-A*32:01,HLA-A*68:02,HLA-B*13:01,HLA-B*13:02,HLA-B*14:02,HLA-B*15:01,HLA-B*35:03,HLA-B*37:01,HLA-B*39:01,HLA-B*48:01,HLA-B*52:01,HLA-C*01:02,HLA-C*02:02,HLA-C*02:09,HLA-C*03:02,HLA-C*03:03,HLA-C*03:04,HLA-C*07:04,HLA-C*08:01,HLA-C*12:02,HLA-C*12:03,HLA-C*15:02,HLA-C*16:01,HLA-C*17:01,HLA-DRB1*04:01,HLA-DRB1*04:08,HLA-DRB1*04:10,HLA-DRB1*04:23,HLA-DRB1*04:26,HLA-DRB3*02:02,HLA-G*01:01,HLA-G*01:02,HLA-G*01:03,HLA-G*01:04,HLA-G*01:06"/>
    <x v="40"/>
    <n v="1.6020599913279623"/>
    <x v="40"/>
    <x v="19"/>
    <x v="24"/>
    <x v="56"/>
    <x v="83"/>
    <s v="asaiqgnvtsihslL"/>
    <s v="bceid_60:14(-2)/16(87.5%)&lt;=&gt;tceid_115187:14(-1)/15(93.33%)"/>
    <x v="1"/>
    <x v="0"/>
    <s v="0,1,1.0,0.06"/>
    <s v="Rv3875"/>
    <s v="15-29"/>
    <x v="0"/>
    <x v="0"/>
    <x v="0"/>
    <n v="0.66666666666666663"/>
    <x v="84"/>
    <n v="88"/>
  </r>
  <r>
    <n v="56895"/>
    <s v="SAMILAAYHPQQFIYAGSLS"/>
    <n v="20"/>
    <s v="NP_216402.1"/>
    <x v="0"/>
    <x v="0"/>
    <x v="0"/>
    <s v="Rv1886c"/>
    <x v="0"/>
    <s v="Nil"/>
    <x v="0"/>
    <s v="EFG73837.1,EFG77402.1,EFG79198.1"/>
    <x v="2"/>
    <s v="No"/>
    <s v="No"/>
    <s v="Yes"/>
    <s v="No"/>
    <x v="0"/>
    <x v="0"/>
    <x v="0"/>
    <x v="0"/>
    <s v="HLA-A*02:06,HLA-A*11:01,HLA-A*23:01,HLA-A*24:02,HLA-A*25:01,HLA-A*26:01,HLA-A*29:02,HLA-A*30:01,HLA-A*30:02,HLA-A*32:01,HLA-A*68:02,HLA-B*07:02,HLA-B*08:01,HLA-B*13:01,HLA-B*13:02,HLA-B*14:02,HLA-B*15:01,HLA-B*15:02,HLA-B*15:25,HLA-B*27:02,HLA-B*35:01,HLA-B*35:03,HLA-B*38:01,HLA-B*39:01,HLA-B*46:01,HLA-B*48:01,HLA-B*51:01,HLA-B*52:01,HLA-B*53:01,HLA-B*55:01,HLA-B*56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DPA1*01/DPB1*04:01,HLA-DPA1*01:03/DPB1*02:01,HLA-DPA1*01:03/DPB1*04:01,HLA-DQA1*01:01/DQB1*05:01,HLA-DRB4*01:01,HLA-E*01:01,HLA-G*01:01,HLA-G*01:02,HLA-G*01:03,HLA-G*01:04,HLA-G*01:06"/>
    <x v="14"/>
    <n v="1.8195439355418688"/>
    <x v="14"/>
    <x v="0"/>
    <x v="0"/>
    <x v="4"/>
    <x v="84"/>
    <s v="samilaayhpqqfiyagsls,samilaayhpqqfIYAGSLS"/>
    <s v="bceid_56895:20(-0)/20(100.0%)&lt;=&gt;tceid_56895:20(-0)/20(100.0%),bceid_149330:13(-2)/15(86.67%)&lt;=&gt;tceid_56895:13(-7)/20(65.0%)"/>
    <x v="3"/>
    <x v="0"/>
    <s v="0,1,1.0,0.06"/>
    <s v="Rv1886c"/>
    <s v="171-190"/>
    <x v="0"/>
    <x v="2"/>
    <x v="1"/>
    <n v="0.33333333333333331"/>
    <x v="85"/>
    <n v="89"/>
  </r>
  <r>
    <n v="161627"/>
    <s v="FDGRSEFAYGSFVRT"/>
    <n v="15"/>
    <s v="NP_216547.1"/>
    <x v="0"/>
    <x v="0"/>
    <x v="0"/>
    <s v="Rv2031c"/>
    <x v="0"/>
    <s v="Nil"/>
    <x v="0"/>
    <s v="EFG74196.1"/>
    <x v="0"/>
    <s v="No"/>
    <s v="No"/>
    <s v="Yes"/>
    <s v="No"/>
    <x v="22"/>
    <x v="3"/>
    <x v="3"/>
    <x v="3"/>
    <s v="HLA-A*02:06,HLA-A*31:01,HLA-A*33:03,HLA-A*68:02,HLA-B*13:01,HLA-B*13:02,HLA-B*18:01,HLA-B*27:02,HLA-B*27:05,HLA-B*37:01,HLA-B*40:01,HLA-B*40:02,HLA-B*44:02,HLA-B*44:03,HLA-B*49:01,HLA-B*50:01,HLA-B*52:01,HLA-C*02:02,HLA-C*02:09,HLA-C*03:02,HLA-C*03:03,HLA-C*03:04,HLA-C*07:01,HLA-C*07:02,HLA-C*12:02,HLA-C*12:03,HLA-C*15:02,HLA-C*16:01,HLA-C*17:01,HLA-DPA1*01/DPB1*04:01,HLA-DPA1*01:03/DPB1*02:01,HLA-DPA1*01:03/DPB1*04:01,HLA-DPA1*02:01/DPB1*01:01,HLA-G*01:01,HLA-G*01:02,HLA-G*01:03,HLA-G*01:04,HLA-G*01:06"/>
    <x v="32"/>
    <n v="1.5910646070264991"/>
    <x v="32"/>
    <x v="0"/>
    <x v="0"/>
    <x v="57"/>
    <x v="85"/>
    <s v="Nil"/>
    <s v="Nil"/>
    <x v="0"/>
    <x v="2"/>
    <s v="1,1,1.0,0.0"/>
    <s v="Rv2031c"/>
    <s v="87-101"/>
    <x v="0"/>
    <x v="0"/>
    <x v="0"/>
    <n v="0.66666666666666663"/>
    <x v="86"/>
    <n v="90"/>
  </r>
  <r>
    <n v="106585"/>
    <s v="KVQSATIYQVTDRSH"/>
    <n v="15"/>
    <s v="NP_217144.1"/>
    <x v="0"/>
    <x v="0"/>
    <x v="0"/>
    <s v="Rv2628"/>
    <x v="0"/>
    <s v="Nil"/>
    <x v="0"/>
    <s v="Nil"/>
    <x v="1"/>
    <s v="Yes"/>
    <s v="No"/>
    <s v="No"/>
    <s v="No"/>
    <x v="19"/>
    <x v="2"/>
    <x v="2"/>
    <x v="2"/>
    <s v="HLA-A*02:01,HLA-A*02:06,HLA-A*11:01,HLA-A*30:01,HLA-A*30:02,HLA-A*31:01,HLA-A*32:01,HLA-A*33:03,HLA-A*68:01,HLA-A*74:01,HLA-B*13:01,HLA-B*13:02,HLA-B*15:01,HLA-B*15:25,HLA-B*38:01,HLA-B*48:01,HLA-B*49:01,HLA-B*52:01,HLA-C*02:02,HLA-C*02:09,HLA-C*06:02,HLA-C*07:04,HLA-C*14:02,HLA-C*15:02,HLA-C*17:01,HLA-DQA1*01:02/DQB1*06:02,HLA-E*01:01"/>
    <x v="52"/>
    <n v="1.4471580313422192"/>
    <x v="52"/>
    <x v="20"/>
    <x v="25"/>
    <x v="58"/>
    <x v="86"/>
    <s v="Nil"/>
    <s v="Nil"/>
    <x v="0"/>
    <x v="2"/>
    <s v="1,1,1.0,0.0"/>
    <s v="Rv2628"/>
    <s v="46-60"/>
    <x v="0"/>
    <x v="0"/>
    <x v="0"/>
    <n v="0.66666666666666663"/>
    <x v="87"/>
    <n v="91"/>
  </r>
  <r>
    <n v="161714"/>
    <s v="TSIHSLLDEGKQSLT"/>
    <n v="15"/>
    <s v="YP_178023.1"/>
    <x v="0"/>
    <x v="0"/>
    <x v="0"/>
    <s v="Rv3875"/>
    <x v="0"/>
    <s v="Nil"/>
    <x v="0"/>
    <s v="Nil"/>
    <x v="1"/>
    <s v="Yes"/>
    <s v="No"/>
    <s v="No"/>
    <s v="No"/>
    <x v="17"/>
    <x v="3"/>
    <x v="3"/>
    <x v="3"/>
    <s v="HLA-A*02:01,HLA-A*02:06,HLA-A*11:01,HLA-B*07:02,HLA-B*08:01,HLA-B*13:01,HLA-B*13:02,HLA-B*14:02,HLA-B*15:02,HLA-B*35:03,HLA-B*37:01,HLA-B*38:01,HLA-B*39:01,HLA-B*48:01,HLA-C*01:02,HLA-C*02:02,HLA-C*02:09,HLA-C*03:02,HLA-C*03:03,HLA-C*03:04,HLA-C*04:01,HLA-C*05:01,HLA-C*07:01,HLA-C*07:02,HLA-C*07:04,HLA-C*08:01,HLA-C*08:02,HLA-C*12:02,HLA-C*14:02,HLA-C*15:02,HLA-C*17:01,HLA-E*01:01,HLA-G*01:01,HLA-G*01:02,HLA-G*01:03,HLA-G*01:04,HLA-G*01:06"/>
    <x v="41"/>
    <n v="1.5797835966168101"/>
    <x v="41"/>
    <x v="0"/>
    <x v="2"/>
    <x v="42"/>
    <x v="57"/>
    <s v="tsihslldegkqslT,tsihslldegkqslt"/>
    <s v="bceid_46500:14(-2)/16(87.5%)&lt;=&gt;tceid_161714:14(-1)/15(93.33%),bceid_433149:15(-3)/18(83.33%)&lt;=&gt;tceid_161714:15(-0)/15(100.0%)"/>
    <x v="3"/>
    <x v="2"/>
    <s v="1,1,1.0,0.0"/>
    <s v="Rv3875"/>
    <s v="23-37"/>
    <x v="0"/>
    <x v="0"/>
    <x v="0"/>
    <n v="0.66666666666666663"/>
    <x v="88"/>
    <n v="92"/>
  </r>
  <r>
    <n v="161629"/>
    <s v="FVRTVSLPVGADEDD"/>
    <n v="15"/>
    <s v="NP_216547.1"/>
    <x v="0"/>
    <x v="0"/>
    <x v="0"/>
    <s v="Rv2031c"/>
    <x v="0"/>
    <s v="Nil"/>
    <x v="0"/>
    <s v="Nil"/>
    <x v="1"/>
    <s v="Yes"/>
    <s v="No"/>
    <s v="No"/>
    <s v="No"/>
    <x v="2"/>
    <x v="1"/>
    <x v="1"/>
    <x v="1"/>
    <s v="HLA-A*30:01,HLA-A*68:02,HLA-B*55:01,HLA-C*12:03,HLA-DPA1*01/DPB1*04:01,HLA-DPA1*02:01/DPB1*14:01,HLA-DQA1*03:01/DQB1*03:02,HLA-DQA1*04:01/DQB1*04:02,HLA-DRB1*01:02,HLA-DRB1*04:01,HLA-DRB1*04:05,HLA-DRB1*04:08,HLA-DRB1*04:21,HLA-DRB1*04:26,HLA-DRB1*07:01,HLA-DRB1*07:03,HLA-DRB1*09:01,HLA-DRB1*11:01,HLA-DRB1*11:28,HLA-DRB1*13:02,HLA-DRB1*13:05,HLA-DRB1*13:21,HLA-DRB1*15:02,HLA-DRB1*15:06,HLA-DRB3*02:02"/>
    <x v="53"/>
    <n v="1.414973347970818"/>
    <x v="53"/>
    <x v="21"/>
    <x v="26"/>
    <x v="59"/>
    <x v="87"/>
    <s v="Nil"/>
    <s v="Nil"/>
    <x v="0"/>
    <x v="2"/>
    <s v="1,1,1.0,0.0"/>
    <s v="Rv2031c"/>
    <s v="98-112"/>
    <x v="0"/>
    <x v="0"/>
    <x v="0"/>
    <n v="0.66666666666666663"/>
    <x v="89"/>
    <n v="93"/>
  </r>
  <r>
    <n v="161686"/>
    <s v="RRMWASAQNISGAGW"/>
    <n v="15"/>
    <s v="NP_215554.1,NP_215713.1,NP_216863.1,NP_218137.1"/>
    <x v="2"/>
    <x v="2"/>
    <x v="2"/>
    <s v="Rv1038c,Rv1197,Rv1792,Rv2347c,Rv3620c"/>
    <x v="2"/>
    <s v="Nil"/>
    <x v="0"/>
    <s v="EFG78380.1,EFG79860.1"/>
    <x v="3"/>
    <s v="No"/>
    <s v="No"/>
    <s v="Yes"/>
    <s v="No"/>
    <x v="4"/>
    <x v="2"/>
    <x v="2"/>
    <x v="2"/>
    <s v="HLA-A*02:01,HLA-A*02:06,HLA-A*25:01,HLA-A*32:01,HLA-B*13:01,HLA-B*13:02,HLA-B*15:01,HLA-B*15:25,HLA-B*27:02,HLA-B*27:05,HLA-B*44:02,HLA-B*44:03,HLA-B*48:01,HLA-B*52:01,HLA-B*53:01,HLA-B*57:01,HLA-B*58:01,HLA-B*58:02,HLA-DPA1*02:01/DPB1*14:01,HLA-DRB3*02:02,HLA-E*01:01,HLA-G*01:01,HLA-G*01:02,HLA-G*01:03,HLA-G*01:04,HLA-G*01:06"/>
    <x v="19"/>
    <n v="1.4313637641589874"/>
    <x v="19"/>
    <x v="3"/>
    <x v="22"/>
    <x v="60"/>
    <x v="88"/>
    <s v="Nil"/>
    <s v="Nil"/>
    <x v="0"/>
    <x v="2"/>
    <s v="2,6,3.55,1.13"/>
    <s v="Rv3620c,Rv1792,Rv2347c,Rv1038c,Rv1197"/>
    <s v="31-45,31-45,31-45,31-45,31-45"/>
    <x v="2"/>
    <x v="2"/>
    <x v="1"/>
    <n v="0.33333333333333331"/>
    <x v="90"/>
    <n v="94"/>
  </r>
  <r>
    <n v="23584"/>
    <s v="HAVYRTMMMHLLRLARSFGVLPV"/>
    <n v="23"/>
    <s v="NP_216493.1"/>
    <x v="0"/>
    <x v="0"/>
    <x v="0"/>
    <s v="Rv1977"/>
    <x v="0"/>
    <s v="Nil"/>
    <x v="0"/>
    <s v="Nil"/>
    <x v="1"/>
    <s v="Yes"/>
    <s v="No"/>
    <s v="No"/>
    <s v="No"/>
    <x v="0"/>
    <x v="0"/>
    <x v="0"/>
    <x v="0"/>
    <s v="HLA-A*02:01,HLA-A*02:06,HLA-A*03:01,HLA-A*11:01,HLA-A*23:01,HLA-A*24:02,HLA-A*25:01,HLA-A*26:01,HLA-A*29:02,HLA-A*30:01,HLA-A*30:02,HLA-A*31:01,HLA-A*32:01,HLA-A*33:03,HLA-A*68:01,HLA-A*74:01,HLA-B*08:01,HLA-B*13:01,HLA-B*13:02,HLA-B*14:02,HLA-B*15:01,HLA-B*15:02,HLA-B*15:25,HLA-B*27:02,HLA-B*27:05,HLA-B*35:01,HLA-B*35:03,HLA-B*38:01,HLA-B*39:01,HLA-B*46:01,HLA-B*48:01,HLA-B*52:01,HLA-B*57:01,HLA-B*58:02,HLA-C*01:02,HLA-C*02:02,HLA-C*02:09,HLA-C*03:02,HLA-C*03:03,HLA-C*03:04,HLA-C*06:02,HLA-C*07:01,HLA-C*07:02,HLA-C*07:04,HLA-C*08:01,HLA-C*12:02,HLA-C*12:03,HLA-C*14:02,HLA-C*15:02,HLA-C*16:01,HLA-C*17:01,HLA-DPA1*01/DPB1*04:01,HLA-DPA1*01:03/DPB1*04:01,HLA-DPA1*02:01/DPB1*01:01,HLA-DPA1*02:01/DPB1*05:01,HLA-DPA1*02:01/DPB1*14:01,HLA-DPA1*03:01/DPB1*04:02,HLA-DQA1*01:01/DQB1*05:01,HLA-DQA1*01:02/DQB1*06:02,HLA-DRB1*01:01,HLA-DRB1*01:02,HLA-DRB1*03:01,HLA-DRB1*04:01,HLA-DRB1*04:02,HLA-DRB1*04:04,HLA-DRB1*04:05,HLA-DRB1*04:08,HLA-DRB1*04:10,HLA-DRB1*04:23,HLA-DRB1*07:01,HLA-DRB1*07:03,HLA-DRB1*08:02,HLA-DRB1*08:04,HLA-DRB1*08:06,HLA-DRB1*09:01,HLA-DRB1*11:01,HLA-DRB1*11:02,HLA-DRB1*11:04,HLA-DRB1*11:06,HLA-DRB1*11:14,HLA-DRB1*11:20,HLA-DRB1*11:21,HLA-DRB1*11:28,HLA-DRB1*12:01,HLA-DRB1*13:01,HLA-DRB1*13:02,HLA-DRB1*13:04,HLA-DRB1*13:05,HLA-DRB1*13:07,HLA-DRB1*13:11,HLA-DRB1*13:22,HLA-DRB1*13:23,HLA-DRB1*13:27,HLA-DRB1*13:28,HLA-DRB1*15:01,HLA-DRB1*15:02,HLA-DRB1*15:06,HLA-DRB3*02:02,HLA-DRB4*01:01,HLA-DRB5*01:01,HLA-DRB5*01:05,HLA-E*01:01,HLA-G*01:01,HLA-G*01:02,HLA-G*01:03,HLA-G*01:04,HLA-G*01:06"/>
    <x v="54"/>
    <n v="2.0334237554869499"/>
    <x v="54"/>
    <x v="0"/>
    <x v="0"/>
    <x v="1"/>
    <x v="89"/>
    <s v="Nil"/>
    <s v="Nil"/>
    <x v="0"/>
    <x v="11"/>
    <s v="0,1,0.87,0.34"/>
    <s v="Rv1977"/>
    <s v="142-164"/>
    <x v="0"/>
    <x v="2"/>
    <x v="1"/>
    <n v="0.33333333333333331"/>
    <x v="91"/>
    <n v="95"/>
  </r>
  <r>
    <n v="18898"/>
    <s v="GCQTYKWETFLTSELPQWLS"/>
    <n v="20"/>
    <s v="NP_216402.1"/>
    <x v="0"/>
    <x v="0"/>
    <x v="0"/>
    <s v="Rv1886c"/>
    <x v="0"/>
    <s v="Nil"/>
    <x v="0"/>
    <s v="EFG77402.1"/>
    <x v="0"/>
    <s v="No"/>
    <s v="No"/>
    <s v="Yes"/>
    <s v="No"/>
    <x v="0"/>
    <x v="0"/>
    <x v="0"/>
    <x v="0"/>
    <s v="HLA-A*02:01,HLA-A*02:06,HLA-A*23:01,HLA-A*24:02,HLA-A*25:01,HLA-A*26:01,HLA-A*32:01,HLA-A*68:02,HLA-B*13:01,HLA-B*18:01,HLA-B*37:01,HLA-B*39:01,HLA-B*40:01,HLA-B*40:02,HLA-B*44:03,HLA-B*48:01,HLA-B*49:01,HLA-B*50:01,HLA-B*52:01,HLA-B*53:01,HLA-B*57:01,HLA-B*58:01,HLA-B*58:02,HLA-C*02:02,HLA-C*02:09,HLA-C*03:02,HLA-C*03:03,HLA-C*03:04,HLA-C*05:01,HLA-C*06:02,HLA-C*07:04,HLA-C*08:01,HLA-C*08:02,HLA-C*12:02,HLA-C*12:03,HLA-C*14:02,HLA-C*15:02,HLA-C*16:01,HLA-C*17:01,HLA-DPA1*01/DPB1*04:01,HLA-DPA1*01:03/DPB1*02:01,HLA-DPA1*01:03/DPB1*04:01,HLA-DPA1*02:01/DPB1*01:01,HLA-DPA1*02:01/DPB1*05:01,HLA-DPA1*03:01/DPB1*04:02,HLA-DQA1*01:01/DQB1*05:01,HLA-DQA1*05:01/DQB1*02:01,HLA-DRB1*04:05,HLA-DRB1*04:08,HLA-DRB1*04:21,HLA-DRB1*04:26,HLA-DRB1*15:02,HLA-E*01:01,HLA-G*01:01,HLA-G*01:02,HLA-G*01:03,HLA-G*01:04,HLA-G*01:06"/>
    <x v="12"/>
    <n v="1.7708520116421442"/>
    <x v="12"/>
    <x v="0"/>
    <x v="0"/>
    <x v="2"/>
    <x v="90"/>
    <s v="gcqtykwetfltselpqwls"/>
    <s v="bceid_18898:20(-0)/20(100.0%)&lt;=&gt;tceid_18898:20(-0)/20(100.0%)"/>
    <x v="1"/>
    <x v="0"/>
    <s v="0,1,1.0,0.06"/>
    <s v="Rv1886c"/>
    <s v="131-150"/>
    <x v="0"/>
    <x v="2"/>
    <x v="1"/>
    <n v="0.33333333333333331"/>
    <x v="92"/>
    <n v="96"/>
  </r>
  <r>
    <n v="154736"/>
    <s v="GIWVDSAGQLVDEPAPPARA"/>
    <n v="20"/>
    <s v="NP_216249.1"/>
    <x v="0"/>
    <x v="0"/>
    <x v="0"/>
    <s v="Rv1733c"/>
    <x v="0"/>
    <s v="Nil"/>
    <x v="0"/>
    <s v="Nil"/>
    <x v="1"/>
    <s v="Yes"/>
    <s v="No"/>
    <s v="No"/>
    <s v="No"/>
    <x v="12"/>
    <x v="2"/>
    <x v="2"/>
    <x v="2"/>
    <s v="HLA-A*02:06,HLA-A*23:01,HLA-A*24:02,HLA-A*68:01,HLA-B*18:01,HLA-B*55:01,HLA-B*56:01,HLA-C*04:01,HLA-C*05:01,HLA-C*08:01,HLA-C*08:02,HLA-C*14:02,HLA-C*17:01,HLA-DQA1*03:01/DQB1*03:02,HLA-DQA1*04:01/DQB1*04:02,HLA-DQA1*05:01/DQB1*02:01,HLA-DRB1*13:02,HLA-DRB3*01:01,HLA-G*01:01,HLA-G*01:02,HLA-G*01:03,HLA-G*01:04,HLA-G*01:06"/>
    <x v="55"/>
    <n v="1.3802112417116059"/>
    <x v="55"/>
    <x v="3"/>
    <x v="27"/>
    <x v="61"/>
    <x v="91"/>
    <s v="Nil"/>
    <s v="Nil"/>
    <x v="0"/>
    <x v="1"/>
    <s v="0,1,0.99,0.09"/>
    <s v="Rv1733c"/>
    <s v="141-160"/>
    <x v="0"/>
    <x v="0"/>
    <x v="0"/>
    <n v="0.66666666666666663"/>
    <x v="93"/>
    <n v="97"/>
  </r>
  <r>
    <n v="29846"/>
    <s v="KALAAATPMVVWLQTAST"/>
    <n v="18"/>
    <s v="YP_178022.1"/>
    <x v="0"/>
    <x v="0"/>
    <x v="0"/>
    <s v="Rv3873"/>
    <x v="0"/>
    <s v="Nil"/>
    <x v="0"/>
    <s v="Nil"/>
    <x v="1"/>
    <s v="Yes"/>
    <s v="No"/>
    <s v="No"/>
    <s v="No"/>
    <x v="1"/>
    <x v="0"/>
    <x v="0"/>
    <x v="0"/>
    <s v="HLA-A*02:01,HLA-A*02:06,HLA-A*25:01,HLA-A*32:01,HLA-B*13:02,HLA-B*35:01,HLA-B*35:03,HLA-B*44:02,HLA-B*46:01,HLA-B*51:01,HLA-B*52:01,HLA-B*53:01,HLA-B*55:01,HLA-B*56:01,HLA-B*57:01,HLA-B*58:01,HLA-B*58:02,HLA-C*01:02,HLA-C*02:02,HLA-C*02:09,HLA-C*03:02,HLA-C*03:03,HLA-C*03:04,HLA-C*05:01,HLA-C*06:02,HLA-C*07:01,HLA-C*07:04,HLA-C*08:01,HLA-C*12:02,HLA-C*12:03,HLA-C*15:02,HLA-C*16:01,HLA-C*17:01,HLA-DPA1*02:01/DPB1*14:01,HLA-DQA1*01:02/DQB1*06:02,HLA-DQA1*05:01/DQB1*03:01,HLA-DRB1*01:02,HLA-DRB1*04:02,HLA-DRB1*04:04,HLA-DRB1*04:08,HLA-DRB1*04:10,HLA-DRB1*04:21,HLA-DRB1*04:23,HLA-DRB1*04:26,HLA-DRB1*07:01,HLA-DRB1*08:02,HLA-DRB1*08:04,HLA-DRB1*08:06,HLA-DRB1*09:01,HLA-DRB1*11:02,HLA-DRB1*11:04,HLA-DRB1*11:06,HLA-DRB1*11:21,HLA-DRB1*13:02,HLA-DRB1*13:07,HLA-DRB1*13:11,HLA-DRB1*13:22,HLA-DRB3*02:02,HLA-E*01:01"/>
    <x v="56"/>
    <n v="1.7781512503836436"/>
    <x v="56"/>
    <x v="9"/>
    <x v="4"/>
    <x v="31"/>
    <x v="92"/>
    <s v="Nil"/>
    <s v="Nil"/>
    <x v="0"/>
    <x v="1"/>
    <s v="0,1,0.99,0.09"/>
    <s v="Rv3873"/>
    <s v="63-80"/>
    <x v="0"/>
    <x v="2"/>
    <x v="1"/>
    <n v="0.33333333333333331"/>
    <x v="94"/>
    <n v="98"/>
  </r>
  <r>
    <n v="41291"/>
    <s v="MDYFIRMWNQAALAMEVY"/>
    <n v="18"/>
    <s v="YP_178022.1"/>
    <x v="0"/>
    <x v="0"/>
    <x v="0"/>
    <s v="Rv3873"/>
    <x v="0"/>
    <s v="Nil"/>
    <x v="0"/>
    <s v="Nil"/>
    <x v="1"/>
    <s v="Yes"/>
    <s v="No"/>
    <s v="No"/>
    <s v="No"/>
    <x v="2"/>
    <x v="1"/>
    <x v="1"/>
    <x v="1"/>
    <s v="HLA-A*02:01,HLA-A*02:06,HLA-A*25:01,HLA-A*26:01,HLA-A*29:02,HLA-A*30:02,HLA-A*32:01,HLA-B*13:01,HLA-B*13:02,HLA-B*14:02,HLA-B*15:01,HLA-B*15:02,HLA-B*15:25,HLA-B*27:02,HLA-B*27:05,HLA-B*35:01,HLA-B*38:01,HLA-B*39:01,HLA-B*44:02,HLA-B*44:03,HLA-B*46:01,HLA-B*48:01,HLA-B*51:01,HLA-B*52:01,HLA-B*53:01,HLA-B*55:01,HLA-B*56:01,HLA-B*58:01,HLA-C*02:02,HLA-C*02:09,HLA-C*03:02,HLA-C*04:01,HLA-C*06:02,HLA-C*07:01,HLA-C*07:02,HLA-C*07:04,HLA-C*12:02,HLA-C*12:03,HLA-C*14:02,HLA-C*16:01,HLA-DPA1*02:01/DPB1*14:01,HLA-DQA1*01:01/DQB1*05:01,HLA-DQA1*01:02/DQB1*06:02,HLA-DQA1*03:01/DQB1*03:02,HLA-DQA1*04:01/DQB1*04:02,HLA-DRB1*01:01,HLA-DRB1*01:02,HLA-DRB1*04:01,HLA-DRB1*04:02,HLA-DRB1*04:04,HLA-DRB1*04:05,HLA-DRB1*04:08,HLA-DRB1*04:10,HLA-DRB1*04:21,HLA-DRB1*04:23,HLA-DRB1*04:26,HLA-DRB1*07:01,HLA-DRB1*08:06,HLA-DRB1*08:13,HLA-DRB1*09:01,HLA-DRB1*11:02,HLA-DRB1*11:14,HLA-DRB1*11:20,HLA-DRB1*11:21,HLA-DRB1*12:01,HLA-DRB1*13:01,HLA-DRB1*13:02,HLA-DRB1*13:04,HLA-DRB1*13:07,HLA-DRB1*13:22,HLA-DRB1*13:23,HLA-DRB1*13:27,HLA-DRB1*13:28,HLA-DRB1*15:01,HLA-DRB1*15:02,HLA-DRB1*15:06,HLA-DRB3*02:02,HLA-DRB4*01:01"/>
    <x v="51"/>
    <n v="1.8976270912904414"/>
    <x v="51"/>
    <x v="22"/>
    <x v="28"/>
    <x v="62"/>
    <x v="93"/>
    <s v="Nil"/>
    <s v="Nil"/>
    <x v="0"/>
    <x v="1"/>
    <s v="0,1,0.99,0.09"/>
    <s v="Rv3873"/>
    <s v="137-154"/>
    <x v="0"/>
    <x v="2"/>
    <x v="1"/>
    <n v="0.33333333333333331"/>
    <x v="95"/>
    <n v="99"/>
  </r>
  <r>
    <n v="120452"/>
    <s v="DRYRHLVALSITDFGAAGPRSSWRA"/>
    <n v="25"/>
    <s v="NP_216382.3"/>
    <x v="0"/>
    <x v="0"/>
    <x v="0"/>
    <s v="Rv1866"/>
    <x v="0"/>
    <s v="Nil"/>
    <x v="0"/>
    <s v="Nil"/>
    <x v="1"/>
    <s v="Yes"/>
    <s v="No"/>
    <s v="No"/>
    <s v="No"/>
    <x v="7"/>
    <x v="1"/>
    <x v="1"/>
    <x v="1"/>
    <s v="HLA-A*23:01,HLA-A*24:02,HLA-A*25:01,HLA-A*26:01,HLA-A*30:01,HLA-A*31:01,HLA-A*32:01,HLA-A*33:03,HLA-A*68:01,HLA-B*08:01,HLA-B*14:02,HLA-B*15:01,HLA-B*15:02,HLA-B*15:25,HLA-B*27:02,HLA-B*27:05,HLA-B*38:01,HLA-B*39:01,HLA-B*44:02,HLA-B*46:01,HLA-B*48:01,HLA-B*52:01,HLA-B*53:01,HLA-B*55:01,HLA-B*57:01,HLA-B*58:01,HLA-B*58:02,HLA-C*02:02,HLA-C*02:09,HLA-C*03:02,HLA-C*03:03,HLA-C*03:04,HLA-C*06:02,HLA-C*07:01,HLA-C*07:02,HLA-C*07:04,HLA-C*12:02,HLA-C*12:03,HLA-C*14:02,HLA-C*16:01,HLA-DPA1*01/DPB1*04:01,HLA-DPA1*01:03/DPB1*04:01,HLA-DPA1*02:01/DPB1*14:01,HLA-DQA1*05:01/DQB1*03:01,HLA-DRB1*01:01,HLA-DRB1*01:02,HLA-DRB1*03:09,HLA-DRB1*04:01,HLA-DRB1*04:04,HLA-DRB1*04:05,HLA-DRB1*04:08,HLA-DRB1*04:10,HLA-DRB1*04:21,HLA-DRB1*04:23,HLA-DRB1*04:26,HLA-DRB1*07:01,HLA-DRB1*07:03,HLA-DRB1*08:01,HLA-DRB1*08:02,HLA-DRB1*08:13,HLA-DRB1*08:17,HLA-DRB1*09:01,HLA-DRB1*11:01,HLA-DRB1*11:04,HLA-DRB1*11:06,HLA-DRB1*11:14,HLA-DRB1*11:20,HLA-DRB1*11:28,HLA-DRB1*13:02,HLA-DRB1*13:05,HLA-DRB1*13:07,HLA-DRB1*13:11,HLA-DRB1*13:21,HLA-DRB1*13:23,HLA-DRB1*15:01,HLA-DRB1*15:02,HLA-DRB1*15:06,HLA-DRB3*02:02,HLA-DRB4*01:01,HLA-DRB5*01:01,HLA-DRB5*01:05,HLA-G*01:01,HLA-G*01:02,HLA-G*01:03,HLA-G*01:04,HLA-G*01:06"/>
    <x v="46"/>
    <n v="1.9395192526186185"/>
    <x v="46"/>
    <x v="0"/>
    <x v="0"/>
    <x v="63"/>
    <x v="94"/>
    <s v="dryrhlvalsitdfgaagprsswra"/>
    <s v="bceid_120452:25(-0)/25(100.0%)&lt;=&gt;tceid_120452:25(-0)/25(100.0%)"/>
    <x v="1"/>
    <x v="10"/>
    <s v="0,1,0.97,0.17"/>
    <s v="Rv1866"/>
    <s v="92-116"/>
    <x v="0"/>
    <x v="2"/>
    <x v="1"/>
    <n v="0.33333333333333331"/>
    <x v="96"/>
    <n v="100"/>
  </r>
  <r>
    <n v="53370"/>
    <s v="RDKFLSAATSSTPREAPYEL"/>
    <n v="20"/>
    <s v="NP_216496.1"/>
    <x v="0"/>
    <x v="0"/>
    <x v="0"/>
    <s v="Rv1980c"/>
    <x v="0"/>
    <s v="Nil"/>
    <x v="0"/>
    <s v="Nil"/>
    <x v="1"/>
    <s v="Yes"/>
    <s v="No"/>
    <s v="No"/>
    <s v="No"/>
    <x v="0"/>
    <x v="0"/>
    <x v="0"/>
    <x v="0"/>
    <s v="HLA-A*11:01,HLA-A*25:01,HLA-A*26:01,HLA-A*29:02,HLA-A*30:01,HLA-A*30:02,HLA-A*31:01,HLA-A*33:03,HLA-A*68:01,HLA-A*68:02,HLA-B*07:02,HLA-B*08:01,HLA-B*14:02,HLA-B*15:01,HLA-B*15:02,HLA-B*15:25,HLA-B*35:01,HLA-B*35:03,HLA-B*39:01,HLA-B*46:01,HLA-B*51:01,HLA-B*53:01,HLA-B*55:01,HLA-B*56:01,HLA-B*58:02,HLA-C*01:02,HLA-C*02:02,HLA-C*02:09,HLA-C*03:02,HLA-C*03:03,HLA-C*03:04,HLA-C*04:01,HLA-C*07:01,HLA-C*07:02,HLA-C*07:04,HLA-C*08:01,HLA-C*12:02,HLA-C*12:03,HLA-C*14:02,HLA-C*15:02,HLA-C*16:01,HLA-DPA1*02:01/DPB1*14:01,HLA-DQA1*05:01/DQB1*03:01,HLA-DRB1*01:01,HLA-DRB1*04:01,HLA-DRB1*04:05,HLA-DRB1*04:08,HLA-DRB1*07:01,HLA-DRB1*09:01,HLA-DRB3*02:02,HLA-E*01:01,HLA-G*01:01,HLA-G*01:02,HLA-G*01:03,HLA-G*01:04,HLA-G*01:06"/>
    <x v="20"/>
    <n v="1.7558748556724915"/>
    <x v="20"/>
    <x v="0"/>
    <x v="0"/>
    <x v="3"/>
    <x v="95"/>
    <s v="RDKFLsaatsstpreapyel"/>
    <s v="bceid_432168:15(-1)/16(93.75%)&lt;=&gt;tceid_53370:15(-5)/20(75.0%)"/>
    <x v="1"/>
    <x v="0"/>
    <s v="0,1,1.0,0.06"/>
    <s v="Rv1980c"/>
    <s v="74-93"/>
    <x v="0"/>
    <x v="2"/>
    <x v="1"/>
    <n v="0.33333333333333331"/>
    <x v="97"/>
    <n v="101"/>
  </r>
  <r>
    <n v="18700"/>
    <s v="GANIPAEFLENFVRSSNLKF"/>
    <n v="20"/>
    <s v="NP_216402.1"/>
    <x v="0"/>
    <x v="0"/>
    <x v="0"/>
    <s v="Rv1886c"/>
    <x v="0"/>
    <s v="Nil"/>
    <x v="0"/>
    <s v="EFG79198.1"/>
    <x v="0"/>
    <s v="No"/>
    <s v="No"/>
    <s v="Yes"/>
    <s v="No"/>
    <x v="7"/>
    <x v="1"/>
    <x v="1"/>
    <x v="1"/>
    <s v="HLA-A*23:01,HLA-A*24:02,HLA-A*25:01,HLA-A*26:01,HLA-A*29:02,HLA-A*32:01,HLA-A*33:03,HLA-B*07:02,HLA-B*08:01,HLA-B*14:02,HLA-B*15:01,HLA-B*15:02,HLA-B*15:25,HLA-B*18:01,HLA-B*27:02,HLA-B*35:01,HLA-B*35:03,HLA-B*37:01,HLA-B*40:01,HLA-B*40:02,HLA-B*46:01,HLA-B*49:01,HLA-B*50:01,HLA-B*51:01,HLA-B*53:01,HLA-B*56:01,HLA-B*57:01,HLA-B*58:01,HLA-B*58:02,HLA-C*02:02,HLA-C*02:09,HLA-C*03:02,HLA-C*03:03,HLA-C*03:04,HLA-C*04:01,HLA-C*06:02,HLA-C*07:01,HLA-C*07:02,HLA-C*08:01,HLA-C*12:02,HLA-C*12:03,HLA-C*14:02,HLA-C*15:02,HLA-C*16:01,HLA-C*17:01,HLA-DPA1*01:03/DPB1*02:01,HLA-DPA1*01:03/DPB1*04:01,HLA-DPA1*02:01/DPB1*05:01,HLA-DPA1*03:01/DPB1*04:02,HLA-DQA1*01:01/DQB1*05:01,HLA-DQA1*05:01/DQB1*02:01,HLA-DRB1*03:09,HLA-DRB1*04:01,HLA-DRB1*04:05,HLA-DRB1*04:08,HLA-DRB1*04:21,HLA-DRB1*04:26,HLA-DRB1*07:03,HLA-DRB1*09:01,HLA-DRB1*11:14,HLA-DRB1*11:20,HLA-DRB1*11:28,HLA-DRB1*13:02,HLA-DRB1*13:05,HLA-DRB1*13:23,HLA-DRB1*15:01,HLA-DRB1*15:02,HLA-DRB3*01:01,HLA-DRB3*02:02,HLA-DRB5*01:01,HLA-G*01:01,HLA-G*01:02,HLA-G*01:03,HLA-G*01:04,HLA-G*01:06"/>
    <x v="15"/>
    <n v="1.8808135922807914"/>
    <x v="15"/>
    <x v="0"/>
    <x v="0"/>
    <x v="17"/>
    <x v="96"/>
    <s v="ganipaeflenfvrssnlkf,GANIpaeflenfvrssnlkF"/>
    <s v="bceid_18700:20(-0)/20(100.0%)&lt;=&gt;tceid_18700:20(-0)/20(100.0%),bceid_103457:15(-0)/15(100.0%)&lt;=&gt;tceid_18700:15(-5)/20(75.0%)"/>
    <x v="3"/>
    <x v="0"/>
    <s v="0,1,1.0,0.06"/>
    <s v="Rv1886c"/>
    <s v="261-280"/>
    <x v="0"/>
    <x v="2"/>
    <x v="1"/>
    <n v="0.33333333333333331"/>
    <x v="98"/>
    <n v="102"/>
  </r>
  <r>
    <n v="154794"/>
    <s v="GSFVRTVSL"/>
    <n v="9"/>
    <s v="NP_216547.1"/>
    <x v="0"/>
    <x v="0"/>
    <x v="0"/>
    <s v="Rv2031c"/>
    <x v="0"/>
    <s v="Nil"/>
    <x v="0"/>
    <s v="Nil"/>
    <x v="1"/>
    <s v="Yes"/>
    <s v="No"/>
    <s v="No"/>
    <s v="No"/>
    <x v="17"/>
    <x v="3"/>
    <x v="3"/>
    <x v="3"/>
    <s v="HLA-A*30:01,HLA-A*32:01,HLA-B*08:01,HLA-B*13:01,HLA-B*13:02,HLA-B*14:02,HLA-B*46:01,HLA-B*48:01,HLA-B*52:01,HLA-B*58:02,HLA-C*01:02,HLA-C*02:02,HLA-C*02:09,HLA-C*03:02,HLA-C*03:03,HLA-C*03:04,HLA-C*06:02,HLA-C*07:01,HLA-C*07:04,HLA-C*08:01,HLA-C*12:02,HLA-C*12:03,HLA-C*14:02,HLA-C*15:02,HLA-C*16:01,HLA-C*17:01,HLA-E*01:01,HLA-G*01:01,HLA-G*01:02,HLA-G*01:03,HLA-G*01:04,HLA-G*01:06"/>
    <x v="49"/>
    <n v="1.5185139398778875"/>
    <x v="49"/>
    <x v="0"/>
    <x v="3"/>
    <x v="64"/>
    <x v="97"/>
    <s v="Nil"/>
    <s v="Nil"/>
    <x v="0"/>
    <x v="2"/>
    <s v="1,1,1.0,0.0"/>
    <s v="Rv2031c"/>
    <s v="96-104"/>
    <x v="0"/>
    <x v="0"/>
    <x v="0"/>
    <n v="0.66666666666666663"/>
    <x v="99"/>
    <n v="103"/>
  </r>
  <r>
    <n v="161653"/>
    <s v="LQNLARTISEAGQAM"/>
    <n v="15"/>
    <s v="YP_178023.1"/>
    <x v="0"/>
    <x v="0"/>
    <x v="0"/>
    <s v="Rv3875"/>
    <x v="0"/>
    <s v="Nil"/>
    <x v="0"/>
    <s v="Nil"/>
    <x v="1"/>
    <s v="Yes"/>
    <s v="No"/>
    <s v="No"/>
    <s v="No"/>
    <x v="20"/>
    <x v="3"/>
    <x v="3"/>
    <x v="3"/>
    <s v="HLA-A*02:01,HLA-A*25:01,HLA-A*26:01,HLA-A*68:02,HLA-B*07:02,HLA-B*13:02,HLA-B*15:01,HLA-B*15:02,HLA-B*15:25,HLA-B*27:02,HLA-B*35:01,HLA-B*35:03,HLA-B*39:01,HLA-B*46:01,HLA-B*52:01,HLA-C*01:02,HLA-C*02:02,HLA-C*02:09,HLA-C*03:02,HLA-C*03:03,HLA-C*03:04,HLA-C*05:01,HLA-C*08:01,HLA-C*08:02,HLA-C*12:02,HLA-C*12:03,HLA-C*14:02,HLA-C*15:02,HLA-C*16:01,HLA-C*17:01,HLA-DRB1*03:06,HLA-DRB1*03:07,HLA-DRB1*03:08,HLA-DRB1*08:13,HLA-DRB1*11:02,HLA-DRB1*11:04,HLA-DRB1*11:06,HLA-DRB1*11:07,HLA-DRB1*11:21,HLA-DRB1*13:01,HLA-DRB1*13:11,HLA-DRB1*13:22,HLA-DRB1*13:27,HLA-DRB1*13:28"/>
    <x v="26"/>
    <n v="1.6532125137753437"/>
    <x v="26"/>
    <x v="23"/>
    <x v="29"/>
    <x v="65"/>
    <x v="98"/>
    <s v="Nil"/>
    <s v="Nil"/>
    <x v="0"/>
    <x v="2"/>
    <s v="1,1,1.0,0.0"/>
    <s v="Rv3875"/>
    <s v="69-83"/>
    <x v="0"/>
    <x v="0"/>
    <x v="0"/>
    <n v="0.66666666666666663"/>
    <x v="100"/>
    <n v="104"/>
  </r>
  <r>
    <n v="144872"/>
    <s v="ATFRTIIVVGALISMFGINVAASFGA"/>
    <n v="26"/>
    <s v="NP_216495.2"/>
    <x v="0"/>
    <x v="0"/>
    <x v="0"/>
    <s v="Rv1979c"/>
    <x v="0"/>
    <s v="Nil"/>
    <x v="0"/>
    <s v="Nil"/>
    <x v="1"/>
    <s v="Yes"/>
    <s v="No"/>
    <s v="No"/>
    <s v="No"/>
    <x v="2"/>
    <x v="1"/>
    <x v="1"/>
    <x v="1"/>
    <s v="HLA-A*02:01,HLA-A*02:06,HLA-A*23:01,HLA-A*24:02,HLA-A*25:01,HLA-A*26:01,HLA-A*30:01,HLA-A*32:01,HLA-A*68:02,HLA-B*13:02,HLA-B*15:01,HLA-B*15:02,HLA-B*15:25,HLA-B*35:01,HLA-B*35:03,HLA-B*46:01,HLA-B*52:01,HLA-B*53:01,HLA-B*55:01,HLA-B*56:01,HLA-C*02:02,HLA-C*02:09,HLA-C*03:02,HLA-C*03:03,HLA-C*03:04,HLA-C*08:01,HLA-C*12:02,HLA-C*12:03,HLA-C*14:02,HLA-C*15:02,HLA-C*16:01,HLA-C*17:01,HLA-DPA1*02:01/DPB1*14:01,HLA-DQA1*01:01/DQB1*05:01,HLA-DQA1*01:02/DQB1*06:02,HLA-DQA1*04:01/DQB1*04:02,HLA-DQA1*05:01/DQB1*03:01,HLA-DRB1*01:01,HLA-DRB1*01:02,HLA-DRB1*03:05,HLA-DRB1*03:06,HLA-DRB1*03:07,HLA-DRB1*03:08,HLA-DRB1*03:09,HLA-DRB1*04:01,HLA-DRB1*04:02,HLA-DRB1*04:04,HLA-DRB1*04:05,HLA-DRB1*04:08,HLA-DRB1*04:10,HLA-DRB1*04:21,HLA-DRB1*04:23,HLA-DRB1*04:26,HLA-DRB1*07:01,HLA-DRB1*07:03,HLA-DRB1*08:02,HLA-DRB1*08:04,HLA-DRB1*08:06,HLA-DRB1*08:13,HLA-DRB1*09:01,HLA-DRB1*11:01,HLA-DRB1*11:02,HLA-DRB1*11:04,HLA-DRB1*11:06,HLA-DRB1*11:07,HLA-DRB1*11:14,HLA-DRB1*11:20,HLA-DRB1*11:21,HLA-DRB1*11:28,HLA-DRB1*12:01,HLA-DRB1*13:02,HLA-DRB1*13:05,HLA-DRB1*13:07,HLA-DRB1*13:11,HLA-DRB1*13:21,HLA-DRB1*13:22,HLA-DRB1*13:23,HLA-DRB1*15:01,HLA-DRB1*15:02,HLA-DRB1*15:06,HLA-DRB3*01:01,HLA-DRB3*02:02,HLA-DRB4*01:01"/>
    <x v="2"/>
    <n v="1.9242792860618816"/>
    <x v="2"/>
    <x v="9"/>
    <x v="30"/>
    <x v="40"/>
    <x v="99"/>
    <s v="Nil"/>
    <s v="Nil"/>
    <x v="0"/>
    <x v="10"/>
    <s v="0,1,0.97,0.17"/>
    <s v="Rv1979c"/>
    <s v="298-323"/>
    <x v="0"/>
    <x v="2"/>
    <x v="1"/>
    <n v="0.33333333333333331"/>
    <x v="101"/>
    <n v="105"/>
  </r>
  <r>
    <n v="46130"/>
    <s v="NTIPIALTEMDYFIRMWN"/>
    <n v="18"/>
    <s v="YP_178022.1"/>
    <x v="0"/>
    <x v="0"/>
    <x v="0"/>
    <s v="Rv3873"/>
    <x v="0"/>
    <s v="Nil"/>
    <x v="0"/>
    <s v="Nil"/>
    <x v="1"/>
    <s v="Yes"/>
    <s v="No"/>
    <s v="No"/>
    <s v="No"/>
    <x v="0"/>
    <x v="0"/>
    <x v="0"/>
    <x v="0"/>
    <s v="HLA-A*02:01,HLA-A*02:06,HLA-A*25:01,HLA-A*26:01,HLA-A*32:01,HLA-A*68:02,HLA-B*07:02,HLA-B*13:01,HLA-B*13:02,HLA-B*14:02,HLA-B*15:02,HLA-B*18:01,HLA-B*35:01,HLA-B*35:03,HLA-B*37:01,HLA-B*38:01,HLA-B*39:01,HLA-B*40:01,HLA-B*40:02,HLA-B*44:02,HLA-B*44:03,HLA-B*46:01,HLA-B*48:01,HLA-B*49:01,HLA-B*50:01,HLA-B*51:01,HLA-B*52:01,HLA-B*53:01,HLA-B*55:01,HLA-B*57:01,HLA-B*58:01,HLA-B*58:02,HLA-C*01:02,HLA-C*02:02,HLA-C*02:09,HLA-C*03:02,HLA-C*03:03,HLA-C*03:04,HLA-C*04:01,HLA-C*12:02,HLA-C*14:02,HLA-DPA1*01:03/DPB1*04:01,HLA-DPA1*02:01/DPB1*05:01,HLA-DPA1*03:01/DPB1*04:02,HLA-DQA1*01:01/DQB1*05:01,HLA-DQA1*05:01/DQB1*02:01,HLA-DRB1*04:10,HLA-DRB3*01:01,HLA-E*01:01,HLA-G*01:01,HLA-G*01:02,HLA-G*01:03,HLA-G*01:04,HLA-G*01:06"/>
    <x v="33"/>
    <n v="1.7403626894942439"/>
    <x v="33"/>
    <x v="0"/>
    <x v="0"/>
    <x v="66"/>
    <x v="100"/>
    <s v="Nil"/>
    <s v="Nil"/>
    <x v="0"/>
    <x v="1"/>
    <s v="0,1,0.99,0.09"/>
    <s v="Rv3873"/>
    <s v="128-145"/>
    <x v="0"/>
    <x v="2"/>
    <x v="1"/>
    <n v="0.33333333333333331"/>
    <x v="102"/>
    <n v="106"/>
  </r>
  <r>
    <n v="154665"/>
    <s v="GAPRYDPGGGGINVARIVHV"/>
    <n v="20"/>
    <s v="NP_216545.1"/>
    <x v="0"/>
    <x v="0"/>
    <x v="0"/>
    <s v="Rv2029c"/>
    <x v="0"/>
    <s v="Nil"/>
    <x v="0"/>
    <s v="EGD25467.1"/>
    <x v="0"/>
    <s v="No"/>
    <s v="No"/>
    <s v="Yes"/>
    <s v="No"/>
    <x v="12"/>
    <x v="2"/>
    <x v="2"/>
    <x v="2"/>
    <s v="HLA-A*23:01,HLA-A*24:02,HLA-A*68:02,HLA-B*07:02,HLA-B*35:03,HLA-B*51:01,HLA-B*52:01,HLA-B*56:01,HLA-C*04:01,HLA-C*07:04,HLA-C*08:02,HLA-C*14:02,HLA-C*15:02,HLA-DQA1*01:02/DQB1*06:02,HLA-DQA1*05:01/DQB1*03:01,HLA-DRB1*13:02,HLA-G*01:01,HLA-G*01:02,HLA-G*01:03,HLA-G*01:04,HLA-G*01:06"/>
    <x v="57"/>
    <n v="1.3424226808222062"/>
    <x v="57"/>
    <x v="19"/>
    <x v="24"/>
    <x v="67"/>
    <x v="101"/>
    <s v="Nil"/>
    <s v="Nil"/>
    <x v="0"/>
    <x v="1"/>
    <s v="0,1,0.99,0.09"/>
    <s v="Rv2029c"/>
    <s v="41-60"/>
    <x v="0"/>
    <x v="0"/>
    <x v="0"/>
    <n v="0.66666666666666663"/>
    <x v="103"/>
    <n v="107"/>
  </r>
  <r>
    <n v="43447"/>
    <s v="NDGVIFFFNPGELLPEAAGP"/>
    <n v="20"/>
    <s v="NP_216496.1"/>
    <x v="0"/>
    <x v="0"/>
    <x v="0"/>
    <s v="Rv1980c"/>
    <x v="0"/>
    <s v="Nil"/>
    <x v="0"/>
    <s v="Nil"/>
    <x v="1"/>
    <s v="Yes"/>
    <s v="No"/>
    <s v="No"/>
    <s v="No"/>
    <x v="0"/>
    <x v="0"/>
    <x v="0"/>
    <x v="0"/>
    <s v="HLA-A*23:01,HLA-A*24:02,HLA-A*29:02,HLA-B*35:01,HLA-B*35:03,HLA-B*38:01,HLA-B*39:01,HLA-B*40:02,HLA-B*46:01,HLA-B*48:01,HLA-B*50:01,HLA-B*51:01,HLA-B*55:01,HLA-B*56:01,HLA-C*01:02,HLA-C*02:02,HLA-C*02:09,HLA-C*03:02,HLA-C*03:03,HLA-C*03:04,HLA-C*04:01,HLA-C*06:02,HLA-C*07:01,HLA-C*07:02,HLA-C*07:04,HLA-C*08:01,HLA-C*08:02,HLA-C*12:02,HLA-C*12:03,HLA-C*14:02,HLA-C*17:01,HLA-DPA1*01:03/DPB1*02:01,HLA-DPA1*01:03/DPB1*04:01,HLA-DPA1*02:01/DPB1*01:01,HLA-DPA1*03:01/DPB1*04:02,HLA-DQA1*01:01/DQB1*05:01,HLA-DQA1*05:01/DQB1*02:01,HLA-DRB1*04:04,HLA-DRB1*04:10,HLA-DRB1*13:02,HLA-DRB1*15:01,HLA-DRB1*15:02,HLA-DRB1*15:06,HLA-DRB3*01:01,HLA-DRB3*02:02,HLA-E*01:01,HLA-G*01:01,HLA-G*01:02,HLA-G*01:03,HLA-G*01:04,HLA-G*01:06"/>
    <x v="34"/>
    <n v="1.7160033436347992"/>
    <x v="34"/>
    <x v="0"/>
    <x v="0"/>
    <x v="3"/>
    <x v="102"/>
    <s v="NDgvifffnpgellpeaAGP,ndgvifffnpgellPEAAGP"/>
    <s v="bceid_22997:15(-0)/15(100.0%)&lt;=&gt;tceid_43447:15(-5)/20(75.0%),bceid_103661:14(-1)/15(93.33%)&lt;=&gt;tceid_43447:14(-6)/20(70.0%)"/>
    <x v="3"/>
    <x v="2"/>
    <s v="1,1,1.0,0.0"/>
    <s v="Rv1980c"/>
    <s v="194-213"/>
    <x v="0"/>
    <x v="2"/>
    <x v="1"/>
    <n v="0.33333333333333331"/>
    <x v="104"/>
    <n v="108"/>
  </r>
  <r>
    <n v="51114"/>
    <s v="QIPKLVANNTRLWVY"/>
    <n v="15"/>
    <s v="NP_216402.1,YP_177694.1"/>
    <x v="3"/>
    <x v="3"/>
    <x v="3"/>
    <s v="Rv0129c,Rv1886c"/>
    <x v="3"/>
    <s v="Nil"/>
    <x v="0"/>
    <s v="EFG76843.1,EFG79198.1"/>
    <x v="3"/>
    <s v="No"/>
    <s v="No"/>
    <s v="Yes"/>
    <s v="No"/>
    <x v="11"/>
    <x v="2"/>
    <x v="2"/>
    <x v="2"/>
    <s v="HLA-A*02:01,HLA-A*02:06,HLA-A*25:01,HLA-A*26:01,HLA-A*29:02,HLA-A*30:02,HLA-A*32:01,HLA-B*07:02,HLA-B*13:01,HLA-B*13:02,HLA-B*15:01,HLA-B*15:02,HLA-B*15:25,HLA-B*35:01,HLA-B*35:03,HLA-B*46:01,HLA-B*48:01,HLA-B*53:01,HLA-B*55:01,HLA-B*56:01,HLA-B*57:01,HLA-B*58:01,HLA-B*58:02,HLA-C*01:02,HLA-C*02:02,HLA-C*02:09,HLA-C*03:02,HLA-C*06:02,HLA-C*07:01,HLA-C*12:02,HLA-C*12:03,HLA-C*15:02,HLA-C*16:01,HLA-C*17:01,HLA-DRB1*04:02,HLA-DRB1*11:02,HLA-DRB1*11:14,HLA-DRB1*11:21,HLA-DRB1*13:02,HLA-DRB1*13:04,HLA-DRB1*13:22,HLA-DRB1*13:23,HLA-DRB3*01:01,HLA-DRB3*02:02,HLA-E*01:01,HLA-G*01:01,HLA-G*01:02,HLA-G*01:03,HLA-G*01:04,HLA-G*01:06"/>
    <x v="21"/>
    <n v="1.7075701760979363"/>
    <x v="21"/>
    <x v="0"/>
    <x v="3"/>
    <x v="68"/>
    <x v="103"/>
    <s v="Nil"/>
    <s v="Nil"/>
    <x v="0"/>
    <x v="2"/>
    <s v="1,2,2.0,0.06"/>
    <s v="Rv1886c,Rv0129c"/>
    <s v="236-250,240-254"/>
    <x v="3"/>
    <x v="2"/>
    <x v="1"/>
    <n v="0.33333333333333331"/>
    <x v="105"/>
    <n v="109"/>
  </r>
  <r>
    <n v="161673"/>
    <s v="QGNVTSIHSLLDEGK"/>
    <n v="15"/>
    <s v="YP_178023.1"/>
    <x v="0"/>
    <x v="0"/>
    <x v="0"/>
    <s v="Rv3875"/>
    <x v="0"/>
    <s v="Nil"/>
    <x v="0"/>
    <s v="Nil"/>
    <x v="1"/>
    <s v="Yes"/>
    <s v="No"/>
    <s v="No"/>
    <s v="No"/>
    <x v="18"/>
    <x v="3"/>
    <x v="3"/>
    <x v="3"/>
    <s v="HLA-A*11:01,HLA-A*25:01,HLA-A*26:01,HLA-A*68:02,HLA-B*13:01,HLA-B*14:02,HLA-B*35:03,HLA-B*37:01,HLA-B*39:01,HLA-B*48:01,HLA-C*01:02,HLA-C*02:02,HLA-C*02:09,HLA-C*03:02,HLA-C*03:03,HLA-C*03:04,HLA-C*08:01,HLA-C*12:02,HLA-C*12:03,HLA-C*15:02,HLA-C*16:01,HLA-C*17:01,HLA-DRB1*04:04,HLA-DRB1*04:05,HLA-DRB1*04:10,HLA-G*01:01,HLA-G*01:02,HLA-G*01:03,HLA-G*01:04,HLA-G*01:06"/>
    <x v="58"/>
    <n v="1.4913616938342726"/>
    <x v="58"/>
    <x v="24"/>
    <x v="31"/>
    <x v="69"/>
    <x v="104"/>
    <s v="QGnvtsihslldegk"/>
    <s v="bceid_46500:13(-3)/16(81.25%)&lt;=&gt;tceid_161673:13(-2)/15(86.67%)"/>
    <x v="1"/>
    <x v="0"/>
    <s v="0,1,1.0,0.06"/>
    <s v="Rv3875"/>
    <s v="19-33"/>
    <x v="0"/>
    <x v="0"/>
    <x v="0"/>
    <n v="0.66666666666666663"/>
    <x v="106"/>
    <n v="110"/>
  </r>
  <r>
    <n v="15177"/>
    <s v="FAGIEAAASAIQGNV"/>
    <n v="15"/>
    <s v="YP_178023.1"/>
    <x v="0"/>
    <x v="0"/>
    <x v="0"/>
    <s v="Rv3875"/>
    <x v="0"/>
    <s v="Nil"/>
    <x v="0"/>
    <s v="Nil"/>
    <x v="1"/>
    <s v="Yes"/>
    <s v="No"/>
    <s v="No"/>
    <s v="No"/>
    <x v="2"/>
    <x v="1"/>
    <x v="1"/>
    <x v="1"/>
    <s v="HLA-A*68:02,HLA-B*18:01,HLA-B*40:02,HLA-B*49:01,HLA-B*50:01,HLA-C*15:02,HLA-DPA1*02:01/DPB1*14:01,HLA-DQA1*01:02/DQB1*06:02,HLA-DQA1*03:01/DQB1*03:02,HLA-DQA1*04:01/DQB1*04:02,HLA-DQA1*05:01/DQB1*03:01,HLA-DRB1*01:01,HLA-DRB1*04:01,HLA-DRB1*04:08,HLA-DRB1*08:02,HLA-DRB1*13:07"/>
    <x v="59"/>
    <n v="1.2304489213782739"/>
    <x v="59"/>
    <x v="25"/>
    <x v="32"/>
    <x v="70"/>
    <x v="105"/>
    <s v="Nil"/>
    <s v="Nil"/>
    <x v="0"/>
    <x v="0"/>
    <s v="0,1,1.0,0.06"/>
    <s v="Rv3875"/>
    <d v="2022-08-01T00:00:00"/>
    <x v="0"/>
    <x v="0"/>
    <x v="0"/>
    <n v="0.66666666666666663"/>
    <x v="107"/>
    <n v="111"/>
  </r>
  <r>
    <n v="154982"/>
    <s v="KPGTKSGDRVGIWVDSAGQL"/>
    <n v="20"/>
    <s v="NP_216249.1"/>
    <x v="0"/>
    <x v="0"/>
    <x v="0"/>
    <s v="Rv1733c"/>
    <x v="0"/>
    <s v="Nil"/>
    <x v="0"/>
    <s v="Nil"/>
    <x v="1"/>
    <s v="Yes"/>
    <s v="No"/>
    <s v="No"/>
    <s v="No"/>
    <x v="12"/>
    <x v="2"/>
    <x v="2"/>
    <x v="2"/>
    <s v="HLA-A*23:01,HLA-A*24:02,HLA-A*32:01,HLA-B*57:01,HLA-B*58:01,HLA-B*58:02,HLA-C*04:01,HLA-C*05:01,HLA-C*08:01,HLA-C*08:02,HLA-C*14:02,HLA-DQA1*01:01/DQB1*05:01,HLA-DRB1*13:02,HLA-DRB3*01:01,HLA-G*01:01,HLA-G*01:02,HLA-G*01:03,HLA-G*01:04,HLA-G*01:06"/>
    <x v="60"/>
    <n v="1.3010299956639813"/>
    <x v="60"/>
    <x v="2"/>
    <x v="33"/>
    <x v="71"/>
    <x v="106"/>
    <s v="Nil"/>
    <s v="Nil"/>
    <x v="0"/>
    <x v="2"/>
    <s v="1,1,1.0,0.0"/>
    <s v="Rv1733c"/>
    <s v="131-150"/>
    <x v="0"/>
    <x v="0"/>
    <x v="0"/>
    <n v="0.66666666666666663"/>
    <x v="108"/>
    <n v="112"/>
  </r>
  <r>
    <n v="161650"/>
    <s v="LNNALQNLARTISEA"/>
    <n v="15"/>
    <s v="YP_178023.1"/>
    <x v="0"/>
    <x v="0"/>
    <x v="0"/>
    <s v="Rv3875"/>
    <x v="0"/>
    <s v="Nil"/>
    <x v="0"/>
    <s v="Nil"/>
    <x v="1"/>
    <s v="Yes"/>
    <s v="No"/>
    <s v="No"/>
    <s v="No"/>
    <x v="23"/>
    <x v="2"/>
    <x v="2"/>
    <x v="2"/>
    <s v="HLA-A*02:01,HLA-A*32:01,HLA-A*33:03,HLA-B*13:01,HLA-B*13:02,HLA-B*52:01,HLA-DQA1*04:01/DQB1*04:02,HLA-DRB1*03:06,HLA-DRB1*03:07,HLA-DRB1*03:08,HLA-DRB1*08:02,HLA-DRB1*08:13,HLA-DRB1*11:01,HLA-DRB1*11:02,HLA-DRB1*11:04,HLA-DRB1*11:06,HLA-DRB1*11:07,HLA-DRB1*11:21,HLA-DRB1*13:01,HLA-DRB1*13:02,HLA-DRB1*13:11,HLA-DRB1*13:22,HLA-DRB1*13:27,HLA-DRB1*13:28,HLA-DRB3*02:02,HLA-E*01:01"/>
    <x v="19"/>
    <n v="1.4313637641589874"/>
    <x v="19"/>
    <x v="26"/>
    <x v="34"/>
    <x v="72"/>
    <x v="107"/>
    <s v="Nil"/>
    <s v="Nil"/>
    <x v="0"/>
    <x v="2"/>
    <s v="1,1,1.0,0.0"/>
    <s v="Rv3875"/>
    <s v="65-79"/>
    <x v="0"/>
    <x v="0"/>
    <x v="0"/>
    <n v="0.66666666666666663"/>
    <x v="109"/>
    <n v="113"/>
  </r>
  <r>
    <n v="161631"/>
    <s v="GNVTSIHSLLDEGKQ"/>
    <n v="15"/>
    <s v="YP_178023.1"/>
    <x v="0"/>
    <x v="0"/>
    <x v="0"/>
    <s v="Rv3875"/>
    <x v="0"/>
    <s v="Nil"/>
    <x v="0"/>
    <s v="Nil"/>
    <x v="1"/>
    <s v="Yes"/>
    <s v="No"/>
    <s v="No"/>
    <s v="No"/>
    <x v="18"/>
    <x v="3"/>
    <x v="3"/>
    <x v="3"/>
    <s v="HLA-A*11:01,HLA-A*25:01,HLA-A*26:01,HLA-A*68:02,HLA-B*13:01,HLA-B*14:02,HLA-B*35:03,HLA-B*37:01,HLA-B*39:01,HLA-B*48:01,HLA-C*01:02,HLA-C*02:02,HLA-C*02:09,HLA-C*03:02,HLA-C*03:03,HLA-C*03:04,HLA-C*08:01,HLA-C*12:02,HLA-C*12:03,HLA-C*15:02,HLA-C*16:01,HLA-C*17:01,HLA-DRB1*04:05,HLA-DRB1*04:10,HLA-G*01:01,HLA-G*01:02,HLA-G*01:03,HLA-G*01:04,HLA-G*01:06"/>
    <x v="61"/>
    <n v="1.4771212547196624"/>
    <x v="61"/>
    <x v="24"/>
    <x v="35"/>
    <x v="73"/>
    <x v="104"/>
    <s v="Gnvtsihslldegkq"/>
    <s v="bceid_46500:14(-2)/16(87.5%)&lt;=&gt;tceid_161631:14(-1)/15(93.33%)"/>
    <x v="1"/>
    <x v="0"/>
    <s v="0,1,1.0,0.06"/>
    <s v="Rv3875"/>
    <s v="20-34"/>
    <x v="0"/>
    <x v="0"/>
    <x v="0"/>
    <n v="0.66666666666666663"/>
    <x v="110"/>
    <n v="114"/>
  </r>
  <r>
    <n v="120441"/>
    <s v="DKVLPLVAIVVSVGLAVSYD"/>
    <n v="20"/>
    <s v="NP_216495.2"/>
    <x v="0"/>
    <x v="0"/>
    <x v="0"/>
    <s v="Rv1979c"/>
    <x v="0"/>
    <s v="Nil"/>
    <x v="0"/>
    <s v="Nil"/>
    <x v="1"/>
    <s v="Yes"/>
    <s v="No"/>
    <s v="No"/>
    <s v="No"/>
    <x v="9"/>
    <x v="1"/>
    <x v="1"/>
    <x v="1"/>
    <s v="HLA-A*02:01,HLA-A*02:06,HLA-A*25:01,HLA-A*26:01,HLA-A*29:02,HLA-A*30:01,HLA-A*30:02,HLA-A*32:01,HLA-A*68:02,HLA-B*13:01,HLA-B*13:02,HLA-B*14:02,HLA-B*15:01,HLA-B*15:02,HLA-B*15:25,HLA-B*35:01,HLA-B*35:03,HLA-B*39:01,HLA-B*46:01,HLA-B*51:01,HLA-B*52:01,HLA-B*53:01,HLA-B*55:01,HLA-B*56:01,HLA-B*57:01,HLA-B*58:01,HLA-B*58:02,HLA-C*01:02,HLA-C*02:02,HLA-C*02:09,HLA-C*03:02,HLA-C*03:03,HLA-C*03:04,HLA-C*07:01,HLA-C*08:01,HLA-C*12:02,HLA-C*12:03,HLA-C*15:02,HLA-C*16:01,HLA-C*17:01,HLA-DQA1*01:02/DQB1*06:02,HLA-DQA1*04:01/DQB1*04:02,HLA-DQA1*05:01/DQB1*03:01,HLA-DRB1*01:01,HLA-DRB1*01:02,HLA-DRB1*03:01,HLA-DRB1*03:06,HLA-DRB1*03:07,HLA-DRB1*03:08,HLA-DRB1*03:09,HLA-DRB1*04:04,HLA-DRB1*04:05,HLA-DRB1*04:08,HLA-DRB1*04:10,HLA-DRB1*04:23,HLA-DRB1*07:01,HLA-DRB1*07:03,HLA-DRB1*08:02,HLA-DRB1*08:04,HLA-DRB1*08:06,HLA-DRB1*09:01,HLA-DRB1*11:04,HLA-DRB1*11:06,HLA-DRB1*11:07,HLA-DRB1*11:28,HLA-DRB1*12:01,HLA-DRB1*13:02,HLA-DRB1*13:05,HLA-DRB1*13:07,HLA-DRB1*13:11,HLA-DRB1*15:01,HLA-DRB1*15:02,HLA-DRB1*15:06,HLA-E*01:01"/>
    <x v="62"/>
    <n v="1.8750612633917001"/>
    <x v="62"/>
    <x v="24"/>
    <x v="17"/>
    <x v="26"/>
    <x v="50"/>
    <s v="dkvlplvaivvsvglavsyd"/>
    <s v="bceid_120441:20(-0)/20(100.0%)&lt;=&gt;tceid_120441:20(-0)/20(100.0%)"/>
    <x v="1"/>
    <x v="10"/>
    <s v="0,1,0.97,0.17"/>
    <s v="Rv1979c"/>
    <s v="414-433"/>
    <x v="0"/>
    <x v="2"/>
    <x v="1"/>
    <n v="0.33333333333333331"/>
    <x v="111"/>
    <n v="115"/>
  </r>
  <r>
    <n v="161688"/>
    <s v="RTISEAGQAMASTEG"/>
    <n v="15"/>
    <s v="YP_178023.1"/>
    <x v="0"/>
    <x v="0"/>
    <x v="0"/>
    <s v="Rv3875"/>
    <x v="0"/>
    <s v="Nil"/>
    <x v="0"/>
    <s v="Nil"/>
    <x v="1"/>
    <s v="Yes"/>
    <s v="No"/>
    <s v="No"/>
    <s v="No"/>
    <x v="24"/>
    <x v="3"/>
    <x v="3"/>
    <x v="3"/>
    <s v="HLA-A*25:01,HLA-A*26:01,HLA-A*68:02,HLA-B*07:02,HLA-B*15:01,HLA-B*15:02,HLA-B*15:25,HLA-B*35:01,HLA-B*35:03,HLA-B*46:01,HLA-B*50:01,HLA-C*01:02,HLA-C*02:02,HLA-C*02:09,HLA-C*03:02,HLA-C*03:03,HLA-C*03:04,HLA-C*05:01,HLA-C*08:01,HLA-C*08:02,HLA-C*12:02,HLA-C*12:03,HLA-C*14:02,HLA-C*15:02,HLA-C*16:01,HLA-C*17:01,HLA-DQA1*01:02/DQB1*06:02,HLA-DQA1*03:01/DQB1*03:02,HLA-DQA1*04:01/DQB1*04:02,HLA-DQA1*05:01/DQB1*03:01"/>
    <x v="58"/>
    <n v="1.4913616938342726"/>
    <x v="58"/>
    <x v="27"/>
    <x v="36"/>
    <x v="74"/>
    <x v="108"/>
    <s v="rtiseagqamasteG"/>
    <s v="bceid_161597:14(-1)/15(93.33%)&lt;=&gt;tceid_161688:14(-1)/15(93.33%)"/>
    <x v="1"/>
    <x v="2"/>
    <s v="1,1,1.0,0.0"/>
    <s v="Rv3875"/>
    <s v="74-88"/>
    <x v="0"/>
    <x v="0"/>
    <x v="0"/>
    <n v="0.66666666666666663"/>
    <x v="112"/>
    <n v="116"/>
  </r>
  <r>
    <n v="120788"/>
    <s v="LTFLGFIGVLLAINLFGNRAIKWAN"/>
    <n v="25"/>
    <s v="NP_216495.2"/>
    <x v="0"/>
    <x v="0"/>
    <x v="0"/>
    <s v="Rv1979c"/>
    <x v="0"/>
    <s v="Nil"/>
    <x v="0"/>
    <s v="Nil"/>
    <x v="1"/>
    <s v="Yes"/>
    <s v="No"/>
    <s v="No"/>
    <s v="No"/>
    <x v="2"/>
    <x v="1"/>
    <x v="1"/>
    <x v="1"/>
    <s v="HLA-A*02:01,HLA-A*02:06,HLA-A*03:01,HLA-A*23:01,HLA-A*24:02,HLA-A*25:01,HLA-A*31:01,HLA-A*32:01,HLA-A*33:03,HLA-A*68:01,HLA-A*68:02,HLA-B*53:01,HLA-B*57:01,HLA-B*58:01,HLA-B*58:02,HLA-C*14:02,HLA-C*15:02,HLA-C*17:01,HLA-DPA1*01/DPB1*04:01,HLA-DPA1*01:03/DPB1*02:01,HLA-DPA1*01:03/DPB1*04:01,HLA-DPA1*02:01/DPB1*01:01,HLA-DPA1*03:01/DPB1*04:02,HLA-DQA1*01:01/DQB1*05:01,HLA-DQA1*01:02/DQB1*06:02,HLA-DQA1*05:01/DQB1*02:01,HLA-DQA1*05:01/DQB1*03:01,HLA-DRB1*01:01,HLA-DRB1*01:02,HLA-DRB1*03:06,HLA-DRB1*03:07,HLA-DRB1*03:08,HLA-DRB1*04:01,HLA-DRB1*04:02,HLA-DRB1*04:04,HLA-DRB1*04:05,HLA-DRB1*04:08,HLA-DRB1*04:10,HLA-DRB1*04:21,HLA-DRB1*04:23,HLA-DRB1*04:26,HLA-DRB1*07:01,HLA-DRB1*07:03,HLA-DRB1*08:01,HLA-DRB1*08:02,HLA-DRB1*08:04,HLA-DRB1*08:13,HLA-DRB1*08:17,HLA-DRB1*11:02,HLA-DRB1*11:04,HLA-DRB1*11:06,HLA-DRB1*11:07,HLA-DRB1*11:20,HLA-DRB1*11:21,HLA-DRB1*11:28,HLA-DRB1*12:01,HLA-DRB1*13:01,HLA-DRB1*13:02,HLA-DRB1*13:05,HLA-DRB1*13:07,HLA-DRB1*13:11,HLA-DRB1*13:21,HLA-DRB1*13:22,HLA-DRB1*13:27,HLA-DRB1*13:28,HLA-DRB1*15:01,HLA-DRB1*15:02,HLA-DRB1*15:06,HLA-DRB3*02:02,HLA-DRB5*01:01,HLA-DRB5*01:05"/>
    <x v="18"/>
    <n v="1.8573324964312685"/>
    <x v="18"/>
    <x v="3"/>
    <x v="0"/>
    <x v="33"/>
    <x v="109"/>
    <s v="ltflgfigvllainlfgnraikwan"/>
    <s v="bceid_120788:25(-0)/25(100.0%)&lt;=&gt;tceid_120788:25(-0)/25(100.0%)"/>
    <x v="1"/>
    <x v="12"/>
    <s v="0,1,0.98,0.15"/>
    <s v="Rv1979c"/>
    <s v="139-163"/>
    <x v="0"/>
    <x v="2"/>
    <x v="1"/>
    <n v="0.33333333333333331"/>
    <x v="113"/>
    <n v="117"/>
  </r>
  <r>
    <n v="161705"/>
    <s v="TELNNALQNLARTIS"/>
    <n v="15"/>
    <s v="YP_178023.1"/>
    <x v="0"/>
    <x v="0"/>
    <x v="0"/>
    <s v="Rv3875"/>
    <x v="0"/>
    <s v="Nil"/>
    <x v="0"/>
    <s v="Nil"/>
    <x v="1"/>
    <s v="Yes"/>
    <s v="No"/>
    <s v="No"/>
    <s v="No"/>
    <x v="25"/>
    <x v="3"/>
    <x v="3"/>
    <x v="3"/>
    <s v="HLA-A*02:01,HLA-A*25:01,HLA-A*26:01,HLA-A*32:01,HLA-A*33:03,HLA-A*68:02,HLA-B*13:01,HLA-B*13:02,HLA-B*37:01,HLA-B*40:01,HLA-B*40:02,HLA-B*44:02,HLA-B*44:03,HLA-B*49:01,HLA-B*50:01,HLA-B*52:01,HLA-DRB1*03:06,HLA-DRB1*03:07,HLA-DRB1*03:08,HLA-DRB1*08:02,HLA-DRB1*08:13,HLA-DRB1*11:01,HLA-DRB1*11:02,HLA-DRB1*11:04,HLA-DRB1*11:06,HLA-DRB1*11:07,HLA-DRB1*11:21,HLA-DRB1*13:01,HLA-DRB1*13:02,HLA-DRB1*13:11,HLA-DRB1*13:22,HLA-DRB1*13:27,HLA-DRB1*13:28,HLA-DRB3*02:02,HLA-E*01:01"/>
    <x v="38"/>
    <n v="1.5563025007672873"/>
    <x v="38"/>
    <x v="28"/>
    <x v="37"/>
    <x v="75"/>
    <x v="110"/>
    <s v="Nil"/>
    <s v="Nil"/>
    <x v="0"/>
    <x v="2"/>
    <s v="1,1,1.0,0.0"/>
    <s v="Rv3875"/>
    <s v="63-77"/>
    <x v="0"/>
    <x v="0"/>
    <x v="0"/>
    <n v="0.66666666666666663"/>
    <x v="114"/>
    <n v="118"/>
  </r>
  <r>
    <n v="155341"/>
    <s v="PALDITTSVDVVRPTEKMRC"/>
    <n v="20"/>
    <s v="NP_216545.1"/>
    <x v="0"/>
    <x v="0"/>
    <x v="0"/>
    <s v="Rv2029c"/>
    <x v="0"/>
    <s v="Nil"/>
    <x v="0"/>
    <s v="EFG75873.1"/>
    <x v="0"/>
    <s v="No"/>
    <s v="No"/>
    <s v="Yes"/>
    <s v="No"/>
    <x v="20"/>
    <x v="3"/>
    <x v="3"/>
    <x v="3"/>
    <s v="HLA-A*02:01,HLA-A*02:06,HLA-A*03:01,HLA-A*11:01,HLA-A*25:01,HLA-A*26:01,HLA-A*30:01,HLA-A*31:01,HLA-A*33:03,HLA-A*68:01,HLA-A*68:02,HLA-A*74:01,HLA-B*35:01,HLA-B*35:03,HLA-B*51:01,HLA-C*04:01,HLA-C*05:01,HLA-C*08:01,HLA-C*08:02,HLA-DRB1*03:01,HLA-DRB1*03:05,HLA-DRB1*03:06,HLA-DRB1*03:07,HLA-DRB1*03:08,HLA-DRB1*07:01,HLA-DRB1*07:03,HLA-DRB1*08:04,HLA-DRB1*11:02,HLA-DRB1*11:04,HLA-DRB1*11:06,HLA-DRB1*11:07,HLA-DRB1*11:21,HLA-DRB1*11:28,HLA-DRB1*13:05,HLA-DRB1*13:07,HLA-DRB1*13:11,HLA-DRB1*13:21,HLA-DRB1*13:22"/>
    <x v="32"/>
    <n v="1.5910646070264991"/>
    <x v="32"/>
    <x v="29"/>
    <x v="38"/>
    <x v="76"/>
    <x v="111"/>
    <s v="Nil"/>
    <s v="Nil"/>
    <x v="0"/>
    <x v="1"/>
    <s v="0,1,0.99,0.09"/>
    <s v="Rv2029c"/>
    <s v="21-40"/>
    <x v="0"/>
    <x v="0"/>
    <x v="0"/>
    <n v="0.66666666666666663"/>
    <x v="115"/>
    <n v="119"/>
  </r>
  <r>
    <n v="195400"/>
    <s v="GLSVVMPVGGQSSFYSDWY"/>
    <n v="19"/>
    <s v="NP_216402.1,NP_218321.1,YP_177694.1"/>
    <x v="1"/>
    <x v="1"/>
    <x v="1"/>
    <s v="Rv0129c,Rv1886c,Rv3804c"/>
    <x v="1"/>
    <s v="Nil"/>
    <x v="0"/>
    <s v="EFG73837.1,EFG76843.1,EFG77402.1,EFG79198.1"/>
    <x v="5"/>
    <s v="No"/>
    <s v="No"/>
    <s v="Yes"/>
    <s v="No"/>
    <x v="17"/>
    <x v="3"/>
    <x v="3"/>
    <x v="3"/>
    <s v="HLA-A*23:01,HLA-A*24:02,HLA-A*25:01,HLA-A*26:01,HLA-A*29:02,HLA-A*30:02,HLA-A*32:01,HLA-B*07:02,HLA-B*08:01,HLA-B*13:01,HLA-B*14:02,HLA-B*15:01,HLA-B*15:02,HLA-B*15:25,HLA-B*18:01,HLA-B*35:01,HLA-B*35:03,HLA-B*39:01,HLA-B*44:02,HLA-B*44:03,HLA-B*46:01,HLA-B*51:01,HLA-B*53:01,HLA-B*55:01,HLA-B*56:01,HLA-B*57:01,HLA-B*58:01,HLA-B*58:02,HLA-C*01:02,HLA-C*02:02,HLA-C*02:09,HLA-C*03:02,HLA-C*03:03,HLA-C*03:04,HLA-C*04:01,HLA-C*07:01,HLA-C*08:01,HLA-C*12:02,HLA-C*14:02,HLA-E*01:01,HLA-G*01:01,HLA-G*01:02,HLA-G*01:03,HLA-G*01:04,HLA-G*01:06"/>
    <x v="25"/>
    <n v="1.6627578316815741"/>
    <x v="25"/>
    <x v="0"/>
    <x v="2"/>
    <x v="24"/>
    <x v="112"/>
    <s v="GlsivmpvggqssfysDWY,GLSVvmpvggqssfysdwy,glsivmpvggqssfysDWY"/>
    <s v="bceid_39449:15(-0)/15(100.0%)&lt;=&gt;tceid_195400:15(-4)/19(78.95%),bceid_70010:15(-0)/15(100.0%)&lt;=&gt;tceid_195400:15(-4)/19(78.95%),bceid_76584:16(-4)/20(80.0%)&lt;=&gt;tceid_195400:16(-3)/19(84.21%)"/>
    <x v="2"/>
    <x v="2"/>
    <s v="2,3,2.99,0.1"/>
    <s v="Rv3804c,Rv1886c,Rv0129c"/>
    <s v="108-126,105-123,109-127"/>
    <x v="1"/>
    <x v="2"/>
    <x v="1"/>
    <n v="0.33333333333333331"/>
    <x v="116"/>
    <n v="120"/>
  </r>
  <r>
    <n v="106686"/>
    <s v="NNALQNLARTISEAG"/>
    <n v="15"/>
    <s v="YP_178023.1"/>
    <x v="0"/>
    <x v="0"/>
    <x v="0"/>
    <s v="Rv3875"/>
    <x v="0"/>
    <s v="Nil"/>
    <x v="0"/>
    <s v="Nil"/>
    <x v="1"/>
    <s v="Yes"/>
    <s v="No"/>
    <s v="No"/>
    <s v="No"/>
    <x v="23"/>
    <x v="2"/>
    <x v="2"/>
    <x v="2"/>
    <s v="HLA-A*02:01,HLA-A*32:01,HLA-A*33:03,HLA-B*13:01,HLA-B*13:02,HLA-B*52:01,HLA-DQA1*04:01/DQB1*04:02,HLA-DRB1*03:06,HLA-DRB1*03:07,HLA-DRB1*03:08,HLA-DRB1*08:02,HLA-DRB1*08:13,HLA-DRB1*11:01,HLA-DRB1*11:02,HLA-DRB1*11:04,HLA-DRB1*11:06,HLA-DRB1*11:07,HLA-DRB1*11:21,HLA-DRB1*13:01,HLA-DRB1*13:02,HLA-DRB1*13:11,HLA-DRB1*13:22,HLA-DRB1*13:27,HLA-DRB1*13:28,HLA-E*01:01"/>
    <x v="53"/>
    <n v="1.414973347970818"/>
    <x v="53"/>
    <x v="26"/>
    <x v="34"/>
    <x v="72"/>
    <x v="107"/>
    <s v="Nil"/>
    <s v="Nil"/>
    <x v="0"/>
    <x v="2"/>
    <s v="1,1,1.0,0.0"/>
    <s v="Rv3875"/>
    <s v="66-80"/>
    <x v="0"/>
    <x v="0"/>
    <x v="0"/>
    <n v="0.66666666666666663"/>
    <x v="117"/>
    <n v="121"/>
  </r>
  <r>
    <n v="60540"/>
    <s v="SQRIKSLEQQVGQVLVVREK"/>
    <n v="20"/>
    <s v="NP_216501.1"/>
    <x v="0"/>
    <x v="0"/>
    <x v="0"/>
    <s v="Rv1985c"/>
    <x v="0"/>
    <s v="Nil"/>
    <x v="0"/>
    <s v="Nil"/>
    <x v="1"/>
    <s v="Yes"/>
    <s v="No"/>
    <s v="No"/>
    <s v="No"/>
    <x v="20"/>
    <x v="3"/>
    <x v="3"/>
    <x v="3"/>
    <s v="HLA-A*02:01,HLA-A*02:06,HLA-A*03:01,HLA-A*11:01,HLA-A*30:01,HLA-A*31:01,HLA-A*32:01,HLA-A*33:03,HLA-A*68:01,HLA-A*74:01,HLA-B*13:01,HLA-B*13:02,HLA-B*14:02,HLA-B*15:01,HLA-B*18:01,HLA-B*27:02,HLA-B*27:05,HLA-B*37:01,HLA-B*38:01,HLA-B*39:01,HLA-B*40:01,HLA-B*40:02,HLA-B*44:02,HLA-B*44:03,HLA-B*48:01,HLA-B*49:01,HLA-B*50:01,HLA-B*52:01,HLA-B*57:01,HLA-B*58:01,HLA-B*58:02,HLA-C*02:02,HLA-C*02:09,HLA-C*12:02,HLA-C*12:03,HLA-C*15:02,HLA-C*17:01,HLA-DRB4*01:01"/>
    <x v="32"/>
    <n v="1.5910646070264991"/>
    <x v="32"/>
    <x v="30"/>
    <x v="39"/>
    <x v="77"/>
    <x v="113"/>
    <s v="Nil"/>
    <s v="Nil"/>
    <x v="0"/>
    <x v="6"/>
    <s v="0,1,0.98,0.13"/>
    <s v="Rv1985c"/>
    <s v="38-57"/>
    <x v="0"/>
    <x v="0"/>
    <x v="0"/>
    <n v="0.66666666666666663"/>
    <x v="118"/>
    <n v="122"/>
  </r>
  <r>
    <n v="161717"/>
    <s v="VEDEARRMWASAQNI"/>
    <n v="15"/>
    <s v="NP_215554.1,NP_215713.1,NP_216863.1,NP_218137.1"/>
    <x v="2"/>
    <x v="2"/>
    <x v="2"/>
    <s v="Rv1038c,Rv1197,Rv1792,Rv2347c,Rv3620c"/>
    <x v="2"/>
    <s v="Nil"/>
    <x v="0"/>
    <s v="EFG74466.1,EFG75125.1,EFG78380.1,EFG78812.1,EFG79860.1"/>
    <x v="6"/>
    <s v="No"/>
    <s v="No"/>
    <s v="Yes"/>
    <s v="No"/>
    <x v="26"/>
    <x v="3"/>
    <x v="3"/>
    <x v="3"/>
    <s v="HLA-A*02:01,HLA-A*02:06,HLA-A*32:01,HLA-B*13:01,HLA-B*13:02,HLA-B*18:01,HLA-B*27:02,HLA-B*27:05,HLA-B*37:01,HLA-B*38:01,HLA-B*40:01,HLA-B*40:02,HLA-B*44:02,HLA-B*44:03,HLA-B*48:01,HLA-B*49:01,HLA-B*50:01,HLA-B*52:01,HLA-B*53:01,HLA-B*55:01,HLA-B*56:01,HLA-B*57:01,HLA-B*58:01,HLA-B*58:02,HLA-DPA1*02:01/DPB1*14:01,HLA-E*01:01,HLA-G*01:01,HLA-G*01:02,HLA-G*01:03,HLA-G*01:04,HLA-G*01:06"/>
    <x v="63"/>
    <n v="1.505149978319906"/>
    <x v="63"/>
    <x v="3"/>
    <x v="5"/>
    <x v="78"/>
    <x v="114"/>
    <s v="Nil"/>
    <s v="Nil"/>
    <x v="0"/>
    <x v="2"/>
    <s v="2,6,3.55,1.13"/>
    <s v="Rv3620c,Rv1792,Rv1038c,Rv2347c,Rv1197"/>
    <s v="26-40,26-40,26-40,26-40,26-40"/>
    <x v="2"/>
    <x v="2"/>
    <x v="1"/>
    <n v="0.33333333333333331"/>
    <x v="119"/>
    <n v="123"/>
  </r>
  <r>
    <n v="8244"/>
    <s v="DFDGRSEFAYGSFVR"/>
    <n v="15"/>
    <s v="NP_216547.1"/>
    <x v="0"/>
    <x v="0"/>
    <x v="0"/>
    <s v="Rv2031c"/>
    <x v="0"/>
    <s v="Nil"/>
    <x v="0"/>
    <s v="EFG74196.1"/>
    <x v="0"/>
    <s v="No"/>
    <s v="No"/>
    <s v="Yes"/>
    <s v="No"/>
    <x v="22"/>
    <x v="3"/>
    <x v="3"/>
    <x v="3"/>
    <s v="HLA-A*29:02,HLA-A*31:01,HLA-A*33:03,HLA-B*08:01,HLA-B*13:01,HLA-B*13:02,HLA-B*18:01,HLA-B*27:02,HLA-B*27:05,HLA-B*37:01,HLA-B*40:01,HLA-B*40:02,HLA-B*44:02,HLA-B*44:03,HLA-B*49:01,HLA-B*50:01,HLA-B*52:01,HLA-C*04:01,HLA-C*07:01,HLA-C*07:02,HLA-C*14:02,HLA-DPA1*01:03/DPB1*04:01,HLA-G*01:01,HLA-G*01:02,HLA-G*01:03,HLA-G*01:04,HLA-G*01:06"/>
    <x v="52"/>
    <n v="1.4471580313422192"/>
    <x v="52"/>
    <x v="3"/>
    <x v="5"/>
    <x v="79"/>
    <x v="115"/>
    <s v="Nil"/>
    <s v="Nil"/>
    <x v="0"/>
    <x v="2"/>
    <s v="1,1,1.0,0.0"/>
    <s v="Rv2031c"/>
    <s v="86-100"/>
    <x v="0"/>
    <x v="0"/>
    <x v="0"/>
    <n v="0.66666666666666663"/>
    <x v="120"/>
    <n v="124"/>
  </r>
  <r>
    <n v="120437"/>
    <s v="DGYVRFCVMAPRQWRGLRRWLGEP"/>
    <n v="24"/>
    <s v="NP_216382.3"/>
    <x v="0"/>
    <x v="0"/>
    <x v="0"/>
    <s v="Rv1866"/>
    <x v="0"/>
    <s v="Nil"/>
    <x v="0"/>
    <s v="EFG79156.1"/>
    <x v="0"/>
    <s v="No"/>
    <s v="No"/>
    <s v="Yes"/>
    <s v="No"/>
    <x v="5"/>
    <x v="1"/>
    <x v="1"/>
    <x v="1"/>
    <s v="HLA-A*23:01,HLA-A*24:02,HLA-A*30:02,HLA-A*31:01,HLA-A*32:01,HLA-A*33:03,HLA-A*68:01,HLA-A*74:01,HLA-B*07:02,HLA-B*08:01,HLA-B*13:01,HLA-B*13:02,HLA-B*14:02,HLA-B*27:02,HLA-B*27:05,HLA-B*44:02,HLA-B*44:03,HLA-B*48:01,HLA-B*51:01,HLA-B*52:01,HLA-B*53:01,HLA-B*55:01,HLA-B*57:01,HLA-B*58:01,HLA-B*58:02,HLA-C*01:02,HLA-C*03:03,HLA-C*03:04,HLA-C*12:03,HLA-C*14:02,HLA-C*16:01,HLA-DPA1*02:01/DPB1*14:01,HLA-DRB1*03:05,HLA-DRB1*03:09,HLA-DRB1*04:01,HLA-DRB1*04:04,HLA-DRB1*04:05,HLA-DRB1*04:08,HLA-DRB1*04:10,HLA-DRB1*04:21,HLA-DRB1*04:23,HLA-DRB1*08:01,HLA-DRB1*08:13,HLA-DRB1*08:17,HLA-DRB1*09:01,HLA-DRB1*11:01,HLA-DRB1*11:04,HLA-DRB1*11:06,HLA-DRB1*11:14,HLA-DRB1*11:20,HLA-DRB1*11:28,HLA-DRB1*13:01,HLA-DRB1*13:04,HLA-DRB1*13:05,HLA-DRB1*13:07,HLA-DRB1*13:11,HLA-DRB1*13:21,HLA-DRB1*13:23,HLA-DRB1*13:27,HLA-DRB1*13:28,HLA-DRB1*15:02,HLA-DRB1*15:06,HLA-DRB5*01:01,HLA-E*01:01,HLA-G*01:01,HLA-G*01:02,HLA-G*01:03,HLA-G*01:04,HLA-G*01:06"/>
    <x v="64"/>
    <n v="1.8450980400142569"/>
    <x v="64"/>
    <x v="0"/>
    <x v="2"/>
    <x v="80"/>
    <x v="116"/>
    <s v="Nil"/>
    <s v="Nil"/>
    <x v="0"/>
    <x v="8"/>
    <s v="0,1,0.97,0.16"/>
    <s v="Rv1866"/>
    <s v="223-246"/>
    <x v="0"/>
    <x v="2"/>
    <x v="1"/>
    <n v="0.33333333333333331"/>
    <x v="121"/>
    <n v="125"/>
  </r>
  <r>
    <n v="161595"/>
    <s v="AQTVEDEARRMWASA"/>
    <n v="15"/>
    <s v="NP_215554.1,NP_215713.1,NP_216863.1,NP_218137.1"/>
    <x v="2"/>
    <x v="2"/>
    <x v="2"/>
    <s v="Rv1038c,Rv1197,Rv1792,Rv2347c,Rv3620c"/>
    <x v="2"/>
    <s v="Nil"/>
    <x v="0"/>
    <s v="EFG74466.1,EFG75125.1,EFG78380.1,EFG78812.1,EFG79860.1"/>
    <x v="6"/>
    <s v="No"/>
    <s v="No"/>
    <s v="Yes"/>
    <s v="No"/>
    <x v="27"/>
    <x v="4"/>
    <x v="4"/>
    <x v="4"/>
    <s v="HLA-A*25:01,HLA-A*26:01,HLA-A*33:03,HLA-A*68:01,HLA-B*13:01,HLA-B*18:01,HLA-B*37:01,HLA-B*38:01,HLA-B*40:01,HLA-B*40:02,HLA-B*44:02,HLA-B*44:03,HLA-B*49:01,HLA-B*50:01,HLA-B*53:01,HLA-B*55:01,HLA-B*56:01,HLA-B*57:01,HLA-B*58:01,HLA-B*58:02,HLA-C*03:03,HLA-C*03:04,HLA-C*04:01,HLA-C*05:01,HLA-C*08:01,HLA-C*08:02"/>
    <x v="19"/>
    <n v="1.4313637641589874"/>
    <x v="19"/>
    <x v="31"/>
    <x v="40"/>
    <x v="81"/>
    <x v="117"/>
    <s v="Nil"/>
    <s v="Nil"/>
    <x v="0"/>
    <x v="2"/>
    <s v="2,6,3.55,1.13"/>
    <s v="Rv3620c,Rv1792,Rv1038c,Rv1197,Rv2347c"/>
    <s v="23-37,23-37,23-37,23-37,23-37"/>
    <x v="2"/>
    <x v="1"/>
    <x v="0"/>
    <n v="0.66666666666666663"/>
    <x v="122"/>
    <n v="126"/>
  </r>
  <r>
    <n v="161679"/>
    <s v="QTVEDEARRMWASAQ"/>
    <n v="15"/>
    <s v="NP_215554.1,NP_215713.1,NP_216863.1,NP_218137.1"/>
    <x v="2"/>
    <x v="2"/>
    <x v="2"/>
    <s v="Rv1038c,Rv1197,Rv1792,Rv2347c,Rv3620c"/>
    <x v="2"/>
    <s v="Nil"/>
    <x v="0"/>
    <s v="EFG78380.1,EFG78812.1,EFG79860.1"/>
    <x v="2"/>
    <s v="No"/>
    <s v="No"/>
    <s v="Yes"/>
    <s v="No"/>
    <x v="27"/>
    <x v="4"/>
    <x v="4"/>
    <x v="4"/>
    <s v="HLA-A*25:01,HLA-A*26:01,HLA-A*33:03,HLA-A*68:01,HLA-B*13:01,HLA-B*18:01,HLA-B*37:01,HLA-B*38:01,HLA-B*40:01,HLA-B*40:02,HLA-B*44:02,HLA-B*44:03,HLA-B*49:01,HLA-B*50:01,HLA-B*53:01,HLA-B*55:01,HLA-B*56:01,HLA-B*57:01,HLA-B*58:01,HLA-B*58:02,HLA-C*03:03,HLA-C*03:04,HLA-C*04:01,HLA-C*05:01,HLA-C*08:01,HLA-C*08:02"/>
    <x v="19"/>
    <n v="1.4313637641589874"/>
    <x v="19"/>
    <x v="31"/>
    <x v="40"/>
    <x v="81"/>
    <x v="117"/>
    <s v="Nil"/>
    <s v="Nil"/>
    <x v="0"/>
    <x v="2"/>
    <s v="2,6,3.55,1.13"/>
    <s v="Rv1792,Rv3620c,Rv1197,Rv1038c,Rv2347c"/>
    <s v="24-38,24-38,24-38,24-38,24-38"/>
    <x v="2"/>
    <x v="1"/>
    <x v="0"/>
    <n v="0.66666666666666663"/>
    <x v="122"/>
    <n v="127"/>
  </r>
  <r>
    <n v="2867"/>
    <s v="ALRRLKGFDQILKLMSGMLR"/>
    <n v="20"/>
    <s v="NP_216493.1"/>
    <x v="0"/>
    <x v="0"/>
    <x v="0"/>
    <s v="Rv1977"/>
    <x v="0"/>
    <s v="Nil"/>
    <x v="0"/>
    <s v="Nil"/>
    <x v="1"/>
    <s v="Yes"/>
    <s v="No"/>
    <s v="No"/>
    <s v="No"/>
    <x v="0"/>
    <x v="0"/>
    <x v="0"/>
    <x v="0"/>
    <s v="HLA-A*02:01,HLA-A*02:06,HLA-A*03:01,HLA-A*11:01,HLA-A*26:01,HLA-A*30:01,HLA-A*31:01,HLA-A*32:01,HLA-A*74:01,HLA-B*08:01,HLA-B*13:01,HLA-B*13:02,HLA-B*14:02,HLA-B*15:01,HLA-B*15:25,HLA-B*27:02,HLA-B*27:05,HLA-B*37:01,HLA-B*38:01,HLA-B*48:01,HLA-B*52:01,HLA-B*57:01,HLA-B*58:01,HLA-B*58:02,HLA-C*01:02,HLA-C*02:02,HLA-C*02:09,HLA-C*03:02,HLA-C*03:03,HLA-C*03:04,HLA-C*04:01,HLA-C*05:01,HLA-C*06:02,HLA-C*07:01,HLA-C*07:02,HLA-C*07:04,HLA-C*08:01,HLA-C*08:02,HLA-C*12:02,HLA-C*12:03,HLA-C*14:02,HLA-C*15:02,HLA-C*16:01,HLA-C*17:01,HLA-DPA1*02:01/DPB1*01:01,HLA-DPA1*02:01/DPB1*05:01,HLA-DPA1*03:01/DPB1*04:02,HLA-DQA1*01:01/DQB1*05:01,HLA-DRB1*01:01,HLA-DRB1*01:02,HLA-DRB1*04:04,HLA-DRB1*04:05,HLA-DRB1*04:08,HLA-DRB1*04:10,HLA-DRB1*04:23,HLA-DRB1*07:01,HLA-DRB1*08:02,HLA-DRB1*08:04,HLA-DRB1*08:06,HLA-DRB1*11:01,HLA-DRB1*11:02,HLA-DRB1*11:04,HLA-DRB1*11:06,HLA-DRB1*11:07,HLA-DRB1*11:14,HLA-DRB1*11:21,HLA-DRB1*11:28,HLA-DRB1*12:01,HLA-DRB1*13:02,HLA-DRB1*13:04,HLA-DRB1*13:05,HLA-DRB1*13:07,HLA-DRB1*13:11,HLA-DRB1*13:21,HLA-DRB1*13:22,HLA-DRB1*13:23,HLA-DRB1*15:01,HLA-DRB1*15:02,HLA-DRB1*15:06,HLA-DRB4*01:01,HLA-DRB5*01:01,HLA-DRB5*01:05,HLA-E*01:01,HLA-G*01:01,HLA-G*01:02,HLA-G*01:03,HLA-G*01:04,HLA-G*01:06"/>
    <x v="44"/>
    <n v="1.9493900066449128"/>
    <x v="44"/>
    <x v="0"/>
    <x v="0"/>
    <x v="4"/>
    <x v="118"/>
    <s v="Nil"/>
    <s v="Nil"/>
    <x v="0"/>
    <x v="13"/>
    <s v="0,1,0.86,0.35"/>
    <s v="Rv1977"/>
    <s v="31-50"/>
    <x v="0"/>
    <x v="2"/>
    <x v="1"/>
    <n v="0.33333333333333331"/>
    <x v="123"/>
    <n v="128"/>
  </r>
  <r>
    <n v="40165"/>
    <s v="LTSELPQWLSANRAVKPTGS"/>
    <n v="20"/>
    <s v="NP_216402.1,NP_218321.1"/>
    <x v="3"/>
    <x v="3"/>
    <x v="3"/>
    <s v="Rv1886c,Rv3804c"/>
    <x v="3"/>
    <s v="Nil"/>
    <x v="0"/>
    <s v="Nil"/>
    <x v="1"/>
    <s v="Yes"/>
    <s v="No"/>
    <s v="No"/>
    <s v="No"/>
    <x v="11"/>
    <x v="2"/>
    <x v="2"/>
    <x v="2"/>
    <s v="HLA-A*02:06,HLA-A*33:03,HLA-A*68:01,HLA-A*68:02,HLA-B*13:02,HLA-B*18:01,HLA-B*37:01,HLA-B*40:01,HLA-B*40:02,HLA-B*44:02,HLA-B*44:03,HLA-B*49:01,HLA-B*50:01,HLA-B*53:01,HLA-B*55:01,HLA-B*56:01,HLA-B*57:01,HLA-B*58:01,HLA-B*58:02,HLA-C*02:02,HLA-C*02:09,HLA-C*03:02,HLA-C*03:03,HLA-C*03:04,HLA-C*05:01,HLA-C*06:02,HLA-C*07:04,HLA-C*08:01,HLA-C*08:02,HLA-C*12:02,HLA-C*12:03,HLA-C*14:02,HLA-C*15:02,HLA-C*16:01,HLA-C*17:01,HLA-DRB1*13:02,HLA-DRB1*13:07,HLA-DRB3*02:02,HLA-E*01:01,HLA-G*01:01,HLA-G*01:02,HLA-G*01:03,HLA-G*01:04,HLA-G*01:06"/>
    <x v="26"/>
    <n v="1.6532125137753437"/>
    <x v="26"/>
    <x v="0"/>
    <x v="3"/>
    <x v="82"/>
    <x v="119"/>
    <s v="LTSElpdwlaanrglapggS,ltselpqwlsanravkptgs,LtselpqwlsanravkPTGS,LTSELPQwlsanravkptgs"/>
    <s v="bceid_38439:15(-0)/15(100.0%)&lt;=&gt;tceid_40165:15(-5)/20(75.0%),bceid_40165:20(-0)/20(100.0%)&lt;=&gt;tceid_40165:20(-0)/20(100.0%),bceid_103668:15(-0)/15(100.0%)&lt;=&gt;tceid_40165:15(-5)/20(75.0%),bceid_103732:13(-2)/15(86.67%)&lt;=&gt;tceid_40165:13(-7)/20(65.0%)"/>
    <x v="4"/>
    <x v="2"/>
    <s v="1,2,1.98,0.13"/>
    <s v="Rv1886c,Rv3804c"/>
    <s v="141-160,144-163"/>
    <x v="3"/>
    <x v="2"/>
    <x v="1"/>
    <n v="0.33333333333333331"/>
    <x v="124"/>
    <n v="129"/>
  </r>
  <r>
    <n v="5707"/>
    <s v="AWYRLTKFFGKLFLINF"/>
    <n v="17"/>
    <s v="YP_177824.1"/>
    <x v="0"/>
    <x v="0"/>
    <x v="0"/>
    <s v="Rv1623c"/>
    <x v="0"/>
    <s v="Nil"/>
    <x v="0"/>
    <s v="EFG79526.1,EPD32481.1,ETJ96938.1"/>
    <x v="2"/>
    <s v="No"/>
    <s v="No"/>
    <s v="Yes"/>
    <s v="No"/>
    <x v="5"/>
    <x v="1"/>
    <x v="1"/>
    <x v="1"/>
    <s v="HLA-A*03:01,HLA-A*23:01,HLA-A*24:02,HLA-A*25:01,HLA-A*29:02,HLA-A*30:01,HLA-A*30:02,HLA-A*32:01,HLA-B*13:01,HLA-B*13:02,HLA-B*14:02,HLA-B*27:02,HLA-B*27:05,HLA-B*38:01,HLA-B*39:01,HLA-B*46:01,HLA-B*48:01,HLA-B*52:01,HLA-B*57:01,HLA-B*58:01,HLA-B*58:02,HLA-C*02:02,HLA-C*02:09,HLA-C*06:02,HLA-C*07:01,HLA-C*07:02,HLA-C*07:04,HLA-C*12:03,HLA-C*14:02,HLA-DPA1*01/DPB1*04:01,HLA-DPA1*01:03/DPB1*02:01,HLA-DPA1*01:03/DPB1*04:01,HLA-DPA1*02:01/DPB1*01:01,HLA-DPA1*02:01/DPB1*05:01,HLA-DPA1*02:01/DPB1*14:01,HLA-DPA1*03:01/DPB1*04:02,HLA-DRB1*03:05,HLA-DRB1*03:09,HLA-DRB1*07:01,HLA-DRB1*07:03,HLA-DRB1*08:01,HLA-DRB1*08:17,HLA-DRB1*11:01,HLA-DRB1*11:14,HLA-DRB1*11:20,HLA-DRB1*11:28,HLA-DRB1*12:01,HLA-DRB1*13:01,HLA-DRB1*13:05,HLA-DRB1*13:07,HLA-DRB1*13:21,HLA-DRB1*13:23,HLA-DRB1*13:27,HLA-DRB1*13:28,HLA-DRB5*01:01,HLA-DRB5*01:05,HLA-E*01:01,HLA-G*01:01,HLA-G*01:02,HLA-G*01:03,HLA-G*01:04,HLA-G*01:06"/>
    <x v="10"/>
    <n v="1.7993405494535817"/>
    <x v="10"/>
    <x v="0"/>
    <x v="0"/>
    <x v="33"/>
    <x v="120"/>
    <s v="Nil"/>
    <s v="Nil"/>
    <x v="0"/>
    <x v="9"/>
    <s v="0,1,0.99,0.12"/>
    <s v="Rv1623c"/>
    <s v="46-62"/>
    <x v="0"/>
    <x v="2"/>
    <x v="1"/>
    <n v="0.33333333333333331"/>
    <x v="125"/>
    <n v="130"/>
  </r>
  <r>
    <n v="72613"/>
    <s v="WIFGWNRLPRLVHLACI"/>
    <n v="17"/>
    <s v="YP_177824.1"/>
    <x v="0"/>
    <x v="0"/>
    <x v="0"/>
    <s v="Rv1623c"/>
    <x v="0"/>
    <s v="Nil"/>
    <x v="0"/>
    <s v="EEN89774.1,EFG79526.1,EFV14213.1,EGD24033.1,ERK56310.1"/>
    <x v="6"/>
    <s v="No"/>
    <s v="No"/>
    <s v="Yes"/>
    <s v="No"/>
    <x v="5"/>
    <x v="1"/>
    <x v="1"/>
    <x v="1"/>
    <s v="HLA-A*02:01,HLA-A*02:06,HLA-A*31:01,HLA-A*33:03,HLA-B*07:02,HLA-B*08:01,HLA-B*13:02,HLA-B*14:02,HLA-B*27:02,HLA-B*27:05,HLA-B*38:01,HLA-B*39:01,HLA-B*48:01,HLA-B*51:01,HLA-B*52:01,HLA-B*55:01,HLA-B*56:01,HLA-C*01:02,HLA-C*02:02,HLA-C*02:09,HLA-C*03:03,HLA-C*03:04,HLA-C*04:01,HLA-C*06:02,HLA-C*07:01,HLA-C*07:02,HLA-C*07:04,HLA-C*08:01,HLA-C*12:03,HLA-C*14:02,HLA-C*15:02,HLA-C*16:01,HLA-C*17:01,HLA-DPA1*03:01/DPB1*04:02,HLA-DRB1*03:05,HLA-DRB1*08:01,HLA-DRB1*08:06,HLA-DRB1*08:13,HLA-DRB1*08:17,HLA-DRB1*11:01,HLA-DRB1*11:04,HLA-DRB1*11:06,HLA-DRB1*11:14,HLA-DRB1*11:20,HLA-DRB1*11:28,HLA-DRB1*13:01,HLA-DRB1*13:04,HLA-DRB1*13:05,HLA-DRB1*13:07,HLA-DRB1*13:11,HLA-DRB1*13:21,HLA-DRB1*13:23,HLA-DRB1*13:27,HLA-DRB1*13:28,HLA-DRB1*15:02,HLA-DRB3*02:02,HLA-E*01:01,HLA-G*01:01,HLA-G*01:02,HLA-G*01:03,HLA-G*01:04,HLA-G*01:06"/>
    <x v="10"/>
    <n v="1.7993405494535817"/>
    <x v="10"/>
    <x v="0"/>
    <x v="0"/>
    <x v="83"/>
    <x v="121"/>
    <s v="Nil"/>
    <s v="Nil"/>
    <x v="0"/>
    <x v="9"/>
    <s v="0,1,0.99,0.12"/>
    <s v="Rv1623c"/>
    <s v="113-129"/>
    <x v="0"/>
    <x v="2"/>
    <x v="1"/>
    <n v="0.33333333333333331"/>
    <x v="125"/>
    <n v="131"/>
  </r>
  <r>
    <n v="144878"/>
    <s v="DNVAGKRVHNAIIRRMQRMSFEE"/>
    <n v="23"/>
    <s v="NP_216285.1"/>
    <x v="0"/>
    <x v="0"/>
    <x v="0"/>
    <s v="Rv1769"/>
    <x v="0"/>
    <s v="Nil"/>
    <x v="0"/>
    <s v="Nil"/>
    <x v="1"/>
    <s v="Yes"/>
    <s v="No"/>
    <s v="No"/>
    <s v="No"/>
    <x v="2"/>
    <x v="1"/>
    <x v="1"/>
    <x v="1"/>
    <s v="HLA-A*03:01,HLA-A*11:01,HLA-A*25:01,HLA-A*26:01,HLA-A*30:01,HLA-A*31:01,HLA-A*33:03,HLA-A*68:01,HLA-A*74:01,HLA-B*08:01,HLA-B*14:02,HLA-B*27:02,HLA-B*27:05,HLA-B*38:01,HLA-B*39:01,HLA-B*46:01,HLA-B*48:01,HLA-C*02:02,HLA-C*02:09,HLA-C*06:02,HLA-C*07:01,HLA-C*07:02,HLA-C*07:04,HLA-C*14:02,HLA-C*15:02,HLA-DPA1*02:01/DPB1*05:01,HLA-DPA1*02:01/DPB1*14:01,HLA-DQA1*01:02/DQB1*06:02,HLA-DRB1*01:02,HLA-DRB1*03:01,HLA-DRB1*03:05,HLA-DRB1*03:06,HLA-DRB1*03:07,HLA-DRB1*03:08,HLA-DRB1*03:09,HLA-DRB1*04:02,HLA-DRB1*08:01,HLA-DRB1*08:02,HLA-DRB1*08:04,HLA-DRB1*08:06,HLA-DRB1*08:13,HLA-DRB1*08:17,HLA-DRB1*11:01,HLA-DRB1*11:02,HLA-DRB1*11:04,HLA-DRB1*11:06,HLA-DRB1*11:07,HLA-DRB1*11:14,HLA-DRB1*11:20,HLA-DRB1*11:21,HLA-DRB1*11:28,HLA-DRB1*13:01,HLA-DRB1*13:04,HLA-DRB1*13:05,HLA-DRB1*13:07,HLA-DRB1*13:11,HLA-DRB1*13:21,HLA-DRB1*13:22,HLA-DRB1*13:23,HLA-DRB1*13:27,HLA-DRB1*13:28,HLA-DRB1*15:01,HLA-DRB1*15:02,HLA-DRB1*15:06,HLA-DRB3*02:02,HLA-DRB4*01:01,HLA-DRB5*01:01,HLA-DRB5*01:05"/>
    <x v="65"/>
    <n v="1.8388490907372552"/>
    <x v="65"/>
    <x v="32"/>
    <x v="41"/>
    <x v="84"/>
    <x v="122"/>
    <s v="Nil"/>
    <s v="Nil"/>
    <x v="0"/>
    <x v="12"/>
    <s v="0,1,0.98,0.15"/>
    <s v="Rv1769"/>
    <s v="216-238"/>
    <x v="0"/>
    <x v="2"/>
    <x v="1"/>
    <n v="0.33333333333333331"/>
    <x v="126"/>
    <n v="132"/>
  </r>
  <r>
    <n v="120397"/>
    <s v="AHVHISQAEVVVNQLDTMFVAE"/>
    <n v="22"/>
    <s v="NP_216382.3"/>
    <x v="0"/>
    <x v="0"/>
    <x v="0"/>
    <s v="Rv1866"/>
    <x v="0"/>
    <s v="Nil"/>
    <x v="0"/>
    <s v="Nil"/>
    <x v="1"/>
    <s v="Yes"/>
    <s v="No"/>
    <s v="No"/>
    <s v="No"/>
    <x v="9"/>
    <x v="1"/>
    <x v="1"/>
    <x v="1"/>
    <s v="HLA-A*02:01,HLA-A*02:06,HLA-A*25:01,HLA-A*26:01,HLA-A*32:01,HLA-A*68:02,HLA-B*13:01,HLA-B*13:02,HLA-B*14:02,HLA-B*15:01,HLA-B*15:02,HLA-B*15:25,HLA-B*18:01,HLA-B*35:01,HLA-B*35:03,HLA-B*37:01,HLA-B*38:01,HLA-B*39:01,HLA-B*40:01,HLA-B*40:02,HLA-B*44:02,HLA-B*44:03,HLA-B*46:01,HLA-B*48:01,HLA-B*49:01,HLA-B*50:01,HLA-B*51:01,HLA-B*52:01,HLA-B*53:01,HLA-B*57:01,HLA-B*58:01,HLA-B*58:02,HLA-C*02:02,HLA-C*02:09,HLA-C*03:02,HLA-C*03:03,HLA-C*03:04,HLA-C*04:01,HLA-C*05:01,HLA-C*07:04,HLA-C*08:01,HLA-C*08:02,HLA-C*12:02,HLA-C*15:02,HLA-C*16:01,HLA-C*17:01,HLA-DQA1*01:02/DQB1*06:02,HLA-DQA1*03:01/DQB1*03:02,HLA-DQA1*05:01/DQB1*02:01,HLA-DRB1*04:04,HLA-DRB1*04:08,HLA-DRB1*04:10,HLA-DRB1*04:21,HLA-DRB1*04:23,HLA-DRB1*04:26,HLA-DRB1*07:03,HLA-DRB1*08:02,HLA-DRB1*11:04,HLA-DRB1*11:06,HLA-DRB1*11:28,HLA-DRB1*12:01,HLA-DRB1*13:02,HLA-DRB1*13:05,HLA-DRB1*13:11,HLA-DRB4*01:01,HLA-E*01:01"/>
    <x v="29"/>
    <n v="1.8260748027008264"/>
    <x v="29"/>
    <x v="7"/>
    <x v="42"/>
    <x v="85"/>
    <x v="123"/>
    <s v="Nil"/>
    <s v="Nil"/>
    <x v="0"/>
    <x v="10"/>
    <s v="0,1,0.97,0.17"/>
    <s v="Rv1866"/>
    <s v="569-590"/>
    <x v="0"/>
    <x v="2"/>
    <x v="1"/>
    <n v="0.33333333333333331"/>
    <x v="127"/>
    <n v="133"/>
  </r>
  <r>
    <n v="106684"/>
    <s v="NLARTISEAGQAMAS"/>
    <n v="15"/>
    <s v="YP_178023.1"/>
    <x v="0"/>
    <x v="0"/>
    <x v="0"/>
    <s v="Rv3875"/>
    <x v="0"/>
    <s v="Nil"/>
    <x v="0"/>
    <s v="Nil"/>
    <x v="1"/>
    <s v="Yes"/>
    <s v="No"/>
    <s v="No"/>
    <s v="No"/>
    <x v="24"/>
    <x v="3"/>
    <x v="3"/>
    <x v="3"/>
    <s v="HLA-A*02:01,HLA-A*25:01,HLA-A*26:01,HLA-A*68:02,HLA-B*07:02,HLA-B*15:01,HLA-B*15:02,HLA-B*15:25,HLA-B*27:02,HLA-B*35:01,HLA-B*35:03,HLA-B*39:01,HLA-B*46:01,HLA-B*50:01,HLA-C*01:02,HLA-C*02:02,HLA-C*02:09,HLA-C*03:02,HLA-C*03:03,HLA-C*03:04,HLA-C*05:01,HLA-C*08:01,HLA-C*08:02,HLA-C*12:02,HLA-C*12:03,HLA-C*14:02,HLA-C*15:02,HLA-C*16:01,HLA-C*17:01,HLA-DQA1*05:01/DQB1*03:01"/>
    <x v="58"/>
    <n v="1.4913616938342726"/>
    <x v="58"/>
    <x v="33"/>
    <x v="43"/>
    <x v="86"/>
    <x v="124"/>
    <s v="NLartiseagqamas"/>
    <s v="bceid_161597:13(-2)/15(86.67%)&lt;=&gt;tceid_106684:13(-2)/15(86.67%)"/>
    <x v="1"/>
    <x v="2"/>
    <s v="1,1,1.0,0.0"/>
    <s v="Rv3875"/>
    <s v="71-85"/>
    <x v="0"/>
    <x v="0"/>
    <x v="0"/>
    <n v="0.66666666666666663"/>
    <x v="128"/>
    <n v="134"/>
  </r>
  <r>
    <n v="161646"/>
    <s v="LARTISEAGQAMAST"/>
    <n v="15"/>
    <s v="YP_178023.1"/>
    <x v="0"/>
    <x v="0"/>
    <x v="0"/>
    <s v="Rv3875"/>
    <x v="0"/>
    <s v="Nil"/>
    <x v="0"/>
    <s v="Nil"/>
    <x v="1"/>
    <s v="Yes"/>
    <s v="No"/>
    <s v="No"/>
    <s v="No"/>
    <x v="24"/>
    <x v="3"/>
    <x v="3"/>
    <x v="3"/>
    <s v="HLA-A*25:01,HLA-A*26:01,HLA-A*68:02,HLA-B*07:02,HLA-B*15:01,HLA-B*15:02,HLA-B*15:25,HLA-B*27:02,HLA-B*35:01,HLA-B*35:03,HLA-B*39:01,HLA-B*46:01,HLA-B*50:01,HLA-C*01:02,HLA-C*02:02,HLA-C*02:09,HLA-C*03:02,HLA-C*03:03,HLA-C*03:04,HLA-C*05:01,HLA-C*08:01,HLA-C*08:02,HLA-C*12:02,HLA-C*12:03,HLA-C*14:02,HLA-C*15:02,HLA-C*16:01,HLA-C*17:01,HLA-DQA1*01:02/DQB1*06:02,HLA-DQA1*05:01/DQB1*03:01"/>
    <x v="58"/>
    <n v="1.4913616938342726"/>
    <x v="58"/>
    <x v="34"/>
    <x v="44"/>
    <x v="87"/>
    <x v="125"/>
    <s v="Lartiseagqamast"/>
    <s v="bceid_161597:14(-1)/15(93.33%)&lt;=&gt;tceid_161646:14(-1)/15(93.33%)"/>
    <x v="1"/>
    <x v="2"/>
    <s v="1,1,1.0,0.0"/>
    <s v="Rv3875"/>
    <s v="72-86"/>
    <x v="0"/>
    <x v="0"/>
    <x v="0"/>
    <n v="0.66666666666666663"/>
    <x v="129"/>
    <n v="135"/>
  </r>
  <r>
    <n v="161600"/>
    <s v="ATELNNALQNLARTI"/>
    <n v="15"/>
    <s v="YP_178023.1"/>
    <x v="0"/>
    <x v="0"/>
    <x v="0"/>
    <s v="Rv3875"/>
    <x v="0"/>
    <s v="Nil"/>
    <x v="0"/>
    <s v="Nil"/>
    <x v="1"/>
    <s v="Yes"/>
    <s v="No"/>
    <s v="No"/>
    <s v="No"/>
    <x v="10"/>
    <x v="2"/>
    <x v="2"/>
    <x v="2"/>
    <s v="HLA-A*02:01,HLA-A*25:01,HLA-A*26:01,HLA-A*32:01,HLA-A*33:03,HLA-A*68:02,HLA-B*13:01,HLA-B*13:02,HLA-B*37:01,HLA-B*40:01,HLA-B*40:02,HLA-B*44:02,HLA-B*44:03,HLA-B*49:01,HLA-B*50:01,HLA-B*52:01,HLA-C*05:01,HLA-C*08:01,HLA-C*08:02,HLA-DRB1*13:02,HLA-E*01:01"/>
    <x v="57"/>
    <n v="1.3424226808222062"/>
    <x v="57"/>
    <x v="35"/>
    <x v="45"/>
    <x v="88"/>
    <x v="126"/>
    <s v="Nil"/>
    <s v="Nil"/>
    <x v="0"/>
    <x v="2"/>
    <s v="1,1,1.0,0.0"/>
    <s v="Rv3875"/>
    <s v="62-76"/>
    <x v="0"/>
    <x v="0"/>
    <x v="0"/>
    <n v="0.66666666666666663"/>
    <x v="130"/>
    <n v="136"/>
  </r>
  <r>
    <n v="223"/>
    <s v="AAIGLSMAGSSAMILAAYHP"/>
    <n v="20"/>
    <s v="NP_216402.1"/>
    <x v="0"/>
    <x v="0"/>
    <x v="0"/>
    <s v="Rv1886c"/>
    <x v="0"/>
    <s v="Nil"/>
    <x v="0"/>
    <s v="EFG77402.1,EFG79198.1"/>
    <x v="3"/>
    <s v="No"/>
    <s v="No"/>
    <s v="Yes"/>
    <s v="No"/>
    <x v="1"/>
    <x v="0"/>
    <x v="0"/>
    <x v="0"/>
    <s v="HLA-A*11:01,HLA-A*25:01,HLA-A*26:01,HLA-A*29:02,HLA-A*30:02,HLA-A*32:01,HLA-B*13:02,HLA-B*15:01,HLA-B*15:02,HLA-B*15:25,HLA-B*35:01,HLA-B*35:03,HLA-B*46:01,HLA-B*51:01,HLA-B*57:01,HLA-B*58:01,HLA-B*58:02,HLA-C*01:02,HLA-C*02:02,HLA-C*02:09,HLA-C*03:02,HLA-C*03:03,HLA-C*03:04,HLA-C*08:01,HLA-C*08:02,HLA-C*12:02,HLA-C*12:03,HLA-C*15:02,HLA-C*16:01,HLA-C*17:01,HLA-DPA1*02:01/DPB1*14:01,HLA-DQA1*01:02/DQB1*06:02,HLA-DQA1*04:01/DQB1*04:02,HLA-DQA1*05:01/DQB1*03:01,HLA-DRB1*01:01,HLA-DRB1*04:10,HLA-DRB1*07:01,HLA-DRB1*07:03,HLA-DRB1*09:01,HLA-DRB1*11:07,HLA-DRB3*02:02,HLA-E*01:01"/>
    <x v="27"/>
    <n v="1.6334684555795864"/>
    <x v="27"/>
    <x v="36"/>
    <x v="9"/>
    <x v="89"/>
    <x v="127"/>
    <s v="aaiglsmagssamilaayhp,AAiglsmagssamilaaYHP,aaiglsmagssamiLAAYHP,AAIGLSMAgssamilaayhp"/>
    <s v="bceid_223:20(-0)/20(100.0%)&lt;=&gt;tceid_223:20(-0)/20(100.0%),bceid_103272:15(-0)/15(100.0%)&lt;=&gt;tceid_223:15(-5)/20(75.0%),bceid_103578:14(-1)/15(93.33%)&lt;=&gt;tceid_223:14(-6)/20(70.0%),bceid_149330:12(-3)/15(80.0%)&lt;=&gt;tceid_223:12(-8)/20(60.0%)"/>
    <x v="4"/>
    <x v="0"/>
    <s v="0,1,1.0,0.06"/>
    <s v="Rv1886c"/>
    <s v="161-180"/>
    <x v="0"/>
    <x v="2"/>
    <x v="1"/>
    <n v="0.33333333333333331"/>
    <x v="131"/>
    <n v="137"/>
  </r>
  <r>
    <n v="161596"/>
    <s v="ARRMWASAQNISGAG"/>
    <n v="15"/>
    <s v="NP_215554.1,NP_215713.1,NP_216863.1,NP_218137.1"/>
    <x v="2"/>
    <x v="2"/>
    <x v="2"/>
    <s v="Rv1038c,Rv1197,Rv1792,Rv2347c,Rv3620c"/>
    <x v="2"/>
    <s v="Nil"/>
    <x v="0"/>
    <s v="EFG78380.1,EFG79860.1"/>
    <x v="3"/>
    <s v="No"/>
    <s v="No"/>
    <s v="Yes"/>
    <s v="No"/>
    <x v="4"/>
    <x v="2"/>
    <x v="2"/>
    <x v="2"/>
    <s v="HLA-A*02:01,HLA-A*02:06,HLA-A*32:01,HLA-B*13:01,HLA-B*13:02,HLA-B*27:02,HLA-B*27:05,HLA-B*48:01,HLA-B*52:01,HLA-DPA1*02:01/DPB1*14:01,HLA-DRB1*08:02,HLA-DRB3*02:02,HLA-E*01:01,HLA-G*01:01,HLA-G*01:02,HLA-G*01:03,HLA-G*01:04,HLA-G*01:06"/>
    <x v="66"/>
    <n v="1.2787536009528289"/>
    <x v="66"/>
    <x v="3"/>
    <x v="4"/>
    <x v="90"/>
    <x v="128"/>
    <s v="Nil"/>
    <s v="Nil"/>
    <x v="0"/>
    <x v="2"/>
    <s v="2,6,3.55,1.13"/>
    <s v="Rv3620c,Rv1038c,Rv1792,Rv2347c,Rv1197"/>
    <s v="30-44,30-44,30-44,30-44,30-44"/>
    <x v="2"/>
    <x v="2"/>
    <x v="1"/>
    <n v="0.33333333333333331"/>
    <x v="132"/>
    <n v="138"/>
  </r>
  <r>
    <n v="161660"/>
    <s v="NALQNLARTISEAGQ"/>
    <n v="15"/>
    <s v="YP_178023.1"/>
    <x v="0"/>
    <x v="0"/>
    <x v="0"/>
    <s v="Rv3875"/>
    <x v="0"/>
    <s v="Nil"/>
    <x v="0"/>
    <s v="Nil"/>
    <x v="1"/>
    <s v="Yes"/>
    <s v="No"/>
    <s v="No"/>
    <s v="No"/>
    <x v="23"/>
    <x v="2"/>
    <x v="2"/>
    <x v="2"/>
    <s v="HLA-A*02:01,HLA-A*32:01,HLA-B*13:01,HLA-B*13:02,HLA-B*52:01,HLA-DQA1*04:01/DQB1*04:02,HLA-DRB1*03:06,HLA-DRB1*03:07,HLA-DRB1*03:08,HLA-DRB1*08:02,HLA-DRB1*08:13,HLA-DRB1*11:01,HLA-DRB1*11:02,HLA-DRB1*11:04,HLA-DRB1*11:06,HLA-DRB1*11:07,HLA-DRB1*11:21,HLA-DRB1*13:01,HLA-DRB1*13:11,HLA-DRB1*13:22,HLA-DRB1*13:27,HLA-DRB1*13:28,HLA-E*01:01"/>
    <x v="55"/>
    <n v="1.3802112417116059"/>
    <x v="55"/>
    <x v="37"/>
    <x v="46"/>
    <x v="91"/>
    <x v="129"/>
    <s v="Nil"/>
    <s v="Nil"/>
    <x v="0"/>
    <x v="2"/>
    <s v="1,1,1.0,0.0"/>
    <s v="Rv3875"/>
    <s v="67-81"/>
    <x v="0"/>
    <x v="0"/>
    <x v="0"/>
    <n v="0.66666666666666663"/>
    <x v="133"/>
    <n v="139"/>
  </r>
  <r>
    <n v="423334"/>
    <s v="GVQQKWDATATELNN"/>
    <n v="15"/>
    <s v="YP_178023.1"/>
    <x v="0"/>
    <x v="0"/>
    <x v="0"/>
    <s v="Rv3875"/>
    <x v="0"/>
    <s v="Nil"/>
    <x v="0"/>
    <s v="Nil"/>
    <x v="1"/>
    <s v="Yes"/>
    <s v="No"/>
    <s v="No"/>
    <s v="No"/>
    <x v="17"/>
    <x v="3"/>
    <x v="3"/>
    <x v="3"/>
    <s v="HLA-A*23:01,HLA-A*24:02,HLA-B*08:01,HLA-B*13:02,HLA-B*37:01,HLA-B*38:01,HLA-B*39:01,HLA-B*48:01,HLA-B*50:01,HLA-C*01:02,HLA-C*04:01,HLA-C*05:01,HLA-C*07:02,HLA-C*07:04,HLA-C*08:01,HLA-C*08:02,HLA-C*14:02,HLA-C*17:01,HLA-E*01:01,HLA-G*01:01,HLA-G*01:02,HLA-G*01:03,HLA-G*01:04,HLA-G*01:06"/>
    <x v="67"/>
    <n v="1.3979400086720377"/>
    <x v="67"/>
    <x v="3"/>
    <x v="5"/>
    <x v="92"/>
    <x v="130"/>
    <s v="GVqqkwdatatelnn"/>
    <s v="bceid_52048:13(-0)/13(100.0%)&lt;=&gt;tceid_423334:13(-2)/15(86.67%)"/>
    <x v="1"/>
    <x v="2"/>
    <s v="1,1,1.0,0.0"/>
    <s v="Rv3875"/>
    <s v="53-67"/>
    <x v="0"/>
    <x v="0"/>
    <x v="0"/>
    <n v="0.66666666666666663"/>
    <x v="134"/>
    <n v="140"/>
  </r>
  <r>
    <n v="115511"/>
    <s v="TISEAGQAMASTEGN"/>
    <n v="15"/>
    <s v="YP_178023.1"/>
    <x v="0"/>
    <x v="0"/>
    <x v="0"/>
    <s v="Rv3875"/>
    <x v="0"/>
    <s v="Nil"/>
    <x v="0"/>
    <s v="Nil"/>
    <x v="1"/>
    <s v="Yes"/>
    <s v="No"/>
    <s v="No"/>
    <s v="No"/>
    <x v="24"/>
    <x v="3"/>
    <x v="3"/>
    <x v="3"/>
    <s v="HLA-A*25:01,HLA-A*26:01,HLA-A*68:02,HLA-B*07:02,HLA-B*15:01,HLA-B*15:02,HLA-B*15:25,HLA-B*35:01,HLA-B*35:03,HLA-B*46:01,HLA-B*50:01,HLA-C*01:02,HLA-C*02:02,HLA-C*02:09,HLA-C*03:02,HLA-C*03:03,HLA-C*03:04,HLA-C*05:01,HLA-C*08:01,HLA-C*08:02,HLA-C*12:02,HLA-C*12:03,HLA-C*14:02,HLA-C*16:01,HLA-C*17:01,HLA-DQA1*01:02/DQB1*06:02,HLA-DQA1*04:01/DQB1*04:02,HLA-DQA1*05:01/DQB1*03:01"/>
    <x v="68"/>
    <n v="1.4623979978989561"/>
    <x v="68"/>
    <x v="38"/>
    <x v="47"/>
    <x v="93"/>
    <x v="131"/>
    <s v="tiseagqamasteGN"/>
    <s v="bceid_161597:13(-2)/15(86.67%)&lt;=&gt;tceid_115511:13(-2)/15(86.67%)"/>
    <x v="1"/>
    <x v="2"/>
    <s v="1,1,1.0,0.0"/>
    <s v="Rv3875"/>
    <s v="75-89"/>
    <x v="0"/>
    <x v="0"/>
    <x v="0"/>
    <n v="0.66666666666666663"/>
    <x v="135"/>
    <n v="141"/>
  </r>
  <r>
    <n v="423398"/>
    <s v="LDEGKQSLTKLAAAW"/>
    <n v="15"/>
    <s v="YP_178023.1"/>
    <x v="0"/>
    <x v="0"/>
    <x v="0"/>
    <s v="Rv3875"/>
    <x v="0"/>
    <s v="Nil"/>
    <x v="0"/>
    <s v="Nil"/>
    <x v="1"/>
    <s v="Yes"/>
    <s v="No"/>
    <s v="No"/>
    <s v="No"/>
    <x v="19"/>
    <x v="2"/>
    <x v="2"/>
    <x v="2"/>
    <s v="HLA-A*25:01,HLA-A*32:01,HLA-B*08:01,HLA-B*13:01,HLA-B*13:02,HLA-B*14:02,HLA-B*18:01,HLA-B*37:01,HLA-B*44:02,HLA-B*44:03,HLA-B*50:01,HLA-B*53:01,HLA-B*57:01,HLA-B*58:01,HLA-B*58:02,HLA-C*04:01,HLA-C*05:01,HLA-C*08:02,HLA-DQA1*01:02/DQB1*06:02,HLA-E*01:01"/>
    <x v="16"/>
    <n v="1.3222192947339193"/>
    <x v="16"/>
    <x v="39"/>
    <x v="48"/>
    <x v="94"/>
    <x v="132"/>
    <s v="ldegkqsltklaaaw"/>
    <s v="bceid_35139:15(-1)/16(93.75%)&lt;=&gt;tceid_423398:15(-0)/15(100.0%)"/>
    <x v="1"/>
    <x v="2"/>
    <s v="1,1,1.0,0.0"/>
    <s v="Rv3875"/>
    <s v="29-43"/>
    <x v="0"/>
    <x v="0"/>
    <x v="0"/>
    <n v="0.66666666666666663"/>
    <x v="136"/>
    <n v="142"/>
  </r>
  <r>
    <n v="161637"/>
    <s v="HAQTVEDEARRMWAS"/>
    <n v="15"/>
    <s v="NP_215554.1,NP_215713.1,NP_216863.1,NP_218137.1"/>
    <x v="2"/>
    <x v="2"/>
    <x v="2"/>
    <s v="Rv1038c,Rv1197,Rv1792,Rv2347c,Rv3620c"/>
    <x v="2"/>
    <s v="Nil"/>
    <x v="0"/>
    <s v="EFG74466.1,EFG75125.1,EFG78380.1,EFG78812.1,EFG79860.1"/>
    <x v="6"/>
    <s v="No"/>
    <s v="No"/>
    <s v="Yes"/>
    <s v="No"/>
    <x v="27"/>
    <x v="4"/>
    <x v="4"/>
    <x v="4"/>
    <s v="HLA-A*25:01,HLA-A*26:01,HLA-A*33:03,HLA-A*68:01,HLA-B*13:01,HLA-B*18:01,HLA-B*37:01,HLA-B*38:01,HLA-B*40:01,HLA-B*40:02,HLA-B*44:02,HLA-B*44:03,HLA-B*49:01,HLA-B*50:01,HLA-B*53:01,HLA-B*57:01,HLA-B*58:01,HLA-B*58:02,HLA-C*03:03,HLA-C*03:04,HLA-C*04:01,HLA-C*05:01,HLA-C*08:01,HLA-C*08:02"/>
    <x v="67"/>
    <n v="1.3979400086720377"/>
    <x v="67"/>
    <x v="40"/>
    <x v="49"/>
    <x v="95"/>
    <x v="133"/>
    <s v="Nil"/>
    <s v="Nil"/>
    <x v="0"/>
    <x v="2"/>
    <s v="2,6,3.55,1.13"/>
    <s v="Rv3620c,Rv1038c,Rv1792,Rv1197,Rv2347c"/>
    <s v="22-36,22-36,22-36,22-36,22-36"/>
    <x v="2"/>
    <x v="1"/>
    <x v="0"/>
    <n v="0.66666666666666663"/>
    <x v="137"/>
    <n v="143"/>
  </r>
  <r>
    <n v="161721"/>
    <s v="VHAQTVEDEARRMWA"/>
    <n v="15"/>
    <s v="NP_215554.1,NP_215713.1,NP_216863.1,NP_218137.1"/>
    <x v="2"/>
    <x v="2"/>
    <x v="2"/>
    <s v="Rv1038c,Rv1197,Rv1792,Rv2347c,Rv3620c"/>
    <x v="2"/>
    <s v="Nil"/>
    <x v="0"/>
    <s v="EFG74466.1,EFG75125.1,EFG78380.1,EFG78812.1,EFG79860.1"/>
    <x v="6"/>
    <s v="No"/>
    <s v="No"/>
    <s v="Yes"/>
    <s v="No"/>
    <x v="27"/>
    <x v="4"/>
    <x v="4"/>
    <x v="4"/>
    <s v="HLA-A*25:01,HLA-A*26:01,HLA-A*33:03,HLA-A*68:01,HLA-B*13:01,HLA-B*18:01,HLA-B*37:01,HLA-B*38:01,HLA-B*40:01,HLA-B*40:02,HLA-B*44:02,HLA-B*44:03,HLA-B*49:01,HLA-B*50:01,HLA-B*53:01,HLA-B*57:01,HLA-B*58:01,HLA-B*58:02,HLA-C*03:03,HLA-C*03:04,HLA-C*04:01,HLA-C*05:01,HLA-C*08:01,HLA-C*08:02"/>
    <x v="67"/>
    <n v="1.3979400086720377"/>
    <x v="67"/>
    <x v="40"/>
    <x v="49"/>
    <x v="95"/>
    <x v="133"/>
    <s v="Nil"/>
    <s v="Nil"/>
    <x v="0"/>
    <x v="2"/>
    <s v="2,6,3.55,1.13"/>
    <s v="Rv1792,Rv3620c,Rv1197,Rv1038c,Rv2347c"/>
    <s v="21-35,21-35,21-35,21-35,21-35"/>
    <x v="2"/>
    <x v="1"/>
    <x v="0"/>
    <n v="0.66666666666666663"/>
    <x v="137"/>
    <n v="144"/>
  </r>
  <r>
    <n v="265"/>
    <s v="AALAMEVYQAETAVNTLF"/>
    <n v="18"/>
    <s v="YP_178022.1"/>
    <x v="0"/>
    <x v="0"/>
    <x v="0"/>
    <s v="Rv3873"/>
    <x v="0"/>
    <s v="Nil"/>
    <x v="0"/>
    <s v="Nil"/>
    <x v="1"/>
    <s v="Yes"/>
    <s v="No"/>
    <s v="No"/>
    <s v="No"/>
    <x v="3"/>
    <x v="1"/>
    <x v="1"/>
    <x v="1"/>
    <s v="HLA-A*02:01,HLA-A*02:06,HLA-A*23:01,HLA-A*24:02,HLA-A*25:01,HLA-A*26:01,HLA-A*68:02,HLA-B*13:01,HLA-B*13:02,HLA-B*15:01,HLA-B*15:02,HLA-B*15:25,HLA-B*18:01,HLA-B*35:01,HLA-B*35:03,HLA-B*37:01,HLA-B*38:01,HLA-B*39:01,HLA-B*40:01,HLA-B*40:02,HLA-B*44:02,HLA-B*44:03,HLA-B*46:01,HLA-B*48:01,HLA-B*49:01,HLA-B*50:01,HLA-B*51:01,HLA-B*52:01,HLA-B*53:01,HLA-C*01:02,HLA-C*02:02,HLA-C*02:09,HLA-C*03:02,HLA-C*03:03,HLA-C*03:04,HLA-C*04:01,HLA-C*05:01,HLA-C*07:04,HLA-C*08:01,HLA-C*08:02,HLA-C*12:02,HLA-C*14:02,HLA-C*16:01,HLA-C*17:01,HLA-DQA1*03:01/DQB1*03:02,HLA-DQA1*04:01/DQB1*04:02,HLA-DQA1*05:01/DQB1*02:01,HLA-DRB1*04:01,HLA-DRB1*04:10,HLA-E*01:01,HLA-G*01:01,HLA-G*01:02,HLA-G*01:03,HLA-G*01:04,HLA-G*01:06"/>
    <x v="69"/>
    <n v="1.7481880270062005"/>
    <x v="69"/>
    <x v="0"/>
    <x v="0"/>
    <x v="96"/>
    <x v="134"/>
    <s v="Nil"/>
    <s v="Nil"/>
    <x v="0"/>
    <x v="1"/>
    <s v="0,1,0.99,0.09"/>
    <s v="Rv3873"/>
    <s v="147-164"/>
    <x v="0"/>
    <x v="2"/>
    <x v="1"/>
    <n v="0.33333333333333331"/>
    <x v="138"/>
    <n v="145"/>
  </r>
  <r>
    <n v="27586"/>
    <s v="IMYNYPAML"/>
    <n v="9"/>
    <s v="NP_214802.1,NP_216453.1,NP_217535.1"/>
    <x v="1"/>
    <x v="1"/>
    <x v="1"/>
    <s v="Rv0288,Rv1937,Rv3019c"/>
    <x v="1"/>
    <s v="Nil"/>
    <x v="0"/>
    <s v="ERT00123.1"/>
    <x v="0"/>
    <s v="No"/>
    <s v="No"/>
    <s v="Yes"/>
    <s v="No"/>
    <x v="17"/>
    <x v="3"/>
    <x v="3"/>
    <x v="3"/>
    <s v="HLA-A*02:01,HLA-A*02:06,HLA-A*23:01,HLA-A*24:02,HLA-A*32:01,HLA-B*08:01,HLA-B*13:01,HLA-B*13:02,HLA-B*14:02,HLA-B*15:25,HLA-B*46:01,HLA-B*48:01,HLA-B*52:01,HLA-C*01:02,HLA-C*02:02,HLA-C*02:09,HLA-C*03:02,HLA-C*03:03,HLA-C*03:04,HLA-C*04:01,HLA-C*05:01,HLA-C*06:02,HLA-C*07:01,HLA-C*07:02,HLA-C*07:04,HLA-C*08:01,HLA-C*12:02,HLA-C*12:03,HLA-C*14:02,HLA-C*15:02,HLA-C*16:01,HLA-C*17:01,HLA-E*01:01,HLA-G*01:01,HLA-G*01:02,HLA-G*01:03,HLA-G*01:04,HLA-G*01:06"/>
    <x v="32"/>
    <n v="1.5910646070264991"/>
    <x v="32"/>
    <x v="0"/>
    <x v="0"/>
    <x v="0"/>
    <x v="135"/>
    <s v="Nil"/>
    <s v="Nil"/>
    <x v="0"/>
    <x v="2"/>
    <s v="2,3,2.75,0.44"/>
    <s v="Rv0288"/>
    <d v="2022-12-04T00:00:00"/>
    <x v="0"/>
    <x v="2"/>
    <x v="1"/>
    <n v="0.33333333333333331"/>
    <x v="139"/>
    <n v="146"/>
  </r>
  <r>
    <n v="144893"/>
    <s v="GGLYYIFATYTTTVDF"/>
    <n v="16"/>
    <s v="YP_177854.1"/>
    <x v="0"/>
    <x v="0"/>
    <x v="0"/>
    <s v="Rv1983"/>
    <x v="0"/>
    <s v="Nil"/>
    <x v="0"/>
    <s v="Nil"/>
    <x v="1"/>
    <s v="Yes"/>
    <s v="No"/>
    <s v="No"/>
    <s v="No"/>
    <x v="7"/>
    <x v="1"/>
    <x v="1"/>
    <x v="1"/>
    <s v="HLA-A*02:01,HLA-A*02:06,HLA-A*03:01,HLA-A*23:01,HLA-A*24:02,HLA-A*25:01,HLA-A*26:01,HLA-A*29:02,HLA-A*30:02,HLA-A*32:01,HLA-B*13:01,HLA-B*15:01,HLA-B*15:02,HLA-B*15:25,HLA-B*46:01,HLA-B*51:01,HLA-B*57:01,HLA-B*58:01,HLA-B*58:02,HLA-C*01:02,HLA-C*02:02,HLA-C*02:09,HLA-C*03:02,HLA-C*03:03,HLA-C*03:04,HLA-C*04:01,HLA-C*06:02,HLA-C*07:02,HLA-C*07:04,HLA-C*08:01,HLA-C*12:02,HLA-C*12:03,HLA-C*14:02,HLA-C*15:02,HLA-C*16:01,HLA-C*17:01,HLA-DPA1*01/DPB1*04:01,HLA-DPA1*01:03/DPB1*02:01,HLA-DPA1*01:03/DPB1*04:01,HLA-DPA1*02:01/DPB1*01:01,HLA-DQA1*04:01/DQB1*04:02,HLA-DRB1*01:01,HLA-DRB1*01:02,HLA-DRB1*04:01,HLA-DRB1*04:02,HLA-DRB1*04:04,HLA-DRB1*04:05,HLA-DRB1*04:08,HLA-DRB1*04:10,HLA-DRB1*04:23,HLA-DRB1*07:01,HLA-DRB1*11:14,HLA-DRB1*11:20,HLA-DRB1*13:02,HLA-DRB1*13:07,HLA-DRB1*13:23,HLA-DRB1*15:01,HLA-DRB1*15:02,HLA-DRB1*15:06,HLA-DRB3*02:02,HLA-G*01:01,HLA-G*01:02,HLA-G*01:03,HLA-G*01:04,HLA-G*01:06"/>
    <x v="14"/>
    <n v="1.8195439355418688"/>
    <x v="14"/>
    <x v="0"/>
    <x v="0"/>
    <x v="97"/>
    <x v="136"/>
    <s v="Nil"/>
    <s v="Nil"/>
    <x v="0"/>
    <x v="14"/>
    <s v="0,1,0.96,0.21"/>
    <s v="Rv1983"/>
    <s v="332-347"/>
    <x v="0"/>
    <x v="2"/>
    <x v="1"/>
    <n v="0.33333333333333331"/>
    <x v="140"/>
    <n v="147"/>
  </r>
  <r>
    <n v="106694"/>
    <s v="NVTSIHSLLDEGKQS"/>
    <n v="15"/>
    <s v="YP_178023.1"/>
    <x v="0"/>
    <x v="0"/>
    <x v="0"/>
    <s v="Rv3875"/>
    <x v="0"/>
    <s v="Nil"/>
    <x v="0"/>
    <s v="Nil"/>
    <x v="1"/>
    <s v="Yes"/>
    <s v="No"/>
    <s v="No"/>
    <s v="No"/>
    <x v="18"/>
    <x v="3"/>
    <x v="3"/>
    <x v="3"/>
    <s v="HLA-A*11:01,HLA-A*25:01,HLA-A*26:01,HLA-A*68:02,HLA-B*35:03,HLA-C*01:02,HLA-C*02:02,HLA-C*02:09,HLA-C*03:02,HLA-C*03:03,HLA-C*03:04,HLA-C*08:01,HLA-C*12:02,HLA-C*12:03,HLA-C*15:02,HLA-C*16:01,HLA-C*17:01,HLA-DRB1*04:10,HLA-G*01:01,HLA-G*01:02,HLA-G*01:03,HLA-G*01:04,HLA-G*01:06"/>
    <x v="55"/>
    <n v="1.3802112417116059"/>
    <x v="55"/>
    <x v="2"/>
    <x v="50"/>
    <x v="98"/>
    <x v="137"/>
    <s v="nvtsihslldegkqs"/>
    <s v="bceid_46500:15(-1)/16(93.75%)&lt;=&gt;tceid_106694:15(-0)/15(100.0%)"/>
    <x v="1"/>
    <x v="2"/>
    <s v="1,1,1.0,0.0"/>
    <s v="Rv3875"/>
    <s v="21-35"/>
    <x v="0"/>
    <x v="0"/>
    <x v="0"/>
    <n v="0.66666666666666663"/>
    <x v="141"/>
    <n v="148"/>
  </r>
  <r>
    <n v="51643"/>
    <s v="QMSDPAYNINISLPSYYPDQ"/>
    <n v="20"/>
    <s v="NP_216496.1"/>
    <x v="0"/>
    <x v="0"/>
    <x v="0"/>
    <s v="Rv1980c"/>
    <x v="0"/>
    <s v="Nil"/>
    <x v="0"/>
    <s v="Nil"/>
    <x v="1"/>
    <s v="Yes"/>
    <s v="No"/>
    <s v="No"/>
    <s v="No"/>
    <x v="11"/>
    <x v="2"/>
    <x v="2"/>
    <x v="2"/>
    <s v="HLA-A*02:01,HLA-A*02:06,HLA-A*24:02,HLA-A*25:01,HLA-A*26:01,HLA-A*29:02,HLA-A*30:02,HLA-A*32:01,HLA-A*68:02,HLA-B*13:01,HLA-B*13:02,HLA-B*15:01,HLA-B*15:02,HLA-B*15:25,HLA-B*35:01,HLA-B*35:03,HLA-B*37:01,HLA-B*46:01,HLA-B*51:01,HLA-B*52:01,HLA-B*53:01,HLA-C*02:02,HLA-C*02:09,HLA-C*03:02,HLA-C*03:03,HLA-C*03:04,HLA-C*04:01,HLA-C*05:01,HLA-C*07:01,HLA-C*07:02,HLA-C*07:04,HLA-C*08:01,HLA-C*08:02,HLA-C*12:02,HLA-C*12:03,HLA-C*14:02,HLA-C*17:01,HLA-DRB1*03:01,HLA-DRB1*03:05,HLA-DRB1*03:09,HLA-DRB1*04:01,HLA-DRB1*04:02,HLA-DRB1*04:04,HLA-DRB1*04:05,HLA-DRB1*04:08,HLA-DRB1*04:21,HLA-DRB1*04:23,HLA-DRB1*04:26,HLA-DRB1*08:13,HLA-DRB1*08:17,HLA-DRB1*09:01,HLA-DRB1*11:01,HLA-DRB1*11:04,HLA-DRB1*11:06,HLA-DRB1*11:14,HLA-DRB1*11:20,HLA-DRB1*11:28,HLA-DRB1*12:01,HLA-DRB1*13:02,HLA-DRB1*13:05,HLA-DRB1*13:07,HLA-DRB1*13:11,HLA-DRB1*13:21,HLA-DRB1*13:23,HLA-DRB1*15:01,HLA-DRB1*15:02,HLA-DRB3*01:01,HLA-DRB3*02:02,HLA-E*01:01,HLA-G*01:01,HLA-G*01:02,HLA-G*01:03,HLA-G*01:04,HLA-G*01:06"/>
    <x v="62"/>
    <n v="1.8750612633917001"/>
    <x v="62"/>
    <x v="0"/>
    <x v="0"/>
    <x v="99"/>
    <x v="138"/>
    <s v="Nil"/>
    <s v="Nil"/>
    <x v="0"/>
    <x v="2"/>
    <s v="1,1,1.0,0.0"/>
    <s v="Rv1980c"/>
    <s v="44-63"/>
    <x v="0"/>
    <x v="2"/>
    <x v="1"/>
    <n v="0.33333333333333331"/>
    <x v="142"/>
    <n v="149"/>
  </r>
  <r>
    <n v="161716"/>
    <s v="TVEDEARRMWASAQN"/>
    <n v="15"/>
    <s v="NP_215554.1,NP_215713.1,NP_216863.1,NP_218137.1"/>
    <x v="2"/>
    <x v="2"/>
    <x v="2"/>
    <s v="Rv1038c,Rv1197,Rv1792,Rv2347c,Rv3620c"/>
    <x v="2"/>
    <s v="Nil"/>
    <x v="0"/>
    <s v="EFG74466.1,EFG75125.1,EFG78380.1,EFG78812.1,EFG79860.1"/>
    <x v="6"/>
    <s v="No"/>
    <s v="No"/>
    <s v="Yes"/>
    <s v="No"/>
    <x v="27"/>
    <x v="4"/>
    <x v="4"/>
    <x v="4"/>
    <s v="HLA-A*25:01,HLA-A*26:01,HLA-B*13:01,HLA-B*18:01,HLA-B*37:01,HLA-B*38:01,HLA-B*40:01,HLA-B*40:02,HLA-B*44:02,HLA-B*44:03,HLA-B*49:01,HLA-B*50:01,HLA-B*53:01,HLA-B*55:01,HLA-B*56:01,HLA-B*57:01,HLA-B*58:01,HLA-B*58:02,HLA-C*03:03,HLA-C*03:04,HLA-C*04:01,HLA-C*05:01,HLA-C*08:01,HLA-C*08:02"/>
    <x v="67"/>
    <n v="1.3979400086720377"/>
    <x v="67"/>
    <x v="41"/>
    <x v="51"/>
    <x v="100"/>
    <x v="139"/>
    <s v="Nil"/>
    <s v="Nil"/>
    <x v="0"/>
    <x v="2"/>
    <s v="2,6,3.55,1.13"/>
    <s v="Rv3620c,Rv1197,Rv1038c,Rv1792,Rv2347c"/>
    <s v="25-39,25-39,25-39,25-39,25-39"/>
    <x v="2"/>
    <x v="1"/>
    <x v="0"/>
    <n v="0.66666666666666663"/>
    <x v="143"/>
    <n v="150"/>
  </r>
  <r>
    <n v="137437"/>
    <s v="QTVEDEARRMW"/>
    <n v="11"/>
    <s v="NP_215554.1,NP_215713.1,NP_216863.1,NP_218137.1"/>
    <x v="2"/>
    <x v="2"/>
    <x v="2"/>
    <s v="Rv1038c,Rv1197,Rv1792,Rv2347c,Rv3620c"/>
    <x v="2"/>
    <s v="XP_005251984.1"/>
    <x v="1"/>
    <s v="Nil"/>
    <x v="1"/>
    <s v="No"/>
    <s v="Yes"/>
    <s v="No"/>
    <s v="No"/>
    <x v="27"/>
    <x v="4"/>
    <x v="4"/>
    <x v="4"/>
    <s v="HLA-A*25:01,HLA-A*26:01,HLA-A*33:03,HLA-A*68:01,HLA-B*13:01,HLA-B*18:01,HLA-B*37:01,HLA-B*38:01,HLA-B*40:01,HLA-B*40:02,HLA-B*44:02,HLA-B*44:03,HLA-B*49:01,HLA-B*53:01,HLA-B*57:01,HLA-B*58:01,HLA-B*58:02,HLA-C*03:03,HLA-C*03:04,HLA-C*04:01,HLA-C*05:01,HLA-C*08:01,HLA-C*08:02"/>
    <x v="55"/>
    <n v="1.3802112417116059"/>
    <x v="55"/>
    <x v="42"/>
    <x v="52"/>
    <x v="101"/>
    <x v="133"/>
    <s v="Nil"/>
    <s v="Nil"/>
    <x v="0"/>
    <x v="2"/>
    <s v="2,6,3.55,1.13"/>
    <s v="Rv1038c,Rv1197,Rv1792,Rv3620c,Rv2347c"/>
    <s v="24-34,24-34,24-34,24-34,24-34"/>
    <x v="2"/>
    <x v="1"/>
    <x v="0"/>
    <n v="0.66666666666666663"/>
    <x v="144"/>
    <n v="151"/>
  </r>
  <r>
    <n v="69795"/>
    <s v="VLTATNFFGINTIPIALT"/>
    <n v="18"/>
    <s v="YP_178022.1"/>
    <x v="0"/>
    <x v="0"/>
    <x v="0"/>
    <s v="Rv3873"/>
    <x v="0"/>
    <s v="Nil"/>
    <x v="0"/>
    <s v="Nil"/>
    <x v="1"/>
    <s v="Yes"/>
    <s v="No"/>
    <s v="No"/>
    <s v="No"/>
    <x v="2"/>
    <x v="1"/>
    <x v="1"/>
    <x v="1"/>
    <s v="HLA-A*02:01,HLA-A*02:06,HLA-A*32:01,HLA-A*68:02,HLA-B*13:01,HLA-B*13:02,HLA-B*14:02,HLA-B*48:01,HLA-B*51:01,HLA-B*52:01,HLA-C*03:03,HLA-C*03:04,HLA-C*07:04,HLA-C*08:01,HLA-C*14:02,HLA-C*15:02,HLA-C*17:01,HLA-DPA1*01/DPB1*04:01,HLA-DPA1*01:03/DPB1*02:01,HLA-DPA1*01:03/DPB1*04:01,HLA-DPA1*02:01/DPB1*01:01,HLA-DPA1*02:01/DPB1*14:01,HLA-DPA1*03:01/DPB1*04:02,HLA-DQA1*01:01/DQB1*05:01,HLA-DRB1*01:01,HLA-DRB1*01:02,HLA-DRB1*03:05,HLA-DRB1*03:09,HLA-DRB1*04:01,HLA-DRB1*04:04,HLA-DRB1*04:05,HLA-DRB1*04:08,HLA-DRB1*04:21,HLA-DRB1*04:23,HLA-DRB1*04:26,HLA-DRB1*07:01,HLA-DRB1*07:03,HLA-DRB1*08:02,HLA-DRB1*11:14,HLA-DRB1*11:28,HLA-DRB1*12:01,HLA-DRB1*13:02,HLA-DRB1*13:05,HLA-DRB1*13:07,HLA-DRB1*13:21,HLA-DRB1*13:23,HLA-DRB1*15:02,HLA-DRB3*02:02,HLA-DRB4*01:01,HLA-DRB5*01:05"/>
    <x v="21"/>
    <n v="1.7075701760979363"/>
    <x v="21"/>
    <x v="43"/>
    <x v="22"/>
    <x v="102"/>
    <x v="140"/>
    <s v="Nil"/>
    <s v="Nil"/>
    <x v="0"/>
    <x v="1"/>
    <s v="0,1,0.99,0.09"/>
    <s v="Rv3873"/>
    <s v="118-135"/>
    <x v="0"/>
    <x v="2"/>
    <x v="1"/>
    <n v="0.33333333333333331"/>
    <x v="145"/>
    <n v="152"/>
  </r>
  <r>
    <n v="65054"/>
    <s v="TLSAALDAQAVELTARLN"/>
    <n v="18"/>
    <s v="YP_178022.1"/>
    <x v="0"/>
    <x v="0"/>
    <x v="0"/>
    <s v="Rv3873"/>
    <x v="0"/>
    <s v="Nil"/>
    <x v="0"/>
    <s v="Nil"/>
    <x v="1"/>
    <s v="Yes"/>
    <s v="No"/>
    <s v="No"/>
    <s v="No"/>
    <x v="3"/>
    <x v="1"/>
    <x v="1"/>
    <x v="1"/>
    <s v="HLA-A*02:01,HLA-A*02:06,HLA-A*25:01,HLA-A*26:01,HLA-A*31:01,HLA-A*33:03,HLA-A*68:01,HLA-A*68:02,HLA-B*08:01,HLA-B*13:01,HLA-B*13:02,HLA-B*35:01,HLA-B*35:03,HLA-B*37:01,HLA-B*39:01,HLA-B*46:01,HLA-B*48:01,HLA-B*51:01,HLA-B*52:01,HLA-B*53:01,HLA-B*56:01,HLA-C*01:02,HLA-C*02:02,HLA-C*02:09,HLA-C*03:02,HLA-C*03:03,HLA-C*03:04,HLA-C*04:01,HLA-C*05:01,HLA-C*07:04,HLA-C*08:01,HLA-C*08:02,HLA-C*12:02,HLA-C*12:03,HLA-C*15:02,HLA-C*16:01,HLA-C*17:01,HLA-DQA1*01:02/DQB1*06:02,HLA-DQA1*03:01/DQB1*03:02,HLA-DQA1*04:01/DQB1*04:02,HLA-DQA1*05:01/DQB1*02:01,HLA-DQA1*05:01/DQB1*03:01,HLA-DRB1*09:01,HLA-E*01:01,HLA-G*01:01,HLA-G*01:02,HLA-G*01:03,HLA-G*01:04,HLA-G*01:06"/>
    <x v="70"/>
    <n v="1.6989700043360187"/>
    <x v="70"/>
    <x v="0"/>
    <x v="0"/>
    <x v="26"/>
    <x v="141"/>
    <s v="Nil"/>
    <s v="Nil"/>
    <x v="0"/>
    <x v="1"/>
    <s v="0,1,0.99,0.09"/>
    <s v="Rv3873"/>
    <s v="33-50"/>
    <x v="0"/>
    <x v="2"/>
    <x v="1"/>
    <n v="0.33333333333333331"/>
    <x v="146"/>
    <n v="153"/>
  </r>
  <r>
    <n v="115181"/>
    <s v="ALQNLARTISEAGQA"/>
    <n v="15"/>
    <s v="YP_178023.1"/>
    <x v="0"/>
    <x v="0"/>
    <x v="0"/>
    <s v="Rv3875"/>
    <x v="0"/>
    <s v="Nil"/>
    <x v="0"/>
    <s v="Nil"/>
    <x v="1"/>
    <s v="Yes"/>
    <s v="No"/>
    <s v="No"/>
    <s v="No"/>
    <x v="23"/>
    <x v="2"/>
    <x v="2"/>
    <x v="2"/>
    <s v="HLA-A*02:01,HLA-A*32:01,HLA-B*13:01,HLA-B*13:02,HLA-B*52:01,HLA-DQA1*04:01/DQB1*04:02,HLA-DRB1*03:06,HLA-DRB1*03:07,HLA-DRB1*03:08,HLA-DRB1*08:13,HLA-DRB1*11:02,HLA-DRB1*11:04,HLA-DRB1*11:06,HLA-DRB1*11:07,HLA-DRB1*11:21,HLA-DRB1*13:01,HLA-DRB1*13:11,HLA-DRB1*13:22,HLA-DRB1*13:27,HLA-DRB1*13:28,HLA-E*01:01"/>
    <x v="57"/>
    <n v="1.3424226808222062"/>
    <x v="57"/>
    <x v="44"/>
    <x v="53"/>
    <x v="103"/>
    <x v="142"/>
    <s v="Nil"/>
    <s v="Nil"/>
    <x v="0"/>
    <x v="2"/>
    <s v="1,1,1.0,0.0"/>
    <s v="Rv3875"/>
    <s v="68-82"/>
    <x v="0"/>
    <x v="0"/>
    <x v="0"/>
    <n v="0.66666666666666663"/>
    <x v="147"/>
    <n v="154"/>
  </r>
  <r>
    <n v="144871"/>
    <s v="AQFVAATGRPLIGNGANGAPG"/>
    <n v="21"/>
    <s v="YP_177750.1,YP_177751.1"/>
    <x v="3"/>
    <x v="3"/>
    <x v="3"/>
    <s v="Rv0746,Rv0747"/>
    <x v="3"/>
    <s v="Nil"/>
    <x v="0"/>
    <s v="Nil"/>
    <x v="1"/>
    <s v="Yes"/>
    <s v="No"/>
    <s v="No"/>
    <s v="No"/>
    <x v="2"/>
    <x v="1"/>
    <x v="1"/>
    <x v="1"/>
    <s v="HLA-A*11:01,HLA-A*25:01,HLA-A*31:01,HLA-A*68:02,HLA-A*74:01,HLA-B*07:02,HLA-B*15:02,HLA-B*35:03,HLA-B*46:01,HLA-B*48:01,HLA-B*51:01,HLA-B*52:01,HLA-B*55:01,HLA-B*56:01,HLA-C*01:02,HLA-C*02:02,HLA-C*02:09,HLA-C*03:02,HLA-C*03:03,HLA-C*03:04,HLA-C*08:01,HLA-C*12:02,HLA-C*12:03,HLA-C*14:02,HLA-C*15:02,HLA-C*16:01,HLA-C*17:01,HLA-DPA1*02:01/DPB1*14:01,HLA-DQA1*05:01/DQB1*03:01,HLA-DRB1*01:01,HLA-DRB1*01:02,HLA-DRB1*07:01,HLA-DRB1*07:03,HLA-DRB1*09:01,HLA-DRB1*11:01,HLA-DRB1*13:02,HLA-DRB3*02:02,HLA-DRB5*01:01,HLA-DRB5*01:05"/>
    <x v="40"/>
    <n v="1.6020599913279623"/>
    <x v="40"/>
    <x v="45"/>
    <x v="54"/>
    <x v="104"/>
    <x v="143"/>
    <s v="Nil"/>
    <s v="Nil"/>
    <x v="0"/>
    <x v="15"/>
    <s v="0,2,1.73,0.59"/>
    <s v="Rv0747,Rv0746"/>
    <s v="104-124,115-135"/>
    <x v="3"/>
    <x v="2"/>
    <x v="1"/>
    <n v="0.33333333333333331"/>
    <x v="148"/>
    <n v="155"/>
  </r>
  <r>
    <n v="11182"/>
    <s v="EARHVIPFSALCLRLSQLGG"/>
    <n v="20"/>
    <s v="NP_217174.1"/>
    <x v="0"/>
    <x v="0"/>
    <x v="0"/>
    <s v="Rv2658c"/>
    <x v="0"/>
    <s v="Nil"/>
    <x v="0"/>
    <s v="Nil"/>
    <x v="1"/>
    <s v="Yes"/>
    <s v="No"/>
    <s v="No"/>
    <s v="No"/>
    <x v="5"/>
    <x v="1"/>
    <x v="1"/>
    <x v="1"/>
    <s v="HLA-A*02:06,HLA-A*24:02,HLA-A*25:01,HLA-A*26:01,HLA-A*31:01,HLA-A*33:03,HLA-A*68:01,HLA-A*68:02,HLA-A*74:01,HLA-B*07:02,HLA-B*08:01,HLA-B*14:02,HLA-B*27:02,HLA-B*27:05,HLA-B*35:01,HLA-B*35:03,HLA-B*38:01,HLA-B*39:01,HLA-B*46:01,HLA-B*48:01,HLA-B*51:01,HLA-B*53:01,HLA-B*56:01,HLA-C*01:02,HLA-C*03:02,HLA-C*03:03,HLA-C*03:04,HLA-C*06:02,HLA-C*07:01,HLA-C*07:02,HLA-C*07:04,HLA-C*08:01,HLA-C*12:02,HLA-C*12:03,HLA-C*14:02,HLA-C*15:02,HLA-C*16:01,HLA-C*17:01,HLA-DPA1*01:03/DPB1*04:01,HLA-DPA1*02:01/DPB1*01:01,HLA-DPA1*02:01/DPB1*05:01,HLA-DPA1*02:01/DPB1*14:01,HLA-DPA1*03:01/DPB1*04:02,HLA-DRB1*01:01,HLA-DRB1*01:02,HLA-DRB1*04:01,HLA-DRB1*04:02,HLA-DRB1*04:04,HLA-DRB1*07:01,HLA-DRB1*07:03,HLA-DRB1*09:01,HLA-DRB1*11:01,HLA-DRB1*11:14,HLA-DRB1*13:23,HLA-DRB1*15:01,HLA-DRB1*15:02,HLA-DRB1*15:06,HLA-E*01:01,HLA-G*01:01,HLA-G*01:02,HLA-G*01:03,HLA-G*01:04,HLA-G*01:06"/>
    <x v="9"/>
    <n v="1.8061799739838871"/>
    <x v="9"/>
    <x v="0"/>
    <x v="0"/>
    <x v="3"/>
    <x v="144"/>
    <s v="Nil"/>
    <s v="Nil"/>
    <x v="0"/>
    <x v="16"/>
    <s v="0,1,0.93,0.25"/>
    <s v="Rv2658c"/>
    <s v="101-120"/>
    <x v="0"/>
    <x v="4"/>
    <x v="1"/>
    <n v="0.33333333333333331"/>
    <x v="149"/>
    <n v="156"/>
  </r>
  <r>
    <n v="106385"/>
    <s v="EITSTVSGWLSELGT"/>
    <n v="15"/>
    <s v="NP_217144.1"/>
    <x v="0"/>
    <x v="0"/>
    <x v="0"/>
    <s v="Rv2628"/>
    <x v="0"/>
    <s v="Nil"/>
    <x v="0"/>
    <s v="Nil"/>
    <x v="1"/>
    <s v="Yes"/>
    <s v="No"/>
    <s v="No"/>
    <s v="No"/>
    <x v="20"/>
    <x v="3"/>
    <x v="3"/>
    <x v="3"/>
    <s v="HLA-A*02:01,HLA-A*02:06,HLA-A*25:01,HLA-A*26:01,HLA-A*32:01,HLA-A*68:02,HLA-B*35:03,HLA-B*46:01,HLA-B*53:01,HLA-B*57:01,HLA-B*58:01,HLA-B*58:02,HLA-C*01:02,HLA-C*02:02,HLA-C*02:09,HLA-C*03:02,HLA-C*03:03,HLA-C*03:04,HLA-C*05:01,HLA-C*06:02,HLA-C*07:04,HLA-C*08:01,HLA-C*12:02,HLA-C*12:03,HLA-C*15:02,HLA-C*16:01,HLA-C*17:01,HLA-DRB1*07:01"/>
    <x v="68"/>
    <n v="1.4623979978989561"/>
    <x v="68"/>
    <x v="46"/>
    <x v="55"/>
    <x v="105"/>
    <x v="145"/>
    <s v="Nil"/>
    <s v="Nil"/>
    <x v="0"/>
    <x v="2"/>
    <s v="1,1,1.0,0.0"/>
    <s v="Rv2628"/>
    <s v="71-85"/>
    <x v="0"/>
    <x v="0"/>
    <x v="0"/>
    <n v="0.66666666666666663"/>
    <x v="150"/>
    <n v="157"/>
  </r>
  <r>
    <n v="121014"/>
    <s v="TRMGYGPLVRAATGVTRVWTSDEAQ"/>
    <n v="25"/>
    <s v="NP_216382.3"/>
    <x v="0"/>
    <x v="0"/>
    <x v="0"/>
    <s v="Rv1866"/>
    <x v="0"/>
    <s v="Nil"/>
    <x v="0"/>
    <s v="Nil"/>
    <x v="1"/>
    <s v="Yes"/>
    <s v="No"/>
    <s v="No"/>
    <s v="No"/>
    <x v="2"/>
    <x v="1"/>
    <x v="1"/>
    <x v="1"/>
    <s v="HLA-A*02:01,HLA-A*02:06,HLA-A*03:01,HLA-A*25:01,HLA-A*31:01,HLA-A*32:01,HLA-A*33:03,HLA-A*68:01,HLA-A*68:02,HLA-A*74:01,HLA-B*13:02,HLA-B*14:02,HLA-B*27:02,HLA-B*27:05,HLA-B*38:01,HLA-B*39:01,HLA-B*44:02,HLA-B*44:03,HLA-B*46:01,HLA-B*52:01,HLA-B*53:01,HLA-B*55:01,HLA-B*56:01,HLA-B*57:01,HLA-B*58:01,HLA-B*58:02,HLA-C*02:02,HLA-C*02:09,HLA-C*03:02,HLA-C*03:03,HLA-C*03:04,HLA-C*05:01,HLA-C*06:02,HLA-C*07:01,HLA-C*07:02,HLA-C*07:04,HLA-C*08:01,HLA-C*08:02,HLA-C*12:02,HLA-C*12:03,HLA-C*15:02,HLA-C*16:01,HLA-C*17:01,HLA-DPA1*02:01/DPB1*14:01,HLA-DQA1*01:02/DQB1*06:02,HLA-DQA1*05:01/DQB1*03:01,HLA-DRB1*01:02,HLA-DRB1*04:10,HLA-DRB1*11:01,HLA-DRB1*13:07,HLA-DRB5*01:01,HLA-DRB5*01:05"/>
    <x v="71"/>
    <n v="1.7242758696007889"/>
    <x v="71"/>
    <x v="47"/>
    <x v="56"/>
    <x v="5"/>
    <x v="146"/>
    <s v="Nil"/>
    <s v="Nil"/>
    <x v="0"/>
    <x v="8"/>
    <s v="0,1,0.97,0.16"/>
    <s v="Rv1866"/>
    <s v="503-527"/>
    <x v="0"/>
    <x v="2"/>
    <x v="1"/>
    <n v="0.33333333333333331"/>
    <x v="151"/>
    <n v="158"/>
  </r>
  <r>
    <n v="195401"/>
    <s v="GLSVVMPVGGQSSFYSDWYQPAC"/>
    <n v="23"/>
    <s v="NP_216402.1,NP_218321.1"/>
    <x v="3"/>
    <x v="3"/>
    <x v="3"/>
    <s v="Rv1886c,Rv3804c"/>
    <x v="3"/>
    <s v="Nil"/>
    <x v="0"/>
    <s v="EFG76843.1,EFG77402.1,EFG79198.1"/>
    <x v="2"/>
    <s v="No"/>
    <s v="No"/>
    <s v="Yes"/>
    <s v="No"/>
    <x v="17"/>
    <x v="3"/>
    <x v="3"/>
    <x v="3"/>
    <s v="HLA-A*23:01,HLA-A*24:02,HLA-A*25:01,HLA-A*26:01,HLA-A*29:02,HLA-A*30:02,HLA-A*32:01,HLA-B*07:02,HLA-B*08:01,HLA-B*13:01,HLA-B*14:02,HLA-B*15:01,HLA-B*15:02,HLA-B*15:25,HLA-B*18:01,HLA-B*35:01,HLA-B*35:03,HLA-B*39:01,HLA-B*44:02,HLA-B*44:03,HLA-B*46:01,HLA-B*51:01,HLA-B*53:01,HLA-B*55:01,HLA-B*56:01,HLA-B*57:01,HLA-B*58:01,HLA-B*58:02,HLA-C*01:02,HLA-C*02:02,HLA-C*02:09,HLA-C*03:02,HLA-C*03:03,HLA-C*03:04,HLA-C*04:01,HLA-C*05:01,HLA-C*07:01,HLA-C*07:02,HLA-C*08:01,HLA-C*08:02,HLA-C*12:02,HLA-C*14:02,HLA-E*01:01,HLA-G*01:01,HLA-G*01:02,HLA-G*01:03,HLA-G*01:04,HLA-G*01:06"/>
    <x v="36"/>
    <n v="1.6901960800285136"/>
    <x v="36"/>
    <x v="0"/>
    <x v="2"/>
    <x v="106"/>
    <x v="112"/>
    <s v="GlsivmpvggqssfysDWYQPAC,GLSVVMpvggqssfysdwyspac,GLSVvmpvggqssfysdwyQPAC,glsivmpvggqssfysDWYQPAC,GLSVVMPVGGqssfysdwyspac"/>
    <s v="bceid_39449:15(-0)/15(100.0%)&lt;=&gt;tceid_195401:15(-8)/23(65.22%),bceid_49872:17(-3)/20(85.0%)&lt;=&gt;tceid_195401:17(-6)/23(73.91%),bceid_70010:15(-0)/15(100.0%)&lt;=&gt;tceid_195401:15(-8)/23(65.22%),bceid_76584:16(-4)/20(80.0%)&lt;=&gt;tceid_195401:16(-7)/23(69.57%),bceid_103532:13(-2)/15(86.67%)&lt;=&gt;tceid_195401:13(-10)/23(56.52%)"/>
    <x v="5"/>
    <x v="2"/>
    <s v="1,2,1.99,0.1"/>
    <s v="Rv3804c,Rv1886c"/>
    <s v="108-130,105-127"/>
    <x v="3"/>
    <x v="2"/>
    <x v="1"/>
    <n v="0.33333333333333331"/>
    <x v="152"/>
    <n v="159"/>
  </r>
  <r>
    <n v="226336"/>
    <s v="EAYQGVQQKWDATAT"/>
    <n v="15"/>
    <s v="YP_178023.1"/>
    <x v="0"/>
    <x v="0"/>
    <x v="0"/>
    <s v="Rv3875"/>
    <x v="0"/>
    <s v="Nil"/>
    <x v="0"/>
    <s v="Nil"/>
    <x v="1"/>
    <s v="Yes"/>
    <s v="No"/>
    <s v="No"/>
    <s v="No"/>
    <x v="28"/>
    <x v="4"/>
    <x v="4"/>
    <x v="4"/>
    <s v="HLA-A*03:01,HLA-A*11:01,HLA-A*23:01,HLA-A*24:02,HLA-A*25:01,HLA-A*26:01,HLA-A*29:02,HLA-A*32:01,HLA-A*33:03,HLA-A*68:01,HLA-B*13:01,HLA-B*13:02,HLA-B*27:02,HLA-B*38:01,HLA-B*44:02,HLA-B*44:03,HLA-B*50:01,HLA-B*53:01,HLA-B*57:01,HLA-B*58:01,HLA-B*58:02,HLA-C*04:01,HLA-C*06:02,HLA-C*07:01,HLA-C*07:02,HLA-C*14:02,HLA-G*01:01,HLA-G*01:02,HLA-G*01:03,HLA-G*01:04,HLA-G*01:06"/>
    <x v="63"/>
    <n v="1.505149978319906"/>
    <x v="63"/>
    <x v="3"/>
    <x v="57"/>
    <x v="107"/>
    <x v="147"/>
    <s v="Nil"/>
    <s v="Nil"/>
    <x v="0"/>
    <x v="2"/>
    <s v="1,1,1.0,0.0"/>
    <s v="Rv3875"/>
    <s v="49-63"/>
    <x v="0"/>
    <x v="0"/>
    <x v="0"/>
    <n v="0.66666666666666663"/>
    <x v="153"/>
    <n v="160"/>
  </r>
  <r>
    <n v="161617"/>
    <s v="EDEARRMWASAQNIS"/>
    <n v="15"/>
    <s v="NP_215554.1,NP_215713.1,NP_216863.1,NP_218137.1"/>
    <x v="2"/>
    <x v="2"/>
    <x v="2"/>
    <s v="Rv1038c,Rv1197,Rv1792,Rv2347c,Rv3620c"/>
    <x v="2"/>
    <s v="Nil"/>
    <x v="0"/>
    <s v="EFG78380.1,EFG78812.1,EFG79860.1"/>
    <x v="2"/>
    <s v="No"/>
    <s v="No"/>
    <s v="Yes"/>
    <s v="No"/>
    <x v="26"/>
    <x v="3"/>
    <x v="3"/>
    <x v="3"/>
    <s v="HLA-A*02:01,HLA-A*02:06,HLA-A*32:01,HLA-B*13:01,HLA-B*13:02,HLA-B*18:01,HLA-B*27:02,HLA-B*27:05,HLA-B*44:02,HLA-B*44:03,HLA-B*48:01,HLA-B*52:01,HLA-B*55:01,HLA-B*56:01,HLA-DPA1*02:01/DPB1*14:01,HLA-E*01:01,HLA-G*01:01,HLA-G*01:02,HLA-G*01:03,HLA-G*01:04,HLA-G*01:06"/>
    <x v="57"/>
    <n v="1.3424226808222062"/>
    <x v="57"/>
    <x v="3"/>
    <x v="1"/>
    <x v="108"/>
    <x v="148"/>
    <s v="Nil"/>
    <s v="Nil"/>
    <x v="0"/>
    <x v="2"/>
    <s v="2,6,3.55,1.13"/>
    <s v="Rv3620c,Rv1792,Rv2347c,Rv1038c,Rv1197"/>
    <s v="27-41,27-41,27-41,27-41,27-41"/>
    <x v="2"/>
    <x v="2"/>
    <x v="1"/>
    <n v="0.33333333333333331"/>
    <x v="154"/>
    <n v="161"/>
  </r>
  <r>
    <n v="144861"/>
    <s v="AAFYAQFVQALSAGGGA"/>
    <n v="17"/>
    <s v="YP_177751.1"/>
    <x v="0"/>
    <x v="0"/>
    <x v="0"/>
    <s v="Rv0747"/>
    <x v="0"/>
    <s v="Nil"/>
    <x v="0"/>
    <s v="Nil"/>
    <x v="1"/>
    <s v="Yes"/>
    <s v="No"/>
    <s v="No"/>
    <s v="No"/>
    <x v="0"/>
    <x v="0"/>
    <x v="0"/>
    <x v="0"/>
    <s v="HLA-A*02:06,HLA-A*23:01,HLA-A*24:02,HLA-A*29:02,HLA-B*08:01,HLA-B*13:01,HLA-B*13:02,HLA-B*14:02,HLA-B*35:03,HLA-B*38:01,HLA-B*39:01,HLA-B*46:01,HLA-B*48:01,HLA-B*49:01,HLA-B*50:01,HLA-B*51:01,HLA-B*52:01,HLA-C*01:02,HLA-C*02:02,HLA-C*02:09,HLA-C*03:02,HLA-C*03:03,HLA-C*03:04,HLA-C*04:01,HLA-C*06:02,HLA-C*07:01,HLA-C*07:02,HLA-C*07:04,HLA-C*08:01,HLA-C*08:02,HLA-C*12:02,HLA-C*12:03,HLA-C*14:02,HLA-C*15:02,HLA-C*16:01,HLA-C*17:01,HLA-DPA1*01/DPB1*04:01,HLA-DPA1*01:03/DPB1*02:01,HLA-DPA1*01:03/DPB1*04:01,HLA-DPA1*02:01/DPB1*01:01,HLA-DPA1*02:01/DPB1*05:01,HLA-DPA1*02:01/DPB1*14:01,HLA-DPA1*03:01/DPB1*04:02,HLA-DQA1*01:01/DQB1*05:01,HLA-DQA1*01:02/DQB1*06:02,HLA-DQA1*05:01/DQB1*02:01,HLA-DQA1*05:01/DQB1*03:01,HLA-DRB1*01:01,HLA-DRB1*04:01,HLA-DRB1*04:04,HLA-DRB1*04:05,HLA-DRB1*04:08,HLA-DRB1*04:21,HLA-DRB1*08:02,HLA-DRB1*09:01,HLA-DRB3*02:02,HLA-DRB5*01:01,HLA-E*01:01,HLA-G*01:01,HLA-G*01:02,HLA-G*01:03,HLA-G*01:04,HLA-G*01:06"/>
    <x v="9"/>
    <n v="1.8061799739838871"/>
    <x v="9"/>
    <x v="0"/>
    <x v="0"/>
    <x v="1"/>
    <x v="149"/>
    <s v="Nil"/>
    <s v="Nil"/>
    <x v="0"/>
    <x v="17"/>
    <s v="0,1,0.85,0.36"/>
    <s v="Rv0747"/>
    <s v="70-86"/>
    <x v="0"/>
    <x v="2"/>
    <x v="1"/>
    <n v="0.33333333333333331"/>
    <x v="155"/>
    <n v="162"/>
  </r>
  <r>
    <n v="12585"/>
    <s v="EISTNIRQAGVQYSRADEEQ"/>
    <n v="20"/>
    <s v="NP_218391.1"/>
    <x v="0"/>
    <x v="0"/>
    <x v="0"/>
    <s v="Rv3874"/>
    <x v="0"/>
    <s v="Nil"/>
    <x v="0"/>
    <s v="Nil"/>
    <x v="1"/>
    <s v="Yes"/>
    <s v="No"/>
    <s v="No"/>
    <s v="No"/>
    <x v="21"/>
    <x v="2"/>
    <x v="2"/>
    <x v="2"/>
    <s v="HLA-A*03:01,HLA-A*11:01,HLA-A*25:01,HLA-A*26:01,HLA-A*29:02,HLA-A*30:01,HLA-A*30:02,HLA-A*31:01,HLA-A*32:01,HLA-A*33:03,HLA-A*68:01,HLA-A*68:02,HLA-A*74:01,HLA-B*13:02,HLA-B*15:01,HLA-B*15:02,HLA-B*15:25,HLA-B*27:02,HLA-B*27:05,HLA-B*35:01,HLA-B*46:01,HLA-B*58:02,HLA-C*02:02,HLA-C*02:09,HLA-C*03:02,HLA-C*07:01,HLA-C*07:02,HLA-C*12:02,HLA-C*12:03,HLA-C*15:02,HLA-DQA1*01:02/DQB1*06:02,HLA-DQA1*05:01/DQB1*03:01,HLA-DRB1*03:05,HLA-DRB1*03:06,HLA-DRB1*03:07,HLA-DRB1*03:08,HLA-DRB1*03:09,HLA-DRB1*04:01,HLA-DRB1*04:02,HLA-DRB1*04:04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"/>
    <x v="72"/>
    <n v="1.8129133566428555"/>
    <x v="72"/>
    <x v="48"/>
    <x v="58"/>
    <x v="109"/>
    <x v="150"/>
    <s v="Nil"/>
    <s v="Nil"/>
    <x v="0"/>
    <x v="2"/>
    <s v="1,1,1.0,0.0"/>
    <s v="Rv3874"/>
    <s v="71-90"/>
    <x v="0"/>
    <x v="2"/>
    <x v="1"/>
    <n v="0.33333333333333331"/>
    <x v="156"/>
    <n v="163"/>
  </r>
  <r>
    <n v="67697"/>
    <s v="VANNTRLWVYCGNGTPNELG"/>
    <n v="20"/>
    <s v="NP_216402.1,YP_177694.1"/>
    <x v="3"/>
    <x v="3"/>
    <x v="3"/>
    <s v="Rv0129c,Rv1886c"/>
    <x v="3"/>
    <s v="Nil"/>
    <x v="0"/>
    <s v="EFG76843.1,EFG79198.1"/>
    <x v="3"/>
    <s v="No"/>
    <s v="No"/>
    <s v="Yes"/>
    <s v="No"/>
    <x v="12"/>
    <x v="2"/>
    <x v="2"/>
    <x v="2"/>
    <s v="HLA-A*23:01,HLA-A*24:02,HLA-A*29:02,HLA-A*30:02,HLA-B*15:01,HLA-B*15:02,HLA-B*15:25,HLA-B*35:01,HLA-B*46:01,HLA-B*53:01,HLA-B*57:01,HLA-B*58:01,HLA-B*58:02,HLA-C*02:02,HLA-C*02:09,HLA-C*03:02,HLA-C*06:02,HLA-C*07:01,HLA-C*12:02,HLA-C*12:03,HLA-C*14:02,HLA-C*15:02,HLA-C*16:01,HLA-C*17:01,HLA-DQA1*01:02/DQB1*06:02,HLA-DRB1*15:06,HLA-G*01:01,HLA-G*01:02,HLA-G*01:03,HLA-G*01:04,HLA-G*01:06"/>
    <x v="63"/>
    <n v="1.505149978319906"/>
    <x v="63"/>
    <x v="19"/>
    <x v="31"/>
    <x v="110"/>
    <x v="151"/>
    <s v="vanntrlwvycgngtpnelg"/>
    <s v="bceid_67697:20(-0)/20(100.0%)&lt;=&gt;tceid_67697:20(-0)/20(100.0%)"/>
    <x v="1"/>
    <x v="2"/>
    <s v="1,2,2.0,0.06"/>
    <s v="Rv1886c,Rv0129c"/>
    <s v="241-260,245-264"/>
    <x v="3"/>
    <x v="2"/>
    <x v="1"/>
    <n v="0.33333333333333331"/>
    <x v="157"/>
    <n v="164"/>
  </r>
  <r>
    <n v="154515"/>
    <s v="EPEQLAAAHELIDRGRAEVV"/>
    <n v="20"/>
    <s v="NP_216545.1"/>
    <x v="0"/>
    <x v="0"/>
    <x v="0"/>
    <s v="Rv2029c"/>
    <x v="0"/>
    <s v="Nil"/>
    <x v="0"/>
    <s v="EFG75873.1"/>
    <x v="0"/>
    <s v="No"/>
    <s v="No"/>
    <s v="Yes"/>
    <s v="No"/>
    <x v="21"/>
    <x v="2"/>
    <x v="2"/>
    <x v="2"/>
    <s v="HLA-A*02:06,HLA-A*68:02,HLA-B*13:01,HLA-B*13:02,HLA-B*14:02,HLA-B*15:02,HLA-B*18:01,HLA-B*35:01,HLA-B*35:03,HLA-B*37:01,HLA-B*38:01,HLA-B*39:01,HLA-B*40:01,HLA-B*40:02,HLA-B*44:02,HLA-B*44:03,HLA-B*48:01,HLA-B*49:01,HLA-B*50:01,HLA-B*51:01,HLA-B*52:01,HLA-B*53:01,HLA-C*04:01,HLA-C*05:01,HLA-C*08:01,HLA-C*08:02,HLA-DQA1*04:01/DQB1*04:02,HLA-DRB1*08:04"/>
    <x v="68"/>
    <n v="1.4623979978989561"/>
    <x v="68"/>
    <x v="49"/>
    <x v="59"/>
    <x v="111"/>
    <x v="152"/>
    <s v="Nil"/>
    <s v="Nil"/>
    <x v="0"/>
    <x v="1"/>
    <s v="0,1,0.99,0.09"/>
    <s v="Rv2029c"/>
    <s v="211-230"/>
    <x v="0"/>
    <x v="0"/>
    <x v="0"/>
    <n v="0.66666666666666663"/>
    <x v="158"/>
    <n v="165"/>
  </r>
  <r>
    <n v="106837"/>
    <s v="SGSEAYQGVQQKWDA"/>
    <n v="15"/>
    <s v="YP_178023.1"/>
    <x v="0"/>
    <x v="0"/>
    <x v="0"/>
    <s v="Rv3875"/>
    <x v="0"/>
    <s v="Nil"/>
    <x v="0"/>
    <s v="Nil"/>
    <x v="1"/>
    <s v="Yes"/>
    <s v="No"/>
    <s v="No"/>
    <s v="No"/>
    <x v="28"/>
    <x v="4"/>
    <x v="4"/>
    <x v="4"/>
    <s v="HLA-A*03:01,HLA-A*11:01,HLA-A*23:01,HLA-A*24:02,HLA-A*25:01,HLA-A*26:01,HLA-A*29:02,HLA-A*30:01,HLA-A*32:01,HLA-A*33:03,HLA-A*68:01,HLA-B*13:01,HLA-B*27:02,HLA-B*38:01,HLA-B*44:02,HLA-B*44:03,HLA-B*53:01,HLA-B*57:01,HLA-B*58:01,HLA-B*58:02,HLA-C*04:01,HLA-C*06:02,HLA-C*07:01,HLA-C*07:02,HLA-C*14:02,HLA-G*01:01,HLA-G*01:02,HLA-G*01:03,HLA-G*01:04,HLA-G*01:06"/>
    <x v="58"/>
    <n v="1.4913616938342726"/>
    <x v="58"/>
    <x v="3"/>
    <x v="8"/>
    <x v="112"/>
    <x v="147"/>
    <s v="Nil"/>
    <s v="Nil"/>
    <x v="0"/>
    <x v="2"/>
    <s v="1,1,1.0,0.0"/>
    <s v="Rv3875"/>
    <s v="46-60"/>
    <x v="0"/>
    <x v="0"/>
    <x v="0"/>
    <n v="0.66666666666666663"/>
    <x v="159"/>
    <n v="166"/>
  </r>
  <r>
    <n v="195418"/>
    <s v="GSGSEAYQGVQQKWD"/>
    <n v="15"/>
    <s v="YP_178023.1"/>
    <x v="0"/>
    <x v="0"/>
    <x v="0"/>
    <s v="Rv3875"/>
    <x v="0"/>
    <s v="Nil"/>
    <x v="0"/>
    <s v="Nil"/>
    <x v="1"/>
    <s v="Yes"/>
    <s v="No"/>
    <s v="No"/>
    <s v="No"/>
    <x v="28"/>
    <x v="4"/>
    <x v="4"/>
    <x v="4"/>
    <s v="HLA-A*03:01,HLA-A*11:01,HLA-A*23:01,HLA-A*24:02,HLA-A*25:01,HLA-A*26:01,HLA-A*29:02,HLA-A*30:01,HLA-A*32:01,HLA-A*33:03,HLA-A*68:01,HLA-B*13:01,HLA-B*27:02,HLA-B*38:01,HLA-B*44:02,HLA-B*44:03,HLA-B*53:01,HLA-B*57:01,HLA-B*58:01,HLA-B*58:02,HLA-C*04:01,HLA-C*06:02,HLA-C*07:01,HLA-C*07:02,HLA-C*14:02,HLA-G*01:01,HLA-G*01:02,HLA-G*01:03,HLA-G*01:04,HLA-G*01:06"/>
    <x v="58"/>
    <n v="1.4913616938342726"/>
    <x v="58"/>
    <x v="3"/>
    <x v="8"/>
    <x v="112"/>
    <x v="147"/>
    <s v="Nil"/>
    <s v="Nil"/>
    <x v="0"/>
    <x v="2"/>
    <s v="1,1,1.0,0.0"/>
    <s v="Rv3875"/>
    <s v="45-59"/>
    <x v="0"/>
    <x v="0"/>
    <x v="0"/>
    <n v="0.66666666666666663"/>
    <x v="159"/>
    <n v="167"/>
  </r>
  <r>
    <n v="856070"/>
    <s v="SEAYQGVQQKW"/>
    <n v="11"/>
    <s v="YP_178023.1"/>
    <x v="0"/>
    <x v="0"/>
    <x v="0"/>
    <s v="Rv3875"/>
    <x v="0"/>
    <s v="Nil"/>
    <x v="0"/>
    <s v="Nil"/>
    <x v="1"/>
    <s v="Yes"/>
    <s v="No"/>
    <s v="No"/>
    <s v="No"/>
    <x v="28"/>
    <x v="4"/>
    <x v="4"/>
    <x v="4"/>
    <s v="HLA-A*03:01,HLA-A*11:01,HLA-A*23:01,HLA-A*24:02,HLA-A*25:01,HLA-A*26:01,HLA-A*29:02,HLA-A*30:01,HLA-A*32:01,HLA-A*33:03,HLA-A*68:01,HLA-B*13:01,HLA-B*27:02,HLA-B*38:01,HLA-B*44:02,HLA-B*44:03,HLA-B*53:01,HLA-B*57:01,HLA-B*58:01,HLA-B*58:02,HLA-C*04:01,HLA-C*06:02,HLA-C*07:01,HLA-C*07:02,HLA-C*14:02,HLA-G*01:01,HLA-G*01:02,HLA-G*01:03,HLA-G*01:04,HLA-G*01:06"/>
    <x v="58"/>
    <n v="1.4913616938342726"/>
    <x v="58"/>
    <x v="3"/>
    <x v="8"/>
    <x v="112"/>
    <x v="147"/>
    <s v="Nil"/>
    <s v="Nil"/>
    <x v="0"/>
    <x v="2"/>
    <s v="1,1,1.0,0.0"/>
    <s v="Rv3875"/>
    <s v="48-58"/>
    <x v="0"/>
    <x v="0"/>
    <x v="0"/>
    <n v="0.66666666666666663"/>
    <x v="159"/>
    <n v="168"/>
  </r>
  <r>
    <n v="54516"/>
    <s v="RLEDEMKEGRYEVRAELPGV"/>
    <n v="20"/>
    <s v="NP_216547.1"/>
    <x v="0"/>
    <x v="0"/>
    <x v="0"/>
    <s v="Rv2031c"/>
    <x v="0"/>
    <s v="Nil"/>
    <x v="0"/>
    <s v="Nil"/>
    <x v="1"/>
    <s v="Yes"/>
    <s v="No"/>
    <s v="No"/>
    <s v="No"/>
    <x v="28"/>
    <x v="4"/>
    <x v="4"/>
    <x v="4"/>
    <s v="HLA-A*25:01,HLA-A*26:01,HLA-A*30:02,HLA-A*33:03,HLA-A*68:02,HLA-B*08:01,HLA-B*14:02,HLA-B*18:01,HLA-B*27:02,HLA-B*27:05,HLA-B*38:01,HLA-B*39:01,HLA-B*40:01,HLA-B*40:02,HLA-B*44:02,HLA-B*44:03,HLA-B*48:01,HLA-B*49:01,HLA-B*50:01,HLA-C*04:01,HLA-C*06:02,HLA-C*07:01,HLA-C*07:02,HLA-C*07:04,HLA-C*14:02,HLA-G*01:01,HLA-G*01:02,HLA-G*01:03,HLA-G*01:04,HLA-G*01:06"/>
    <x v="58"/>
    <n v="1.4913616938342726"/>
    <x v="58"/>
    <x v="19"/>
    <x v="60"/>
    <x v="113"/>
    <x v="153"/>
    <s v="RLedemkegryevraelPGV"/>
    <s v="bceid_103130:15(-0)/15(100.0%)&lt;=&gt;tceid_54516:15(-5)/20(75.0%)"/>
    <x v="1"/>
    <x v="2"/>
    <s v="1,1,1.0,0.0"/>
    <s v="Rv2031c"/>
    <s v="41-60"/>
    <x v="0"/>
    <x v="0"/>
    <x v="0"/>
    <n v="0.66666666666666663"/>
    <x v="160"/>
    <n v="169"/>
  </r>
  <r>
    <n v="12584"/>
    <s v="EISTNIRQAGVQYSR"/>
    <n v="15"/>
    <s v="NP_218391.1"/>
    <x v="0"/>
    <x v="0"/>
    <x v="0"/>
    <s v="Rv3874"/>
    <x v="0"/>
    <s v="Nil"/>
    <x v="0"/>
    <s v="Nil"/>
    <x v="1"/>
    <s v="Yes"/>
    <s v="No"/>
    <s v="No"/>
    <s v="No"/>
    <x v="21"/>
    <x v="2"/>
    <x v="2"/>
    <x v="2"/>
    <s v="HLA-A*03:01,HLA-A*11:01,HLA-A*25:01,HLA-A*26:01,HLA-A*29:02,HLA-A*30:01,HLA-A*30:02,HLA-A*31:01,HLA-A*32:01,HLA-A*33:03,HLA-A*68:01,HLA-A*68:02,HLA-A*74:01,HLA-B*15:01,HLA-B*15:02,HLA-B*15:25,HLA-B*27:02,HLA-B*27:05,HLA-B*35:01,HLA-B*46:01,HLA-B*58:02,HLA-C*02:02,HLA-C*02:09,HLA-C*03:02,HLA-C*07:01,HLA-C*07:02,HLA-C*12:02,HLA-C*12:03,HLA-C*15:02,HLA-DQA1*01:02/DQB1*06:02,HLA-DQA1*05:01/DQB1*03:01,HLA-DRB1*03:05,HLA-DRB1*03:06,HLA-DRB1*03:07,HLA-DRB1*03:08,HLA-DRB1*03:09,HLA-DRB1*04:01,HLA-DRB1*04:02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"/>
    <x v="10"/>
    <n v="1.7993405494535817"/>
    <x v="10"/>
    <x v="50"/>
    <x v="61"/>
    <x v="114"/>
    <x v="150"/>
    <s v="Nil"/>
    <s v="Nil"/>
    <x v="0"/>
    <x v="2"/>
    <s v="1,1,1.0,0.0"/>
    <s v="Rv3874"/>
    <s v="71-85"/>
    <x v="0"/>
    <x v="2"/>
    <x v="1"/>
    <n v="0.33333333333333331"/>
    <x v="161"/>
    <n v="170"/>
  </r>
  <r>
    <n v="196212"/>
    <s v="WETFLTSELPQWLSA"/>
    <n v="15"/>
    <s v="NP_216402.1,NP_218321.1"/>
    <x v="3"/>
    <x v="3"/>
    <x v="3"/>
    <s v="Rv1886c,Rv3804c"/>
    <x v="3"/>
    <s v="Nil"/>
    <x v="0"/>
    <s v="Nil"/>
    <x v="1"/>
    <s v="Yes"/>
    <s v="No"/>
    <s v="No"/>
    <s v="No"/>
    <x v="17"/>
    <x v="3"/>
    <x v="3"/>
    <x v="3"/>
    <s v="HLA-A*02:01,HLA-A*02:06,HLA-A*23:01,HLA-A*24:02,HLA-A*25:01,HLA-A*26:01,HLA-A*32:01,HLA-A*68:02,HLA-B*13:01,HLA-B*13:02,HLA-B*18:01,HLA-B*37:01,HLA-B*39:01,HLA-B*40:01,HLA-B*40:02,HLA-B*44:02,HLA-B*44:03,HLA-B*48:01,HLA-B*49:01,HLA-B*50:01,HLA-B*53:01,HLA-B*57:01,HLA-B*58:01,HLA-B*58:02,HLA-C*02:02,HLA-C*02:09,HLA-C*03:02,HLA-C*03:03,HLA-C*03:04,HLA-C*05:01,HLA-C*06:02,HLA-C*07:04,HLA-C*08:01,HLA-C*08:02,HLA-C*12:02,HLA-C*12:03,HLA-C*15:02,HLA-C*16:01,HLA-C*17:01,HLA-E*01:01,HLA-G*01:01,HLA-G*01:02,HLA-G*01:03,HLA-G*01:04,HLA-G*01:06"/>
    <x v="25"/>
    <n v="1.6627578316815741"/>
    <x v="25"/>
    <x v="0"/>
    <x v="3"/>
    <x v="115"/>
    <x v="154"/>
    <s v="Nil"/>
    <s v="Nil"/>
    <x v="0"/>
    <x v="2"/>
    <s v="1,2,1.99,0.1"/>
    <s v="Rv1886c,Rv3804c"/>
    <s v="137-151,140-154"/>
    <x v="3"/>
    <x v="2"/>
    <x v="1"/>
    <n v="0.33333333333333331"/>
    <x v="162"/>
    <n v="171"/>
  </r>
  <r>
    <n v="154938"/>
    <s v="ITVPARWVVNGIERSGEVNA"/>
    <n v="20"/>
    <s v="NP_216249.1"/>
    <x v="0"/>
    <x v="0"/>
    <x v="0"/>
    <s v="Rv1733c"/>
    <x v="0"/>
    <s v="Nil"/>
    <x v="0"/>
    <s v="Nil"/>
    <x v="1"/>
    <s v="Yes"/>
    <s v="No"/>
    <s v="No"/>
    <s v="No"/>
    <x v="20"/>
    <x v="3"/>
    <x v="3"/>
    <x v="3"/>
    <s v="HLA-A*02:06,HLA-A*31:01,HLA-A*32:01,HLA-A*68:02,HLA-B*14:02,HLA-B*27:02,HLA-B*27:05,HLA-B*40:02,HLA-B*49:01,HLA-B*50:01,HLA-B*51:01,HLA-B*52:01,HLA-B*57:01,HLA-B*58:01,HLA-B*58:02,HLA-C*01:02,HLA-C*02:02,HLA-C*02:09,HLA-C*03:03,HLA-C*03:04,HLA-C*06:02,HLA-C*12:02,HLA-C*12:03,HLA-C*15:02,HLA-C*16:01,HLA-C*17:01,HLA-DRB1*03:05,HLA-DRB1*03:06,HLA-DRB1*03:07,HLA-DRB1*03:08,HLA-DRB1*03:09,HLA-DRB1*04:21,HLA-DRB1*04:26,HLA-DRB1*08:13,HLA-DRB1*11:07,HLA-DRB1*11:14,HLA-DRB1*11:20,HLA-DRB1*11:28,HLA-DRB1*13:05,HLA-DRB1*13:07,HLA-DRB1*13:23,HLA-DRB3*02:02"/>
    <x v="27"/>
    <n v="1.6334684555795864"/>
    <x v="27"/>
    <x v="51"/>
    <x v="62"/>
    <x v="116"/>
    <x v="155"/>
    <s v="Nil"/>
    <s v="Nil"/>
    <x v="0"/>
    <x v="0"/>
    <s v="0,1,1.0,0.06"/>
    <s v="Rv1733c"/>
    <s v="111-130"/>
    <x v="0"/>
    <x v="0"/>
    <x v="0"/>
    <n v="0.66666666666666663"/>
    <x v="163"/>
    <n v="172"/>
  </r>
  <r>
    <n v="48567"/>
    <s v="PMLAAAAGWQTLSAALDA"/>
    <n v="18"/>
    <s v="YP_178022.1"/>
    <x v="0"/>
    <x v="0"/>
    <x v="0"/>
    <s v="Rv3873"/>
    <x v="0"/>
    <s v="Nil"/>
    <x v="0"/>
    <s v="Nil"/>
    <x v="1"/>
    <s v="Yes"/>
    <s v="No"/>
    <s v="No"/>
    <s v="No"/>
    <x v="3"/>
    <x v="1"/>
    <x v="1"/>
    <x v="1"/>
    <s v="HLA-A*32:01,HLA-B*07:02,HLA-B*13:01,HLA-B*35:03,HLA-B*39:01,HLA-B*46:01,HLA-B*48:01,HLA-B*52:01,HLA-C*01:02,HLA-C*02:02,HLA-C*02:09,HLA-C*03:02,HLA-C*03:03,HLA-C*03:04,HLA-C*05:01,HLA-C*06:02,HLA-C*07:04,HLA-C*08:01,HLA-C*08:02,HLA-C*12:02,HLA-C*12:03,HLA-C*14:02,HLA-C*15:02,HLA-C*16:01,HLA-C*17:01,HLA-DQA1*03:01/DQB1*03:02,HLA-DQA1*04:01/DQB1*04:02,HLA-DQA1*05:01/DQB1*03:01,HLA-DRB1*01:01,HLA-DRB1*04:04,HLA-DRB1*04:05,HLA-DRB1*07:01,HLA-DRB1*08:01,HLA-DRB1*13:21,HLA-E*01:01,HLA-G*01:01,HLA-G*01:02,HLA-G*01:03,HLA-G*01:04,HLA-G*01:06"/>
    <x v="28"/>
    <n v="1.6127838567197355"/>
    <x v="28"/>
    <x v="0"/>
    <x v="0"/>
    <x v="117"/>
    <x v="156"/>
    <s v="Nil"/>
    <s v="Nil"/>
    <x v="0"/>
    <x v="1"/>
    <s v="0,1,0.99,0.09"/>
    <s v="Rv3873"/>
    <s v="23-40"/>
    <x v="0"/>
    <x v="2"/>
    <x v="1"/>
    <n v="0.33333333333333331"/>
    <x v="164"/>
    <n v="173"/>
  </r>
  <r>
    <n v="161713"/>
    <s v="TNIRQAGVQYSRADE"/>
    <n v="15"/>
    <s v="NP_218391.1"/>
    <x v="0"/>
    <x v="0"/>
    <x v="0"/>
    <s v="Rv3874"/>
    <x v="0"/>
    <s v="Nil"/>
    <x v="0"/>
    <s v="Nil"/>
    <x v="1"/>
    <s v="Yes"/>
    <s v="No"/>
    <s v="No"/>
    <s v="No"/>
    <x v="21"/>
    <x v="2"/>
    <x v="2"/>
    <x v="2"/>
    <s v="HLA-A*03:01,HLA-A*11:01,HLA-A*25:01,HLA-A*26:01,HLA-A*29:02,HLA-A*30:01,HLA-A*30:02,HLA-A*31:01,HLA-A*32:01,HLA-A*33:03,HLA-A*68:01,HLA-A*74:01,HLA-B*13:02,HLA-B*15:01,HLA-B*15:02,HLA-B*15:25,HLA-B*27:02,HLA-B*27:05,HLA-B*35:01,HLA-B*46:01,HLA-C*02:02,HLA-C*02:09,HLA-C*03:02,HLA-C*07:01,HLA-C*07:02,HLA-C*12:02,HLA-C*12:03,HLA-DQA1*01:02/DQB1*06:02,HLA-DQA1*05:01/DQB1*03:01,HLA-DRB1*03:05,HLA-DRB1*03:06,HLA-DRB1*03:07,HLA-DRB1*03:08,HLA-DRB1*03:09,HLA-DRB1*04:01,HLA-DRB1*04:02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"/>
    <x v="30"/>
    <n v="1.7853298350107671"/>
    <x v="30"/>
    <x v="52"/>
    <x v="63"/>
    <x v="118"/>
    <x v="150"/>
    <s v="Nil"/>
    <s v="Nil"/>
    <x v="0"/>
    <x v="2"/>
    <s v="1,1,1.0,0.0"/>
    <s v="Rv3874"/>
    <s v="74-88"/>
    <x v="0"/>
    <x v="2"/>
    <x v="1"/>
    <n v="0.33333333333333331"/>
    <x v="165"/>
    <n v="174"/>
  </r>
  <r>
    <n v="120589"/>
    <s v="HTLQQDVINMVNDPFQTLTGRPLIG"/>
    <n v="25"/>
    <s v="YP_177751.1"/>
    <x v="0"/>
    <x v="0"/>
    <x v="0"/>
    <s v="Rv0747"/>
    <x v="0"/>
    <s v="Nil"/>
    <x v="0"/>
    <s v="Nil"/>
    <x v="1"/>
    <s v="Yes"/>
    <s v="No"/>
    <s v="No"/>
    <s v="No"/>
    <x v="5"/>
    <x v="1"/>
    <x v="1"/>
    <x v="1"/>
    <s v="HLA-A*02:01,HLA-A*02:06,HLA-A*23:01,HLA-A*24:02,HLA-A*25:01,HLA-A*26:01,HLA-A*30:01,HLA-A*32:01,HLA-A*33:03,HLA-A*68:02,HLA-B*07:02,HLA-B*08:01,HLA-B*13:01,HLA-B*13:02,HLA-B*14:02,HLA-B*15:01,HLA-B*15:02,HLA-B*15:25,HLA-B*35:01,HLA-B*35:03,HLA-B*37:01,HLA-B*38:01,HLA-B*39:01,HLA-B*46:01,HLA-B*48:01,HLA-B*49:01,HLA-B*51:01,HLA-B*52:01,HLA-B*53:01,HLA-B*55:01,HLA-B*56:01,HLA-B*58:01,HLA-B*58:02,HLA-C*01:02,HLA-C*02:02,HLA-C*02:09,HLA-C*03:02,HLA-C*03:03,HLA-C*03:04,HLA-C*04:01,HLA-C*05:01,HLA-C*06:02,HLA-C*07:01,HLA-C*07:02,HLA-C*07:04,HLA-C*08:01,HLA-C*08:02,HLA-C*12:02,HLA-C*12:03,HLA-C*14:02,HLA-C*15:02,HLA-C*16:01,HLA-C*17:01,HLA-DPA1*01:03/DPB1*02:01,HLA-DRB1*01:01,HLA-DRB1*01:02,HLA-DRB1*03:01,HLA-DRB1*03:05,HLA-DRB1*03:06,HLA-DRB1*03:07,HLA-DRB1*03:08,HLA-DRB1*03:09,HLA-DRB1*04:01,HLA-DRB1*04:04,HLA-DRB1*04:05,HLA-DRB1*04:10,HLA-DRB1*04:21,HLA-DRB1*04:23,HLA-DRB1*07:01,HLA-DRB1*09:01,HLA-DRB1*11:07,HLA-DRB1*13:02,HLA-DRB3*01:01,HLA-DRB5*01:01,HLA-DRB5*01:05,HLA-E*01:01,HLA-G*01:01,HLA-G*01:02,HLA-G*01:03,HLA-G*01:04,HLA-G*01:06"/>
    <x v="73"/>
    <n v="1.9138138523837167"/>
    <x v="73"/>
    <x v="0"/>
    <x v="0"/>
    <x v="4"/>
    <x v="157"/>
    <s v="Nil"/>
    <s v="Nil"/>
    <x v="0"/>
    <x v="18"/>
    <s v="0,1,0.84,0.36"/>
    <s v="Rv0747"/>
    <s v="385-409"/>
    <x v="0"/>
    <x v="2"/>
    <x v="1"/>
    <n v="0.33333333333333331"/>
    <x v="166"/>
    <n v="175"/>
  </r>
  <r>
    <n v="71944"/>
    <s v="VWLQTASTQAKTRAMQAT"/>
    <n v="18"/>
    <s v="YP_178022.1"/>
    <x v="0"/>
    <x v="0"/>
    <x v="0"/>
    <s v="Rv3873"/>
    <x v="0"/>
    <s v="Nil"/>
    <x v="0"/>
    <s v="Nil"/>
    <x v="1"/>
    <s v="Yes"/>
    <s v="No"/>
    <s v="No"/>
    <s v="No"/>
    <x v="3"/>
    <x v="1"/>
    <x v="1"/>
    <x v="1"/>
    <s v="HLA-A*25:01,HLA-A*26:01,HLA-A*30:01,HLA-A*31:01,HLA-A*33:03,HLA-A*68:01,HLA-A*68:02,HLA-A*74:01,HLA-B*07:02,HLA-B*08:01,HLA-B*14:02,HLA-B*15:02,HLA-B*15:25,HLA-B*46:01,HLA-B*55:01,HLA-C*01:02,HLA-C*02:02,HLA-C*02:09,HLA-C*03:02,HLA-C*03:03,HLA-C*03:04,HLA-C*06:02,HLA-C*07:01,HLA-C*07:04,HLA-C*08:01,HLA-C*12:02,HLA-C*12:03,HLA-C*14:02,HLA-C*15:02,HLA-C*16:01,HLA-DQA1*01:02/DQB1*06:02,HLA-DRB1*04:02,HLA-DRB1*04:23,HLA-DRB1*04:26,HLA-E*01:01,HLA-G*01:01,HLA-G*01:02,HLA-G*01:03,HLA-G*01:04,HLA-G*01:06"/>
    <x v="28"/>
    <n v="1.6127838567197355"/>
    <x v="28"/>
    <x v="0"/>
    <x v="2"/>
    <x v="39"/>
    <x v="158"/>
    <s v="Nil"/>
    <s v="Nil"/>
    <x v="0"/>
    <x v="4"/>
    <s v="0,1,0.99,0.1"/>
    <s v="Rv3873"/>
    <s v="73-90"/>
    <x v="0"/>
    <x v="2"/>
    <x v="1"/>
    <n v="0.33333333333333331"/>
    <x v="167"/>
    <n v="176"/>
  </r>
  <r>
    <n v="161677"/>
    <s v="QQWNFAGIEAAASAI"/>
    <n v="15"/>
    <s v="YP_178023.1"/>
    <x v="0"/>
    <x v="0"/>
    <x v="0"/>
    <s v="Rv3875"/>
    <x v="0"/>
    <s v="Nil"/>
    <x v="0"/>
    <s v="Nil"/>
    <x v="1"/>
    <s v="Yes"/>
    <s v="No"/>
    <s v="No"/>
    <s v="No"/>
    <x v="29"/>
    <x v="3"/>
    <x v="3"/>
    <x v="3"/>
    <s v="HLA-B*13:02,HLA-B*18:01,HLA-B*40:02,HLA-B*49:01,HLA-B*50:01,HLA-B*52:01,HLA-DPA1*02:01/DPB1*14:01,HLA-DQA1*01:02/DQB1*06:02,HLA-DQA1*03:01/DQB1*03:02,HLA-DQA1*04:01/DQB1*04:02,HLA-DQA1*05:01/DQB1*03:01,HLA-DRB1*01:01,HLA-DRB1*04:01,HLA-DRB1*04:04,HLA-DRB1*04:05,HLA-DRB1*04:08,HLA-DRB1*08:02,HLA-DRB1*09:01,HLA-DRB1*13:07"/>
    <x v="60"/>
    <n v="1.3010299956639813"/>
    <x v="60"/>
    <x v="53"/>
    <x v="64"/>
    <x v="119"/>
    <x v="159"/>
    <s v="qqwnfagieaaasAI"/>
    <s v="bceid_42795:13(-3)/16(81.25%)&lt;=&gt;tceid_161677:13(-2)/15(86.67%)"/>
    <x v="1"/>
    <x v="0"/>
    <s v="0,1,1.0,0.06"/>
    <s v="Rv3875"/>
    <d v="2018-04-01T00:00:00"/>
    <x v="0"/>
    <x v="0"/>
    <x v="0"/>
    <n v="0.66666666666666663"/>
    <x v="168"/>
    <n v="177"/>
  </r>
  <r>
    <n v="106531"/>
    <s v="IEAAASAIQGNVTSI"/>
    <n v="15"/>
    <s v="YP_178023.1"/>
    <x v="0"/>
    <x v="0"/>
    <x v="0"/>
    <s v="Rv3875"/>
    <x v="0"/>
    <s v="Nil"/>
    <x v="0"/>
    <s v="Nil"/>
    <x v="1"/>
    <s v="Yes"/>
    <s v="No"/>
    <s v="No"/>
    <s v="No"/>
    <x v="24"/>
    <x v="3"/>
    <x v="3"/>
    <x v="3"/>
    <s v="HLA-A*02:01,HLA-A*02:06,HLA-A*32:01,HLA-A*68:02,HLA-B*13:01,HLA-B*13:02,HLA-B*18:01,HLA-B*40:02,HLA-B*49:01,HLA-B*50:01,HLA-B*52:01,HLA-C*01:02,HLA-C*03:03,HLA-C*03:04,HLA-C*07:04,HLA-C*15:02,HLA-C*17:01,HLA-DQA1*01:02/DQB1*06:02,HLA-DQA1*04:01/DQB1*04:02,HLA-DQA1*05:01/DQB1*03:01"/>
    <x v="16"/>
    <n v="1.3222192947339193"/>
    <x v="16"/>
    <x v="54"/>
    <x v="65"/>
    <x v="120"/>
    <x v="160"/>
    <s v="IEaaasaiqgnvtsi"/>
    <s v="bceid_60:13(-3)/16(81.25%)&lt;=&gt;tceid_106531:13(-2)/15(86.67%)"/>
    <x v="1"/>
    <x v="0"/>
    <s v="0,1,1.0,0.06"/>
    <s v="Rv3875"/>
    <d v="2025-11-01T00:00:00"/>
    <x v="0"/>
    <x v="0"/>
    <x v="0"/>
    <n v="0.66666666666666663"/>
    <x v="169"/>
    <n v="178"/>
  </r>
  <r>
    <n v="21078"/>
    <s v="GLPVEYLQV"/>
    <n v="9"/>
    <s v="NP_215923.1,NP_216402.1,NP_218321.1,YP_177694.1"/>
    <x v="2"/>
    <x v="2"/>
    <x v="2"/>
    <s v="Rv0129c,Rv1407,Rv1886c,Rv3804c"/>
    <x v="4"/>
    <s v="NP_001351369.1,NP_001351370.1,NP_001351371.1,NP_002445.2,NP_076915.3,XP_024301831.1,XP_024301832.1"/>
    <x v="2"/>
    <s v="EFG76843.1,EFG77402.1,EFG79198.1"/>
    <x v="2"/>
    <s v="No"/>
    <s v="No"/>
    <s v="No"/>
    <s v="Yes"/>
    <x v="6"/>
    <x v="3"/>
    <x v="3"/>
    <x v="3"/>
    <s v="HLA-A*02:01,HLA-A*02:06,HLA-B*55:01,HLA-B*56:01,HLA-C*01:02,HLA-E*01:01"/>
    <x v="74"/>
    <n v="0.84509804001425681"/>
    <x v="74"/>
    <x v="55"/>
    <x v="66"/>
    <x v="121"/>
    <x v="161"/>
    <s v="Nil"/>
    <s v="Nil"/>
    <x v="0"/>
    <x v="2"/>
    <s v="3,4,3.99,0.12"/>
    <s v="Rv1886c,Rv0129c,Rv3804c,Rv3179,Rv2352c"/>
    <s v="45-53,51-59,48-56,170-178,223-232"/>
    <x v="2"/>
    <x v="1"/>
    <x v="0"/>
    <n v="0.66666666666666663"/>
    <x v="170"/>
    <n v="179"/>
  </r>
  <r>
    <n v="21987"/>
    <s v="GRAELSSIVVLLTNNTA"/>
    <n v="17"/>
    <s v="YP_177824.1"/>
    <x v="0"/>
    <x v="0"/>
    <x v="0"/>
    <s v="Rv1623c"/>
    <x v="0"/>
    <s v="Nil"/>
    <x v="0"/>
    <s v="EEN89774.1"/>
    <x v="0"/>
    <s v="No"/>
    <s v="No"/>
    <s v="Yes"/>
    <s v="No"/>
    <x v="21"/>
    <x v="2"/>
    <x v="2"/>
    <x v="2"/>
    <s v="HLA-A*02:01,HLA-A*02:06,HLA-A*25:01,HLA-A*26:01,HLA-A*68:02,HLA-B*13:01,HLA-B*13:02,HLA-B*18:01,HLA-B*27:02,HLA-B*27:05,HLA-B*37:01,HLA-B*38:01,HLA-B*39:01,HLA-B*40:01,HLA-B*40:02,HLA-B*44:02,HLA-B*44:03,HLA-B*48:01,HLA-B*49:01,HLA-B*50:01,HLA-B*52:01,HLA-C*05:01,HLA-C*06:02,HLA-C*07:01,HLA-C*08:01,HLA-C*08:02,HLA-C*15:02,HLA-C*17:01,HLA-DQA1*01:02/DQB1*06:02,HLA-DRB1*01:01,HLA-DRB1*01:02,HLA-DRB1*03:06,HLA-DRB1*03:07,HLA-DRB1*03:08,HLA-DRB1*04:01,HLA-DRB1*04:02,HLA-DRB1*04:04,HLA-DRB1*04:05,HLA-DRB1*04:08,HLA-DRB1*04:10,HLA-DRB1*04:21,HLA-DRB1*04:23,HLA-DRB1*04:26,HLA-DRB1*08:13,HLA-DRB1*11:02,HLA-DRB1*11:04,HLA-DRB1*11:06,HLA-DRB1*11:14,HLA-DRB1*11:21,HLA-DRB1*13:01,HLA-DRB1*13:04,HLA-DRB1*13:07,HLA-DRB1*13:11,HLA-DRB1*13:22,HLA-DRB1*13:23,HLA-DRB1*13:27,HLA-DRB1*13:28,HLA-DRB1*15:01,HLA-DRB1*15:02,HLA-DRB1*15:06,HLA-DRB4*01:01"/>
    <x v="11"/>
    <n v="1.7923916894982539"/>
    <x v="11"/>
    <x v="56"/>
    <x v="67"/>
    <x v="122"/>
    <x v="162"/>
    <s v="Nil"/>
    <s v="Nil"/>
    <x v="0"/>
    <x v="9"/>
    <s v="0,1,0.99,0.12"/>
    <s v="Rv1623c"/>
    <s v="163-179"/>
    <x v="0"/>
    <x v="2"/>
    <x v="1"/>
    <n v="0.33333333333333331"/>
    <x v="171"/>
    <n v="180"/>
  </r>
  <r>
    <n v="49872"/>
    <s v="PVGGQSSFYSDWYSPACGKA"/>
    <n v="20"/>
    <s v="NP_216402.1,NP_218321.1"/>
    <x v="3"/>
    <x v="3"/>
    <x v="3"/>
    <s v="Rv1886c,Rv3804c"/>
    <x v="3"/>
    <s v="Nil"/>
    <x v="0"/>
    <s v="EFG77402.1,EFG79198.1"/>
    <x v="3"/>
    <s v="No"/>
    <s v="No"/>
    <s v="Yes"/>
    <s v="No"/>
    <x v="2"/>
    <x v="1"/>
    <x v="1"/>
    <x v="1"/>
    <s v="HLA-A*03:01,HLA-A*11:01,HLA-A*29:02,HLA-A*30:02,HLA-A*32:01,HLA-B*13:01,HLA-B*15:01,HLA-B*35:01,HLA-B*44:02,HLA-B*44:03,HLA-B*57:01,HLA-B*58:01,HLA-C*05:01,HLA-C*08:01,HLA-C*08:02,HLA-C*14:02,HLA-DPA1*01/DPB1*04:01,HLA-DPA1*01:03/DPB1*02:01,HLA-DQA1*01:01/DQB1*05:01,HLA-DRB1*04:23,HLA-DRB3*01:01"/>
    <x v="57"/>
    <n v="1.3424226808222062"/>
    <x v="57"/>
    <x v="57"/>
    <x v="68"/>
    <x v="123"/>
    <x v="163"/>
    <s v="pvggqssfysdwyspacgka,pvggqssfysdwySPACGKA,PVGGqssfysdwyspacgkA"/>
    <s v="bceid_49872:20(-0)/20(100.0%)&lt;=&gt;tceid_49872:20(-0)/20(100.0%),bceid_70010:13(-2)/15(86.67%)&lt;=&gt;tceid_49872:13(-7)/20(65.0%),bceid_103532:15(-0)/15(100.0%)&lt;=&gt;tceid_49872:15(-5)/20(75.0%)"/>
    <x v="2"/>
    <x v="2"/>
    <s v="1,2,1.99,0.1"/>
    <s v="Rv1886c,Rv3804c"/>
    <s v="111-130,114-133"/>
    <x v="3"/>
    <x v="2"/>
    <x v="1"/>
    <n v="0.33333333333333331"/>
    <x v="172"/>
    <n v="181"/>
  </r>
  <r>
    <n v="161642"/>
    <s v="KDFDGRSEFAYGSFV"/>
    <n v="15"/>
    <s v="NP_216547.1"/>
    <x v="0"/>
    <x v="0"/>
    <x v="0"/>
    <s v="Rv2031c"/>
    <x v="0"/>
    <s v="Nil"/>
    <x v="0"/>
    <s v="EFG74196.1"/>
    <x v="0"/>
    <s v="No"/>
    <s v="No"/>
    <s v="Yes"/>
    <s v="No"/>
    <x v="28"/>
    <x v="4"/>
    <x v="4"/>
    <x v="4"/>
    <s v="HLA-A*29:02,HLA-A*30:02,HLA-B*08:01,HLA-B*13:01,HLA-B*13:02,HLA-B*18:01,HLA-B*27:02,HLA-B*27:05,HLA-B*37:01,HLA-B*40:01,HLA-B*40:02,HLA-B*44:02,HLA-B*44:03,HLA-B*49:01,HLA-B*50:01,HLA-B*52:01,HLA-C*04:01,HLA-C*07:01,HLA-C*07:02,HLA-C*14:02,HLA-G*01:01,HLA-G*01:02,HLA-G*01:03,HLA-G*01:04,HLA-G*01:06"/>
    <x v="53"/>
    <n v="1.414973347970818"/>
    <x v="53"/>
    <x v="8"/>
    <x v="69"/>
    <x v="124"/>
    <x v="164"/>
    <s v="Nil"/>
    <s v="Nil"/>
    <x v="0"/>
    <x v="2"/>
    <s v="1,1,1.0,0.0"/>
    <s v="Rv2031c"/>
    <s v="85-99"/>
    <x v="0"/>
    <x v="0"/>
    <x v="0"/>
    <n v="0.66666666666666663"/>
    <x v="173"/>
    <n v="182"/>
  </r>
  <r>
    <n v="37140"/>
    <s v="LLDAHIPQL"/>
    <n v="9"/>
    <s v="NP_214801.1,YP_177919.1"/>
    <x v="3"/>
    <x v="3"/>
    <x v="3"/>
    <s v="Rv0287,Rv3020c"/>
    <x v="3"/>
    <s v="Nil"/>
    <x v="0"/>
    <s v="EFG78223.1,EFV14574.2,EFV14689.1,EIY54111.1,EOA60003.1"/>
    <x v="6"/>
    <s v="No"/>
    <s v="No"/>
    <s v="Yes"/>
    <s v="No"/>
    <x v="17"/>
    <x v="3"/>
    <x v="3"/>
    <x v="3"/>
    <s v="HLA-A*02:01,HLA-A*02:06,HLA-A*32:01,HLA-B*08:01,HLA-B*13:01,HLA-B*13:02,HLA-B*14:02,HLA-B*35:03,HLA-B*37:01,HLA-B*38:01,HLA-B*39:01,HLA-B*40:02,HLA-B*46:01,HLA-B*48:01,HLA-B*52:01,HLA-C*01:02,HLA-C*02:02,HLA-C*02:09,HLA-C*03:02,HLA-C*03:03,HLA-C*03:04,HLA-C*04:01,HLA-C*05:01,HLA-C*07:01,HLA-C*07:02,HLA-C*07:04,HLA-C*08:01,HLA-C*08:02,HLA-C*12:02,HLA-C*14:02,HLA-C*15:02,HLA-C*16:01,HLA-C*17:01,HLA-E*01:01,HLA-G*01:01,HLA-G*01:02,HLA-G*01:03,HLA-G*01:04,HLA-G*01:06"/>
    <x v="40"/>
    <n v="1.6020599913279623"/>
    <x v="40"/>
    <x v="0"/>
    <x v="2"/>
    <x v="125"/>
    <x v="165"/>
    <s v="Nil"/>
    <s v="Nil"/>
    <x v="0"/>
    <x v="0"/>
    <s v="0,2,1.84,0.38"/>
    <s v="Rv0287,Rv3020c"/>
    <s v="3-11,3-11"/>
    <x v="3"/>
    <x v="2"/>
    <x v="1"/>
    <n v="0.33333333333333331"/>
    <x v="174"/>
    <n v="183"/>
  </r>
  <r>
    <n v="738250"/>
    <s v="SLLDAHIPQL"/>
    <n v="10"/>
    <s v="NP_214801.1,YP_177919.1"/>
    <x v="3"/>
    <x v="3"/>
    <x v="3"/>
    <s v="Rv0287,Rv3020c"/>
    <x v="3"/>
    <s v="Nil"/>
    <x v="0"/>
    <s v="Nil"/>
    <x v="1"/>
    <s v="Yes"/>
    <s v="No"/>
    <s v="No"/>
    <s v="No"/>
    <x v="17"/>
    <x v="3"/>
    <x v="3"/>
    <x v="3"/>
    <s v="HLA-A*02:01,HLA-A*02:06,HLA-A*32:01,HLA-B*08:01,HLA-B*13:01,HLA-B*13:02,HLA-B*14:02,HLA-B*35:03,HLA-B*37:01,HLA-B*38:01,HLA-B*39:01,HLA-B*40:02,HLA-B*46:01,HLA-B*48:01,HLA-B*52:01,HLA-C*01:02,HLA-C*02:02,HLA-C*02:09,HLA-C*03:02,HLA-C*03:03,HLA-C*03:04,HLA-C*04:01,HLA-C*05:01,HLA-C*07:01,HLA-C*07:02,HLA-C*07:04,HLA-C*08:01,HLA-C*08:02,HLA-C*12:02,HLA-C*14:02,HLA-C*15:02,HLA-C*16:01,HLA-C*17:01,HLA-E*01:01,HLA-G*01:01,HLA-G*01:02,HLA-G*01:03,HLA-G*01:04,HLA-G*01:06"/>
    <x v="40"/>
    <n v="1.6020599913279623"/>
    <x v="40"/>
    <x v="0"/>
    <x v="2"/>
    <x v="125"/>
    <x v="165"/>
    <s v="Nil"/>
    <s v="Nil"/>
    <x v="0"/>
    <x v="0"/>
    <s v="0,2,1.84,0.38"/>
    <s v="Rv0287,Rv3020c"/>
    <s v="2-11,2-11"/>
    <x v="3"/>
    <x v="2"/>
    <x v="1"/>
    <n v="0.33333333333333331"/>
    <x v="174"/>
    <n v="184"/>
  </r>
  <r>
    <n v="8688"/>
    <s v="DIKVQFQSGGNNSPAVYLLD"/>
    <n v="20"/>
    <s v="NP_216402.1,NP_218321.1"/>
    <x v="3"/>
    <x v="3"/>
    <x v="3"/>
    <s v="Rv1886c,Rv3804c"/>
    <x v="3"/>
    <s v="Nil"/>
    <x v="0"/>
    <s v="EFG77402.1,EFG79198.1"/>
    <x v="3"/>
    <s v="No"/>
    <s v="No"/>
    <s v="Yes"/>
    <s v="No"/>
    <x v="11"/>
    <x v="2"/>
    <x v="2"/>
    <x v="2"/>
    <s v="HLA-A*02:06,HLA-A*30:02,HLA-A*68:02,HLA-B*14:02,HLA-B*15:01,HLA-B*15:25,HLA-B*38:01,HLA-B*39:01,HLA-B*48:01,HLA-B*50:01,HLA-C*01:02,HLA-C*03:02,HLA-C*06:02,HLA-C*07:01,HLA-C*07:04,HLA-C*08:01,HLA-C*15:02,HLA-C*17:01,HLA-DRB1*04:01,HLA-E*01:01,HLA-G*01:01,HLA-G*01:02,HLA-G*01:03,HLA-G*01:04,HLA-G*01:06"/>
    <x v="53"/>
    <n v="1.414973347970818"/>
    <x v="53"/>
    <x v="3"/>
    <x v="1"/>
    <x v="126"/>
    <x v="166"/>
    <s v="dikvqfqsggnnspavylld,DIKVQFqsggnnspavylld"/>
    <s v="bceid_8688:20(-0)/20(100.0%)&lt;=&gt;tceid_8688:20(-0)/20(100.0%),bceid_103530:14(-1)/15(93.33%)&lt;=&gt;tceid_8688:14(-6)/20(70.0%)"/>
    <x v="3"/>
    <x v="2"/>
    <s v="1,2,1.99,0.1"/>
    <s v="Rv1886c,Rv3804c"/>
    <s v="61-80,64-83"/>
    <x v="3"/>
    <x v="2"/>
    <x v="1"/>
    <n v="0.33333333333333331"/>
    <x v="175"/>
    <n v="185"/>
  </r>
  <r>
    <n v="155470"/>
    <s v="PSLTVAEQEQCLDELRGAAA"/>
    <n v="20"/>
    <s v="NP_216545.1"/>
    <x v="0"/>
    <x v="0"/>
    <x v="0"/>
    <s v="Rv2029c"/>
    <x v="0"/>
    <s v="Nil"/>
    <x v="0"/>
    <s v="Nil"/>
    <x v="1"/>
    <s v="Yes"/>
    <s v="No"/>
    <s v="No"/>
    <s v="No"/>
    <x v="24"/>
    <x v="3"/>
    <x v="3"/>
    <x v="3"/>
    <s v="HLA-A*68:02,HLA-B*18:01,HLA-B*35:03,HLA-B*37:01,HLA-B*38:01,HLA-B*39:01,HLA-B*40:01,HLA-B*40:02,HLA-B*44:02,HLA-B*44:03,HLA-B*49:01,HLA-B*50:01,HLA-C*01:02,HLA-C*03:03,HLA-C*03:04,HLA-C*05:01,HLA-C*07:04,HLA-C*08:01,HLA-C*08:02,HLA-C*17:01,HLA-DQA1*03:01/DQB1*03:02,HLA-DQA1*05:01/DQB1*02:01"/>
    <x v="75"/>
    <n v="1.3617278360175928"/>
    <x v="75"/>
    <x v="58"/>
    <x v="70"/>
    <x v="127"/>
    <x v="167"/>
    <s v="Nil"/>
    <s v="Nil"/>
    <x v="0"/>
    <x v="1"/>
    <s v="0,1,0.99,0.09"/>
    <s v="Rv2029c"/>
    <s v="121-140"/>
    <x v="0"/>
    <x v="0"/>
    <x v="0"/>
    <n v="0.66666666666666663"/>
    <x v="176"/>
    <n v="186"/>
  </r>
  <r>
    <n v="161680"/>
    <s v="QWNFAGIEAAASAIQ"/>
    <n v="15"/>
    <s v="YP_178023.1"/>
    <x v="0"/>
    <x v="0"/>
    <x v="0"/>
    <s v="Rv3875"/>
    <x v="0"/>
    <s v="Nil"/>
    <x v="0"/>
    <s v="Nil"/>
    <x v="1"/>
    <s v="Yes"/>
    <s v="No"/>
    <s v="No"/>
    <s v="No"/>
    <x v="29"/>
    <x v="3"/>
    <x v="3"/>
    <x v="3"/>
    <s v="HLA-B*18:01,HLA-B*40:02,HLA-B*49:01,HLA-B*50:01,HLA-DPA1*02:01/DPB1*14:01,HLA-DQA1*01:02/DQB1*06:02,HLA-DQA1*03:01/DQB1*03:02,HLA-DQA1*04:01/DQB1*04:02,HLA-DQA1*05:01/DQB1*03:01,HLA-DRB1*01:01,HLA-DRB1*04:01,HLA-DRB1*04:04,HLA-DRB1*04:05,HLA-DRB1*04:08,HLA-DRB1*08:02,HLA-DRB1*09:01,HLA-DRB1*13:07"/>
    <x v="76"/>
    <n v="1.255272505103306"/>
    <x v="76"/>
    <x v="59"/>
    <x v="71"/>
    <x v="128"/>
    <x v="168"/>
    <s v="Nil"/>
    <s v="Nil"/>
    <x v="0"/>
    <x v="0"/>
    <s v="0,1,1.0,0.06"/>
    <s v="Rv3875"/>
    <d v="2019-05-01T00:00:00"/>
    <x v="0"/>
    <x v="0"/>
    <x v="0"/>
    <n v="0.66666666666666663"/>
    <x v="177"/>
    <n v="187"/>
  </r>
  <r>
    <n v="180078"/>
    <s v="YQSGLSIVM"/>
    <n v="9"/>
    <s v="NP_216402.1,YP_177694.1"/>
    <x v="3"/>
    <x v="3"/>
    <x v="3"/>
    <s v="Rv0129c,Rv1886c"/>
    <x v="3"/>
    <s v="NP_005883.3,XP_006722125.1,XP_006722126.1,XP_006722127.1,XP_006722128.1,XP_006722129.1,XP_006722132.1,XP_006722133.1,XP_011523481.1,XP_011523482.1,XP_011523484.1"/>
    <x v="3"/>
    <s v="Nil"/>
    <x v="1"/>
    <s v="No"/>
    <s v="Yes"/>
    <s v="No"/>
    <s v="No"/>
    <x v="6"/>
    <x v="3"/>
    <x v="3"/>
    <x v="3"/>
    <s v="HLA-A*02:06,HLA-B*13:01,HLA-B*13:02,HLA-B*14:02,HLA-B*15:01,HLA-B*15:02,HLA-B*15:25,HLA-B*18:01,HLA-B*35:01,HLA-B*35:03,HLA-B*37:01,HLA-B*38:01,HLA-B*39:01,HLA-B*40:01,HLA-B*46:01,HLA-B*48:01,HLA-B*50:01,HLA-B*52:01,HLA-C*02:02,HLA-C*02:09,HLA-C*03:02,HLA-C*03:03,HLA-C*03:04,HLA-C*04:01,HLA-C*05:01,HLA-C*06:02,HLA-C*07:01,HLA-C*07:02,HLA-C*07:04,HLA-C*08:01,HLA-C*08:02,HLA-C*12:02,HLA-C*12:03,HLA-C*14:02,HLA-C*15:02,HLA-C*16:01,HLA-C*17:01,HLA-E*01:01"/>
    <x v="32"/>
    <n v="1.5910646070264991"/>
    <x v="32"/>
    <x v="60"/>
    <x v="72"/>
    <x v="129"/>
    <x v="169"/>
    <s v="Nil"/>
    <s v="Nil"/>
    <x v="0"/>
    <x v="2"/>
    <s v="1,3,2.02,0.16"/>
    <s v="Rv1886c,Rv0129c"/>
    <s v="102-110,106-114"/>
    <x v="3"/>
    <x v="2"/>
    <x v="1"/>
    <n v="0.33333333333333331"/>
    <x v="178"/>
    <n v="188"/>
  </r>
  <r>
    <n v="41812"/>
    <s v="MKEGRYEVRAELPGV"/>
    <n v="15"/>
    <s v="NP_216547.1"/>
    <x v="0"/>
    <x v="0"/>
    <x v="0"/>
    <s v="Rv2031c"/>
    <x v="0"/>
    <s v="Nil"/>
    <x v="0"/>
    <s v="Nil"/>
    <x v="1"/>
    <s v="Yes"/>
    <s v="No"/>
    <s v="No"/>
    <s v="No"/>
    <x v="28"/>
    <x v="4"/>
    <x v="4"/>
    <x v="4"/>
    <s v="HLA-A*25:01,HLA-A*26:01,HLA-A*68:02,HLA-B*14:02,HLA-B*27:02,HLA-B*27:05,HLA-B*38:01,HLA-B*39:01,HLA-B*40:01,HLA-B*40:02,HLA-B*48:01,HLA-B*49:01,HLA-B*50:01,HLA-C*04:01,HLA-C*06:02,HLA-C*07:01,HLA-C*07:02,HLA-C*07:04,HLA-C*14:02,HLA-G*01:01,HLA-G*01:02,HLA-G*01:03,HLA-G*01:04,HLA-G*01:06"/>
    <x v="67"/>
    <n v="1.3979400086720377"/>
    <x v="67"/>
    <x v="24"/>
    <x v="69"/>
    <x v="130"/>
    <x v="170"/>
    <s v="mkegryevraelPGV"/>
    <s v="bceid_103130:12(-3)/15(80.0%)&lt;=&gt;tceid_41812:12(-3)/15(80.0%)"/>
    <x v="1"/>
    <x v="2"/>
    <s v="1,1,1.0,0.0"/>
    <s v="Rv2031c"/>
    <s v="46-60"/>
    <x v="0"/>
    <x v="0"/>
    <x v="0"/>
    <n v="0.66666666666666663"/>
    <x v="179"/>
    <n v="189"/>
  </r>
  <r>
    <n v="18776"/>
    <s v="GASQSTTNPIFGMPSPGS"/>
    <n v="18"/>
    <s v="YP_178022.1"/>
    <x v="0"/>
    <x v="0"/>
    <x v="0"/>
    <s v="Rv3873"/>
    <x v="0"/>
    <s v="Nil"/>
    <x v="0"/>
    <s v="Nil"/>
    <x v="1"/>
    <s v="Yes"/>
    <s v="No"/>
    <s v="No"/>
    <s v="No"/>
    <x v="11"/>
    <x v="2"/>
    <x v="2"/>
    <x v="2"/>
    <s v="HLA-A*25:01,HLA-A*26:01,HLA-A*32:01,HLA-A*68:02,HLA-B*13:01,HLA-B*13:02,HLA-B*15:01,HLA-B*15:02,HLA-B*15:25,HLA-B*18:01,HLA-B*35:03,HLA-B*37:01,HLA-B*38:01,HLA-B*39:01,HLA-B*40:01,HLA-B*44:02,HLA-B*44:03,HLA-B*46:01,HLA-B*48:01,HLA-B*52:01,HLA-B*55:01,HLA-B*56:01,HLA-B*57:01,HLA-B*58:01,HLA-B*58:02,HLA-C*02:02,HLA-C*02:09,HLA-C*03:02,HLA-C*03:03,HLA-C*03:04,HLA-C*08:01,HLA-C*12:02,HLA-C*12:03,HLA-C*15:02,HLA-C*17:01,HLA-DRB1*04:04,HLA-DRB1*04:08,HLA-DRB1*04:10,HLA-DRB1*04:23,HLA-DRB1*11:04,HLA-DRB1*11:06,HLA-DRB1*13:11,HLA-E*01:01,HLA-G*01:01,HLA-G*01:02,HLA-G*01:03,HLA-G*01:04,HLA-G*01:06"/>
    <x v="36"/>
    <n v="1.6901960800285136"/>
    <x v="36"/>
    <x v="3"/>
    <x v="3"/>
    <x v="131"/>
    <x v="171"/>
    <s v="Nil"/>
    <s v="Nil"/>
    <x v="0"/>
    <x v="1"/>
    <s v="0,1,0.99,0.09"/>
    <s v="Rv3873"/>
    <s v="177-194"/>
    <x v="0"/>
    <x v="2"/>
    <x v="1"/>
    <n v="0.33333333333333331"/>
    <x v="180"/>
    <n v="190"/>
  </r>
  <r>
    <n v="28594"/>
    <s v="ISLPSYYPDQKSLENYIAQT"/>
    <n v="20"/>
    <s v="NP_216496.1"/>
    <x v="0"/>
    <x v="0"/>
    <x v="0"/>
    <s v="Rv1980c"/>
    <x v="0"/>
    <s v="Nil"/>
    <x v="0"/>
    <s v="Nil"/>
    <x v="1"/>
    <s v="Yes"/>
    <s v="No"/>
    <s v="No"/>
    <s v="No"/>
    <x v="11"/>
    <x v="2"/>
    <x v="2"/>
    <x v="2"/>
    <s v="HLA-A*03:01,HLA-A*11:01,HLA-A*23:01,HLA-A*24:02,HLA-A*29:02,HLA-A*30:02,HLA-A*32:01,HLA-B*07:02,HLA-B*08:01,HLA-B*13:02,HLA-B*14:02,HLA-B*15:02,HLA-B*18:01,HLA-B*35:01,HLA-B*35:03,HLA-B*38:01,HLA-B*39:01,HLA-B*48:01,HLA-B*51:01,HLA-B*52:01,HLA-B*53:01,HLA-B*55:01,HLA-B*56:01,HLA-C*01:02,HLA-C*03:02,HLA-C*03:03,HLA-C*03:04,HLA-C*04:01,HLA-C*05:01,HLA-C*06:02,HLA-C*07:01,HLA-C*07:02,HLA-C*07:04,HLA-C*08:02,HLA-C*12:02,HLA-C*12:03,HLA-C*14:02,HLA-C*16:01,HLA-DRB1*03:05,HLA-DRB1*03:09,HLA-E*01:01,HLA-G*01:01,HLA-G*01:02,HLA-G*01:03,HLA-G*01:04,HLA-G*01:06"/>
    <x v="24"/>
    <n v="1.6720978579357175"/>
    <x v="24"/>
    <x v="0"/>
    <x v="0"/>
    <x v="31"/>
    <x v="32"/>
    <s v="Nil"/>
    <s v="Nil"/>
    <x v="0"/>
    <x v="0"/>
    <s v="0,1,1.0,0.06"/>
    <s v="Rv1980c"/>
    <s v="54-73"/>
    <x v="0"/>
    <x v="2"/>
    <x v="1"/>
    <n v="0.33333333333333331"/>
    <x v="181"/>
    <n v="191"/>
  </r>
  <r>
    <n v="115552"/>
    <s v="VVRFQEAANKQKQEL"/>
    <n v="15"/>
    <s v="NP_218391.1"/>
    <x v="0"/>
    <x v="0"/>
    <x v="0"/>
    <s v="Rv3874"/>
    <x v="0"/>
    <s v="Nil"/>
    <x v="0"/>
    <s v="Nil"/>
    <x v="1"/>
    <s v="Yes"/>
    <s v="No"/>
    <s v="No"/>
    <s v="No"/>
    <x v="10"/>
    <x v="2"/>
    <x v="2"/>
    <x v="2"/>
    <s v="HLA-A*03:01,HLA-A*11:01,HLA-A*30:01,HLA-B*07:02,HLA-B*08:01,HLA-B*13:01,HLA-B*14:02,HLA-B*27:02,HLA-B*27:05,HLA-B*40:01,HLA-B*40:02,HLA-B*44:02,HLA-B*44:03,HLA-B*46:01,HLA-C*01:02,HLA-C*02:02,HLA-C*02:09,HLA-C*03:02,HLA-C*03:03,HLA-C*03:04,HLA-C*04:01,HLA-C*05:01,HLA-C*06:02,HLA-C*07:01,HLA-C*07:04,HLA-C*08:01,HLA-C*08:02,HLA-C*12:02,HLA-C*12:03,HLA-C*15:02,HLA-C*16:01,HLA-C*17:01,HLA-DRB1*04:23,HLA-DRB1*04:26,HLA-DRB1*11:02,HLA-DRB1*11:14,HLA-DRB1*11:21,HLA-DRB1*13:01,HLA-DRB1*13:07,HLA-DRB1*13:22,HLA-DRB1*13:23,HLA-DRB1*13:27,HLA-DRB1*13:28,HLA-DRB5*01:01,HLA-DRB5*01:05,HLA-E*01:01"/>
    <x v="24"/>
    <n v="1.6720978579357175"/>
    <x v="24"/>
    <x v="61"/>
    <x v="73"/>
    <x v="132"/>
    <x v="172"/>
    <s v="vvrfqeaankqkQEL"/>
    <s v="bceid_120421:12(-1)/13(92.31%)&lt;=&gt;tceid_115552:12(-3)/15(80.0%)"/>
    <x v="1"/>
    <x v="2"/>
    <s v="1,1,1.0,0.0"/>
    <s v="Rv3874"/>
    <s v="55-69"/>
    <x v="0"/>
    <x v="2"/>
    <x v="1"/>
    <n v="0.33333333333333331"/>
    <x v="182"/>
    <n v="192"/>
  </r>
  <r>
    <n v="60492"/>
    <s v="SQLIEKPVAPSVMPAAAA"/>
    <n v="18"/>
    <s v="YP_178022.1"/>
    <x v="0"/>
    <x v="0"/>
    <x v="0"/>
    <s v="Rv3873"/>
    <x v="0"/>
    <s v="Nil"/>
    <x v="0"/>
    <s v="Nil"/>
    <x v="1"/>
    <s v="Yes"/>
    <s v="No"/>
    <s v="No"/>
    <s v="No"/>
    <x v="9"/>
    <x v="1"/>
    <x v="1"/>
    <x v="1"/>
    <s v="HLA-A*02:01,HLA-A*02:06,HLA-A*68:02,HLA-B*07:02,HLA-B*13:01,HLA-B*13:02,HLA-B*14:02,HLA-B*18:01,HLA-B*35:03,HLA-B*37:01,HLA-B*39:01,HLA-B*40:01,HLA-B*40:02,HLA-B*44:02,HLA-B*44:03,HLA-B*48:01,HLA-B*49:01,HLA-B*50:01,HLA-B*52:01,HLA-B*55:01,HLA-B*56:01,HLA-C*01:02,HLA-C*06:02,HLA-C*07:04,HLA-C*12:03,HLA-DQA1*05:01/DQB1*03:01,HLA-DRB1*08:01,HLA-DRB1*08:02,HLA-DRB1*08:04,HLA-DRB1*08:06,HLA-DRB1*08:13,HLA-DRB1*11:02,HLA-DRB1*11:21,HLA-DRB1*13:22,HLA-E*01:01"/>
    <x v="38"/>
    <n v="1.5563025007672873"/>
    <x v="38"/>
    <x v="62"/>
    <x v="74"/>
    <x v="133"/>
    <x v="173"/>
    <s v="Nil"/>
    <s v="Nil"/>
    <x v="0"/>
    <x v="1"/>
    <s v="0,1,0.99,0.09"/>
    <s v="Rv3873"/>
    <s v="297-314"/>
    <x v="0"/>
    <x v="2"/>
    <x v="1"/>
    <n v="0.33333333333333331"/>
    <x v="183"/>
    <n v="193"/>
  </r>
  <r>
    <n v="120807"/>
    <s v="MSWVMVSPELVVAAAADLAG"/>
    <n v="20"/>
    <s v="YP_177751.1"/>
    <x v="0"/>
    <x v="0"/>
    <x v="0"/>
    <s v="Rv0747"/>
    <x v="0"/>
    <s v="Nil"/>
    <x v="0"/>
    <s v="Nil"/>
    <x v="1"/>
    <s v="Yes"/>
    <s v="No"/>
    <s v="No"/>
    <s v="No"/>
    <x v="0"/>
    <x v="0"/>
    <x v="0"/>
    <x v="0"/>
    <s v="HLA-A*02:01,HLA-A*02:06,HLA-A*23:01,HLA-A*24:02,HLA-A*68:02,HLA-B*07:02,HLA-B*13:02,HLA-B*35:03,HLA-B*50:01,HLA-B*52:01,HLA-B*55:01,HLA-B*56:01,HLA-C*01:02,HLA-C*03:03,HLA-C*03:04,HLA-C*04:01,HLA-C*07:02,HLA-C*14:02,HLA-C*17:01,HLA-DPA1*01:03/DPB1*04:01,HLA-DPA1*02:01/DPB1*14:01,HLA-DQA1*03:01/DQB1*03:02,HLA-DQA1*04:01/DQB1*04:02,HLA-DQA1*05:01/DQB1*02:01,HLA-DQA1*05:01/DQB1*03:01,HLA-DRB1*01:01,HLA-DRB1*01:02,HLA-DRB1*03:05,HLA-DRB1*03:09,HLA-DRB1*04:05,HLA-DRB1*04:08,HLA-DRB1*04:21,HLA-DRB1*07:01,HLA-DRB1*07:03,HLA-DRB1*08:13,HLA-DRB1*09:01,HLA-DRB1*11:28,HLA-DRB1*13:02,HLA-DRB1*13:05,HLA-DRB1*13:07,HLA-DRB3*02:02,HLA-DRB5*01:05,HLA-E*01:01,HLA-G*01:01,HLA-G*01:02,HLA-G*01:03,HLA-G*01:04,HLA-G*01:06"/>
    <x v="36"/>
    <n v="1.6901960800285136"/>
    <x v="36"/>
    <x v="0"/>
    <x v="0"/>
    <x v="35"/>
    <x v="174"/>
    <s v="Nil"/>
    <s v="Nil"/>
    <x v="0"/>
    <x v="19"/>
    <s v="0,1,0.85,0.36"/>
    <s v="Rv0747"/>
    <d v="2020-01-01T00:00:00"/>
    <x v="0"/>
    <x v="2"/>
    <x v="1"/>
    <n v="0.33333333333333331"/>
    <x v="184"/>
    <n v="194"/>
  </r>
  <r>
    <n v="106996"/>
    <s v="WNFAGIEAAASAIQG"/>
    <n v="15"/>
    <s v="YP_178023.1"/>
    <x v="0"/>
    <x v="0"/>
    <x v="0"/>
    <s v="Rv3875"/>
    <x v="0"/>
    <s v="Nil"/>
    <x v="0"/>
    <s v="Nil"/>
    <x v="1"/>
    <s v="Yes"/>
    <s v="No"/>
    <s v="No"/>
    <s v="No"/>
    <x v="29"/>
    <x v="3"/>
    <x v="3"/>
    <x v="3"/>
    <s v="HLA-B*18:01,HLA-B*40:02,HLA-B*49:01,HLA-B*50:01,HLA-DPA1*02:01/DPB1*14:01,HLA-DQA1*01:02/DQB1*06:02,HLA-DQA1*03:01/DQB1*03:02,HLA-DQA1*04:01/DQB1*04:02,HLA-DQA1*05:01/DQB1*03:01,HLA-DRB1*01:01,HLA-DRB1*04:01,HLA-DRB1*04:04,HLA-DRB1*04:08,HLA-DRB1*08:02,HLA-DRB1*09:01,HLA-DRB1*13:07"/>
    <x v="59"/>
    <n v="1.2304489213782739"/>
    <x v="59"/>
    <x v="38"/>
    <x v="75"/>
    <x v="134"/>
    <x v="175"/>
    <s v="Nil"/>
    <s v="Nil"/>
    <x v="0"/>
    <x v="0"/>
    <s v="0,1,1.0,0.06"/>
    <s v="Rv3875"/>
    <d v="2020-06-01T00:00:00"/>
    <x v="0"/>
    <x v="0"/>
    <x v="0"/>
    <n v="0.66666666666666663"/>
    <x v="185"/>
    <n v="195"/>
  </r>
  <r>
    <n v="70720"/>
    <s v="VRFQEAANKQKQELD"/>
    <n v="15"/>
    <s v="NP_218391.1"/>
    <x v="0"/>
    <x v="0"/>
    <x v="0"/>
    <s v="Rv3874"/>
    <x v="0"/>
    <s v="Nil"/>
    <x v="0"/>
    <s v="Nil"/>
    <x v="1"/>
    <s v="Yes"/>
    <s v="No"/>
    <s v="No"/>
    <s v="No"/>
    <x v="10"/>
    <x v="2"/>
    <x v="2"/>
    <x v="2"/>
    <s v="HLA-A*30:01,HLA-B*07:02,HLA-B*08:01,HLA-B*13:01,HLA-B*14:02,HLA-B*27:02,HLA-B*27:05,HLA-B*40:01,HLA-B*40:02,HLA-B*44:02,HLA-B*44:03,HLA-B*46:01,HLA-C*01:02,HLA-C*02:02,HLA-C*02:09,HLA-C*03:02,HLA-C*03:03,HLA-C*03:04,HLA-C*04:01,HLA-C*05:01,HLA-C*06:02,HLA-C*07:01,HLA-C*07:04,HLA-C*08:01,HLA-C*08:02,HLA-C*12:02,HLA-C*12:03,HLA-C*15:02,HLA-C*16:01,HLA-C*17:01,HLA-DRB1*04:23,HLA-DRB1*04:26,HLA-DRB1*11:02,HLA-DRB1*11:14,HLA-DRB1*11:21,HLA-DRB1*13:01,HLA-DRB1*13:07,HLA-DRB1*13:22,HLA-DRB1*13:23,HLA-DRB1*13:27,HLA-DRB1*13:28,HLA-DRB5*01:01,HLA-DRB5*01:05,HLA-E*01:01"/>
    <x v="26"/>
    <n v="1.6532125137753437"/>
    <x v="26"/>
    <x v="63"/>
    <x v="76"/>
    <x v="20"/>
    <x v="176"/>
    <s v="vrfqeaankqkQELD"/>
    <s v="bceid_120421:11(-2)/13(84.62%)&lt;=&gt;tceid_70720:11(-4)/15(73.33%)"/>
    <x v="1"/>
    <x v="2"/>
    <s v="1,1,1.0,0.0"/>
    <s v="Rv3874"/>
    <s v="56-70"/>
    <x v="0"/>
    <x v="2"/>
    <x v="1"/>
    <n v="0.33333333333333331"/>
    <x v="186"/>
    <n v="196"/>
  </r>
  <r>
    <n v="43950"/>
    <s v="NFVRSSNLKFQDAYNAAGGH"/>
    <n v="20"/>
    <s v="NP_216402.1"/>
    <x v="0"/>
    <x v="0"/>
    <x v="0"/>
    <s v="Rv1886c"/>
    <x v="0"/>
    <s v="Nil"/>
    <x v="0"/>
    <s v="EFG79198.1"/>
    <x v="0"/>
    <s v="No"/>
    <s v="No"/>
    <s v="Yes"/>
    <s v="No"/>
    <x v="18"/>
    <x v="3"/>
    <x v="3"/>
    <x v="3"/>
    <s v="HLA-A*23:01,HLA-A*24:02,HLA-A*25:01,HLA-A*26:01,HLA-A*29:02,HLA-A*30:02,HLA-A*32:01,HLA-B*07:02,HLA-B*15:01,HLA-B*15:02,HLA-B*15:25,HLA-B*18:01,HLA-B*27:02,HLA-B*35:01,HLA-B*46:01,HLA-B*53:01,HLA-B*57:01,HLA-B*58:01,HLA-B*58:02,HLA-C*02:02,HLA-C*02:09,HLA-C*03:02,HLA-C*03:03,HLA-C*03:04,HLA-C*06:02,HLA-C*07:01,HLA-C*07:02,HLA-C*08:01,HLA-C*12:02,HLA-C*12:03,HLA-C*14:02,HLA-C*15:02,HLA-C*16:01,HLA-C*17:01,HLA-DRB1*01:02,HLA-DRB1*03:06,HLA-DRB1*03:07,HLA-DRB1*03:08,HLA-DRB1*03:09,HLA-DRB1*04:01,HLA-DRB1*04:05,HLA-DRB1*04:08,HLA-DRB1*04:21,HLA-DRB1*04:26,HLA-DRB1*07:03,HLA-DRB1*08:02,HLA-DRB1*09:01,HLA-DRB1*11:02,HLA-DRB1*11:07,HLA-DRB1*11:20,HLA-DRB1*11:21,HLA-DRB1*11:28,HLA-DRB1*13:02,HLA-DRB1*13:04,HLA-DRB1*13:05,HLA-DRB1*13:22,HLA-DRB1*15:02,HLA-DRB3*01:01,HLA-DRB3*02:02,HLA-DRB5*01:01,HLA-G*01:01,HLA-G*01:02,HLA-G*01:03,HLA-G*01:04,HLA-G*01:06"/>
    <x v="14"/>
    <n v="1.8195439355418688"/>
    <x v="14"/>
    <x v="0"/>
    <x v="4"/>
    <x v="80"/>
    <x v="177"/>
    <s v="Nil"/>
    <s v="Nil"/>
    <x v="0"/>
    <x v="0"/>
    <s v="0,1,1.0,0.06"/>
    <s v="Rv1886c"/>
    <s v="271-290"/>
    <x v="0"/>
    <x v="2"/>
    <x v="1"/>
    <n v="0.33333333333333331"/>
    <x v="187"/>
    <n v="197"/>
  </r>
  <r>
    <n v="106892"/>
    <s v="TATELNNALQNLART"/>
    <n v="15"/>
    <s v="YP_178023.1"/>
    <x v="0"/>
    <x v="0"/>
    <x v="0"/>
    <s v="Rv3875"/>
    <x v="0"/>
    <s v="Nil"/>
    <x v="0"/>
    <s v="Nil"/>
    <x v="1"/>
    <s v="Yes"/>
    <s v="No"/>
    <s v="No"/>
    <s v="No"/>
    <x v="27"/>
    <x v="4"/>
    <x v="4"/>
    <x v="4"/>
    <s v="HLA-A*25:01,HLA-A*26:01,HLA-A*33:03,HLA-A*68:02,HLA-B*14:02,HLA-B*35:01,HLA-B*35:03,HLA-B*37:01,HLA-B*39:01,HLA-B*40:01,HLA-B*40:02,HLA-B*44:02,HLA-B*44:03,HLA-B*49:01,HLA-B*50:01,HLA-B*51:01,HLA-B*53:01,HLA-C*01:02,HLA-C*02:02,HLA-C*02:09,HLA-C*03:02,HLA-C*03:03,HLA-C*03:04,HLA-C*04:01,HLA-C*05:01,HLA-C*07:04,HLA-C*08:01,HLA-C*08:02,HLA-C*12:02,HLA-C*12:03,HLA-C*16:01,HLA-C*17:01"/>
    <x v="49"/>
    <n v="1.5185139398778875"/>
    <x v="49"/>
    <x v="64"/>
    <x v="77"/>
    <x v="135"/>
    <x v="178"/>
    <s v="Nil"/>
    <s v="Nil"/>
    <x v="0"/>
    <x v="2"/>
    <s v="1,1,1.0,0.0"/>
    <s v="Rv3875"/>
    <s v="61-75"/>
    <x v="0"/>
    <x v="0"/>
    <x v="0"/>
    <n v="0.66666666666666663"/>
    <x v="188"/>
    <n v="198"/>
  </r>
  <r>
    <n v="22633"/>
    <s v="GTDTGQACQIQMSDPAYNIN"/>
    <n v="20"/>
    <s v="NP_216496.1"/>
    <x v="0"/>
    <x v="0"/>
    <x v="0"/>
    <s v="Rv1980c"/>
    <x v="0"/>
    <s v="Nil"/>
    <x v="0"/>
    <s v="Nil"/>
    <x v="1"/>
    <s v="Yes"/>
    <s v="No"/>
    <s v="No"/>
    <s v="No"/>
    <x v="3"/>
    <x v="1"/>
    <x v="1"/>
    <x v="1"/>
    <s v="HLA-A*02:01,HLA-A*02:06,HLA-A*26:01,HLA-A*29:02,HLA-A*30:02,HLA-A*32:01,HLA-A*68:02,HLA-B*13:01,HLA-B*13:02,HLA-B*15:01,HLA-B*15:02,HLA-B*15:25,HLA-B*18:01,HLA-B*35:01,HLA-B*52:01,HLA-C*04:01,HLA-C*05:01,HLA-C*08:01,HLA-C*08:02,HLA-C*17:01,HLA-DQA1*01:02/DQB1*06:02,HLA-DRB3*01:01,HLA-E*01:01,HLA-G*01:01,HLA-G*01:02,HLA-G*01:03,HLA-G*01:04,HLA-G*01:06"/>
    <x v="68"/>
    <n v="1.4623979978989561"/>
    <x v="68"/>
    <x v="3"/>
    <x v="22"/>
    <x v="136"/>
    <x v="179"/>
    <s v="Nil"/>
    <s v="Nil"/>
    <x v="0"/>
    <x v="2"/>
    <s v="1,1,1.0,0.0"/>
    <s v="Rv1980c"/>
    <s v="34-53"/>
    <x v="0"/>
    <x v="2"/>
    <x v="1"/>
    <n v="0.33333333333333331"/>
    <x v="189"/>
    <n v="199"/>
  </r>
  <r>
    <n v="161586"/>
    <s v="AGIEAAASAIQGNVT"/>
    <n v="15"/>
    <s v="YP_178023.1"/>
    <x v="0"/>
    <x v="0"/>
    <x v="0"/>
    <s v="Rv3875"/>
    <x v="0"/>
    <s v="Nil"/>
    <x v="0"/>
    <s v="Nil"/>
    <x v="1"/>
    <s v="Yes"/>
    <s v="No"/>
    <s v="No"/>
    <s v="No"/>
    <x v="21"/>
    <x v="2"/>
    <x v="2"/>
    <x v="2"/>
    <s v="HLA-A*68:02,HLA-B*18:01,HLA-B*40:02,HLA-B*49:01,HLA-B*50:01,HLA-C*15:02,HLA-DQA1*01:02/DQB1*06:02,HLA-DQA1*03:01/DQB1*03:02,HLA-DQA1*04:01/DQB1*04:02,HLA-DQA1*05:01/DQB1*03:01,HLA-DRB1*08:02"/>
    <x v="77"/>
    <n v="1.0791812460476249"/>
    <x v="77"/>
    <x v="65"/>
    <x v="78"/>
    <x v="137"/>
    <x v="180"/>
    <s v="Nil"/>
    <s v="Nil"/>
    <x v="0"/>
    <x v="0"/>
    <s v="0,1,1.0,0.06"/>
    <s v="Rv3875"/>
    <d v="2023-09-01T00:00:00"/>
    <x v="0"/>
    <x v="0"/>
    <x v="0"/>
    <n v="0.66666666666666663"/>
    <x v="190"/>
    <n v="200"/>
  </r>
  <r>
    <n v="155082"/>
    <s v="LGGCSTALFPAGGSTGSLLM"/>
    <n v="20"/>
    <s v="NP_216545.1"/>
    <x v="0"/>
    <x v="0"/>
    <x v="0"/>
    <s v="Rv2029c"/>
    <x v="0"/>
    <s v="Nil"/>
    <x v="0"/>
    <s v="Nil"/>
    <x v="1"/>
    <s v="Yes"/>
    <s v="No"/>
    <s v="No"/>
    <s v="No"/>
    <x v="30"/>
    <x v="4"/>
    <x v="4"/>
    <x v="4"/>
    <s v="HLA-B*07:02,HLA-B*35:01,HLA-B*35:03,HLA-B*39:01,HLA-B*51:01,HLA-B*53:01,HLA-B*55:01,HLA-B*56:01,HLA-C*01:02,HLA-C*03:03,HLA-C*03:04,HLA-C*04:01,HLA-C*08:01,HLA-C*14:02,HLA-DQA1*01:02/DQB1*06:02,HLA-DQA1*05:01/DQB1*03:01,HLA-G*01:01,HLA-G*01:02,HLA-G*01:03,HLA-G*01:04,HLA-G*01:06"/>
    <x v="57"/>
    <n v="1.3424226808222062"/>
    <x v="57"/>
    <x v="3"/>
    <x v="79"/>
    <x v="138"/>
    <x v="181"/>
    <s v="Nil"/>
    <s v="Nil"/>
    <x v="0"/>
    <x v="1"/>
    <s v="0,1,0.99,0.09"/>
    <s v="Rv2029c"/>
    <s v="61-80"/>
    <x v="0"/>
    <x v="0"/>
    <x v="0"/>
    <n v="0.66666666666666663"/>
    <x v="191"/>
    <n v="201"/>
  </r>
  <r>
    <n v="140543"/>
    <s v="AMAGSIDLL"/>
    <n v="9"/>
    <s v="YP_177855.1"/>
    <x v="0"/>
    <x v="0"/>
    <x v="0"/>
    <s v="Rv2006"/>
    <x v="0"/>
    <s v="Nil"/>
    <x v="0"/>
    <s v="EPD63822.1"/>
    <x v="0"/>
    <s v="No"/>
    <s v="No"/>
    <s v="Yes"/>
    <s v="No"/>
    <x v="17"/>
    <x v="3"/>
    <x v="3"/>
    <x v="3"/>
    <s v="HLA-A*02:01,HLA-A*02:06,HLA-B*13:01,HLA-B*13:02,HLA-B*48:01,HLA-C*01:02,HLA-C*17:01,HLA-E*01:01,HLA-G*01:01,HLA-G*01:02,HLA-G*01:03,HLA-G*01:04,HLA-G*01:06"/>
    <x v="78"/>
    <n v="1.146128035678238"/>
    <x v="78"/>
    <x v="19"/>
    <x v="80"/>
    <x v="139"/>
    <x v="182"/>
    <s v="Nil"/>
    <s v="Nil"/>
    <x v="0"/>
    <x v="6"/>
    <s v="0,1,0.98,0.13"/>
    <s v="Rv2006"/>
    <s v="1237-1245"/>
    <x v="0"/>
    <x v="0"/>
    <x v="0"/>
    <n v="0.66666666666666663"/>
    <x v="192"/>
    <n v="202"/>
  </r>
  <r>
    <n v="144952"/>
    <s v="RRLKLGDKVYFRHTKAGELCE"/>
    <n v="21"/>
    <s v="NP_216285.1"/>
    <x v="0"/>
    <x v="0"/>
    <x v="0"/>
    <s v="Rv1769"/>
    <x v="0"/>
    <s v="Nil"/>
    <x v="0"/>
    <s v="Nil"/>
    <x v="1"/>
    <s v="Yes"/>
    <s v="No"/>
    <s v="No"/>
    <s v="No"/>
    <x v="31"/>
    <x v="2"/>
    <x v="2"/>
    <x v="2"/>
    <s v="HLA-A*03:01,HLA-A*11:01,HLA-A*30:01,HLA-A*30:02,HLA-A*31:01,HLA-A*32:01,HLA-A*33:03,HLA-A*74:01,HLA-B*08:01,HLA-B*13:01,HLA-B*14:02,HLA-B*15:01,HLA-B*15:02,HLA-B*15:25,HLA-B*27:02,HLA-B*27:05,HLA-B*38:01,HLA-B*39:01,HLA-B*46:01,HLA-B*55:01,HLA-C*02:02,HLA-C*02:09,HLA-C*06:02,HLA-C*07:01,HLA-C*07:02,HLA-C*07:04,HLA-C*14:02,HLA-C*15:02,HLA-DPA1*02:01/DPB1*05:01,HLA-DRB1*03:01,HLA-DRB1*03:06,HLA-DRB1*03:07,HLA-DRB1*03:08,HLA-DRB1*03:09,HLA-DRB1*04:02,HLA-DRB1*07:01,HLA-DRB1*07:03,HLA-DRB1*08:01,HLA-DRB1*08:02,HLA-DRB1*08:04,HLA-DRB1*08:06,HLA-DRB1*08:17,HLA-DRB1*09:01,HLA-DRB1*11:07,HLA-DRB1*11:14,HLA-DRB1*11:20,HLA-DRB1*13:04,HLA-DRB1*13:21,HLA-DRB1*13:23,HLA-DRB5*01:01,HLA-DRB5*01:05"/>
    <x v="34"/>
    <n v="1.7160033436347992"/>
    <x v="34"/>
    <x v="66"/>
    <x v="81"/>
    <x v="140"/>
    <x v="183"/>
    <s v="Nil"/>
    <s v="Nil"/>
    <x v="0"/>
    <x v="12"/>
    <s v="0,1,0.98,0.15"/>
    <s v="Rv1769"/>
    <s v="366-386"/>
    <x v="0"/>
    <x v="2"/>
    <x v="1"/>
    <n v="0.33333333333333331"/>
    <x v="193"/>
    <n v="203"/>
  </r>
  <r>
    <n v="48458"/>
    <s v="PLPVVFPIVQGELSKQTGQQ"/>
    <n v="20"/>
    <s v="NP_216496.1"/>
    <x v="0"/>
    <x v="0"/>
    <x v="0"/>
    <s v="Rv1980c"/>
    <x v="0"/>
    <s v="Nil"/>
    <x v="0"/>
    <s v="Nil"/>
    <x v="1"/>
    <s v="Yes"/>
    <s v="No"/>
    <s v="No"/>
    <s v="No"/>
    <x v="11"/>
    <x v="2"/>
    <x v="2"/>
    <x v="2"/>
    <s v="HLA-A*02:06,HLA-A*23:01,HLA-A*24:02,HLA-A*32:01,HLA-A*68:02,HLA-B*07:02,HLA-B*08:01,HLA-B*35:01,HLA-B*35:03,HLA-B*46:01,HLA-B*51:01,HLA-B*53:01,HLA-B*55:01,HLA-B*56:01,HLA-C*01:02,HLA-C*02:02,HLA-C*02:09,HLA-C*03:03,HLA-C*03:04,HLA-C*04:01,HLA-C*07:02,HLA-C*07:04,HLA-C*12:03,HLA-C*14:02,HLA-C*15:02,HLA-C*17:01,HLA-DRB1*03:06,HLA-DRB1*03:07,HLA-DRB1*03:08,HLA-DRB1*04:10,HLA-DRB1*08:06,HLA-DRB1*11:07,HLA-DRB1*13:04,HLA-DRB4*01:01,HLA-E*01:01,HLA-G*01:01,HLA-G*01:02,HLA-G*01:03,HLA-G*01:04,HLA-G*01:06"/>
    <x v="28"/>
    <n v="1.6127838567197355"/>
    <x v="28"/>
    <x v="0"/>
    <x v="3"/>
    <x v="141"/>
    <x v="184"/>
    <s v="Nil"/>
    <s v="Nil"/>
    <x v="0"/>
    <x v="0"/>
    <s v="0,1,1.0,0.06"/>
    <s v="Rv1980c"/>
    <s v="154-173"/>
    <x v="0"/>
    <x v="2"/>
    <x v="1"/>
    <n v="0.33333333333333331"/>
    <x v="194"/>
    <n v="204"/>
  </r>
  <r>
    <n v="115390"/>
    <s v="NFAGIEAAASAIQGN"/>
    <n v="15"/>
    <s v="YP_178023.1"/>
    <x v="0"/>
    <x v="0"/>
    <x v="0"/>
    <s v="Rv3875"/>
    <x v="0"/>
    <s v="Nil"/>
    <x v="0"/>
    <s v="Nil"/>
    <x v="1"/>
    <s v="Yes"/>
    <s v="No"/>
    <s v="No"/>
    <s v="No"/>
    <x v="29"/>
    <x v="3"/>
    <x v="3"/>
    <x v="3"/>
    <s v="HLA-B*18:01,HLA-B*40:02,HLA-B*49:01,HLA-B*50:01,HLA-DPA1*02:01/DPB1*14:01,HLA-DQA1*01:02/DQB1*06:02,HLA-DQA1*03:01/DQB1*03:02,HLA-DQA1*04:01/DQB1*04:02,HLA-DQA1*05:01/DQB1*03:01,HLA-DRB1*01:01,HLA-DRB1*04:01,HLA-DRB1*04:08,HLA-DRB1*08:02,HLA-DRB1*13:07"/>
    <x v="79"/>
    <n v="1.1760912590556813"/>
    <x v="79"/>
    <x v="34"/>
    <x v="82"/>
    <x v="142"/>
    <x v="105"/>
    <s v="Nil"/>
    <s v="Nil"/>
    <x v="0"/>
    <x v="0"/>
    <s v="0,1,1.0,0.06"/>
    <s v="Rv3875"/>
    <d v="2021-07-01T00:00:00"/>
    <x v="0"/>
    <x v="0"/>
    <x v="0"/>
    <n v="0.66666666666666663"/>
    <x v="195"/>
    <n v="205"/>
  </r>
  <r>
    <n v="738268"/>
    <s v="TLLDVAQANLGEAAGTYV"/>
    <n v="18"/>
    <s v="NP_214801.1,YP_177919.1"/>
    <x v="3"/>
    <x v="3"/>
    <x v="3"/>
    <s v="Rv0287,Rv3020c"/>
    <x v="3"/>
    <s v="Nil"/>
    <x v="0"/>
    <s v="EFG78223.1"/>
    <x v="0"/>
    <s v="No"/>
    <s v="No"/>
    <s v="Yes"/>
    <s v="No"/>
    <x v="19"/>
    <x v="2"/>
    <x v="2"/>
    <x v="2"/>
    <s v="HLA-A*02:01,HLA-A*02:06,HLA-A*26:01,HLA-A*29:02,HLA-A*30:02,HLA-B*13:02,HLA-B*15:01,HLA-B*15:02,HLA-B*15:25,HLA-B*35:01,HLA-B*40:02,HLA-B*49:01,HLA-B*50:01,HLA-C*01:02,HLA-C*04:01,HLA-C*05:01,HLA-C*07:04,HLA-C*08:01,HLA-C*08:02,HLA-C*17:01,HLA-DQA1*05:01/DQB1*03:01,HLA-E*01:01"/>
    <x v="75"/>
    <n v="1.3617278360175928"/>
    <x v="75"/>
    <x v="67"/>
    <x v="83"/>
    <x v="143"/>
    <x v="110"/>
    <s v="Nil"/>
    <s v="Nil"/>
    <x v="0"/>
    <x v="0"/>
    <s v="0,2,1.84,0.37"/>
    <s v="Rv0287,Rv3020c"/>
    <s v="67-84,67-84"/>
    <x v="3"/>
    <x v="2"/>
    <x v="1"/>
    <n v="0.33333333333333331"/>
    <x v="196"/>
    <n v="206"/>
  </r>
  <r>
    <n v="1452"/>
    <s v="AGARPAASPLAAPVDPSTPA"/>
    <n v="20"/>
    <s v="NP_218395.1"/>
    <x v="0"/>
    <x v="0"/>
    <x v="0"/>
    <s v="Rv3878"/>
    <x v="0"/>
    <s v="Nil"/>
    <x v="0"/>
    <s v="Nil"/>
    <x v="1"/>
    <s v="Yes"/>
    <s v="No"/>
    <s v="No"/>
    <s v="No"/>
    <x v="24"/>
    <x v="3"/>
    <x v="3"/>
    <x v="3"/>
    <s v="HLA-A*02:06,HLA-A*30:01,HLA-A*68:02,HLA-B*07:02,HLA-B*35:01,HLA-B*35:03,HLA-B*46:01,HLA-B*55:01,HLA-B*56:01,HLA-C*01:02,HLA-C*02:02,HLA-C*02:09,HLA-C*03:02,HLA-C*03:03,HLA-C*03:04,HLA-C*08:01,HLA-C*12:02,HLA-C*12:03,HLA-C*15:02,HLA-C*16:01,HLA-C*17:01,HLA-DQA1*04:01/DQB1*04:02,HLA-DQA1*05:01/DQB1*03:01"/>
    <x v="55"/>
    <n v="1.3802112417116059"/>
    <x v="55"/>
    <x v="21"/>
    <x v="84"/>
    <x v="144"/>
    <x v="185"/>
    <s v="Nil"/>
    <s v="Nil"/>
    <x v="0"/>
    <x v="3"/>
    <s v="0,1,0.94,0.24"/>
    <s v="Rv3878"/>
    <s v="254-273"/>
    <x v="0"/>
    <x v="1"/>
    <x v="0"/>
    <n v="0.66666666666666663"/>
    <x v="197"/>
    <n v="207"/>
  </r>
  <r>
    <n v="124973"/>
    <s v="AFRNIVNML"/>
    <n v="9"/>
    <s v="NP_215554.1,NP_215713.1,NP_216863.1,NP_218137.1,YP_177972.1"/>
    <x v="4"/>
    <x v="4"/>
    <x v="4"/>
    <s v="Rv1038c,Rv1197,Rv1792,Rv2347c,Rv3426,Rv3620c"/>
    <x v="5"/>
    <s v="Nil"/>
    <x v="0"/>
    <s v="Nil"/>
    <x v="1"/>
    <s v="Yes"/>
    <s v="No"/>
    <s v="No"/>
    <s v="No"/>
    <x v="28"/>
    <x v="4"/>
    <x v="4"/>
    <x v="4"/>
    <s v="HLA-A*23:01,HLA-A*24:02,HLA-A*30:01,HLA-B*08:01,HLA-B*14:02,HLA-B*39:01,HLA-C*06:02,HLA-C*07:01,HLA-C*07:02,HLA-C*07:04,HLA-C*14:02,HLA-G*01:01,HLA-G*01:02,HLA-G*01:03,HLA-G*01:04,HLA-G*01:06"/>
    <x v="59"/>
    <n v="1.2304489213782739"/>
    <x v="59"/>
    <x v="2"/>
    <x v="85"/>
    <x v="145"/>
    <x v="186"/>
    <s v="Nil"/>
    <s v="Nil"/>
    <x v="0"/>
    <x v="2"/>
    <s v="2,6,3.58,1.14"/>
    <s v="Rv3620c,Rv1038c,Rv1197,Rv2347c,Rv1792,Rv3426"/>
    <s v="63-71,63-71,63-71,63-71,62-70,213-221"/>
    <x v="4"/>
    <x v="2"/>
    <x v="1"/>
    <n v="0.33333333333333331"/>
    <x v="198"/>
    <n v="208"/>
  </r>
  <r>
    <n v="37727"/>
    <s v="LLRAESLPGAGGSLTRTP"/>
    <n v="18"/>
    <s v="YP_178022.1"/>
    <x v="0"/>
    <x v="0"/>
    <x v="0"/>
    <s v="Rv3873"/>
    <x v="0"/>
    <s v="Nil"/>
    <x v="0"/>
    <s v="Nil"/>
    <x v="1"/>
    <s v="Yes"/>
    <s v="No"/>
    <s v="No"/>
    <s v="No"/>
    <x v="3"/>
    <x v="1"/>
    <x v="1"/>
    <x v="1"/>
    <s v="HLA-A*02:01,HLA-A*74:01,HLA-B*07:02,HLA-B*35:03,HLA-B*37:01,HLA-B*40:01,HLA-B*40:02,HLA-B*44:02,HLA-B*44:03,HLA-B*48:01,HLA-B*49:01,HLA-B*56:01,HLA-C*01:02,HLA-C*03:03,HLA-C*03:04,HLA-C*08:02,HLA-C*14:02,HLA-DQA1*05:01/DQB1*03:01,HLA-DRB1*04:02,HLA-DRB1*04:10,HLA-E*01:01,HLA-G*01:01,HLA-G*01:02,HLA-G*01:03,HLA-G*01:04,HLA-G*01:06"/>
    <x v="19"/>
    <n v="1.4313637641589874"/>
    <x v="19"/>
    <x v="0"/>
    <x v="17"/>
    <x v="146"/>
    <x v="187"/>
    <s v="Nil"/>
    <s v="Nil"/>
    <x v="0"/>
    <x v="1"/>
    <s v="0,1,0.99,0.09"/>
    <s v="Rv3873"/>
    <s v="277-294"/>
    <x v="0"/>
    <x v="2"/>
    <x v="1"/>
    <n v="0.33333333333333331"/>
    <x v="199"/>
    <n v="209"/>
  </r>
  <r>
    <n v="120537"/>
    <s v="FPVVTHDEVLRLVGRRRLWGRG"/>
    <n v="22"/>
    <s v="NP_215630.1"/>
    <x v="0"/>
    <x v="0"/>
    <x v="0"/>
    <s v="Rv1114"/>
    <x v="0"/>
    <s v="Nil"/>
    <x v="0"/>
    <s v="Nil"/>
    <x v="1"/>
    <s v="Yes"/>
    <s v="No"/>
    <s v="No"/>
    <s v="No"/>
    <x v="0"/>
    <x v="0"/>
    <x v="0"/>
    <x v="0"/>
    <s v="HLA-A*02:01,HLA-A*02:06,HLA-A*25:01,HLA-A*26:01,HLA-A*31:01,HLA-A*32:01,HLA-A*33:03,HLA-A*68:01,HLA-A*68:02,HLA-A*74:01,HLA-B*07:02,HLA-B*13:01,HLA-B*13:02,HLA-B*14:02,HLA-B*18:01,HLA-B*27:02,HLA-B*27:05,HLA-B*35:01,HLA-B*35:03,HLA-B*37:01,HLA-B*38:01,HLA-B*39:01,HLA-B*46:01,HLA-B*51:01,HLA-B*52:01,HLA-B*53:01,HLA-B*55:01,HLA-B*56:01,HLA-B*57:01,HLA-B*58:01,HLA-B*58:02,HLA-C*01:02,HLA-C*02:02,HLA-C*02:09,HLA-C*03:02,HLA-C*03:03,HLA-C*03:04,HLA-C*04:01,HLA-C*05:01,HLA-C*06:02,HLA-C*07:01,HLA-C*07:02,HLA-C*07:04,HLA-C*08:01,HLA-C*08:02,HLA-C*12:02,HLA-C*12:03,HLA-C*15:02,HLA-C*16:01,HLA-C*17:01,HLA-DPA1*03:01/DPB1*04:02,HLA-DQA1*05:01/DQB1*02:01,HLA-DRB1*01:02,HLA-DRB1*03:01,HLA-DRB1*03:06,HLA-DRB1*03:07,HLA-DRB1*03:08,HLA-DRB1*07:03,HLA-DRB1*08:01,HLA-DRB1*08:02,HLA-DRB1*08:04,HLA-DRB1*08:06,HLA-DRB1*08:13,HLA-DRB1*08:17,HLA-DRB1*11:01,HLA-DRB1*11:02,HLA-DRB1*11:04,HLA-DRB1*11:06,HLA-DRB1*11:14,HLA-DRB1*11:20,HLA-DRB1*11:21,HLA-DRB1*11:28,HLA-DRB1*13:01,HLA-DRB1*13:02,HLA-DRB1*13:04,HLA-DRB1*13:05,HLA-DRB1*13:07,HLA-DRB1*13:11,HLA-DRB1*13:21,HLA-DRB1*13:22,HLA-DRB1*13:23,HLA-DRB1*13:27,HLA-DRB1*13:28,HLA-DRB1*15:01,HLA-DRB1*15:02,HLA-DRB1*15:06,HLA-DRB3*01:01,HLA-DRB5*01:01,HLA-DRB5*01:05,HLA-E*01:01,HLA-G*01:01,HLA-G*01:02,HLA-G*01:03,HLA-G*01:04,HLA-G*01:06"/>
    <x v="80"/>
    <n v="1.9822712330395684"/>
    <x v="80"/>
    <x v="0"/>
    <x v="0"/>
    <x v="17"/>
    <x v="188"/>
    <s v="fpvvthdevlrlvgrrrlwgrg"/>
    <s v="bceid_120537:22(-0)/22(100.0%)&lt;=&gt;tceid_120537:22(-0)/22(100.0%)"/>
    <x v="1"/>
    <x v="4"/>
    <s v="0,1,0.99,0.1"/>
    <s v="Nil"/>
    <s v="Nil"/>
    <x v="5"/>
    <x v="5"/>
    <x v="3"/>
    <n v="0"/>
    <x v="200"/>
    <n v="210"/>
  </r>
  <r>
    <n v="115327"/>
    <s v="KQSLTKLAAAWGGSG"/>
    <n v="15"/>
    <s v="YP_178023.1"/>
    <x v="0"/>
    <x v="0"/>
    <x v="0"/>
    <s v="Rv3875"/>
    <x v="0"/>
    <s v="Nil"/>
    <x v="0"/>
    <s v="Nil"/>
    <x v="1"/>
    <s v="Yes"/>
    <s v="No"/>
    <s v="No"/>
    <s v="No"/>
    <x v="23"/>
    <x v="2"/>
    <x v="2"/>
    <x v="2"/>
    <s v="HLA-A*25:01,HLA-A*32:01,HLA-B*13:01,HLA-B*13:02,HLA-B*50:01,HLA-B*53:01,HLA-B*57:01,HLA-B*58:01,HLA-B*58:02,HLA-DQA1*01:02/DQB1*06:02,HLA-DRB1*09:01,HLA-E*01:01"/>
    <x v="81"/>
    <n v="1.1139433523068367"/>
    <x v="81"/>
    <x v="68"/>
    <x v="86"/>
    <x v="147"/>
    <x v="189"/>
    <s v="Nil"/>
    <s v="Nil"/>
    <x v="0"/>
    <x v="2"/>
    <s v="1,1,1.0,0.0"/>
    <s v="Rv3875"/>
    <s v="33-47"/>
    <x v="0"/>
    <x v="0"/>
    <x v="0"/>
    <n v="0.66666666666666663"/>
    <x v="201"/>
    <n v="211"/>
  </r>
  <r>
    <n v="21096"/>
    <s v="GLRAQDDYNGWDINTPAFEW"/>
    <n v="20"/>
    <s v="NP_216402.1,NP_218321.1"/>
    <x v="3"/>
    <x v="3"/>
    <x v="3"/>
    <s v="Rv1886c,Rv3804c"/>
    <x v="3"/>
    <s v="Nil"/>
    <x v="0"/>
    <s v="EFG77402.1,EFG79198.1"/>
    <x v="3"/>
    <s v="No"/>
    <s v="No"/>
    <s v="Yes"/>
    <s v="No"/>
    <x v="32"/>
    <x v="3"/>
    <x v="3"/>
    <x v="3"/>
    <s v="HLA-A*23:01,HLA-A*24:02,HLA-A*25:01,HLA-A*26:01,HLA-A*29:02,HLA-A*32:01,HLA-B*18:01,HLA-B*27:02,HLA-B*37:01,HLA-B*44:02,HLA-B*44:03,HLA-B*53:01,HLA-B*56:01,HLA-B*57:01,HLA-B*58:01,HLA-B*58:02,HLA-C*04:01,HLA-C*07:02,HLA-C*08:02,HLA-C*14:02,HLA-DQA1*01:01/DQB1*05:01,HLA-DQA1*03:01/DQB1*03:02,HLA-DQA1*04:01/DQB1*04:02,HLA-G*01:01,HLA-G*01:02,HLA-G*01:03,HLA-G*01:04,HLA-G*01:06"/>
    <x v="68"/>
    <n v="1.4623979978989561"/>
    <x v="68"/>
    <x v="3"/>
    <x v="27"/>
    <x v="148"/>
    <x v="190"/>
    <s v="glraqddyngwdintpafew"/>
    <s v="bceid_21096:20(-0)/20(100.0%)&lt;=&gt;tceid_21096:20(-0)/20(100.0%)"/>
    <x v="1"/>
    <x v="2"/>
    <s v="1,2,1.99,0.12"/>
    <s v="Rv1886c,Rv3804c"/>
    <s v="81-100,84-103"/>
    <x v="3"/>
    <x v="2"/>
    <x v="1"/>
    <n v="0.33333333333333331"/>
    <x v="202"/>
    <n v="212"/>
  </r>
  <r>
    <n v="23306"/>
    <s v="GYAGTLQSL"/>
    <n v="9"/>
    <s v="NP_214802.1,NP_217535.1,NP_218349.1"/>
    <x v="1"/>
    <x v="1"/>
    <x v="1"/>
    <s v="Rv0288,Rv3019c,Rv3832c"/>
    <x v="1"/>
    <s v="Nil"/>
    <x v="0"/>
    <s v="Nil"/>
    <x v="1"/>
    <s v="Yes"/>
    <s v="No"/>
    <s v="No"/>
    <s v="No"/>
    <x v="28"/>
    <x v="4"/>
    <x v="4"/>
    <x v="4"/>
    <s v="HLA-A*23:01,HLA-A*24:02,HLA-B*35:03,HLA-B*38:01,HLA-B*51:01,HLA-C*01:02,HLA-C*02:02,HLA-C*02:09,HLA-C*03:02,HLA-C*03:03,HLA-C*03:04,HLA-C*04:01,HLA-C*06:02,HLA-C*07:01,HLA-C*07:02,HLA-C*07:04,HLA-C*08:01,HLA-C*08:02,HLA-C*12:02,HLA-C*12:03,HLA-C*14:02,HLA-C*15:02,HLA-C*16:01,HLA-C*17:01,HLA-G*01:01,HLA-G*01:02,HLA-G*01:03,HLA-G*01:04,HLA-G*01:06"/>
    <x v="61"/>
    <n v="1.4771212547196624"/>
    <x v="61"/>
    <x v="0"/>
    <x v="22"/>
    <x v="18"/>
    <x v="191"/>
    <s v="Nil"/>
    <s v="Nil"/>
    <x v="0"/>
    <x v="2"/>
    <s v="2,3,2.75,0.43"/>
    <s v="Rv0288,Rv0064"/>
    <s v="20-28,882-891"/>
    <x v="3"/>
    <x v="2"/>
    <x v="1"/>
    <n v="0.33333333333333331"/>
    <x v="203"/>
    <n v="213"/>
  </r>
  <r>
    <n v="45250"/>
    <s v="NNSPAVYLLDGLRAQDDYNG"/>
    <n v="20"/>
    <s v="NP_216402.1"/>
    <x v="0"/>
    <x v="0"/>
    <x v="0"/>
    <s v="Rv1886c"/>
    <x v="0"/>
    <s v="Nil"/>
    <x v="0"/>
    <s v="EFG79198.1"/>
    <x v="0"/>
    <s v="No"/>
    <s v="No"/>
    <s v="Yes"/>
    <s v="No"/>
    <x v="11"/>
    <x v="2"/>
    <x v="2"/>
    <x v="2"/>
    <s v="HLA-A*31:01,HLA-A*68:01,HLA-A*68:02,HLA-A*74:01,HLA-B*07:02,HLA-B*14:02,HLA-B*38:01,HLA-B*39:01,HLA-C*01:02,HLA-C*06:02,HLA-C*07:01,HLA-C*07:04,HLA-C*15:02,HLA-DRB1*01:01,HLA-DRB1*01:02,HLA-DRB1*03:05,HLA-DRB1*03:09,HLA-DRB1*04:05,HLA-DRB1*11:04,HLA-DRB1*11:06,HLA-DRB1*11:07,HLA-DRB1*11:14,HLA-DRB1*11:28,HLA-DRB1*13:05,HLA-DRB1*13:11,HLA-DRB1*13:23,HLA-DRB1*15:02,HLA-DRB1*15:06,HLA-DRB3*01:01,HLA-E*01:01,HLA-G*01:01,HLA-G*01:02,HLA-G*01:03,HLA-G*01:04,HLA-G*01:06"/>
    <x v="38"/>
    <n v="1.5563025007672873"/>
    <x v="38"/>
    <x v="3"/>
    <x v="4"/>
    <x v="149"/>
    <x v="192"/>
    <s v="nnspavylldglraqddyng"/>
    <s v="bceid_45250:20(-0)/20(100.0%)&lt;=&gt;tceid_45250:20(-0)/20(100.0%)"/>
    <x v="1"/>
    <x v="0"/>
    <s v="0,1,1.0,0.06"/>
    <s v="Rv1886c"/>
    <s v="71-90"/>
    <x v="0"/>
    <x v="2"/>
    <x v="1"/>
    <n v="0.33333333333333331"/>
    <x v="204"/>
    <n v="214"/>
  </r>
  <r>
    <n v="19348"/>
    <s v="GELLPEAAGPTQVLVPRSAI"/>
    <n v="20"/>
    <s v="NP_216496.1"/>
    <x v="0"/>
    <x v="0"/>
    <x v="0"/>
    <s v="Rv1980c"/>
    <x v="0"/>
    <s v="Nil"/>
    <x v="0"/>
    <s v="Nil"/>
    <x v="1"/>
    <s v="Yes"/>
    <s v="No"/>
    <s v="No"/>
    <s v="No"/>
    <x v="17"/>
    <x v="3"/>
    <x v="3"/>
    <x v="3"/>
    <s v="HLA-A*02:01,HLA-A*02:06,HLA-A*25:01,HLA-A*26:01,HLA-A*31:01,HLA-A*33:03,HLA-A*68:02,HLA-B*07:02,HLA-B*08:01,HLA-B*13:02,HLA-B*14:02,HLA-B*15:02,HLA-B*35:01,HLA-B*35:03,HLA-B*39:01,HLA-B*40:01,HLA-B*40:02,HLA-B*46:01,HLA-B*48:01,HLA-B*49:01,HLA-B*50:01,HLA-B*51:01,HLA-B*52:01,HLA-B*53:01,HLA-B*55:01,HLA-B*56:01,HLA-C*01:02,HLA-C*02:02,HLA-C*02:09,HLA-C*03:02,HLA-C*03:03,HLA-C*03:04,HLA-C*04:01,HLA-C*05:01,HLA-C*06:02,HLA-C*07:01,HLA-C*07:02,HLA-C*07:04,HLA-C*08:01,HLA-C*08:02,HLA-C*12:02,HLA-C*12:03,HLA-C*14:02,HLA-C*15:02,HLA-C*16:01,HLA-C*17:01,HLA-E*01:01,HLA-G*01:01,HLA-G*01:02,HLA-G*01:03,HLA-G*01:04,HLA-G*01:06"/>
    <x v="71"/>
    <n v="1.7242758696007889"/>
    <x v="71"/>
    <x v="0"/>
    <x v="0"/>
    <x v="150"/>
    <x v="193"/>
    <s v="Nil"/>
    <s v="Nil"/>
    <x v="0"/>
    <x v="2"/>
    <s v="1,1,1.0,0.0"/>
    <s v="Rv1980c"/>
    <s v="204-223"/>
    <x v="0"/>
    <x v="2"/>
    <x v="1"/>
    <n v="0.33333333333333331"/>
    <x v="205"/>
    <n v="215"/>
  </r>
  <r>
    <n v="161581"/>
    <s v="AAQAAVVRFQEAANK"/>
    <n v="15"/>
    <s v="NP_218391.1"/>
    <x v="0"/>
    <x v="0"/>
    <x v="0"/>
    <s v="Rv3874"/>
    <x v="0"/>
    <s v="Nil"/>
    <x v="0"/>
    <s v="Nil"/>
    <x v="1"/>
    <s v="Yes"/>
    <s v="No"/>
    <s v="No"/>
    <s v="No"/>
    <x v="18"/>
    <x v="3"/>
    <x v="3"/>
    <x v="3"/>
    <s v="HLA-A*03:01,HLA-A*11:01,HLA-A*32:01,HLA-B*08:01,HLA-B*13:01,HLA-B*13:02,HLA-B*15:01,HLA-B*15:02,HLA-B*15:25,HLA-B*27:02,HLA-B*27:05,HLA-B*35:01,HLA-B*37:01,HLA-B*46:01,HLA-B*48:01,HLA-B*52:01,HLA-B*53:01,HLA-B*55:01,HLA-B*56:01,HLA-B*57:01,HLA-B*58:01,HLA-B*58:02,HLA-C*02:02,HLA-C*02:09,HLA-C*03:02,HLA-C*03:03,HLA-C*03:04,HLA-C*05:01,HLA-C*08:01,HLA-C*12:02,HLA-C*12:03,HLA-C*15:02,HLA-C*16:01,HLA-C*17:01,HLA-DRB1*04:23,HLA-DRB1*04:26,HLA-DRB1*11:02,HLA-DRB1*11:14,HLA-DRB1*11:21,HLA-DRB1*13:01,HLA-DRB1*13:07,HLA-DRB1*13:22,HLA-DRB1*13:23,HLA-DRB1*13:27,HLA-DRB1*13:28,HLA-DRB5*01:01,HLA-DRB5*01:05,HLA-G*01:01,HLA-G*01:02,HLA-G*01:03,HLA-G*01:04,HLA-G*01:06"/>
    <x v="71"/>
    <n v="1.7242758696007889"/>
    <x v="71"/>
    <x v="19"/>
    <x v="79"/>
    <x v="151"/>
    <x v="194"/>
    <s v="Aaqaavvrfqeaank,AAQAavvrfqeaank"/>
    <s v="bceid_3934:14(-1)/15(93.33%)&lt;=&gt;tceid_161581:14(-1)/15(93.33%),bceid_120421:11(-2)/13(84.62%)&lt;=&gt;tceid_161581:11(-4)/15(73.33%)"/>
    <x v="3"/>
    <x v="0"/>
    <s v="0,1,1.0,0.06"/>
    <s v="Rv3874"/>
    <s v="50-64"/>
    <x v="0"/>
    <x v="2"/>
    <x v="1"/>
    <n v="0.33333333333333331"/>
    <x v="206"/>
    <n v="216"/>
  </r>
  <r>
    <n v="161608"/>
    <s v="DEISTNIRQAGVQYS"/>
    <n v="15"/>
    <s v="NP_218391.1"/>
    <x v="0"/>
    <x v="0"/>
    <x v="0"/>
    <s v="Rv3874"/>
    <x v="0"/>
    <s v="Nil"/>
    <x v="0"/>
    <s v="Nil"/>
    <x v="1"/>
    <s v="Yes"/>
    <s v="No"/>
    <s v="No"/>
    <s v="No"/>
    <x v="21"/>
    <x v="2"/>
    <x v="2"/>
    <x v="2"/>
    <s v="HLA-A*25:01,HLA-A*26:01,HLA-A*29:02,HLA-A*30:02,HLA-A*68:02,HLA-B*15:01,HLA-B*15:02,HLA-B*15:25,HLA-B*18:01,HLA-B*27:02,HLA-B*35:01,HLA-B*46:01,HLA-B*50:01,HLA-B*58:02,HLA-C*02:02,HLA-C*02:09,HLA-C*03:02,HLA-C*07:01,HLA-C*07:02,HLA-C*12:02,HLA-C*12:03,HLA-C*15:02,HLA-DQA1*01:02/DQB1*06:02,HLA-DRB1*03:05,HLA-DRB1*03:06,HLA-DRB1*03:07,HLA-DRB1*03:08,HLA-DRB1*03:09,HLA-DRB1*04:01,HLA-DRB1*04:02,HLA-DRB1*04:08,HLA-DRB1*04:10,HLA-DRB1*04:21,HLA-DRB1*04:23,HLA-DRB1*04:26,HLA-DRB1*08:04,HLA-DRB1*08:13,HLA-DRB1*11:02,HLA-DRB1*11:04,HLA-DRB1*11:06,HLA-DRB1*11:07,HLA-DRB1*11:14,HLA-DRB1*11:20,HLA-DRB1*11:21,HLA-DRB1*13:01,HLA-DRB1*13:04,HLA-DRB1*13:07,HLA-DRB1*13:11,HLA-DRB1*13:22,HLA-DRB1*13:23,HLA-DRB1*13:27,HLA-DRB1*13:28,HLA-DRB4*01:01"/>
    <x v="22"/>
    <n v="1.7323937598229686"/>
    <x v="22"/>
    <x v="69"/>
    <x v="87"/>
    <x v="152"/>
    <x v="195"/>
    <s v="Nil"/>
    <s v="Nil"/>
    <x v="0"/>
    <x v="2"/>
    <s v="1,1,1.0,0.0"/>
    <s v="Rv3874"/>
    <s v="70-84"/>
    <x v="0"/>
    <x v="2"/>
    <x v="1"/>
    <n v="0.33333333333333331"/>
    <x v="207"/>
    <n v="217"/>
  </r>
  <r>
    <n v="120408"/>
    <s v="APYNVRRLPPPVVEP"/>
    <n v="15"/>
    <s v="NP_218400.1"/>
    <x v="0"/>
    <x v="0"/>
    <x v="0"/>
    <s v="Rv3883c"/>
    <x v="0"/>
    <s v="Nil"/>
    <x v="0"/>
    <s v="Nil"/>
    <x v="1"/>
    <s v="Yes"/>
    <s v="No"/>
    <s v="No"/>
    <s v="No"/>
    <x v="10"/>
    <x v="2"/>
    <x v="2"/>
    <x v="2"/>
    <s v="HLA-A*02:01,HLA-A*02:06,HLA-B*07:02,HLA-B*08:01,HLA-B*14:02,HLA-B*27:02,HLA-B*27:05,HLA-B*51:01,HLA-B*55:01,HLA-B*56:01,HLA-C*01:02,HLA-C*06:02,HLA-C*07:01,HLA-C*07:02,HLA-C*07:04,HLA-DRB1*01:01,HLA-DRB1*01:02,HLA-DRB1*03:05,HLA-DRB1*03:09,HLA-DRB1*09:01,HLA-DRB1*11:02,HLA-DRB1*11:04,HLA-DRB1*11:06,HLA-DRB1*11:07,HLA-DRB1*11:21,HLA-DRB1*11:28,HLA-DRB1*13:01,HLA-DRB1*13:05,HLA-DRB1*13:07,HLA-DRB1*13:11,HLA-DRB1*13:21,HLA-DRB1*13:22,HLA-DRB1*13:27,HLA-DRB1*13:28,HLA-DRB1*15:01,HLA-DRB1*15:06,HLA-E*01:01"/>
    <x v="41"/>
    <n v="1.5797835966168101"/>
    <x v="41"/>
    <x v="70"/>
    <x v="88"/>
    <x v="153"/>
    <x v="196"/>
    <s v="apynvrrlpppvvep"/>
    <s v="bceid_120408:15(-0)/15(100.0%)&lt;=&gt;tceid_120408:15(-0)/15(100.0%)"/>
    <x v="1"/>
    <x v="0"/>
    <s v="0,1,1.0,0.06"/>
    <s v="Rv3883c"/>
    <s v="398-412"/>
    <x v="0"/>
    <x v="2"/>
    <x v="1"/>
    <n v="0.33333333333333331"/>
    <x v="208"/>
    <n v="218"/>
  </r>
  <r>
    <n v="10705"/>
    <s v="DVQPAEVVAAARDEGAGASP"/>
    <n v="20"/>
    <s v="NP_218395.1"/>
    <x v="0"/>
    <x v="0"/>
    <x v="0"/>
    <s v="Rv3878"/>
    <x v="0"/>
    <s v="Nil"/>
    <x v="0"/>
    <s v="Nil"/>
    <x v="1"/>
    <s v="Yes"/>
    <s v="No"/>
    <s v="No"/>
    <s v="No"/>
    <x v="33"/>
    <x v="3"/>
    <x v="3"/>
    <x v="3"/>
    <s v="HLA-A*02:06,HLA-A*68:01,HLA-A*68:02,HLA-B*07:02,HLA-B*35:01,HLA-B*35:03,HLA-B*50:01,HLA-B*51:01,HLA-B*55:01,HLA-B*56:01,HLA-DQA1*01:02/DQB1*06:02,HLA-DQA1*03:01/DQB1*03:02,HLA-DQA1*04:01/DQB1*04:02,HLA-DQA1*05:01/DQB1*03:01,HLA-DRB1*11:02,HLA-DRB1*11:21,HLA-DRB1*13:22"/>
    <x v="76"/>
    <n v="1.255272505103306"/>
    <x v="76"/>
    <x v="71"/>
    <x v="89"/>
    <x v="154"/>
    <x v="197"/>
    <s v="dvqpaevvaaarDEGAGASP"/>
    <s v="bceid_120550:12(-1)/13(92.31%)&lt;=&gt;tceid_10705:12(-8)/20(60.0%)"/>
    <x v="1"/>
    <x v="7"/>
    <s v="0,1,0.94,0.24"/>
    <s v="Rv3878"/>
    <s v="218-237"/>
    <x v="0"/>
    <x v="1"/>
    <x v="0"/>
    <n v="0.66666666666666663"/>
    <x v="209"/>
    <n v="219"/>
  </r>
  <r>
    <n v="161582"/>
    <s v="AASAIQGNVTSIHSL"/>
    <n v="15"/>
    <s v="YP_178023.1"/>
    <x v="0"/>
    <x v="0"/>
    <x v="0"/>
    <s v="Rv3875"/>
    <x v="0"/>
    <s v="Nil"/>
    <x v="0"/>
    <s v="Nil"/>
    <x v="1"/>
    <s v="Yes"/>
    <s v="No"/>
    <s v="No"/>
    <s v="No"/>
    <x v="20"/>
    <x v="3"/>
    <x v="3"/>
    <x v="3"/>
    <s v="HLA-A*02:01,HLA-A*02:06,HLA-A*32:01,HLA-A*68:02,HLA-B*13:01,HLA-B*13:02,HLA-B*14:02,HLA-B*15:01,HLA-B*37:01,HLA-B*39:01,HLA-B*48:01,HLA-B*52:01,HLA-C*01:02,HLA-C*03:03,HLA-C*03:04,HLA-C*07:04,HLA-C*08:01,HLA-C*15:02,HLA-C*17:01,HLA-DRB1*04:01,HLA-DRB1*04:08,HLA-DRB1*04:10,HLA-DRB1*04:23,HLA-DRB1*04:26,HLA-DRB3*02:02"/>
    <x v="53"/>
    <n v="1.414973347970818"/>
    <x v="53"/>
    <x v="72"/>
    <x v="90"/>
    <x v="155"/>
    <x v="83"/>
    <s v="aasaiqgnvtsihsl"/>
    <s v="bceid_60:15(-1)/16(93.75%)&lt;=&gt;tceid_161582:15(-0)/15(100.0%)"/>
    <x v="1"/>
    <x v="0"/>
    <s v="0,1,1.0,0.06"/>
    <s v="Rv3875"/>
    <s v="14-28"/>
    <x v="0"/>
    <x v="0"/>
    <x v="0"/>
    <n v="0.66666666666666663"/>
    <x v="210"/>
    <n v="220"/>
  </r>
  <r>
    <n v="21707"/>
    <s v="GPMQQLTQPLQQVTSLFS"/>
    <n v="18"/>
    <s v="YP_178022.1"/>
    <x v="0"/>
    <x v="0"/>
    <x v="0"/>
    <s v="Rv3873"/>
    <x v="0"/>
    <s v="Nil"/>
    <x v="0"/>
    <s v="Nil"/>
    <x v="1"/>
    <s v="Yes"/>
    <s v="No"/>
    <s v="No"/>
    <s v="No"/>
    <x v="11"/>
    <x v="2"/>
    <x v="2"/>
    <x v="2"/>
    <s v="HLA-A*02:01,HLA-A*02:06,HLA-A*23:01,HLA-A*24:02,HLA-A*68:02,HLA-B*07:02,HLA-B*08:01,HLA-B*13:01,HLA-B*13:02,HLA-B*14:02,HLA-B*15:01,HLA-B*15:02,HLA-B*15:25,HLA-B*35:01,HLA-B*35:03,HLA-B*38:01,HLA-B*39:01,HLA-B*48:01,HLA-B*51:01,HLA-B*52:01,HLA-B*53:01,HLA-B*55:01,HLA-B*56:01,HLA-C*01:02,HLA-C*03:03,HLA-C*03:04,HLA-C*04:01,HLA-C*07:04,HLA-C*08:01,HLA-C*15:02,HLA-DRB1*04:02,HLA-DRB1*04:04,HLA-DRB1*04:05,HLA-DRB1*04:08,HLA-DRB1*04:10,HLA-DRB1*04:23,HLA-DRB1*11:04,HLA-DRB1*11:06,HLA-DRB1*11:28,HLA-DRB1*13:05,HLA-DRB1*13:11,HLA-DRB4*01:01,HLA-E*01:01,HLA-G*01:01,HLA-G*01:02,HLA-G*01:03,HLA-G*01:04,HLA-G*01:06"/>
    <x v="36"/>
    <n v="1.6901960800285136"/>
    <x v="36"/>
    <x v="0"/>
    <x v="3"/>
    <x v="156"/>
    <x v="198"/>
    <s v="Nil"/>
    <s v="Nil"/>
    <x v="0"/>
    <x v="20"/>
    <s v="0,1,0.9,0.29"/>
    <s v="Rv3873"/>
    <s v="217-234"/>
    <x v="0"/>
    <x v="2"/>
    <x v="1"/>
    <n v="0.33333333333333331"/>
    <x v="211"/>
    <n v="221"/>
  </r>
  <r>
    <n v="5794"/>
    <s v="AYHPQQFIY"/>
    <n v="9"/>
    <s v="NP_216168.1,NP_216402.1,YP_177694.1"/>
    <x v="1"/>
    <x v="1"/>
    <x v="1"/>
    <s v="Rv0129c,Rv1652,Rv1886c"/>
    <x v="1"/>
    <s v="Nil"/>
    <x v="0"/>
    <s v="EFG73837.1,EFG77402.1,EFG79198.1"/>
    <x v="2"/>
    <s v="No"/>
    <s v="No"/>
    <s v="Yes"/>
    <s v="No"/>
    <x v="28"/>
    <x v="4"/>
    <x v="4"/>
    <x v="4"/>
    <s v="HLA-A*23:01,HLA-A*24:02,HLA-A*29:02,HLA-A*30:01,HLA-A*30:02,HLA-A*32:01,HLA-B*15:02,HLA-B*15:25,HLA-B*27:02,HLA-B*38:01,HLA-B*58:02,HLA-C*03:02,HLA-C*04:01,HLA-C*06:02,HLA-C*07:01,HLA-C*07:02,HLA-C*07:04,HLA-C*12:02,HLA-C*12:03,HLA-C*14:02,HLA-G*01:01,HLA-G*01:02,HLA-G*01:03,HLA-G*01:04,HLA-G*01:06"/>
    <x v="53"/>
    <n v="1.414973347970818"/>
    <x v="53"/>
    <x v="19"/>
    <x v="91"/>
    <x v="157"/>
    <x v="199"/>
    <s v="Nil"/>
    <s v="Nil"/>
    <x v="0"/>
    <x v="2"/>
    <s v="2,3,2.99,0.12"/>
    <s v="Rv1886c,Rv1652,Rv0129c"/>
    <s v="177-185,272-280,181-189"/>
    <x v="1"/>
    <x v="2"/>
    <x v="1"/>
    <n v="0.33333333333333331"/>
    <x v="212"/>
    <n v="222"/>
  </r>
  <r>
    <n v="120604"/>
    <s v="IDYAVNVKGVVVVVAAGNTGGDC"/>
    <n v="23"/>
    <s v="NP_218400.1"/>
    <x v="0"/>
    <x v="0"/>
    <x v="0"/>
    <s v="Rv3883c"/>
    <x v="0"/>
    <s v="Nil"/>
    <x v="0"/>
    <s v="Nil"/>
    <x v="1"/>
    <s v="Yes"/>
    <s v="No"/>
    <s v="No"/>
    <s v="No"/>
    <x v="21"/>
    <x v="2"/>
    <x v="2"/>
    <x v="2"/>
    <s v="HLA-A*02:06,HLA-A*25:01,HLA-A*26:01,HLA-A*68:02,HLA-B*08:01,HLA-B*13:02,HLA-B*51:01,HLA-B*52:01,HLA-C*02:02,HLA-C*02:09,HLA-C*03:02,HLA-C*03:03,HLA-C*03:04,HLA-C*06:02,HLA-C*07:04,HLA-C*08:01,HLA-C*12:02,HLA-C*12:03,HLA-C*15:02,HLA-C*16:01,HLA-C*17:01,HLA-DQA1*01:02/DQB1*06:02,HLA-DQA1*05:01/DQB1*03:01,HLA-DRB1*01:02,HLA-DRB1*04:04,HLA-DRB1*04:08,HLA-DRB1*04:10,HLA-DRB1*04:23,HLA-DRB1*08:02,HLA-DRB1*08:04,HLA-DRB1*08:06,HLA-DRB1*08:13,HLA-DRB1*13:01,HLA-DRB1*13:27,HLA-DRB1*13:28,HLA-DRB3*02:02,HLA-DRB5*01:05"/>
    <x v="41"/>
    <n v="1.5797835966168101"/>
    <x v="41"/>
    <x v="73"/>
    <x v="92"/>
    <x v="135"/>
    <x v="200"/>
    <s v="Nil"/>
    <s v="Nil"/>
    <x v="0"/>
    <x v="0"/>
    <s v="0,1,1.0,0.06"/>
    <s v="Rv3883c"/>
    <s v="220-242"/>
    <x v="0"/>
    <x v="2"/>
    <x v="1"/>
    <n v="0.33333333333333331"/>
    <x v="213"/>
    <n v="223"/>
  </r>
  <r>
    <n v="64305"/>
    <s v="TIGDTTIPAGRRVLLLYGSA"/>
    <n v="20"/>
    <s v="NP_215772.1"/>
    <x v="0"/>
    <x v="0"/>
    <x v="0"/>
    <s v="Rv1256c"/>
    <x v="0"/>
    <s v="Nil"/>
    <x v="0"/>
    <s v="EFG74899.1"/>
    <x v="0"/>
    <s v="No"/>
    <s v="No"/>
    <s v="Yes"/>
    <s v="No"/>
    <x v="17"/>
    <x v="3"/>
    <x v="3"/>
    <x v="3"/>
    <s v="HLA-A*25:01,HLA-A*26:01,HLA-A*29:02,HLA-A*30:01,HLA-A*30:02,HLA-A*33:03,HLA-A*68:01,HLA-A*68:02,HLA-B*07:02,HLA-B*08:01,HLA-B*14:02,HLA-B*15:01,HLA-B*15:02,HLA-B*15:25,HLA-B*27:02,HLA-B*27:05,HLA-B*35:01,HLA-B*35:03,HLA-B*39:01,HLA-B*51:01,HLA-B*52:01,HLA-B*53:01,HLA-B*55:01,HLA-B*56:01,HLA-B*57:01,HLA-B*58:02,HLA-C*01:02,HLA-C*02:02,HLA-C*02:09,HLA-C*03:03,HLA-C*03:04,HLA-C*04:01,HLA-C*06:02,HLA-C*07:04,HLA-C*08:01,HLA-C*12:02,HLA-C*12:03,HLA-C*14:02,HLA-C*15:02,HLA-C*16:01,HLA-C*17:01,HLA-E*01:01,HLA-G*01:01,HLA-G*01:02,HLA-G*01:03,HLA-G*01:04,HLA-G*01:06"/>
    <x v="17"/>
    <n v="1.6812412373755872"/>
    <x v="17"/>
    <x v="0"/>
    <x v="2"/>
    <x v="13"/>
    <x v="201"/>
    <s v="Nil"/>
    <s v="Nil"/>
    <x v="0"/>
    <x v="4"/>
    <s v="0,1,0.99,0.1"/>
    <s v="Rv1256c"/>
    <s v="302-321"/>
    <x v="0"/>
    <x v="2"/>
    <x v="1"/>
    <n v="0.33333333333333331"/>
    <x v="214"/>
    <n v="224"/>
  </r>
  <r>
    <n v="53762"/>
    <s v="RFQEAANKQKQELDE"/>
    <n v="15"/>
    <s v="NP_218391.1"/>
    <x v="0"/>
    <x v="0"/>
    <x v="0"/>
    <s v="Rv3874"/>
    <x v="0"/>
    <s v="Nil"/>
    <x v="0"/>
    <s v="Nil"/>
    <x v="1"/>
    <s v="Yes"/>
    <s v="No"/>
    <s v="No"/>
    <s v="No"/>
    <x v="10"/>
    <x v="2"/>
    <x v="2"/>
    <x v="2"/>
    <s v="HLA-A*30:01,HLA-B*07:02,HLA-B*08:01,HLA-B*13:01,HLA-B*14:02,HLA-B*40:01,HLA-B*40:02,HLA-B*44:02,HLA-B*44:03,HLA-B*46:01,HLA-C*01:02,HLA-C*02:02,HLA-C*02:09,HLA-C*03:02,HLA-C*03:03,HLA-C*03:04,HLA-C*04:01,HLA-C*05:01,HLA-C*06:02,HLA-C*07:01,HLA-C*07:04,HLA-C*08:01,HLA-C*08:02,HLA-C*12:02,HLA-C*12:03,HLA-C*15:02,HLA-C*16:01,HLA-C*17:01,HLA-DRB5*01:01,HLA-E*01:01"/>
    <x v="58"/>
    <n v="1.4913616938342726"/>
    <x v="58"/>
    <x v="11"/>
    <x v="93"/>
    <x v="158"/>
    <x v="202"/>
    <s v="Nil"/>
    <s v="Nil"/>
    <x v="0"/>
    <x v="2"/>
    <s v="1,1,1.0,0.0"/>
    <s v="Rv3874"/>
    <s v="57-71"/>
    <x v="0"/>
    <x v="2"/>
    <x v="1"/>
    <n v="0.33333333333333331"/>
    <x v="215"/>
    <n v="225"/>
  </r>
  <r>
    <n v="161603"/>
    <s v="AYGSFVRTVSLPVGA"/>
    <n v="15"/>
    <s v="NP_216547.1"/>
    <x v="0"/>
    <x v="0"/>
    <x v="0"/>
    <s v="Rv2031c"/>
    <x v="0"/>
    <s v="Nil"/>
    <x v="0"/>
    <s v="Nil"/>
    <x v="1"/>
    <s v="Yes"/>
    <s v="No"/>
    <s v="No"/>
    <s v="No"/>
    <x v="34"/>
    <x v="5"/>
    <x v="5"/>
    <x v="5"/>
    <s v="HLA-DPA1*01/DPB1*04:01,HLA-DPA1*01:03/DPB1*02:01,HLA-DPA1*01:03/DPB1*04:01,HLA-DPA1*02:01/DPB1*01:01,HLA-DPA1*02:01/DPB1*14:01,HLA-DRB1*01:01,HLA-DRB1*01:02,HLA-DRB1*04:01,HLA-DRB1*04:04,HLA-DRB1*04:05,HLA-DRB1*04:08,HLA-DRB1*04:21,HLA-DRB1*04:26,HLA-DRB1*07:01,HLA-DRB1*07:03,HLA-DRB1*08:02,HLA-DRB1*08:13,HLA-DRB1*09:01,HLA-DRB1*11:01,HLA-DRB1*11:14,HLA-DRB1*11:20,HLA-DRB1*11:28,HLA-DRB1*13:02,HLA-DRB1*13:05,HLA-DRB1*13:21,HLA-DRB1*13:23,HLA-DRB1*15:01,HLA-DRB1*15:02,HLA-DRB1*15:06,HLA-DRB3*02:02,HLA-DRB5*01:01"/>
    <x v="63"/>
    <n v="1.505149978319906"/>
    <x v="63"/>
    <x v="74"/>
    <x v="8"/>
    <x v="159"/>
    <x v="203"/>
    <s v="Nil"/>
    <s v="Nil"/>
    <x v="0"/>
    <x v="2"/>
    <s v="1,1,1.0,0.0"/>
    <s v="Rv2031c"/>
    <s v="94-108"/>
    <x v="0"/>
    <x v="0"/>
    <x v="0"/>
    <n v="0.66666666666666663"/>
    <x v="216"/>
    <n v="226"/>
  </r>
  <r>
    <n v="155843"/>
    <s v="SSIPMTAVSGVGAGDAMVAA"/>
    <n v="20"/>
    <s v="NP_216545.1"/>
    <x v="0"/>
    <x v="0"/>
    <x v="0"/>
    <s v="Rv2029c"/>
    <x v="0"/>
    <s v="Nil"/>
    <x v="0"/>
    <s v="Nil"/>
    <x v="1"/>
    <s v="Yes"/>
    <s v="No"/>
    <s v="No"/>
    <s v="No"/>
    <x v="24"/>
    <x v="3"/>
    <x v="3"/>
    <x v="3"/>
    <s v="HLA-A*68:02,HLA-B*07:02,HLA-B*35:03,HLA-B*51:01,HLA-B*52:01,HLA-B*55:01,HLA-B*56:01,HLA-C*03:03,HLA-C*03:04,HLA-C*08:01,HLA-C*12:03,HLA-C*15:02,HLA-C*16:01,HLA-DQA1*01:02/DQB1*06:02,HLA-DQA1*05:01/DQB1*03:01"/>
    <x v="82"/>
    <n v="1.2041199826559248"/>
    <x v="82"/>
    <x v="75"/>
    <x v="94"/>
    <x v="160"/>
    <x v="204"/>
    <s v="Nil"/>
    <s v="Nil"/>
    <x v="0"/>
    <x v="1"/>
    <s v="0,1,0.99,0.09"/>
    <s v="Rv2029c"/>
    <s v="251-270"/>
    <x v="0"/>
    <x v="0"/>
    <x v="0"/>
    <n v="0.66666666666666663"/>
    <x v="217"/>
    <n v="227"/>
  </r>
  <r>
    <n v="38448"/>
    <s v="LPEIAANHITQAVLTATN"/>
    <n v="18"/>
    <s v="YP_178022.1"/>
    <x v="0"/>
    <x v="0"/>
    <x v="0"/>
    <s v="Rv3873"/>
    <x v="0"/>
    <s v="Nil"/>
    <x v="0"/>
    <s v="Nil"/>
    <x v="1"/>
    <s v="Yes"/>
    <s v="No"/>
    <s v="No"/>
    <s v="No"/>
    <x v="21"/>
    <x v="2"/>
    <x v="2"/>
    <x v="2"/>
    <s v="HLA-A*02:06,HLA-A*68:02,HLA-B*13:02,HLA-B*14:02,HLA-B*35:03,HLA-B*38:01,HLA-B*39:01,HLA-B*46:01,HLA-B*48:01,HLA-B*51:01,HLA-B*52:01,HLA-B*53:01,HLA-B*55:01,HLA-B*56:01,HLA-C*01:02,HLA-C*02:02,HLA-C*02:09,HLA-C*03:02,HLA-C*03:03,HLA-C*03:04,HLA-C*05:01,HLA-C*06:02,HLA-C*07:01,HLA-C*07:04,HLA-C*08:01,HLA-C*08:02,HLA-C*12:02,HLA-C*12:03,HLA-C*15:02,HLA-C*16:01,HLA-C*17:01,HLA-DQA1*01:02/DQB1*06:02,HLA-DRB1*08:02,HLA-DRB1*13:02,HLA-DRB3*02:02,HLA-DRB4*01:01"/>
    <x v="35"/>
    <n v="1.568201724066995"/>
    <x v="35"/>
    <x v="76"/>
    <x v="95"/>
    <x v="161"/>
    <x v="205"/>
    <s v="Nil"/>
    <s v="Nil"/>
    <x v="0"/>
    <x v="1"/>
    <s v="0,1,0.99,0.09"/>
    <s v="Rv3873"/>
    <s v="106-123"/>
    <x v="0"/>
    <x v="2"/>
    <x v="1"/>
    <n v="0.33333333333333331"/>
    <x v="218"/>
    <n v="228"/>
  </r>
  <r>
    <n v="161589"/>
    <s v="AGTAAQAAVVRFQEA"/>
    <n v="15"/>
    <s v="NP_218391.1"/>
    <x v="0"/>
    <x v="0"/>
    <x v="0"/>
    <s v="Rv3874"/>
    <x v="0"/>
    <s v="Nil"/>
    <x v="0"/>
    <s v="Nil"/>
    <x v="1"/>
    <s v="Yes"/>
    <s v="No"/>
    <s v="No"/>
    <s v="No"/>
    <x v="32"/>
    <x v="3"/>
    <x v="3"/>
    <x v="3"/>
    <s v="HLA-A*25:01,HLA-A*32:01,HLA-A*33:03,HLA-A*68:01,HLA-A*68:02,HLA-B*08:01,HLA-B*13:01,HLA-B*13:02,HLA-B*15:01,HLA-B*15:02,HLA-B*15:25,HLA-B*35:01,HLA-B*37:01,HLA-B*46:01,HLA-B*48:01,HLA-B*51:01,HLA-B*52:01,HLA-B*53:01,HLA-B*55:01,HLA-B*56:01,HLA-B*57:01,HLA-B*58:01,HLA-B*58:02,HLA-C*02:02,HLA-C*02:09,HLA-C*03:02,HLA-C*03:03,HLA-C*03:04,HLA-C*05:01,HLA-C*08:01,HLA-C*12:02,HLA-C*12:03,HLA-C*15:02,HLA-C*16:01,HLA-C*17:01,HLA-DQA1*01:02/DQB1*06:02,HLA-DQA1*04:01/DQB1*04:02,HLA-DQA1*05:01/DQB1*03:01,HLA-G*01:01,HLA-G*01:02,HLA-G*01:03,HLA-G*01:04,HLA-G*01:06"/>
    <x v="39"/>
    <n v="1.6434526764861874"/>
    <x v="39"/>
    <x v="0"/>
    <x v="9"/>
    <x v="162"/>
    <x v="206"/>
    <s v="agtaaqaavvrfqeA"/>
    <s v="bceid_187:14(-1)/15(93.33%)&lt;=&gt;tceid_161589:14(-1)/15(93.33%)"/>
    <x v="1"/>
    <x v="0"/>
    <s v="0,1,1.0,0.06"/>
    <s v="Rv3874"/>
    <s v="47-61"/>
    <x v="0"/>
    <x v="2"/>
    <x v="1"/>
    <n v="0.33333333333333331"/>
    <x v="219"/>
    <n v="229"/>
  </r>
  <r>
    <n v="161635"/>
    <s v="GTAAQAAVVRFQEAA"/>
    <n v="15"/>
    <s v="NP_218391.1"/>
    <x v="0"/>
    <x v="0"/>
    <x v="0"/>
    <s v="Rv3874"/>
    <x v="0"/>
    <s v="Nil"/>
    <x v="0"/>
    <s v="Nil"/>
    <x v="1"/>
    <s v="Yes"/>
    <s v="No"/>
    <s v="No"/>
    <s v="No"/>
    <x v="32"/>
    <x v="3"/>
    <x v="3"/>
    <x v="3"/>
    <s v="HLA-A*25:01,HLA-A*32:01,HLA-A*33:03,HLA-A*68:01,HLA-A*68:02,HLA-B*08:01,HLA-B*13:01,HLA-B*13:02,HLA-B*15:01,HLA-B*15:02,HLA-B*15:25,HLA-B*35:01,HLA-B*37:01,HLA-B*46:01,HLA-B*48:01,HLA-B*51:01,HLA-B*52:01,HLA-B*53:01,HLA-B*55:01,HLA-B*56:01,HLA-B*57:01,HLA-B*58:01,HLA-B*58:02,HLA-C*02:02,HLA-C*02:09,HLA-C*03:02,HLA-C*03:03,HLA-C*03:04,HLA-C*05:01,HLA-C*08:01,HLA-C*12:02,HLA-C*12:03,HLA-C*15:02,HLA-C*16:01,HLA-C*17:01,HLA-DQA1*01:02/DQB1*06:02,HLA-DQA1*04:01/DQB1*04:02,HLA-DQA1*05:01/DQB1*03:01,HLA-G*01:01,HLA-G*01:02,HLA-G*01:03,HLA-G*01:04,HLA-G*01:06"/>
    <x v="39"/>
    <n v="1.6434526764861874"/>
    <x v="39"/>
    <x v="0"/>
    <x v="9"/>
    <x v="162"/>
    <x v="206"/>
    <s v="gtaaqaavvrfqeAA,GTAaqaavvrfqeaa"/>
    <s v="bceid_187:13(-2)/15(86.67%)&lt;=&gt;tceid_161635:13(-2)/15(86.67%),bceid_3934:12(-3)/15(80.0%)&lt;=&gt;tceid_161635:12(-3)/15(80.0%)"/>
    <x v="3"/>
    <x v="0"/>
    <s v="0,1,1.0,0.06"/>
    <s v="Rv3874"/>
    <s v="48-62"/>
    <x v="0"/>
    <x v="2"/>
    <x v="1"/>
    <n v="0.33333333333333331"/>
    <x v="219"/>
    <n v="230"/>
  </r>
  <r>
    <n v="60095"/>
    <s v="SPKETWLRL"/>
    <n v="9"/>
    <s v="NP_215589.1,NP_215998.2,NP_216990.1,NP_218034.1,NP_218072.1,NP_218231.1,NP_218402.1"/>
    <x v="5"/>
    <x v="5"/>
    <x v="5"/>
    <s v="Rv1073,Rv1482c,Rv2474c,Rv3517,Rv3555c,Rv3714c,Rv3885c"/>
    <x v="6"/>
    <s v="Nil"/>
    <x v="0"/>
    <s v="EFG73643.1,EFG74430.1,EFG75219.1"/>
    <x v="2"/>
    <s v="No"/>
    <s v="No"/>
    <s v="Yes"/>
    <s v="No"/>
    <x v="35"/>
    <x v="4"/>
    <x v="4"/>
    <x v="4"/>
    <s v="HLA-B*07:02,HLA-B*08:01,HLA-B*14:02,HLA-B*35:01,HLA-B*35:03,HLA-B*51:01,HLA-B*53:01,HLA-B*55:01,HLA-B*56:01,HLA-C*04:01,HLA-C*07:04,HLA-E*01:01"/>
    <x v="81"/>
    <n v="1.1139433523068367"/>
    <x v="81"/>
    <x v="77"/>
    <x v="96"/>
    <x v="163"/>
    <x v="207"/>
    <s v="Nil"/>
    <s v="Nil"/>
    <x v="0"/>
    <x v="2"/>
    <s v="4,7,6.86,0.4"/>
    <s v="Rv3714c,Rv1073,Rv3517,Rv3555c"/>
    <s v="193-201,179-187,178-186,182-190"/>
    <x v="6"/>
    <x v="2"/>
    <x v="1"/>
    <n v="0.33333333333333331"/>
    <x v="220"/>
    <n v="231"/>
  </r>
  <r>
    <n v="161661"/>
    <s v="NIRQAGVQYSRADEE"/>
    <n v="15"/>
    <s v="NP_218391.1"/>
    <x v="0"/>
    <x v="0"/>
    <x v="0"/>
    <s v="Rv3874"/>
    <x v="0"/>
    <s v="Nil"/>
    <x v="0"/>
    <s v="Nil"/>
    <x v="1"/>
    <s v="Yes"/>
    <s v="No"/>
    <s v="No"/>
    <s v="No"/>
    <x v="20"/>
    <x v="3"/>
    <x v="3"/>
    <x v="3"/>
    <s v="HLA-A*03:01,HLA-A*11:01,HLA-A*25:01,HLA-A*26:01,HLA-A*29:02,HLA-A*30:01,HLA-A*30:02,HLA-A*31:01,HLA-A*32:01,HLA-A*33:03,HLA-A*68:01,HLA-A*74:01,HLA-B*13:02,HLA-B*15:01,HLA-B*15:02,HLA-B*15:25,HLA-B*27:02,HLA-B*27:05,HLA-B*35:01,HLA-B*46:01,HLA-C*02:02,HLA-C*02:09,HLA-C*03:02,HLA-C*07:01,HLA-C*07:02,HLA-C*12:02,HLA-C*12:03,HLA-DRB1*03:05,HLA-DRB1*03:06,HLA-DRB1*03:07,HLA-DRB1*03:08,HLA-DRB1*03:09,HLA-DRB1*04:01,HLA-DRB1*04:02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"/>
    <x v="12"/>
    <n v="1.7708520116421442"/>
    <x v="12"/>
    <x v="78"/>
    <x v="97"/>
    <x v="164"/>
    <x v="208"/>
    <s v="Nil"/>
    <s v="Nil"/>
    <x v="0"/>
    <x v="2"/>
    <s v="1,1,1.0,0.0"/>
    <s v="Rv3874"/>
    <s v="75-89"/>
    <x v="0"/>
    <x v="2"/>
    <x v="1"/>
    <n v="0.33333333333333331"/>
    <x v="221"/>
    <n v="232"/>
  </r>
  <r>
    <n v="4186"/>
    <s v="ARLMAGAGPAPMLAAAAG"/>
    <n v="18"/>
    <s v="YP_178022.1"/>
    <x v="0"/>
    <x v="0"/>
    <x v="0"/>
    <s v="Rv3873"/>
    <x v="0"/>
    <s v="Nil"/>
    <x v="0"/>
    <s v="Nil"/>
    <x v="1"/>
    <s v="Yes"/>
    <s v="No"/>
    <s v="No"/>
    <s v="No"/>
    <x v="13"/>
    <x v="2"/>
    <x v="2"/>
    <x v="2"/>
    <s v="HLA-A*68:02,HLA-B*07:02,HLA-B*15:02,HLA-B*35:01,HLA-B*35:03,HLA-B*46:01,HLA-B*48:01,HLA-B*55:01,HLA-B*56:01,HLA-C*01:02,HLA-C*03:02,HLA-C*03:03,HLA-C*03:04,HLA-C*08:01,HLA-C*08:02,HLA-C*12:02,HLA-C*15:02,HLA-C*16:01,HLA-C*17:01,HLA-DQA1*01:02/DQB1*06:02,HLA-DQA1*05:01/DQB1*03:01,HLA-E*01:01,HLA-G*01:01,HLA-G*01:02,HLA-G*01:03,HLA-G*01:04,HLA-G*01:06"/>
    <x v="52"/>
    <n v="1.4471580313422192"/>
    <x v="52"/>
    <x v="0"/>
    <x v="3"/>
    <x v="8"/>
    <x v="209"/>
    <s v="Nil"/>
    <s v="Nil"/>
    <x v="0"/>
    <x v="1"/>
    <s v="0,1,0.99,0.09"/>
    <s v="Rv3873"/>
    <s v="13-30"/>
    <x v="0"/>
    <x v="2"/>
    <x v="1"/>
    <n v="0.33333333333333331"/>
    <x v="222"/>
    <n v="233"/>
  </r>
  <r>
    <n v="49875"/>
    <s v="PVGQLPPAATQTLGQLGE"/>
    <n v="18"/>
    <s v="YP_178022.1"/>
    <x v="0"/>
    <x v="0"/>
    <x v="0"/>
    <s v="Rv3873"/>
    <x v="0"/>
    <s v="Nil"/>
    <x v="0"/>
    <s v="Nil"/>
    <x v="1"/>
    <s v="Yes"/>
    <s v="No"/>
    <s v="No"/>
    <s v="No"/>
    <x v="17"/>
    <x v="3"/>
    <x v="3"/>
    <x v="3"/>
    <s v="HLA-A*02:06,HLA-B*07:02,HLA-B*08:01,HLA-B*13:01,HLA-B*13:02,HLA-B*14:02,HLA-B*15:01,HLA-B*15:25,HLA-B*35:01,HLA-B*35:03,HLA-B*38:01,HLA-B*39:01,HLA-B*40:01,HLA-B*48:01,HLA-B*51:01,HLA-B*52:01,HLA-B*53:01,HLA-B*55:01,HLA-B*56:01,HLA-C*01:02,HLA-C*02:02,HLA-C*02:09,HLA-C*03:02,HLA-C*03:03,HLA-C*03:04,HLA-C*04:01,HLA-C*07:04,HLA-C*08:01,HLA-C*08:02,HLA-C*12:02,HLA-C*12:03,HLA-C*14:02,HLA-C*15:02,HLA-C*16:01,HLA-C*17:01,HLA-E*01:01,HLA-G*01:01,HLA-G*01:02,HLA-G*01:03,HLA-G*01:04,HLA-G*01:06"/>
    <x v="31"/>
    <n v="1.6232492903979006"/>
    <x v="31"/>
    <x v="0"/>
    <x v="2"/>
    <x v="165"/>
    <x v="210"/>
    <s v="Nil"/>
    <s v="Nil"/>
    <x v="0"/>
    <x v="1"/>
    <s v="0,1,0.99,0.09"/>
    <s v="Rv3873"/>
    <s v="197-214"/>
    <x v="0"/>
    <x v="2"/>
    <x v="1"/>
    <n v="0.33333333333333331"/>
    <x v="223"/>
    <n v="234"/>
  </r>
  <r>
    <n v="327"/>
    <s v="AANKQKQELDEISTNIRQAG"/>
    <n v="20"/>
    <s v="NP_218391.1"/>
    <x v="0"/>
    <x v="0"/>
    <x v="0"/>
    <s v="Rv3874"/>
    <x v="0"/>
    <s v="Nil"/>
    <x v="0"/>
    <s v="Nil"/>
    <x v="1"/>
    <s v="Yes"/>
    <s v="No"/>
    <s v="No"/>
    <s v="No"/>
    <x v="6"/>
    <x v="3"/>
    <x v="3"/>
    <x v="3"/>
    <s v="HLA-A*02:01,HLA-A*02:06,HLA-A*68:01,HLA-A*68:02,HLA-B*07:02,HLA-B*08:01,HLA-B*13:01,HLA-B*13:02,HLA-B*14:02,HLA-B*15:01,HLA-B*18:01,HLA-B*37:01,HLA-B*40:01,HLA-B*40:02,HLA-B*44:02,HLA-B*44:03,HLA-B*46:01,HLA-B*48:01,HLA-B*49:01,HLA-B*50:01,HLA-B*52:01,HLA-C*01:02,HLA-C*02:02,HLA-C*02:09,HLA-C*03:02,HLA-C*03:03,HLA-C*03:04,HLA-C*04:01,HLA-C*05:01,HLA-C*06:02,HLA-C*07:01,HLA-C*07:04,HLA-C*08:01,HLA-C*08:02,HLA-C*12:02,HLA-C*12:03,HLA-C*15:02,HLA-C*16:01,HLA-C*17:01,HLA-E*01:01"/>
    <x v="28"/>
    <n v="1.6127838567197355"/>
    <x v="28"/>
    <x v="6"/>
    <x v="24"/>
    <x v="166"/>
    <x v="211"/>
    <s v="AANKQkqeldeistnirqag,aankqkqeldeistnirqaG"/>
    <s v="bceid_32971:15(-0)/15(100.0%)&lt;=&gt;tceid_327:15(-5)/20(75.0%),bceid_432087:19(-4)/23(82.61%)&lt;=&gt;tceid_327:19(-1)/20(95.0%)"/>
    <x v="3"/>
    <x v="2"/>
    <s v="1,1,1.0,0.0"/>
    <s v="Rv3874"/>
    <s v="61-80"/>
    <x v="0"/>
    <x v="2"/>
    <x v="1"/>
    <n v="0.33333333333333331"/>
    <x v="224"/>
    <n v="235"/>
  </r>
  <r>
    <n v="43332"/>
    <s v="NAVFNFPPNGTHSWEYWGAQ"/>
    <n v="20"/>
    <s v="NP_216402.1"/>
    <x v="0"/>
    <x v="0"/>
    <x v="0"/>
    <s v="Rv1886c"/>
    <x v="0"/>
    <s v="Nil"/>
    <x v="0"/>
    <s v="EFG79198.1"/>
    <x v="0"/>
    <s v="No"/>
    <s v="No"/>
    <s v="Yes"/>
    <s v="No"/>
    <x v="18"/>
    <x v="3"/>
    <x v="3"/>
    <x v="3"/>
    <s v="HLA-A*03:01,HLA-A*23:01,HLA-A*24:02,HLA-A*25:01,HLA-A*26:01,HLA-A*29:02,HLA-A*30:02,HLA-A*32:01,HLA-B*07:02,HLA-B*08:01,HLA-B*15:02,HLA-B*35:01,HLA-B*35:03,HLA-B*38:01,HLA-B*39:01,HLA-B*51:01,HLA-B*53:01,HLA-B*57:01,HLA-B*58:01,HLA-B*58:02,HLA-C*01:02,HLA-C*02:02,HLA-C*02:09,HLA-C*03:02,HLA-C*03:03,HLA-C*03:04,HLA-C*04:01,HLA-C*07:01,HLA-C*07:02,HLA-C*08:01,HLA-C*12:02,HLA-C*12:03,HLA-C*14:02,HLA-C*16:01,HLA-DRB1*15:06,HLA-G*01:01,HLA-G*01:02,HLA-G*01:03,HLA-G*01:04,HLA-G*01:06"/>
    <x v="28"/>
    <n v="1.6127838567197355"/>
    <x v="28"/>
    <x v="0"/>
    <x v="42"/>
    <x v="47"/>
    <x v="212"/>
    <s v="navfnfppngthsweywgaq,NAVFNFPpngthsweywgaq"/>
    <s v="bceid_43332:20(-0)/20(100.0%)&lt;=&gt;tceid_43332:20(-0)/20(100.0%),bceid_48646:13(-0)/13(100.0%)&lt;=&gt;tceid_43332:13(-7)/20(65.0%)"/>
    <x v="3"/>
    <x v="0"/>
    <s v="0,1,1.0,0.06"/>
    <s v="Rv1886c"/>
    <s v="291-310"/>
    <x v="0"/>
    <x v="2"/>
    <x v="1"/>
    <n v="0.33333333333333331"/>
    <x v="225"/>
    <n v="236"/>
  </r>
  <r>
    <n v="187"/>
    <s v="AAGTAAQAAVVRFQE"/>
    <n v="15"/>
    <s v="NP_218391.1"/>
    <x v="0"/>
    <x v="0"/>
    <x v="0"/>
    <s v="Rv3874"/>
    <x v="0"/>
    <s v="Nil"/>
    <x v="0"/>
    <s v="Nil"/>
    <x v="1"/>
    <s v="Yes"/>
    <s v="No"/>
    <s v="No"/>
    <s v="No"/>
    <x v="32"/>
    <x v="3"/>
    <x v="3"/>
    <x v="3"/>
    <s v="HLA-A*25:01,HLA-A*32:01,HLA-A*33:03,HLA-A*68:01,HLA-A*68:02,HLA-B*13:01,HLA-B*13:02,HLA-B*15:01,HLA-B*15:02,HLA-B*15:25,HLA-B*35:01,HLA-B*37:01,HLA-B*46:01,HLA-B*48:01,HLA-B*51:01,HLA-B*52:01,HLA-B*53:01,HLA-B*57:01,HLA-B*58:01,HLA-B*58:02,HLA-C*02:02,HLA-C*02:09,HLA-C*03:02,HLA-C*03:03,HLA-C*03:04,HLA-C*05:01,HLA-C*08:01,HLA-C*12:02,HLA-C*12:03,HLA-C*15:02,HLA-C*16:01,HLA-C*17:01,HLA-DQA1*01:02/DQB1*06:02,HLA-DQA1*04:01/DQB1*04:02,HLA-DQA1*05:01/DQB1*03:01,HLA-G*01:01,HLA-G*01:02,HLA-G*01:03,HLA-G*01:04,HLA-G*01:06"/>
    <x v="28"/>
    <n v="1.6127838567197355"/>
    <x v="28"/>
    <x v="3"/>
    <x v="16"/>
    <x v="167"/>
    <x v="213"/>
    <s v="aagtaaqaavvrfqe"/>
    <s v="bceid_187:15(-0)/15(100.0%)&lt;=&gt;tceid_187:15(-0)/15(100.0%)"/>
    <x v="1"/>
    <x v="0"/>
    <s v="0,1,1.0,0.06"/>
    <s v="Rv3874"/>
    <s v="46-60"/>
    <x v="0"/>
    <x v="2"/>
    <x v="1"/>
    <n v="0.33333333333333331"/>
    <x v="226"/>
    <n v="237"/>
  </r>
  <r>
    <n v="161685"/>
    <s v="RGAAGTAAQAAVVRF"/>
    <n v="15"/>
    <s v="NP_218391.1"/>
    <x v="0"/>
    <x v="0"/>
    <x v="0"/>
    <s v="Rv3874"/>
    <x v="0"/>
    <s v="Nil"/>
    <x v="0"/>
    <s v="Nil"/>
    <x v="1"/>
    <s v="Yes"/>
    <s v="No"/>
    <s v="No"/>
    <s v="No"/>
    <x v="32"/>
    <x v="3"/>
    <x v="3"/>
    <x v="3"/>
    <s v="HLA-A*25:01,HLA-A*32:01,HLA-A*33:03,HLA-A*68:01,HLA-A*68:02,HLA-B*13:01,HLA-B*13:02,HLA-B*15:01,HLA-B*15:02,HLA-B*15:25,HLA-B*35:01,HLA-B*37:01,HLA-B*46:01,HLA-B*48:01,HLA-B*51:01,HLA-B*52:01,HLA-B*53:01,HLA-B*57:01,HLA-B*58:01,HLA-B*58:02,HLA-C*02:02,HLA-C*02:09,HLA-C*03:02,HLA-C*03:03,HLA-C*03:04,HLA-C*05:01,HLA-C*08:01,HLA-C*12:02,HLA-C*12:03,HLA-C*15:02,HLA-C*16:01,HLA-C*17:01,HLA-DQA1*01:02/DQB1*06:02,HLA-DQA1*04:01/DQB1*04:02,HLA-DQA1*05:01/DQB1*03:01,HLA-G*01:01,HLA-G*01:02,HLA-G*01:03,HLA-G*01:04,HLA-G*01:06"/>
    <x v="28"/>
    <n v="1.6127838567197355"/>
    <x v="28"/>
    <x v="3"/>
    <x v="16"/>
    <x v="167"/>
    <x v="213"/>
    <s v="Nil"/>
    <s v="Nil"/>
    <x v="0"/>
    <x v="0"/>
    <s v="0,1,1.0,0.06"/>
    <s v="Rv3874"/>
    <s v="44-58"/>
    <x v="0"/>
    <x v="2"/>
    <x v="1"/>
    <n v="0.33333333333333331"/>
    <x v="226"/>
    <n v="238"/>
  </r>
  <r>
    <n v="55191"/>
    <s v="RPKPDTETY"/>
    <n v="9"/>
    <s v="NP_215870.1,NP_217590.1,NP_218206.1"/>
    <x v="1"/>
    <x v="1"/>
    <x v="1"/>
    <s v="Rv1354c,Rv3074,Rv3689"/>
    <x v="1"/>
    <s v="Nil"/>
    <x v="0"/>
    <s v="Nil"/>
    <x v="1"/>
    <s v="Yes"/>
    <s v="No"/>
    <s v="No"/>
    <s v="No"/>
    <x v="27"/>
    <x v="4"/>
    <x v="4"/>
    <x v="4"/>
    <s v="HLA-A*25:01,HLA-A*26:01,HLA-A*29:02,HLA-A*30:02,HLA-A*32:01,HLA-B*07:02,HLA-B*15:01,HLA-B*15:02,HLA-B*15:25,HLA-B*18:01,HLA-B*35:01,HLA-B*35:03,HLA-B*44:02,HLA-B*44:03,HLA-B*46:01,HLA-B*53:01,HLA-B*55:01,HLA-B*56:01,HLA-B*58:01,HLA-B*58:02,HLA-C*02:02,HLA-C*02:09,HLA-C*03:02,HLA-C*04:01,HLA-C*07:01,HLA-C*07:02,HLA-C*12:02,HLA-C*12:03,HLA-C*14:02,HLA-C*16:01"/>
    <x v="58"/>
    <n v="1.4913616938342726"/>
    <x v="58"/>
    <x v="79"/>
    <x v="98"/>
    <x v="168"/>
    <x v="214"/>
    <s v="Nil"/>
    <s v="Nil"/>
    <x v="0"/>
    <x v="2"/>
    <s v="1,3,2.94,0.26"/>
    <s v="Rv3689,Rv3074,Rv1354c"/>
    <s v="9-17,179-187,104-112"/>
    <x v="1"/>
    <x v="6"/>
    <x v="1"/>
    <n v="0.33333333333333331"/>
    <x v="227"/>
    <n v="239"/>
  </r>
  <r>
    <n v="161634"/>
    <s v="GRSEFAYGSFVRTVS"/>
    <n v="15"/>
    <s v="NP_216547.1"/>
    <x v="0"/>
    <x v="0"/>
    <x v="0"/>
    <s v="Rv2031c"/>
    <x v="0"/>
    <s v="Nil"/>
    <x v="0"/>
    <s v="EFG74196.1"/>
    <x v="0"/>
    <s v="No"/>
    <s v="No"/>
    <s v="Yes"/>
    <s v="No"/>
    <x v="36"/>
    <x v="4"/>
    <x v="4"/>
    <x v="4"/>
    <s v="HLA-DPA1*01/DPB1*04:01,HLA-DPA1*01:03/DPB1*02:01,HLA-DPA1*01:03/DPB1*04:01,HLA-DPA1*02:01/DPB1*01:01,HLA-DPA1*02:01/DPB1*05:01,HLA-DPA1*02:01/DPB1*14:01,HLA-DPA1*03:01/DPB1*04:02,HLA-DQA1*05:01/DQB1*03:01,HLA-DRB1*08:13,HLA-DRB1*11:14,HLA-DRB1*11:20,HLA-DRB1*13:23,HLA-DRB1*15:02"/>
    <x v="78"/>
    <n v="1.146128035678238"/>
    <x v="78"/>
    <x v="80"/>
    <x v="99"/>
    <x v="169"/>
    <x v="215"/>
    <s v="Nil"/>
    <s v="Nil"/>
    <x v="0"/>
    <x v="2"/>
    <s v="1,1,1.0,0.0"/>
    <s v="Rv2031c"/>
    <s v="89-103"/>
    <x v="0"/>
    <x v="0"/>
    <x v="0"/>
    <n v="0.66666666666666663"/>
    <x v="228"/>
    <n v="240"/>
  </r>
  <r>
    <n v="144920"/>
    <s v="LWFELMKPMTSTATGR"/>
    <n v="16"/>
    <s v="NP_218396.1"/>
    <x v="0"/>
    <x v="0"/>
    <x v="0"/>
    <s v="Rv3879c"/>
    <x v="0"/>
    <s v="Nil"/>
    <x v="0"/>
    <s v="Nil"/>
    <x v="1"/>
    <s v="Yes"/>
    <s v="No"/>
    <s v="No"/>
    <s v="No"/>
    <x v="20"/>
    <x v="3"/>
    <x v="3"/>
    <x v="3"/>
    <s v="HLA-A*68:02,HLA-B*07:02,HLA-B*08:01,HLA-B*18:01,HLA-B*40:02,HLA-B*49:01,HLA-B*50:01,HLA-B*55:01,HLA-B*56:01,HLA-C*14:02,HLA-DRB1*01:01,HLA-DRB1*01:02,HLA-DRB1*03:05,HLA-DRB1*03:09,HLA-DRB1*04:01,HLA-DRB1*04:04,HLA-DRB1*04:05,HLA-DRB1*04:08,HLA-DRB1*04:10,HLA-DRB1*04:21,HLA-DRB1*04:23,HLA-DRB1*04:26,HLA-DRB1*08:01,HLA-DRB1*08:02,HLA-DRB1*08:04,HLA-DRB1*08:13,HLA-DRB1*08:17,HLA-DRB1*09:01,HLA-DRB1*11:01,HLA-DRB1*11:04,HLA-DRB1*11:06,HLA-DRB1*11:14,HLA-DRB1*11:20,HLA-DRB1*11:28,HLA-DRB1*13:05,HLA-DRB1*13:07,HLA-DRB1*13:11,HLA-DRB1*13:21,HLA-DRB1*13:23,HLA-DRB1*15:02,HLA-DRB5*01:01,HLA-DRB5*01:05"/>
    <x v="27"/>
    <n v="1.6334684555795864"/>
    <x v="27"/>
    <x v="81"/>
    <x v="100"/>
    <x v="170"/>
    <x v="216"/>
    <s v="Nil"/>
    <s v="Nil"/>
    <x v="0"/>
    <x v="5"/>
    <s v="0,1,0.89,0.31"/>
    <s v="Rv3879c"/>
    <s v="657-672"/>
    <x v="0"/>
    <x v="1"/>
    <x v="0"/>
    <n v="0.66666666666666663"/>
    <x v="229"/>
    <n v="241"/>
  </r>
  <r>
    <n v="27981"/>
    <s v="IPPRGTQAVVLKVYQNAGGT"/>
    <n v="20"/>
    <s v="NP_216496.1"/>
    <x v="0"/>
    <x v="0"/>
    <x v="0"/>
    <s v="Rv1980c"/>
    <x v="0"/>
    <s v="Nil"/>
    <x v="0"/>
    <s v="Nil"/>
    <x v="1"/>
    <s v="Yes"/>
    <s v="No"/>
    <s v="No"/>
    <s v="No"/>
    <x v="20"/>
    <x v="3"/>
    <x v="3"/>
    <x v="3"/>
    <s v="HLA-A*02:01,HLA-A*02:06,HLA-A*03:01,HLA-A*11:01,HLA-A*26:01,HLA-A*29:02,HLA-A*30:01,HLA-A*30:02,HLA-A*68:02,HLA-B*07:02,HLA-B*08:01,HLA-B*13:01,HLA-B*13:02,HLA-B*14:02,HLA-B*15:01,HLA-B*15:02,HLA-B*15:25,HLA-B*18:01,HLA-B*35:01,HLA-B*35:03,HLA-B*44:02,HLA-B*44:03,HLA-B*46:01,HLA-B*51:01,HLA-B*52:01,HLA-B*55:01,HLA-B*56:01,HLA-C*01:02,HLA-C*02:02,HLA-C*02:09,HLA-C*03:02,HLA-C*12:02,HLA-C*12:03,HLA-C*15:02,HLA-C*16:01,HLA-DRB1*04:02,HLA-DRB1*04:04,HLA-DRB1*08:04,HLA-DRB1*08:06,HLA-DRB1*08:13,HLA-DRB1*15:01,HLA-DRB1*15:06"/>
    <x v="27"/>
    <n v="1.6334684555795864"/>
    <x v="27"/>
    <x v="82"/>
    <x v="101"/>
    <x v="171"/>
    <x v="217"/>
    <s v="Nil"/>
    <s v="Nil"/>
    <x v="0"/>
    <x v="2"/>
    <s v="1,1,1.0,0.0"/>
    <s v="Rv1980c"/>
    <s v="104-123"/>
    <x v="0"/>
    <x v="2"/>
    <x v="1"/>
    <n v="0.33333333333333331"/>
    <x v="230"/>
    <n v="242"/>
  </r>
  <r>
    <n v="126028"/>
    <s v="FMYEGDTPL"/>
    <n v="9"/>
    <s v="NP_217813.1"/>
    <x v="0"/>
    <x v="0"/>
    <x v="0"/>
    <s v="Rv3296"/>
    <x v="0"/>
    <s v="Nil"/>
    <x v="0"/>
    <s v="EEI15436.1,EEI17577.1,EEI27571.1,EEI62571.1,EEI79243.1,EEN89252.1,EET77415.1,EEW49949.1,EFD51796.1,EFG76029.1,EFG82094.1,EFK54481.1,EFM44095.1,EFP58598.1,EFQ80492.1,EFQ82639.1,EGD23264.1,EJZ81989.1,EKX90902.1,EPD65757.1,EPD71102.1,EPD86516.1,ERS38908.1,ERS43922.1,ERS45622.1,ERS46799.1,ERS47880.1,ERS52963.1,ERS53403.1,ERS54489.1,ERS57962.1,ERS59201.1,ERS63999.1,ERS70815.1,ERS70936.1,ERS71012.1,ERS76684.1,ERS77591.1,KGF20438.1,KXB55387.1,KXI16938.1,OFK06006.1,OFK29577.1,OFK61825.1,OFK69137.1,OFK90996.1,OFL20997.1,OFL59853.1,OFL78037.1,OFL91656.1,OFL97501.1,OFM32895.1,OFN15615.1,OFN33741.1,OFN42280.1,OFN75966.1,OFO21360.1,OFO35480.1,OFO43014.1,OFP18722.1,OFP25635.1,OFP31978.1,OFP33557.1,OFP63041.1,OFP69913.1,OFP71203.1,OFP87010.1,OFQ34211.1,OFQ95152.1,OFR40340.1,OFR66182.1,OFR86488.1,OFS15117.1,OFS20041.1,OFS39251.1,OFT23903.1,OFT28471.1,OFT29565.1,OFT34320.1,OFT41032.1,OFT49072.1,OFT52284.1,OFT53337.1,OFT59192.1,OFT60182.1,OFT63263.1,OFT64778.1,OFT75101.1,OFT83964.1,OFU54186.1,OHF37485.1,OHO33777.1,OHO34520.1,OHO51777.1,OHO64986.1,OHO70686.1,OHO82503.1,OHQ54504.1,OHR20319.1"/>
    <x v="7"/>
    <s v="No"/>
    <s v="No"/>
    <s v="Yes"/>
    <s v="No"/>
    <x v="17"/>
    <x v="3"/>
    <x v="3"/>
    <x v="3"/>
    <s v="HLA-A*02:01,HLA-A*02:06,HLA-A*32:01,HLA-B*08:01,HLA-B*13:01,HLA-B*13:02,HLA-B*14:02,HLA-B*15:01,HLA-B*15:02,HLA-B*15:25,HLA-B*35:01,HLA-B*35:03,HLA-B*38:01,HLA-B*39:01,HLA-B*46:01,HLA-B*48:01,HLA-B*52:01,HLA-C*01:02,HLA-C*02:02,HLA-C*02:09,HLA-C*03:02,HLA-C*03:03,HLA-C*03:04,HLA-C*04:01,HLA-C*05:01,HLA-C*07:02,HLA-C*07:04,HLA-C*08:01,HLA-C*08:02,HLA-C*12:02,HLA-C*12:03,HLA-C*14:02,HLA-C*16:01,HLA-C*17:01,HLA-E*01:01,HLA-G*01:01,HLA-G*01:02,HLA-G*01:03,HLA-G*01:04,HLA-G*01:06"/>
    <x v="28"/>
    <n v="1.6127838567197355"/>
    <x v="28"/>
    <x v="0"/>
    <x v="2"/>
    <x v="172"/>
    <x v="218"/>
    <s v="Nil"/>
    <s v="Nil"/>
    <x v="0"/>
    <x v="12"/>
    <s v="0,1,0.98,0.15"/>
    <s v="Rv3296"/>
    <s v="862-870"/>
    <x v="0"/>
    <x v="2"/>
    <x v="1"/>
    <n v="0.33333333333333331"/>
    <x v="231"/>
    <n v="243"/>
  </r>
  <r>
    <n v="144870"/>
    <s v="APIVMVDSVEHLDL"/>
    <n v="14"/>
    <s v="NP_216285.1"/>
    <x v="0"/>
    <x v="0"/>
    <x v="0"/>
    <s v="Rv1769"/>
    <x v="0"/>
    <s v="Nil"/>
    <x v="0"/>
    <s v="Nil"/>
    <x v="1"/>
    <s v="Yes"/>
    <s v="No"/>
    <s v="No"/>
    <s v="No"/>
    <x v="17"/>
    <x v="3"/>
    <x v="3"/>
    <x v="3"/>
    <s v="HLA-A*02:01,HLA-A*02:06,HLA-A*23:01,HLA-A*32:01,HLA-B*07:02,HLA-B*13:01,HLA-B*13:02,HLA-B*15:01,HLA-B*15:25,HLA-B*35:03,HLA-B*37:01,HLA-B*38:01,HLA-B*46:01,HLA-B*48:01,HLA-B*51:01,HLA-B*52:01,HLA-B*55:01,HLA-B*56:01,HLA-C*01:02,HLA-C*02:02,HLA-C*02:09,HLA-C*03:02,HLA-C*03:03,HLA-C*03:04,HLA-C*04:01,HLA-C*05:01,HLA-C*06:02,HLA-C*07:02,HLA-C*07:04,HLA-C*08:01,HLA-C*08:02,HLA-C*12:02,HLA-C*12:03,HLA-C*17:01,HLA-E*01:01,HLA-G*01:01,HLA-G*01:02,HLA-G*01:03,HLA-G*01:04,HLA-G*01:06"/>
    <x v="28"/>
    <n v="1.6127838567197355"/>
    <x v="28"/>
    <x v="0"/>
    <x v="2"/>
    <x v="129"/>
    <x v="219"/>
    <s v="Nil"/>
    <s v="Nil"/>
    <x v="0"/>
    <x v="12"/>
    <s v="0,1,0.98,0.15"/>
    <s v="Rv1769"/>
    <s v="132-145"/>
    <x v="0"/>
    <x v="2"/>
    <x v="1"/>
    <n v="0.33333333333333331"/>
    <x v="231"/>
    <n v="244"/>
  </r>
  <r>
    <n v="161628"/>
    <s v="FQEAANKQKQELDEI"/>
    <n v="15"/>
    <s v="NP_218391.1"/>
    <x v="0"/>
    <x v="0"/>
    <x v="0"/>
    <s v="Rv3874"/>
    <x v="0"/>
    <s v="Nil"/>
    <x v="0"/>
    <s v="Nil"/>
    <x v="1"/>
    <s v="Yes"/>
    <s v="No"/>
    <s v="No"/>
    <s v="No"/>
    <x v="6"/>
    <x v="3"/>
    <x v="3"/>
    <x v="3"/>
    <s v="HLA-A*02:06,HLA-B*07:02,HLA-B*08:01,HLA-B*13:01,HLA-B*13:02,HLA-B*14:02,HLA-B*15:01,HLA-B*37:01,HLA-B*40:01,HLA-B*40:02,HLA-B*44:02,HLA-B*44:03,HLA-B*46:01,HLA-B*48:01,HLA-B*49:01,HLA-B*52:01,HLA-C*01:02,HLA-C*02:02,HLA-C*02:09,HLA-C*03:02,HLA-C*03:03,HLA-C*03:04,HLA-C*04:01,HLA-C*05:01,HLA-C*06:02,HLA-C*07:01,HLA-C*07:04,HLA-C*08:01,HLA-C*08:02,HLA-C*12:02,HLA-C*12:03,HLA-C*15:02,HLA-C*16:01,HLA-C*17:01,HLA-E*01:01"/>
    <x v="38"/>
    <n v="1.5563025007672873"/>
    <x v="38"/>
    <x v="83"/>
    <x v="102"/>
    <x v="173"/>
    <x v="220"/>
    <s v="Nil"/>
    <s v="Nil"/>
    <x v="0"/>
    <x v="2"/>
    <s v="1,1,1.0,0.0"/>
    <s v="Rv3874"/>
    <s v="58-72"/>
    <x v="0"/>
    <x v="2"/>
    <x v="1"/>
    <n v="0.33333333333333331"/>
    <x v="232"/>
    <n v="245"/>
  </r>
  <r>
    <n v="140615"/>
    <s v="WLYPGAQNL"/>
    <n v="9"/>
    <s v="YP_177889.1"/>
    <x v="0"/>
    <x v="0"/>
    <x v="0"/>
    <s v="Rv2531c"/>
    <x v="0"/>
    <s v="Nil"/>
    <x v="0"/>
    <s v="EFG74320.1"/>
    <x v="0"/>
    <s v="No"/>
    <s v="No"/>
    <s v="Yes"/>
    <s v="No"/>
    <x v="17"/>
    <x v="3"/>
    <x v="3"/>
    <x v="3"/>
    <s v="HLA-A*02:01,HLA-A*02:06,HLA-A*23:01,HLA-A*24:02,HLA-A*32:01,HLA-A*68:02,HLA-B*08:01,HLA-B*13:01,HLA-B*13:02,HLA-B*14:02,HLA-B*15:01,HLA-B*15:02,HLA-B*15:25,HLA-B*35:03,HLA-B*38:01,HLA-B*39:01,HLA-B*46:01,HLA-B*48:01,HLA-B*52:01,HLA-C*01:02,HLA-C*02:02,HLA-C*02:09,HLA-C*03:02,HLA-C*03:03,HLA-C*03:04,HLA-C*04:01,HLA-C*05:01,HLA-C*06:02,HLA-C*07:01,HLA-C*07:02,HLA-C*07:04,HLA-C*08:01,HLA-C*08:02,HLA-C*12:02,HLA-C*12:03,HLA-C*14:02,HLA-C*15:02,HLA-C*16:01,HLA-C*17:01,HLA-E*01:01,HLA-G*01:01,HLA-G*01:02,HLA-G*01:03,HLA-G*01:04,HLA-G*01:06"/>
    <x v="25"/>
    <n v="1.6627578316815741"/>
    <x v="25"/>
    <x v="0"/>
    <x v="0"/>
    <x v="150"/>
    <x v="221"/>
    <s v="Nil"/>
    <s v="Nil"/>
    <x v="0"/>
    <x v="7"/>
    <s v="0,1,0.94,0.24"/>
    <s v="Rv2531c"/>
    <s v="71-79"/>
    <x v="0"/>
    <x v="2"/>
    <x v="1"/>
    <n v="0.33333333333333331"/>
    <x v="233"/>
    <n v="246"/>
  </r>
  <r>
    <n v="155195"/>
    <s v="LWLSVAAVAGALLALTRAIL"/>
    <n v="20"/>
    <s v="NP_216249.1"/>
    <x v="0"/>
    <x v="0"/>
    <x v="0"/>
    <s v="Rv1733c"/>
    <x v="0"/>
    <s v="Nil"/>
    <x v="0"/>
    <s v="Nil"/>
    <x v="1"/>
    <s v="Yes"/>
    <s v="No"/>
    <s v="No"/>
    <s v="No"/>
    <x v="36"/>
    <x v="4"/>
    <x v="4"/>
    <x v="4"/>
    <s v="HLA-DPA1*02:01/DPB1*01:01,HLA-DPA1*02:01/DPB1*14:01,HLA-DPA1*03:01/DPB1*04:02,HLA-DQA1*01:02/DQB1*06:02,HLA-DQA1*03:01/DQB1*03:02,HLA-DQA1*04:01/DQB1*04:02,HLA-DQA1*05:01/DQB1*02:01,HLA-DQA1*05:01/DQB1*03:01,HLA-DRB1*01:01,HLA-DRB1*07:01,HLA-DRB1*09:01,HLA-DRB1*11:01"/>
    <x v="81"/>
    <n v="1.1139433523068367"/>
    <x v="81"/>
    <x v="84"/>
    <x v="103"/>
    <x v="174"/>
    <x v="222"/>
    <s v="Nil"/>
    <s v="Nil"/>
    <x v="0"/>
    <x v="0"/>
    <s v="0,1,1.0,0.06"/>
    <s v="Rv1733c"/>
    <s v="171-190"/>
    <x v="0"/>
    <x v="0"/>
    <x v="0"/>
    <n v="0.66666666666666663"/>
    <x v="234"/>
    <n v="247"/>
  </r>
  <r>
    <n v="120395"/>
    <s v="AGIERTFVAYLKMAGKTAQDT"/>
    <n v="21"/>
    <s v="NP_214932.1"/>
    <x v="0"/>
    <x v="0"/>
    <x v="0"/>
    <s v="Rv0418"/>
    <x v="0"/>
    <s v="Nil"/>
    <x v="0"/>
    <s v="EFG76590.1"/>
    <x v="0"/>
    <s v="No"/>
    <s v="No"/>
    <s v="Yes"/>
    <s v="No"/>
    <x v="5"/>
    <x v="1"/>
    <x v="1"/>
    <x v="1"/>
    <s v="HLA-A*03:01,HLA-A*11:01,HLA-A*26:01,HLA-A*29:02,HLA-A*30:01,HLA-A*30:02,HLA-A*32:01,HLA-A*74:01,HLA-B*08:01,HLA-B*14:02,HLA-B*15:01,HLA-B*15:02,HLA-B*15:25,HLA-B*18:01,HLA-B*27:02,HLA-B*27:05,HLA-B*37:01,HLA-B*40:01,HLA-B*40:02,HLA-B*44:03,HLA-B*46:01,HLA-B*48:01,HLA-B*49:01,HLA-B*50:01,HLA-B*52:01,HLA-B*57:01,HLA-B*58:01,HLA-B*58:02,HLA-C*02:02,HLA-C*02:09,HLA-C*03:02,HLA-C*03:03,HLA-C*03:04,HLA-C*06:02,HLA-C*12:02,HLA-C*12:03,HLA-C*14:02,HLA-C*15:02,HLA-C*17:01,HLA-DPA1*01:03/DPB1*02:01,HLA-DPA1*01:03/DPB1*04:01,HLA-DPA1*02:01/DPB1*01:01,HLA-DPA1*02:01/DPB1*05:01,HLA-DPA1*02:01/DPB1*14:01,HLA-DPA1*03:01/DPB1*04:02,HLA-DRB1*01:01,HLA-DRB1*03:05,HLA-DRB1*03:06,HLA-DRB1*03:07,HLA-DRB1*03:08,HLA-DRB1*03:09,HLA-DRB1*04:01,HLA-DRB1*08:01,HLA-DRB1*08:02,HLA-DRB1*08:04,HLA-DRB1*08:06,HLA-DRB1*08:13,HLA-DRB1*08:17,HLA-DRB1*11:01,HLA-DRB1*11:02,HLA-DRB1*11:04,HLA-DRB1*11:06,HLA-DRB1*11:07,HLA-DRB1*11:14,HLA-DRB1*11:20,HLA-DRB1*11:21,HLA-DRB1*11:28,HLA-DRB1*13:04,HLA-DRB1*13:05,HLA-DRB1*13:07,HLA-DRB1*13:11,HLA-DRB1*13:21,HLA-DRB1*13:22,HLA-DRB1*13:23,HLA-DRB1*15:01,HLA-DRB1*15:02,HLA-DRB1*15:06,HLA-DRB5*01:01,HLA-DRB5*01:05,HLA-E*01:01,HLA-G*01:01,HLA-G*01:02,HLA-G*01:03,HLA-G*01:04,HLA-G*01:06"/>
    <x v="83"/>
    <n v="1.9344984512435677"/>
    <x v="83"/>
    <x v="0"/>
    <x v="0"/>
    <x v="175"/>
    <x v="149"/>
    <s v="Nil"/>
    <s v="Nil"/>
    <x v="0"/>
    <x v="8"/>
    <s v="0,1,0.97,0.16"/>
    <s v="Nil"/>
    <s v="Nil"/>
    <x v="5"/>
    <x v="5"/>
    <x v="3"/>
    <n v="0"/>
    <x v="235"/>
    <n v="248"/>
  </r>
  <r>
    <n v="3400"/>
    <s v="ANRAVKPTGSAAIGLSMAGS"/>
    <n v="20"/>
    <s v="NP_216402.1"/>
    <x v="0"/>
    <x v="0"/>
    <x v="0"/>
    <s v="Rv1886c"/>
    <x v="0"/>
    <s v="Nil"/>
    <x v="0"/>
    <s v="Nil"/>
    <x v="1"/>
    <s v="Yes"/>
    <s v="No"/>
    <s v="No"/>
    <s v="No"/>
    <x v="21"/>
    <x v="2"/>
    <x v="2"/>
    <x v="2"/>
    <s v="HLA-A*30:01,HLA-B*07:02,HLA-B*15:25,HLA-B*35:01,HLA-B*35:03,HLA-B*46:01,HLA-B*55:01,HLA-B*56:01,HLA-B*58:01,HLA-B*58:02,HLA-C*01:02,HLA-C*02:02,HLA-C*02:09,HLA-C*03:02,HLA-C*03:03,HLA-C*03:04,HLA-C*08:01,HLA-C*12:02,HLA-C*12:03,HLA-C*15:02,HLA-C*16:01,HLA-C*17:01,HLA-DQA1*01:02/DQB1*06:02,HLA-DQA1*05:01/DQB1*03:01,HLA-DRB1*07:01,HLA-DRB1*07:03,HLA-DRB1*09:01"/>
    <x v="52"/>
    <n v="1.4471580313422192"/>
    <x v="52"/>
    <x v="85"/>
    <x v="104"/>
    <x v="176"/>
    <x v="223"/>
    <s v="anravkptgsaaiglSMAGS,anravkptgsaaiglsmags,anrhvkptgsavvglSMAGS,anravkptgsaaIGLSMAGS"/>
    <s v="bceid_3399:15(-0)/15(100.0%)&lt;=&gt;tceid_3400:15(-5)/20(75.0%),bceid_3400:20(-0)/20(100.0%)&lt;=&gt;tceid_3400:20(-0)/20(100.0%),bceid_3402:15(-0)/15(100.0%)&lt;=&gt;tceid_3400:15(-5)/20(75.0%),bceid_103732:12(-3)/15(80.0%)&lt;=&gt;tceid_3400:12(-8)/20(60.0%)"/>
    <x v="4"/>
    <x v="0"/>
    <s v="0,1,1.0,0.06"/>
    <s v="Rv1886c"/>
    <s v="151-170"/>
    <x v="0"/>
    <x v="2"/>
    <x v="1"/>
    <n v="0.33333333333333331"/>
    <x v="236"/>
    <n v="249"/>
  </r>
  <r>
    <n v="67695"/>
    <s v="VANNTRLWVYCGNGT"/>
    <n v="15"/>
    <s v="NP_216402.1,YP_177694.1"/>
    <x v="3"/>
    <x v="3"/>
    <x v="3"/>
    <s v="Rv0129c,Rv1886c"/>
    <x v="3"/>
    <s v="Nil"/>
    <x v="0"/>
    <s v="EFG73837.1,EFG76843.1,EFG79198.1"/>
    <x v="2"/>
    <s v="No"/>
    <s v="No"/>
    <s v="Yes"/>
    <s v="No"/>
    <x v="21"/>
    <x v="2"/>
    <x v="2"/>
    <x v="2"/>
    <s v="HLA-A*29:02,HLA-A*30:02,HLA-B*15:01,HLA-B*15:02,HLA-B*15:25,HLA-B*35:01,HLA-B*46:01,HLA-B*53:01,HLA-B*57:01,HLA-B*58:01,HLA-B*58:02,HLA-C*02:02,HLA-C*02:09,HLA-C*03:02,HLA-C*06:02,HLA-C*07:01,HLA-C*12:02,HLA-C*12:03,HLA-C*15:02,HLA-C*16:01,HLA-C*17:01,HLA-DQA1*01:02/DQB1*06:02,HLA-DRB1*15:06"/>
    <x v="55"/>
    <n v="1.3802112417116059"/>
    <x v="55"/>
    <x v="86"/>
    <x v="105"/>
    <x v="177"/>
    <x v="224"/>
    <s v="Nil"/>
    <s v="Nil"/>
    <x v="0"/>
    <x v="2"/>
    <s v="1,2,2.0,0.06"/>
    <s v="Rv1886c,Rv0129c"/>
    <s v="241-255,245-259"/>
    <x v="3"/>
    <x v="2"/>
    <x v="1"/>
    <n v="0.33333333333333331"/>
    <x v="237"/>
    <n v="250"/>
  </r>
  <r>
    <n v="42797"/>
    <s v="MTEQQWNFAGIEAAASAIQG"/>
    <n v="20"/>
    <s v="YP_178023.1"/>
    <x v="0"/>
    <x v="0"/>
    <x v="0"/>
    <s v="Rv3875"/>
    <x v="0"/>
    <s v="Nil"/>
    <x v="0"/>
    <s v="Nil"/>
    <x v="1"/>
    <s v="Yes"/>
    <s v="No"/>
    <s v="No"/>
    <s v="No"/>
    <x v="36"/>
    <x v="4"/>
    <x v="4"/>
    <x v="4"/>
    <s v="HLA-DPA1*02:01/DPB1*14:01,HLA-DQA1*01:02/DQB1*06:02,HLA-DQA1*03:01/DQB1*03:02,HLA-DQA1*04:01/DQB1*04:02,HLA-DQA1*05:01/DQB1*03:01,HLA-DRB1*01:01,HLA-DRB1*04:01,HLA-DRB1*04:04,HLA-DRB1*04:05,HLA-DRB1*04:08,HLA-DRB1*08:02,HLA-DRB1*09:01,HLA-DRB1*13:07"/>
    <x v="78"/>
    <n v="1.146128035678238"/>
    <x v="78"/>
    <x v="87"/>
    <x v="106"/>
    <x v="178"/>
    <x v="225"/>
    <s v="mteqqwnfagieaaasAIQG"/>
    <s v="bceid_42795:16(-0)/16(100.0%)&lt;=&gt;tceid_42797:16(-4)/20(80.0%)"/>
    <x v="1"/>
    <x v="0"/>
    <s v="0,1,1.0,0.06"/>
    <s v="Rv3875"/>
    <d v="2020-01-01T00:00:00"/>
    <x v="0"/>
    <x v="0"/>
    <x v="0"/>
    <n v="0.66666666666666663"/>
    <x v="238"/>
    <n v="251"/>
  </r>
  <r>
    <n v="42798"/>
    <s v="MTEQQWNFAGIEAAASAIQGNVTSI"/>
    <n v="25"/>
    <s v="YP_178023.1"/>
    <x v="0"/>
    <x v="0"/>
    <x v="0"/>
    <s v="Rv3875"/>
    <x v="0"/>
    <s v="Nil"/>
    <x v="0"/>
    <s v="Nil"/>
    <x v="1"/>
    <s v="Yes"/>
    <s v="No"/>
    <s v="No"/>
    <s v="No"/>
    <x v="36"/>
    <x v="4"/>
    <x v="4"/>
    <x v="4"/>
    <s v="HLA-DPA1*02:01/DPB1*14:01,HLA-DQA1*01:02/DQB1*06:02,HLA-DQA1*03:01/DQB1*03:02,HLA-DQA1*04:01/DQB1*04:02,HLA-DQA1*05:01/DQB1*03:01,HLA-DRB1*01:01,HLA-DRB1*04:01,HLA-DRB1*04:04,HLA-DRB1*04:05,HLA-DRB1*04:08,HLA-DRB1*08:02,HLA-DRB1*09:01,HLA-DRB1*13:07"/>
    <x v="78"/>
    <n v="1.146128035678238"/>
    <x v="78"/>
    <x v="87"/>
    <x v="106"/>
    <x v="178"/>
    <x v="225"/>
    <s v="MTEQQWNFAGIEaaasaiqgnvtsi,mteqqwnfagieaaasAIQGNVTSI"/>
    <s v="bceid_60:13(-3)/16(81.25%)&lt;=&gt;tceid_42798:13(-12)/25(52.0%),bceid_42795:16(-0)/16(100.0%)&lt;=&gt;tceid_42798:16(-9)/25(64.0%)"/>
    <x v="3"/>
    <x v="0"/>
    <s v="0,1,1.0,0.06"/>
    <s v="Rv3875"/>
    <d v="2025-01-01T00:00:00"/>
    <x v="0"/>
    <x v="0"/>
    <x v="0"/>
    <n v="0.66666666666666663"/>
    <x v="238"/>
    <n v="252"/>
  </r>
  <r>
    <n v="7530"/>
    <s v="DAHGAMIRAQAASLE"/>
    <n v="15"/>
    <s v="NP_215553.1,NP_215714.1,NP_216862.1,NP_218136.1,YP_177838.1"/>
    <x v="4"/>
    <x v="4"/>
    <x v="4"/>
    <s v="Rv1037c,Rv1198,Rv1793,Rv2346c,Rv3619c"/>
    <x v="2"/>
    <s v="Nil"/>
    <x v="0"/>
    <s v="EFG78381.1,EFG78811.1,EFG79310.1"/>
    <x v="2"/>
    <s v="No"/>
    <s v="No"/>
    <s v="Yes"/>
    <s v="No"/>
    <x v="36"/>
    <x v="4"/>
    <x v="4"/>
    <x v="4"/>
    <s v="HLA-DPA1*02:01/DPB1*14:01,HLA-DQA1*01:02/DQB1*06:02,HLA-DQA1*03:01/DQB1*03:02,HLA-DQA1*04:01/DQB1*04:02,HLA-DQA1*05:01/DQB1*03:01,HLA-DRB1*01:01,HLA-DRB1*01:02,HLA-DRB1*04:10,HLA-DRB1*09:01,HLA-DRB1*13:02,HLA-DRB4*01:01"/>
    <x v="77"/>
    <n v="1.0791812460476249"/>
    <x v="77"/>
    <x v="88"/>
    <x v="107"/>
    <x v="179"/>
    <x v="226"/>
    <s v="Nil"/>
    <s v="Nil"/>
    <x v="0"/>
    <x v="2"/>
    <s v="2,6,4.82,0.72"/>
    <s v="Rv1793,Rv3619c,Rv1037c,Rv2346c,Rv1198"/>
    <s v="11-25,11-25,11-25,11-25,11-25"/>
    <x v="2"/>
    <x v="2"/>
    <x v="1"/>
    <n v="0.33333333333333331"/>
    <x v="239"/>
    <n v="253"/>
  </r>
  <r>
    <n v="195825"/>
    <s v="PDSGTHSWEYWGAQLNAMK"/>
    <n v="19"/>
    <s v="NP_216402.1,NP_218321.1"/>
    <x v="3"/>
    <x v="3"/>
    <x v="3"/>
    <s v="Rv1886c,Rv3804c"/>
    <x v="3"/>
    <s v="Nil"/>
    <x v="0"/>
    <s v="Nil"/>
    <x v="1"/>
    <s v="Yes"/>
    <s v="No"/>
    <s v="No"/>
    <s v="No"/>
    <x v="28"/>
    <x v="4"/>
    <x v="4"/>
    <x v="4"/>
    <s v="HLA-A*23:01,HLA-A*25:01,HLA-A*26:01,HLA-A*29:02,HLA-A*30:02,HLA-A*33:03,HLA-B*15:02,HLA-B*18:01,HLA-B*35:01,HLA-B*37:01,HLA-B*38:01,HLA-B*39:01,HLA-B*40:01,HLA-B*40:02,HLA-B*48:01,HLA-B*49:01,HLA-B*50:01,HLA-B*53:01,HLA-B*57:01,HLA-B*58:01,HLA-B*58:02,HLA-C*04:01,HLA-C*14:02,HLA-G*01:01,HLA-G*01:02,HLA-G*01:03,HLA-G*01:04,HLA-G*01:06"/>
    <x v="68"/>
    <n v="1.4623979978989561"/>
    <x v="68"/>
    <x v="22"/>
    <x v="108"/>
    <x v="180"/>
    <x v="227"/>
    <s v="PDngthsweywgaqLNAMK"/>
    <s v="bceid_48646:12(-1)/13(92.31%)&lt;=&gt;tceid_195825:12(-7)/19(63.16%)"/>
    <x v="1"/>
    <x v="2"/>
    <s v="1,2,1.99,0.1"/>
    <s v="Rv3804c,Rv1886c"/>
    <s v="300-318,297-315"/>
    <x v="3"/>
    <x v="2"/>
    <x v="1"/>
    <n v="0.33333333333333331"/>
    <x v="240"/>
    <n v="254"/>
  </r>
  <r>
    <n v="195553"/>
    <s v="KAGCQTYKWETFLTSELPGWLQANRHV"/>
    <n v="27"/>
    <s v="NP_218321.1"/>
    <x v="0"/>
    <x v="0"/>
    <x v="0"/>
    <s v="Rv3804c"/>
    <x v="0"/>
    <s v="Nil"/>
    <x v="0"/>
    <s v="Nil"/>
    <x v="1"/>
    <s v="Yes"/>
    <s v="No"/>
    <s v="No"/>
    <s v="No"/>
    <x v="6"/>
    <x v="3"/>
    <x v="3"/>
    <x v="3"/>
    <s v="HLA-A*02:01,HLA-A*02:06,HLA-A*23:01,HLA-A*24:02,HLA-A*25:01,HLA-A*32:01,HLA-A*33:03,HLA-A*68:01,HLA-A*68:02,HLA-B*13:01,HLA-B*13:02,HLA-B*18:01,HLA-B*37:01,HLA-B*39:01,HLA-B*40:01,HLA-B*40:02,HLA-B*44:02,HLA-B*44:03,HLA-B*48:01,HLA-B*49:01,HLA-B*50:01,HLA-B*52:01,HLA-B*53:01,HLA-B*57:01,HLA-B*58:01,HLA-B*58:02,HLA-C*02:02,HLA-C*02:09,HLA-C*03:03,HLA-C*03:04,HLA-C*08:02,HLA-C*12:03,HLA-C*14:02,HLA-C*15:02,HLA-C*17:01,HLA-E*01:01"/>
    <x v="35"/>
    <n v="1.568201724066995"/>
    <x v="35"/>
    <x v="89"/>
    <x v="68"/>
    <x v="181"/>
    <x v="228"/>
    <s v="KAgcqtykwetfltselpqwlQANRHV,KAGCQTYKWETFLtselpqwlsanrav"/>
    <s v="bceid_18898:19(-1)/20(95.0%)&lt;=&gt;tceid_195553:19(-8)/27(70.37%),bceid_103668:14(-1)/15(93.33%)&lt;=&gt;tceid_195553:14(-13)/27(51.85%)"/>
    <x v="3"/>
    <x v="9"/>
    <s v="0,1,0.99,0.12"/>
    <s v="Rv3804c"/>
    <s v="132-158"/>
    <x v="0"/>
    <x v="2"/>
    <x v="1"/>
    <n v="0.33333333333333331"/>
    <x v="241"/>
    <n v="255"/>
  </r>
  <r>
    <n v="326"/>
    <s v="AANKQKQELDEISTN"/>
    <n v="15"/>
    <s v="NP_218391.1"/>
    <x v="0"/>
    <x v="0"/>
    <x v="0"/>
    <s v="Rv3874"/>
    <x v="0"/>
    <s v="Nil"/>
    <x v="0"/>
    <s v="Nil"/>
    <x v="1"/>
    <s v="Yes"/>
    <s v="No"/>
    <s v="No"/>
    <s v="No"/>
    <x v="6"/>
    <x v="3"/>
    <x v="3"/>
    <x v="3"/>
    <s v="HLA-A*02:06,HLA-B*07:02,HLA-B*08:01,HLA-B*13:01,HLA-B*13:02,HLA-B*14:02,HLA-B*15:01,HLA-B*37:01,HLA-B*46:01,HLA-B*48:01,HLA-B*49:01,HLA-B*52:01,HLA-C*01:02,HLA-C*02:02,HLA-C*02:09,HLA-C*03:02,HLA-C*03:03,HLA-C*03:04,HLA-C*04:01,HLA-C*05:01,HLA-C*06:02,HLA-C*07:01,HLA-C*07:04,HLA-C*08:01,HLA-C*08:02,HLA-C*12:02,HLA-C*12:03,HLA-C*15:02,HLA-C*16:01,HLA-C*17:01,HLA-E*01:01"/>
    <x v="63"/>
    <n v="1.505149978319906"/>
    <x v="63"/>
    <x v="90"/>
    <x v="109"/>
    <x v="182"/>
    <x v="229"/>
    <s v="Nil"/>
    <s v="Nil"/>
    <x v="0"/>
    <x v="2"/>
    <s v="1,1,1.0,0.0"/>
    <s v="Rv3874"/>
    <s v="61-75"/>
    <x v="0"/>
    <x v="2"/>
    <x v="1"/>
    <n v="0.33333333333333331"/>
    <x v="242"/>
    <n v="256"/>
  </r>
  <r>
    <n v="136142"/>
    <s v="AVADHVAAV"/>
    <n v="9"/>
    <s v="NP_216500.1"/>
    <x v="0"/>
    <x v="0"/>
    <x v="0"/>
    <s v="Rv1984c"/>
    <x v="0"/>
    <s v="Nil"/>
    <x v="0"/>
    <s v="Nil"/>
    <x v="1"/>
    <s v="Yes"/>
    <s v="No"/>
    <s v="No"/>
    <s v="No"/>
    <x v="6"/>
    <x v="3"/>
    <x v="3"/>
    <x v="3"/>
    <s v="HLA-A*02:01,HLA-A*02:06,HLA-A*25:01,HLA-A*26:01,HLA-A*32:01,HLA-A*68:02,HLA-B*13:01,HLA-B*13:02,HLA-B*46:01,HLA-B*51:01,HLA-B*52:01,HLA-B*55:01,HLA-C*01:02,HLA-C*02:02,HLA-C*02:09,HLA-C*03:02,HLA-C*03:03,HLA-C*03:04,HLA-C*04:01,HLA-C*05:01,HLA-C*06:02,HLA-C*07:01,HLA-C*07:04,HLA-C*08:01,HLA-C*08:02,HLA-C*12:02,HLA-C*12:03,HLA-C*15:02,HLA-C*16:01,HLA-C*17:01,HLA-E*01:01"/>
    <x v="63"/>
    <n v="1.505149978319906"/>
    <x v="63"/>
    <x v="91"/>
    <x v="110"/>
    <x v="183"/>
    <x v="230"/>
    <s v="Nil"/>
    <s v="Nil"/>
    <x v="0"/>
    <x v="1"/>
    <s v="0,1,0.99,0.09"/>
    <s v="Rv1984c"/>
    <s v="134-142"/>
    <x v="0"/>
    <x v="2"/>
    <x v="1"/>
    <n v="0.33333333333333331"/>
    <x v="243"/>
    <n v="257"/>
  </r>
  <r>
    <n v="106222"/>
    <s v="AAWGGSGSEAYQGVQ"/>
    <n v="15"/>
    <s v="YP_178023.1"/>
    <x v="0"/>
    <x v="0"/>
    <x v="0"/>
    <s v="Rv3875"/>
    <x v="0"/>
    <s v="Nil"/>
    <x v="0"/>
    <s v="Nil"/>
    <x v="1"/>
    <s v="Yes"/>
    <s v="No"/>
    <s v="No"/>
    <s v="No"/>
    <x v="21"/>
    <x v="2"/>
    <x v="2"/>
    <x v="2"/>
    <s v="HLA-A*29:02,HLA-A*30:02,HLA-B*15:01,HLA-B*15:02,HLA-B*15:25,HLA-B*35:01,HLA-B*46:01,HLA-C*02:02,HLA-C*02:09,HLA-C*03:02,HLA-C*12:02,HLA-DQA1*05:01/DQB1*03:01,HLA-DRB1*07:03"/>
    <x v="78"/>
    <n v="1.146128035678238"/>
    <x v="78"/>
    <x v="92"/>
    <x v="111"/>
    <x v="184"/>
    <x v="231"/>
    <s v="Nil"/>
    <s v="Nil"/>
    <x v="0"/>
    <x v="2"/>
    <s v="1,1,1.0,0.0"/>
    <s v="Rv3875"/>
    <s v="41-55"/>
    <x v="0"/>
    <x v="0"/>
    <x v="0"/>
    <n v="0.66666666666666663"/>
    <x v="244"/>
    <n v="258"/>
  </r>
  <r>
    <n v="226395"/>
    <s v="TKLAAAWGGSGSEAY"/>
    <n v="15"/>
    <s v="YP_178023.1"/>
    <x v="0"/>
    <x v="0"/>
    <x v="0"/>
    <s v="Rv3875"/>
    <x v="0"/>
    <s v="Nil"/>
    <x v="0"/>
    <s v="Nil"/>
    <x v="1"/>
    <s v="Yes"/>
    <s v="No"/>
    <s v="No"/>
    <s v="No"/>
    <x v="21"/>
    <x v="2"/>
    <x v="2"/>
    <x v="2"/>
    <s v="HLA-A*29:02,HLA-A*30:02,HLA-B*15:01,HLA-B*15:02,HLA-B*15:25,HLA-B*35:01,HLA-B*46:01,HLA-C*02:02,HLA-C*02:09,HLA-C*03:02,HLA-C*12:02,HLA-DQA1*05:01/DQB1*03:01,HLA-DRB1*07:03"/>
    <x v="78"/>
    <n v="1.146128035678238"/>
    <x v="78"/>
    <x v="92"/>
    <x v="111"/>
    <x v="184"/>
    <x v="231"/>
    <s v="Nil"/>
    <s v="Nil"/>
    <x v="0"/>
    <x v="2"/>
    <s v="1,1,1.0,0.0"/>
    <s v="Rv3875"/>
    <s v="37-51"/>
    <x v="0"/>
    <x v="0"/>
    <x v="0"/>
    <n v="0.66666666666666663"/>
    <x v="244"/>
    <n v="259"/>
  </r>
  <r>
    <n v="155875"/>
    <s v="TAACNRDDVERFFELAAEPT"/>
    <n v="20"/>
    <s v="NP_216545.1"/>
    <x v="0"/>
    <x v="0"/>
    <x v="0"/>
    <s v="Rv2029c"/>
    <x v="0"/>
    <s v="Nil"/>
    <x v="0"/>
    <s v="Nil"/>
    <x v="1"/>
    <s v="Yes"/>
    <s v="No"/>
    <s v="No"/>
    <s v="No"/>
    <x v="36"/>
    <x v="4"/>
    <x v="4"/>
    <x v="4"/>
    <s v="HLA-DPA1*01/DPB1*04:01,HLA-DPA1*01:03/DPB1*02:01,HLA-DPA1*02:01/DPB1*01:01,HLA-DQA1*01:01/DQB1*05:01,HLA-DQA1*03:01/DQB1*03:02,HLA-DQA1*04:01/DQB1*04:02,HLA-DQA1*05:01/DQB1*02:01,HLA-DRB1*01:01,HLA-DRB1*15:06,HLA-DRB3*01:01"/>
    <x v="84"/>
    <n v="1.0413926851582251"/>
    <x v="84"/>
    <x v="93"/>
    <x v="10"/>
    <x v="185"/>
    <x v="232"/>
    <s v="Nil"/>
    <s v="Nil"/>
    <x v="0"/>
    <x v="1"/>
    <s v="0,1,0.99,0.09"/>
    <s v="Rv2029c"/>
    <s v="301-320"/>
    <x v="0"/>
    <x v="0"/>
    <x v="0"/>
    <n v="0.66666666666666663"/>
    <x v="245"/>
    <n v="260"/>
  </r>
  <r>
    <n v="19359"/>
    <s v="GELSKQTGQQVSIAPNAGLD"/>
    <n v="20"/>
    <s v="NP_216496.1"/>
    <x v="0"/>
    <x v="0"/>
    <x v="0"/>
    <s v="Rv1980c"/>
    <x v="0"/>
    <s v="Nil"/>
    <x v="0"/>
    <s v="Nil"/>
    <x v="1"/>
    <s v="Yes"/>
    <s v="No"/>
    <s v="No"/>
    <s v="No"/>
    <x v="6"/>
    <x v="3"/>
    <x v="3"/>
    <x v="3"/>
    <s v="HLA-A*02:01,HLA-A*02:06,HLA-A*32:01,HLA-A*68:02,HLA-B*13:01,HLA-B*13:02,HLA-B*15:01,HLA-B*37:01,HLA-B*38:01,HLA-B*39:01,HLA-B*40:01,HLA-B*40:02,HLA-B*44:02,HLA-B*44:03,HLA-B*48:01,HLA-B*49:01,HLA-B*50:01,HLA-B*52:01,HLA-C*01:02,HLA-C*02:02,HLA-C*02:09,HLA-C*03:02,HLA-C*03:03,HLA-C*03:04,HLA-C*07:04,HLA-C*08:01,HLA-C*12:02,HLA-C*12:03,HLA-C*15:02,HLA-C*16:01,HLA-C*17:01,HLA-E*01:01"/>
    <x v="49"/>
    <n v="1.5185139398778875"/>
    <x v="49"/>
    <x v="94"/>
    <x v="112"/>
    <x v="186"/>
    <x v="233"/>
    <s v="Nil"/>
    <s v="Nil"/>
    <x v="0"/>
    <x v="2"/>
    <s v="1,1,1.0,0.0"/>
    <s v="Rv1980c"/>
    <s v="164-183"/>
    <x v="0"/>
    <x v="2"/>
    <x v="1"/>
    <n v="0.33333333333333331"/>
    <x v="246"/>
    <n v="261"/>
  </r>
  <r>
    <n v="4682"/>
    <s v="ASPVAQSYL"/>
    <n v="9"/>
    <s v="NP_215690.1"/>
    <x v="0"/>
    <x v="0"/>
    <x v="0"/>
    <s v="Rv1174c"/>
    <x v="0"/>
    <s v="Nil"/>
    <x v="0"/>
    <s v="Nil"/>
    <x v="1"/>
    <s v="Yes"/>
    <s v="No"/>
    <s v="No"/>
    <s v="No"/>
    <x v="17"/>
    <x v="3"/>
    <x v="3"/>
    <x v="3"/>
    <s v="HLA-A*30:02,HLA-B*07:02,HLA-B*15:02,HLA-B*15:25,HLA-B*35:01,HLA-B*35:03,HLA-B*46:01,HLA-B*51:01,HLA-B*58:02,HLA-C*01:02,HLA-C*02:02,HLA-C*02:09,HLA-C*03:02,HLA-C*03:03,HLA-C*03:04,HLA-C*05:01,HLA-C*08:01,HLA-C*08:02,HLA-C*12:02,HLA-C*12:03,HLA-C*15:02,HLA-C*16:01,HLA-C*17:01,HLA-E*01:01,HLA-G*01:01,HLA-G*01:02,HLA-G*01:03,HLA-G*01:04,HLA-G*01:06"/>
    <x v="61"/>
    <n v="1.4771212547196624"/>
    <x v="61"/>
    <x v="3"/>
    <x v="5"/>
    <x v="187"/>
    <x v="234"/>
    <s v="Nil"/>
    <s v="Nil"/>
    <x v="0"/>
    <x v="0"/>
    <s v="0,1,1.0,0.06"/>
    <s v="Rv1174c"/>
    <s v="61-69"/>
    <x v="0"/>
    <x v="2"/>
    <x v="1"/>
    <n v="0.33333333333333331"/>
    <x v="247"/>
    <n v="262"/>
  </r>
  <r>
    <n v="5952"/>
    <s v="AYVPYVAWL"/>
    <n v="9"/>
    <s v="YP_177711.1,YP_177806.1,YP_177918.1"/>
    <x v="1"/>
    <x v="1"/>
    <x v="1"/>
    <s v="Rv0286,Rv0388c,Rv1387,Rv3018c,Rv3022c"/>
    <x v="2"/>
    <s v="Nil"/>
    <x v="0"/>
    <s v="Nil"/>
    <x v="1"/>
    <s v="Yes"/>
    <s v="No"/>
    <s v="No"/>
    <s v="No"/>
    <x v="37"/>
    <x v="4"/>
    <x v="4"/>
    <x v="4"/>
    <s v="HLA-A*23:01,HLA-A*24:02,HLA-C*01:02,HLA-C*04:01,HLA-C*06:02,HLA-C*07:01,HLA-C*07:02,HLA-C*07:04,HLA-C*14:02,HLA-E*01:01,HLA-G*01:01,HLA-G*01:02,HLA-G*01:03,HLA-G*01:04,HLA-G*01:06"/>
    <x v="82"/>
    <n v="1.2041199826559248"/>
    <x v="82"/>
    <x v="3"/>
    <x v="22"/>
    <x v="188"/>
    <x v="235"/>
    <s v="Nil"/>
    <s v="Nil"/>
    <x v="0"/>
    <x v="2"/>
    <s v="2,5,4.48,0.76"/>
    <s v="Rv3018c,Rv3022c"/>
    <s v="71-79,71-79"/>
    <x v="3"/>
    <x v="2"/>
    <x v="1"/>
    <n v="0.33333333333333331"/>
    <x v="248"/>
    <n v="263"/>
  </r>
  <r>
    <n v="195226"/>
    <s v="DPAWQRNDPLLNVGKLIAN"/>
    <n v="19"/>
    <s v="NP_218321.1"/>
    <x v="0"/>
    <x v="0"/>
    <x v="0"/>
    <s v="Rv3804c"/>
    <x v="0"/>
    <s v="Nil"/>
    <x v="0"/>
    <s v="Nil"/>
    <x v="1"/>
    <s v="Yes"/>
    <s v="No"/>
    <s v="No"/>
    <s v="No"/>
    <x v="17"/>
    <x v="3"/>
    <x v="3"/>
    <x v="3"/>
    <s v="HLA-A*02:06,HLA-A*23:01,HLA-A*24:02,HLA-B*07:02,HLA-B*08:01,HLA-B*13:02,HLA-B*14:02,HLA-B*27:02,HLA-B*27:05,HLA-B*35:01,HLA-B*35:03,HLA-B*38:01,HLA-B*39:01,HLA-B*48:01,HLA-B*51:01,HLA-B*53:01,HLA-C*04:01,HLA-C*06:02,HLA-C*07:01,HLA-C*07:02,HLA-C*07:04,HLA-C*14:02,HLA-E*01:01,HLA-G*01:01,HLA-G*01:02,HLA-G*01:03,HLA-G*01:04,HLA-G*01:06"/>
    <x v="68"/>
    <n v="1.4623979978989561"/>
    <x v="68"/>
    <x v="0"/>
    <x v="5"/>
    <x v="189"/>
    <x v="236"/>
    <s v="dpawerndptqqipklIAN"/>
    <s v="bceid_21797:16(-4)/20(80.0%)&lt;=&gt;tceid_195226:16(-3)/19(84.21%)"/>
    <x v="1"/>
    <x v="1"/>
    <s v="0,1,0.99,0.09"/>
    <s v="Rv3804c"/>
    <s v="228-246"/>
    <x v="0"/>
    <x v="2"/>
    <x v="1"/>
    <n v="0.33333333333333331"/>
    <x v="249"/>
    <n v="264"/>
  </r>
  <r>
    <n v="140599"/>
    <s v="SLRNWIATL"/>
    <n v="9"/>
    <s v="NP_215107.1"/>
    <x v="0"/>
    <x v="0"/>
    <x v="0"/>
    <s v="Rv0593"/>
    <x v="0"/>
    <s v="Nil"/>
    <x v="0"/>
    <s v="Nil"/>
    <x v="1"/>
    <s v="Yes"/>
    <s v="No"/>
    <s v="No"/>
    <s v="No"/>
    <x v="17"/>
    <x v="3"/>
    <x v="3"/>
    <x v="3"/>
    <s v="HLA-A*02:01,HLA-A*02:06,HLA-A*30:01,HLA-A*32:01,HLA-B*07:02,HLA-B*08:01,HLA-B*13:01,HLA-B*13:02,HLA-B*14:02,HLA-B*15:25,HLA-B*46:01,HLA-B*48:01,HLA-C*01:02,HLA-C*02:02,HLA-C*02:09,HLA-C*06:02,HLA-C*07:01,HLA-C*07:02,HLA-C*07:04,HLA-C*12:03,HLA-C*17:01,HLA-E*01:01,HLA-G*01:01,HLA-G*01:02,HLA-G*01:03,HLA-G*01:04,HLA-G*01:06"/>
    <x v="52"/>
    <n v="1.4471580313422192"/>
    <x v="52"/>
    <x v="0"/>
    <x v="5"/>
    <x v="190"/>
    <x v="237"/>
    <s v="Nil"/>
    <s v="Nil"/>
    <x v="0"/>
    <x v="4"/>
    <s v="0,1,0.99,0.1"/>
    <s v="Rv0593"/>
    <s v="99-107"/>
    <x v="0"/>
    <x v="6"/>
    <x v="1"/>
    <n v="0.33333333333333331"/>
    <x v="250"/>
    <n v="265"/>
  </r>
  <r>
    <n v="65198"/>
    <s v="TMFAEQMKILVPVFTSND"/>
    <n v="18"/>
    <s v="NP_214736.1"/>
    <x v="0"/>
    <x v="0"/>
    <x v="0"/>
    <s v="Rv0222"/>
    <x v="0"/>
    <s v="Nil"/>
    <x v="0"/>
    <s v="Nil"/>
    <x v="1"/>
    <s v="Yes"/>
    <s v="No"/>
    <s v="No"/>
    <s v="No"/>
    <x v="5"/>
    <x v="1"/>
    <x v="1"/>
    <x v="1"/>
    <s v="HLA-A*02:01,HLA-A*02:06,HLA-A*23:01,HLA-A*24:02,HLA-A*32:01,HLA-A*68:02,HLA-B*08:01,HLA-B*13:01,HLA-B*13:02,HLA-B*14:02,HLA-B*15:01,HLA-B*15:02,HLA-B*15:25,HLA-B*37:01,HLA-B*39:01,HLA-B*40:01,HLA-B*40:02,HLA-B*44:02,HLA-B*44:03,HLA-B*46:01,HLA-B*48:01,HLA-B*49:01,HLA-B*50:01,HLA-B*51:01,HLA-B*52:01,HLA-C*02:02,HLA-C*02:09,HLA-C*03:03,HLA-C*03:04,HLA-C*05:01,HLA-C*06:02,HLA-C*07:02,HLA-C*07:04,HLA-C*08:01,HLA-C*08:02,HLA-C*12:02,HLA-C*12:03,HLA-C*14:02,HLA-C*15:02,HLA-C*16:01,HLA-C*17:01,HLA-DPA1*02:01/DPB1*01:01,HLA-DPA1*02:01/DPB1*05:01,HLA-DPA1*02:01/DPB1*14:01,HLA-DPA1*03:01/DPB1*04:02,HLA-DRB1*01:02,HLA-DRB1*04:04,HLA-DRB1*04:05,HLA-DRB1*04:08,HLA-DRB1*04:10,HLA-DRB1*04:23,HLA-DRB1*08:02,HLA-DRB1*08:06,HLA-DRB1*09:01,HLA-DRB1*12:01,HLA-E*01:01,HLA-G*01:01,HLA-G*01:02,HLA-G*01:03,HLA-G*01:04,HLA-G*01:06"/>
    <x v="11"/>
    <n v="1.7923916894982539"/>
    <x v="11"/>
    <x v="0"/>
    <x v="0"/>
    <x v="26"/>
    <x v="238"/>
    <s v="Nil"/>
    <s v="Nil"/>
    <x v="0"/>
    <x v="9"/>
    <s v="0,1,0.99,0.12"/>
    <s v="Nil"/>
    <s v="Nil"/>
    <x v="5"/>
    <x v="5"/>
    <x v="3"/>
    <n v="0"/>
    <x v="251"/>
    <n v="266"/>
  </r>
  <r>
    <n v="120511"/>
    <s v="ETLHERIKVTERRLLVAAVAALATH"/>
    <n v="25"/>
    <s v="NP_215471.1"/>
    <x v="0"/>
    <x v="0"/>
    <x v="0"/>
    <s v="Rv0956"/>
    <x v="0"/>
    <s v="Nil"/>
    <x v="0"/>
    <s v="Nil"/>
    <x v="1"/>
    <s v="Yes"/>
    <s v="No"/>
    <s v="No"/>
    <s v="No"/>
    <x v="1"/>
    <x v="0"/>
    <x v="0"/>
    <x v="0"/>
    <s v="HLA-A*02:01,HLA-A*30:01,HLA-A*31:01,HLA-A*32:01,HLA-A*33:03,HLA-A*68:02,HLA-B*08:01,HLA-B*13:02,HLA-B*14:02,HLA-B*18:01,HLA-B*27:02,HLA-B*27:05,HLA-B*40:02,HLA-B*46:01,HLA-B*49:01,HLA-B*50:01,HLA-C*03:02,HLA-C*06:02,HLA-C*07:04,HLA-C*12:02,HLA-C*12:03,HLA-C*15:02,HLA-C*17:01,HLA-DPA1*02:01/DPB1*05:01,HLA-DPA1*02:01/DPB1*14:01,HLA-DPA1*03:01/DPB1*04:02,HLA-DQA1*01:02/DQB1*06:02,HLA-DQA1*03:01/DQB1*03:02,HLA-DQA1*04:01/DQB1*04:02,HLA-DQA1*05:01/DQB1*03:01,HLA-DRB1*01:01,HLA-DRB1*01:02,HLA-DRB1*03:01,HLA-DRB1*04:04,HLA-DRB1*07:01,HLA-DRB1*07:03,HLA-DRB1*08:02,HLA-DRB1*08:06,HLA-DRB1*09:01,HLA-DRB1*11:01,HLA-DRB3*02:02,HLA-DRB4*01:01,HLA-E*01:01"/>
    <x v="39"/>
    <n v="1.6434526764861874"/>
    <x v="39"/>
    <x v="2"/>
    <x v="42"/>
    <x v="191"/>
    <x v="239"/>
    <s v="etlherikvterrllvaavaalath"/>
    <s v="bceid_120511:25(-0)/25(100.0%)&lt;=&gt;tceid_120511:25(-0)/25(100.0%)"/>
    <x v="1"/>
    <x v="1"/>
    <s v="0,1,0.99,0.09"/>
    <s v="Nil"/>
    <s v="Nil"/>
    <x v="5"/>
    <x v="5"/>
    <x v="3"/>
    <n v="0"/>
    <x v="252"/>
    <n v="267"/>
  </r>
  <r>
    <n v="161707"/>
    <s v="TEQQWNFAGIEAAAS"/>
    <n v="15"/>
    <s v="YP_178023.1"/>
    <x v="0"/>
    <x v="0"/>
    <x v="0"/>
    <s v="Rv3875"/>
    <x v="0"/>
    <s v="Nil"/>
    <x v="0"/>
    <s v="Nil"/>
    <x v="1"/>
    <s v="Yes"/>
    <s v="No"/>
    <s v="No"/>
    <s v="No"/>
    <x v="38"/>
    <x v="4"/>
    <x v="4"/>
    <x v="4"/>
    <s v="HLA-B*13:02,HLA-B*50:01,HLA-B*52:01,HLA-DQA1*01:02/DQB1*06:02,HLA-DQA1*03:01/DQB1*03:02,HLA-DQA1*04:01/DQB1*04:02,HLA-DQA1*05:01/DQB1*03:01,HLA-DRB1*01:01,HLA-DRB1*04:01,HLA-DRB1*04:08,HLA-DRB1*13:07"/>
    <x v="77"/>
    <n v="1.0791812460476249"/>
    <x v="77"/>
    <x v="95"/>
    <x v="113"/>
    <x v="192"/>
    <x v="240"/>
    <s v="teqqwnfagieaaas"/>
    <s v="bceid_42795:15(-1)/16(93.75%)&lt;=&gt;tceid_161707:15(-0)/15(100.0%)"/>
    <x v="1"/>
    <x v="0"/>
    <s v="0,1,1.0,0.06"/>
    <s v="Rv3875"/>
    <d v="2016-02-01T00:00:00"/>
    <x v="0"/>
    <x v="0"/>
    <x v="0"/>
    <n v="0.66666666666666663"/>
    <x v="253"/>
    <n v="268"/>
  </r>
  <r>
    <n v="161623"/>
    <s v="EQQWNFAGIEAAASA"/>
    <n v="15"/>
    <s v="YP_178023.1"/>
    <x v="0"/>
    <x v="0"/>
    <x v="0"/>
    <s v="Rv3875"/>
    <x v="0"/>
    <s v="Nil"/>
    <x v="0"/>
    <s v="Nil"/>
    <x v="1"/>
    <s v="Yes"/>
    <s v="No"/>
    <s v="No"/>
    <s v="No"/>
    <x v="36"/>
    <x v="4"/>
    <x v="4"/>
    <x v="4"/>
    <s v="HLA-DPA1*02:01/DPB1*14:01,HLA-DQA1*01:02/DQB1*06:02,HLA-DQA1*03:01/DQB1*03:02,HLA-DQA1*04:01/DQB1*04:02,HLA-DQA1*05:01/DQB1*03:01,HLA-DRB1*01:01,HLA-DRB1*04:01,HLA-DRB1*04:08,HLA-DRB1*08:02,HLA-DRB1*13:07"/>
    <x v="84"/>
    <n v="1.0413926851582251"/>
    <x v="84"/>
    <x v="96"/>
    <x v="114"/>
    <x v="193"/>
    <x v="241"/>
    <s v="eqqwnfagieaaasA"/>
    <s v="bceid_42795:14(-2)/16(87.5%)&lt;=&gt;tceid_161623:14(-1)/15(93.33%)"/>
    <x v="1"/>
    <x v="0"/>
    <s v="0,1,1.0,0.06"/>
    <s v="Rv3875"/>
    <d v="2017-03-01T00:00:00"/>
    <x v="0"/>
    <x v="0"/>
    <x v="0"/>
    <n v="0.66666666666666663"/>
    <x v="254"/>
    <n v="269"/>
  </r>
  <r>
    <n v="2695"/>
    <s v="ALLDPSQGMGPSLIGLAMGD"/>
    <n v="20"/>
    <s v="NP_216402.1"/>
    <x v="0"/>
    <x v="0"/>
    <x v="0"/>
    <s v="Rv1886c"/>
    <x v="0"/>
    <s v="Nil"/>
    <x v="0"/>
    <s v="EFG77402.1,EFG79198.1"/>
    <x v="3"/>
    <s v="No"/>
    <s v="No"/>
    <s v="Yes"/>
    <s v="No"/>
    <x v="6"/>
    <x v="3"/>
    <x v="3"/>
    <x v="3"/>
    <s v="HLA-A*02:01,HLA-A*02:06,HLA-A*32:01,HLA-B*07:02,HLA-B*13:01,HLA-B*13:02,HLA-B*15:01,HLA-B*15:02,HLA-B*15:25,HLA-B*35:01,HLA-B*35:03,HLA-B*39:01,HLA-B*46:01,HLA-B*48:01,HLA-B*52:01,HLA-B*53:01,HLA-B*55:01,HLA-B*56:01,HLA-C*01:02,HLA-C*03:02,HLA-C*03:03,HLA-C*03:04,HLA-C*04:01,HLA-C*05:01,HLA-C*08:01,HLA-C*08:02,HLA-C*17:01,HLA-E*01:01"/>
    <x v="68"/>
    <n v="1.4623979978989561"/>
    <x v="68"/>
    <x v="97"/>
    <x v="115"/>
    <x v="194"/>
    <x v="242"/>
    <s v="alldpsqgmgpsliglamgd"/>
    <s v="bceid_2695:20(-0)/20(100.0%)&lt;=&gt;tceid_2695:20(-0)/20(100.0%)"/>
    <x v="1"/>
    <x v="0"/>
    <s v="0,1,1.0,0.06"/>
    <s v="Rv1886c"/>
    <s v="191-210"/>
    <x v="0"/>
    <x v="2"/>
    <x v="1"/>
    <n v="0.33333333333333331"/>
    <x v="255"/>
    <n v="270"/>
  </r>
  <r>
    <n v="155902"/>
    <s v="TEVGQDQYVWHPIVNPEASP"/>
    <n v="20"/>
    <s v="NP_216545.1"/>
    <x v="0"/>
    <x v="0"/>
    <x v="0"/>
    <s v="Rv2029c"/>
    <x v="0"/>
    <s v="Nil"/>
    <x v="0"/>
    <s v="Nil"/>
    <x v="1"/>
    <s v="Yes"/>
    <s v="No"/>
    <s v="No"/>
    <s v="No"/>
    <x v="39"/>
    <x v="4"/>
    <x v="4"/>
    <x v="4"/>
    <s v="HLA-A*02:06,HLA-A*25:01,HLA-B*13:02,HLA-B*14:02,HLA-B*18:01,HLA-B*35:01,HLA-B*35:03,HLA-B*37:01,HLA-B*39:01,HLA-B*40:01,HLA-B*40:02,HLA-B*44:02,HLA-B*44:03,HLA-B*49:01,HLA-B*50:01,HLA-B*51:01,HLA-B*52:01,HLA-B*53:01,HLA-B*55:01,HLA-B*56:01,HLA-B*57:01,HLA-B*58:01,HLA-B*58:02,HLA-DRB1*04:01,HLA-DRB1*04:08,HLA-DRB1*04:26,HLA-DRB1*11:14,HLA-DRB1*11:20,HLA-DRB1*13:23"/>
    <x v="61"/>
    <n v="1.4771212547196624"/>
    <x v="61"/>
    <x v="98"/>
    <x v="116"/>
    <x v="195"/>
    <x v="243"/>
    <s v="Nil"/>
    <s v="Nil"/>
    <x v="0"/>
    <x v="9"/>
    <s v="0,1,0.99,0.12"/>
    <s v="Rv2029c"/>
    <s v="320-339"/>
    <x v="0"/>
    <x v="0"/>
    <x v="0"/>
    <n v="0.66666666666666663"/>
    <x v="256"/>
    <n v="271"/>
  </r>
  <r>
    <n v="62799"/>
    <s v="TAAQAAVVRFQEAAN"/>
    <n v="15"/>
    <s v="NP_218391.1"/>
    <x v="0"/>
    <x v="0"/>
    <x v="0"/>
    <s v="Rv3874"/>
    <x v="0"/>
    <s v="Nil"/>
    <x v="0"/>
    <s v="Nil"/>
    <x v="1"/>
    <s v="Yes"/>
    <s v="No"/>
    <s v="No"/>
    <s v="No"/>
    <x v="28"/>
    <x v="4"/>
    <x v="4"/>
    <x v="4"/>
    <s v="HLA-A*25:01,HLA-A*32:01,HLA-A*33:03,HLA-A*68:01,HLA-B*08:01,HLA-B*13:01,HLA-B*13:02,HLA-B*15:01,HLA-B*15:02,HLA-B*15:25,HLA-B*35:01,HLA-B*37:01,HLA-B*46:01,HLA-B*48:01,HLA-B*51:01,HLA-B*52:01,HLA-B*53:01,HLA-B*55:01,HLA-B*56:01,HLA-B*57:01,HLA-B*58:01,HLA-B*58:02,HLA-C*02:02,HLA-C*02:09,HLA-C*03:02,HLA-C*03:03,HLA-C*03:04,HLA-C*05:01,HLA-C*08:01,HLA-C*12:02,HLA-C*12:03,HLA-C*15:02,HLA-C*16:01,HLA-C*17:01,HLA-G*01:01,HLA-G*01:02,HLA-G*01:03,HLA-G*01:04,HLA-G*01:06"/>
    <x v="40"/>
    <n v="1.6020599913279623"/>
    <x v="40"/>
    <x v="19"/>
    <x v="27"/>
    <x v="196"/>
    <x v="244"/>
    <s v="taaqaavvrfqeAAN,TAaqaavvrfqeaan"/>
    <s v="bceid_187:12(-3)/15(80.0%)&lt;=&gt;tceid_62799:12(-3)/15(80.0%),bceid_3934:13(-2)/15(86.67%)&lt;=&gt;tceid_62799:13(-2)/15(86.67%)"/>
    <x v="3"/>
    <x v="0"/>
    <s v="0,1,1.0,0.06"/>
    <s v="Rv3874"/>
    <s v="49-63"/>
    <x v="0"/>
    <x v="2"/>
    <x v="1"/>
    <n v="0.33333333333333331"/>
    <x v="257"/>
    <n v="272"/>
  </r>
  <r>
    <n v="21797"/>
    <s v="GPSSDPAWERNDPTQQIPKL"/>
    <n v="20"/>
    <s v="NP_216402.1"/>
    <x v="0"/>
    <x v="0"/>
    <x v="0"/>
    <s v="Rv1886c"/>
    <x v="0"/>
    <s v="Nil"/>
    <x v="0"/>
    <s v="EFG79198.1"/>
    <x v="0"/>
    <s v="No"/>
    <s v="No"/>
    <s v="Yes"/>
    <s v="No"/>
    <x v="20"/>
    <x v="3"/>
    <x v="3"/>
    <x v="3"/>
    <s v="HLA-A*11:01,HLA-A*33:03,HLA-A*68:01,HLA-B*07:02,HLA-B*08:01,HLA-B*14:02,HLA-B*27:02,HLA-B*27:05,HLA-B*35:01,HLA-B*35:03,HLA-B*38:01,HLA-B*39:01,HLA-B*40:01,HLA-B*40:02,HLA-B*44:02,HLA-B*44:03,HLA-B*48:01,HLA-B*49:01,HLA-B*50:01,HLA-B*51:01,HLA-B*52:01,HLA-B*53:01,HLA-C*04:01,HLA-C*05:01,HLA-C*06:02,HLA-C*07:01,HLA-C*07:02,HLA-C*07:04,HLA-C*08:02,HLA-DRB3*01:01"/>
    <x v="58"/>
    <n v="1.4913616938342726"/>
    <x v="58"/>
    <x v="99"/>
    <x v="117"/>
    <x v="197"/>
    <x v="245"/>
    <s v="gpssdpawerndptqqipkl,gpssdpawerndptQQIPKL"/>
    <s v="bceid_21797:20(-0)/20(100.0%)&lt;=&gt;tceid_21797:20(-0)/20(100.0%),bceid_103729:14(-1)/15(93.33%)&lt;=&gt;tceid_21797:14(-6)/20(70.0%)"/>
    <x v="3"/>
    <x v="0"/>
    <s v="0,1,1.0,0.06"/>
    <s v="Rv1886c"/>
    <s v="221-240"/>
    <x v="0"/>
    <x v="2"/>
    <x v="1"/>
    <n v="0.33333333333333331"/>
    <x v="258"/>
    <n v="273"/>
  </r>
  <r>
    <n v="70687"/>
    <s v="VQYSRADEEQQQALSSQMGF"/>
    <n v="20"/>
    <s v="NP_218391.1"/>
    <x v="0"/>
    <x v="0"/>
    <x v="0"/>
    <s v="Rv3874"/>
    <x v="0"/>
    <s v="Nil"/>
    <x v="0"/>
    <s v="Nil"/>
    <x v="1"/>
    <s v="Yes"/>
    <s v="No"/>
    <s v="No"/>
    <s v="No"/>
    <x v="27"/>
    <x v="4"/>
    <x v="4"/>
    <x v="4"/>
    <s v="HLA-A*25:01,HLA-A*32:01,HLA-B*13:01,HLA-B*13:02,HLA-B*14:02,HLA-B*15:01,HLA-B*15:02,HLA-B*15:25,HLA-B*18:01,HLA-B*27:02,HLA-B*27:05,HLA-B*35:01,HLA-B*37:01,HLA-B*38:01,HLA-B*39:01,HLA-B*40:01,HLA-B*40:02,HLA-B*44:02,HLA-B*44:03,HLA-B*46:01,HLA-B*48:01,HLA-B*53:01,HLA-B*57:01,HLA-B*58:01,HLA-B*58:02,HLA-C*02:02,HLA-C*02:09,HLA-C*03:02,HLA-C*03:03,HLA-C*03:04,HLA-C*04:01,HLA-C*05:01,HLA-C*06:02,HLA-C*07:01,HLA-C*07:02,HLA-C*07:04,HLA-C*08:01,HLA-C*08:02,HLA-C*12:02,HLA-C*16:01,HLA-C*17:01"/>
    <x v="31"/>
    <n v="1.6232492903979006"/>
    <x v="31"/>
    <x v="100"/>
    <x v="118"/>
    <x v="198"/>
    <x v="246"/>
    <s v="VQYSRadeeqqqalssqmgf,vqysradeeqqqalSSQMGF"/>
    <s v="bceid_655:15(-0)/15(100.0%)&lt;=&gt;tceid_70687:15(-5)/20(75.0%),bceid_432955:14(-0)/14(100.0%)&lt;=&gt;tceid_70687:14(-6)/20(70.0%)"/>
    <x v="3"/>
    <x v="2"/>
    <s v="1,1,1.0,0.0"/>
    <s v="Rv3874"/>
    <s v="81-100"/>
    <x v="0"/>
    <x v="2"/>
    <x v="1"/>
    <n v="0.33333333333333331"/>
    <x v="259"/>
    <n v="274"/>
  </r>
  <r>
    <n v="20016"/>
    <s v="GGSGPSAGAGLLRAESLP"/>
    <n v="18"/>
    <s v="YP_178022.1"/>
    <x v="0"/>
    <x v="0"/>
    <x v="0"/>
    <s v="Rv3873"/>
    <x v="0"/>
    <s v="Nil"/>
    <x v="0"/>
    <s v="Nil"/>
    <x v="1"/>
    <s v="Yes"/>
    <s v="No"/>
    <s v="No"/>
    <s v="No"/>
    <x v="13"/>
    <x v="2"/>
    <x v="2"/>
    <x v="2"/>
    <s v="HLA-A*11:01,HLA-A*68:01,HLA-B*07:02,HLA-B*08:01,HLA-B*14:02,HLA-B*35:03,HLA-C*01:02,HLA-DQA1*01:02/DQB1*06:02,HLA-DQA1*05:01/DQB1*03:01,HLA-E*01:01,HLA-G*01:01,HLA-G*01:02,HLA-G*01:03,HLA-G*01:04,HLA-G*01:06"/>
    <x v="82"/>
    <n v="1.2041199826559248"/>
    <x v="82"/>
    <x v="3"/>
    <x v="5"/>
    <x v="199"/>
    <x v="247"/>
    <s v="Nil"/>
    <s v="Nil"/>
    <x v="0"/>
    <x v="1"/>
    <s v="0,1,0.99,0.09"/>
    <s v="Rv3873"/>
    <s v="267-284"/>
    <x v="0"/>
    <x v="2"/>
    <x v="1"/>
    <n v="0.33333333333333331"/>
    <x v="260"/>
    <n v="275"/>
  </r>
  <r>
    <n v="423223"/>
    <s v="AVDAADKVLGYRNWL"/>
    <n v="15"/>
    <s v="NP_216353.1"/>
    <x v="0"/>
    <x v="0"/>
    <x v="0"/>
    <s v="Rv1837c"/>
    <x v="0"/>
    <s v="Nil"/>
    <x v="0"/>
    <s v="EEB62727.1,EEH68648.1,EEN84108.1,EET81703.1,EEW15795.1,EEW49196.1,EEX00354.1,EEX05013.1,EEY78016.1,EEY87584.1,EEY90732.1,EEY93599.1,EEY95784.1,EFF82369.1,EFF87170.1,EFG79282.1,EFP57361.1,EFV13973.1,EFV76930.1,EGD24719.1,EGJ61120.1,EGJ66139.1,EGJ68173.1,EHL95081.1,ENA34142.1,ENA34188.1,EPD48266.1,EPD51483.1,KGF16151.1,OFJ56266.1,OFK32037.1,OFL10648.1,OFL70039.1,OFL73230.1,OFM15471.1,OFM50760.1,OFM86002.1,OFN06991.1,OFN29814.1,OFN35981.1,OFN52824.1,OFO15302.1,OFO24471.1,OFQ02210.1,OFR62014.1,OFR91686.1,OFS17697.1,OFS17699.1,OFS29693.1,OFT72472.1,OFT88788.1,OFU55620.1,OFU56008.1,OFU60365.1,OHQ62980.1,OHQ77888.1,OHR23790.1,OHR24889.1,OHR28801.1,OHR30664.1,OHR31644.1,OHR33158.1,OHR35736.1,OHR38367.1,OHR64612.1"/>
    <x v="8"/>
    <s v="No"/>
    <s v="No"/>
    <s v="Yes"/>
    <s v="No"/>
    <x v="27"/>
    <x v="4"/>
    <x v="4"/>
    <x v="4"/>
    <s v="HLA-A*11:01,HLA-A*25:01,HLA-A*26:01,HLA-A*29:02,HLA-A*30:02,HLA-A*31:01,HLA-A*32:01,HLA-A*33:03,HLA-A*68:01,HLA-B*15:01,HLA-B*15:02,HLA-B*15:25,HLA-B*18:01,HLA-B*35:01,HLA-B*44:02,HLA-B*44:03,HLA-B*46:01,HLA-B*53:01,HLA-B*57:01,HLA-B*58:01,HLA-B*58:02,HLA-C*01:02,HLA-C*02:02,HLA-C*02:09,HLA-C*03:02,HLA-C*03:03,HLA-C*03:04,HLA-C*04:01,HLA-C*05:01,HLA-C*06:02,HLA-C*07:01,HLA-C*07:02,HLA-C*08:01,HLA-C*08:02,HLA-C*12:02,HLA-C*12:03,HLA-C*15:02,HLA-C*16:01,HLA-C*17:01"/>
    <x v="40"/>
    <n v="1.6020599913279623"/>
    <x v="40"/>
    <x v="101"/>
    <x v="119"/>
    <x v="52"/>
    <x v="154"/>
    <s v="Nil"/>
    <s v="Nil"/>
    <x v="0"/>
    <x v="0"/>
    <s v="0,1,1.0,0.06"/>
    <s v="Rv1837c"/>
    <s v="278-292"/>
    <x v="0"/>
    <x v="2"/>
    <x v="1"/>
    <n v="0.33333333333333331"/>
    <x v="261"/>
    <n v="276"/>
  </r>
  <r>
    <n v="21306"/>
    <s v="GMLRERQHRLLYLASA"/>
    <n v="16"/>
    <s v="NP_216493.1"/>
    <x v="0"/>
    <x v="0"/>
    <x v="0"/>
    <s v="Rv1977"/>
    <x v="0"/>
    <s v="Nil"/>
    <x v="0"/>
    <s v="Nil"/>
    <x v="1"/>
    <s v="Yes"/>
    <s v="No"/>
    <s v="No"/>
    <s v="No"/>
    <x v="17"/>
    <x v="3"/>
    <x v="3"/>
    <x v="3"/>
    <s v="HLA-A*02:01,HLA-A*29:02,HLA-A*30:02,HLA-A*31:01,HLA-A*32:01,HLA-A*74:01,HLA-B*07:02,HLA-B*08:01,HLA-B*13:01,HLA-B*13:02,HLA-B*14:02,HLA-B*15:01,HLA-B*15:02,HLA-B*15:25,HLA-B*18:01,HLA-B*27:02,HLA-B*27:05,HLA-B*37:01,HLA-B*38:01,HLA-B*39:01,HLA-B*40:01,HLA-B*40:02,HLA-B*44:02,HLA-B*44:03,HLA-B*48:01,HLA-B*49:01,HLA-B*50:01,HLA-B*52:01,HLA-C*01:02,HLA-C*04:01,HLA-C*06:02,HLA-C*07:01,HLA-C*07:02,HLA-C*07:04,HLA-C*12:02,HLA-C*12:03,HLA-C*17:01,HLA-E*01:01,HLA-G*01:01,HLA-G*01:02,HLA-G*01:03,HLA-G*01:04,HLA-G*01:06"/>
    <x v="39"/>
    <n v="1.6434526764861874"/>
    <x v="39"/>
    <x v="0"/>
    <x v="3"/>
    <x v="200"/>
    <x v="248"/>
    <s v="Nil"/>
    <s v="Nil"/>
    <x v="0"/>
    <x v="21"/>
    <s v="0,1,0.86,0.35"/>
    <s v="Rv1977"/>
    <s v="47-62"/>
    <x v="0"/>
    <x v="2"/>
    <x v="1"/>
    <n v="0.33333333333333331"/>
    <x v="262"/>
    <n v="277"/>
  </r>
  <r>
    <n v="42342"/>
    <s v="MPVGGQSSF"/>
    <n v="9"/>
    <s v="NP_216402.1,NP_218321.1,YP_177694.1"/>
    <x v="1"/>
    <x v="1"/>
    <x v="1"/>
    <s v="Rv0129c,Rv1886c,Rv3804c"/>
    <x v="1"/>
    <s v="Nil"/>
    <x v="0"/>
    <s v="EEI15352.1,EEI15353.1,EEI18101.1,EEI77748.1,EEN86304.1,EEN88570.1,EEN90055.1,EET78130.1,EFM42652.1,EFM42653.1,EFQ80648.1,EGD23786.1,EGD26162.1,ERS39222.1,ERS39223.1,ERS45055.1,ERS45056.1,ERS49930.1,ERS50322.1,ERS51103.1,ERS51345.1,ERS51346.1,ERS55871.1,ERS58364.1,ERS60594.1,ERS60597.1,ERS61553.1,ERS69678.1,ERS69679.1,ERS70020.1,ERS70021.1,ERS78622.1,ERS79844.1,OFK29104.1,OFK60290.1,OFK65615.1,OFK67844.1,OFK95350.1,OFL15314.1,OFL24216.1,OFL57700.1,OFL91110.1,OFL99397.1,OFM29004.1,OFN20306.1,OFN34857.1,OFN76954.1,OFN78629.1,OFO23095.1,OFO36937.1,OFO99338.1,OFP20178.1,OFP27282.1,OFP36425.1,OFP66835.1,OFP70889.1,OFP88843.1,OFQ35379.1,OFQ47835.1,OFQ56648.1,OFQ90288.1,OFR40006.1,OFR64600.1,OFS21227.1,OFS21228.1,OFS40355.1,OFT28161.1,OFT32010.1,OFT36769.1,OFT46345.1,OFT50368.1,OFT52062.1,OFT58796.1,OFT59759.1,OFT63138.1,OFT67538.1,OFT67861.1,OFT76733.1,OFT81700.1,OFU51946.1,OHF38258.1,OHO28886.1,OHO35487.1,OHO52204.1,OHO64273.1,OHO66673.1,OHO81175.1,OHQ52320.1,OHR18722.1"/>
    <x v="9"/>
    <s v="No"/>
    <s v="No"/>
    <s v="Yes"/>
    <s v="No"/>
    <x v="27"/>
    <x v="4"/>
    <x v="4"/>
    <x v="4"/>
    <s v="HLA-A*25:01,HLA-A*26:01,HLA-B*07:02,HLA-B*08:01,HLA-B*14:02,HLA-B*15:02,HLA-B*15:25,HLA-B*18:01,HLA-B*35:01,HLA-B*35:03,HLA-B*39:01,HLA-B*46:01,HLA-B*51:01,HLA-B*53:01,HLA-B*55:01,HLA-B*56:01,HLA-C*03:02,HLA-C*03:03,HLA-C*03:04,HLA-C*04:01,HLA-C*07:01,HLA-C*08:01,HLA-C*12:02,HLA-C*14:02"/>
    <x v="67"/>
    <n v="1.3979400086720377"/>
    <x v="67"/>
    <x v="102"/>
    <x v="120"/>
    <x v="201"/>
    <x v="249"/>
    <s v="Nil"/>
    <s v="Nil"/>
    <x v="0"/>
    <x v="2"/>
    <s v="2,3,2.99,0.1"/>
    <s v="Rv0129c,Rv1886c,Rv3804c"/>
    <s v="114-122,110-118,113-121"/>
    <x v="1"/>
    <x v="2"/>
    <x v="1"/>
    <n v="0.33333333333333331"/>
    <x v="263"/>
    <n v="278"/>
  </r>
  <r>
    <n v="161630"/>
    <s v="GIEAAASAIQGNVTS"/>
    <n v="15"/>
    <s v="YP_178023.1"/>
    <x v="0"/>
    <x v="0"/>
    <x v="0"/>
    <s v="Rv3875"/>
    <x v="0"/>
    <s v="Nil"/>
    <x v="0"/>
    <s v="Nil"/>
    <x v="1"/>
    <s v="Yes"/>
    <s v="No"/>
    <s v="No"/>
    <s v="No"/>
    <x v="24"/>
    <x v="3"/>
    <x v="3"/>
    <x v="3"/>
    <s v="HLA-A*68:02,HLA-B*18:01,HLA-B*40:02,HLA-B*49:01,HLA-B*50:01,HLA-C*15:02,HLA-DQA1*01:02/DQB1*06:02,HLA-DQA1*04:01/DQB1*04:02,HLA-DQA1*05:01/DQB1*03:01"/>
    <x v="85"/>
    <n v="1"/>
    <x v="85"/>
    <x v="103"/>
    <x v="121"/>
    <x v="202"/>
    <x v="250"/>
    <s v="Nil"/>
    <s v="Nil"/>
    <x v="0"/>
    <x v="0"/>
    <s v="0,1,1.0,0.06"/>
    <s v="Rv3875"/>
    <d v="2024-10-01T00:00:00"/>
    <x v="0"/>
    <x v="0"/>
    <x v="0"/>
    <n v="0.66666666666666663"/>
    <x v="264"/>
    <n v="279"/>
  </r>
  <r>
    <n v="151741"/>
    <s v="TLAPQVEPL"/>
    <n v="9"/>
    <s v="NP_215926.1"/>
    <x v="0"/>
    <x v="0"/>
    <x v="0"/>
    <s v="Rv1410c"/>
    <x v="0"/>
    <s v="Nil"/>
    <x v="0"/>
    <s v="Nil"/>
    <x v="1"/>
    <s v="Yes"/>
    <s v="No"/>
    <s v="No"/>
    <s v="No"/>
    <x v="17"/>
    <x v="3"/>
    <x v="3"/>
    <x v="3"/>
    <s v="HLA-A*02:01,HLA-A*02:06,HLA-A*68:02,HLA-B*08:01,HLA-B*13:01,HLA-B*13:02,HLA-B*35:03,HLA-B*39:01,HLA-B*46:01,HLA-B*48:01,HLA-C*01:02,HLA-C*03:03,HLA-C*03:04,HLA-C*07:04,HLA-C*08:01,HLA-C*17:01,HLA-E*01:01,HLA-G*01:01,HLA-G*01:02,HLA-G*01:03,HLA-G*01:04,HLA-G*01:06"/>
    <x v="75"/>
    <n v="1.3617278360175928"/>
    <x v="75"/>
    <x v="3"/>
    <x v="1"/>
    <x v="203"/>
    <x v="251"/>
    <s v="Nil"/>
    <s v="Nil"/>
    <x v="0"/>
    <x v="0"/>
    <s v="0,2,1.0,0.09"/>
    <s v="Rv1410c"/>
    <s v="510-518"/>
    <x v="0"/>
    <x v="2"/>
    <x v="1"/>
    <n v="0.33333333333333331"/>
    <x v="265"/>
    <n v="280"/>
  </r>
  <r>
    <n v="18507"/>
    <s v="GAAGTAAQAAVVRFQ"/>
    <n v="15"/>
    <s v="NP_218391.1"/>
    <x v="0"/>
    <x v="0"/>
    <x v="0"/>
    <s v="Rv3874"/>
    <x v="0"/>
    <s v="Nil"/>
    <x v="0"/>
    <s v="Nil"/>
    <x v="1"/>
    <s v="Yes"/>
    <s v="No"/>
    <s v="No"/>
    <s v="No"/>
    <x v="28"/>
    <x v="4"/>
    <x v="4"/>
    <x v="4"/>
    <s v="HLA-A*25:01,HLA-A*32:01,HLA-A*33:03,HLA-A*68:01,HLA-A*68:02,HLA-B*13:01,HLA-B*13:02,HLA-B*15:01,HLA-B*15:02,HLA-B*15:25,HLA-B*35:01,HLA-B*37:01,HLA-B*46:01,HLA-B*48:01,HLA-B*51:01,HLA-B*52:01,HLA-B*53:01,HLA-B*57:01,HLA-B*58:01,HLA-B*58:02,HLA-C*02:02,HLA-C*02:09,HLA-C*03:02,HLA-C*03:03,HLA-C*03:04,HLA-C*05:01,HLA-C*08:01,HLA-C*12:02,HLA-C*12:03,HLA-C*15:02,HLA-C*16:01,HLA-C*17:01,HLA-G*01:01,HLA-G*01:02,HLA-G*01:03,HLA-G*01:04,HLA-G*01:06"/>
    <x v="41"/>
    <n v="1.5797835966168101"/>
    <x v="41"/>
    <x v="8"/>
    <x v="23"/>
    <x v="204"/>
    <x v="252"/>
    <s v="Gaagtaaqaavvrfq"/>
    <s v="bceid_187:14(-1)/15(93.33%)&lt;=&gt;tceid_18507:14(-1)/15(93.33%)"/>
    <x v="1"/>
    <x v="0"/>
    <s v="0,1,1.0,0.06"/>
    <s v="Rv3874"/>
    <s v="45-59"/>
    <x v="0"/>
    <x v="2"/>
    <x v="1"/>
    <n v="0.33333333333333331"/>
    <x v="266"/>
    <n v="281"/>
  </r>
  <r>
    <n v="85735"/>
    <s v="LQNLARTISEAGQAMASTEGNVT"/>
    <n v="23"/>
    <s v="YP_178023.1"/>
    <x v="0"/>
    <x v="0"/>
    <x v="0"/>
    <s v="Rv3875"/>
    <x v="0"/>
    <s v="Nil"/>
    <x v="0"/>
    <s v="Nil"/>
    <x v="1"/>
    <s v="Yes"/>
    <s v="No"/>
    <s v="No"/>
    <s v="No"/>
    <x v="40"/>
    <x v="5"/>
    <x v="5"/>
    <x v="5"/>
    <s v="HLA-DQA1*01:02/DQB1*06:02,HLA-DQA1*03:01/DQB1*03:02,HLA-DQA1*04:01/DQB1*04:02,HLA-DQA1*05:01/DQB1*03:01,HLA-DRB1*03:06,HLA-DRB1*03:07,HLA-DRB1*03:08,HLA-DRB1*08:13,HLA-DRB1*11:01,HLA-DRB1*11:02,HLA-DRB1*11:04,HLA-DRB1*11:06,HLA-DRB1*11:07,HLA-DRB1*11:21,HLA-DRB1*13:01,HLA-DRB1*13:11,HLA-DRB1*13:22,HLA-DRB1*13:27,HLA-DRB1*13:28"/>
    <x v="60"/>
    <n v="1.3010299956639813"/>
    <x v="60"/>
    <x v="104"/>
    <x v="122"/>
    <x v="205"/>
    <x v="253"/>
    <s v="LQNLartiseagqamasteGNVT"/>
    <s v="bceid_161597:15(-0)/15(100.0%)&lt;=&gt;tceid_85735:15(-8)/23(65.22%)"/>
    <x v="1"/>
    <x v="2"/>
    <s v="1,1,1.0,0.0"/>
    <s v="Rv3875"/>
    <s v="69-91"/>
    <x v="0"/>
    <x v="0"/>
    <x v="0"/>
    <n v="0.66666666666666663"/>
    <x v="267"/>
    <n v="282"/>
  </r>
  <r>
    <n v="195727"/>
    <s v="LTSELPGWLQANRHVKPTGSAVV"/>
    <n v="23"/>
    <s v="NP_218321.1"/>
    <x v="0"/>
    <x v="0"/>
    <x v="0"/>
    <s v="Rv3804c"/>
    <x v="0"/>
    <s v="Nil"/>
    <x v="0"/>
    <s v="Nil"/>
    <x v="1"/>
    <s v="Yes"/>
    <s v="No"/>
    <s v="No"/>
    <s v="No"/>
    <x v="27"/>
    <x v="4"/>
    <x v="4"/>
    <x v="4"/>
    <s v="HLA-A*25:01,HLA-A*26:01,HLA-A*30:01,HLA-A*33:03,HLA-A*68:01,HLA-A*68:02,HLA-B*07:02,HLA-B*08:01,HLA-B*13:02,HLA-B*14:02,HLA-B*15:01,HLA-B*15:02,HLA-B*18:01,HLA-B*37:01,HLA-B*38:01,HLA-B*39:01,HLA-B*40:01,HLA-B*40:02,HLA-B*44:02,HLA-B*44:03,HLA-B*46:01,HLA-B*49:01,HLA-B*50:01,HLA-B*52:01,HLA-B*55:01,HLA-B*56:01,HLA-B*57:01,HLA-B*58:01,HLA-B*58:02,HLA-C*01:02,HLA-C*02:02,HLA-C*02:09,HLA-C*03:02,HLA-C*03:03,HLA-C*03:04,HLA-C*06:02,HLA-C*07:04,HLA-C*08:01,HLA-C*08:02,HLA-C*12:02,HLA-C*12:03,HLA-C*15:02,HLA-C*16:01,HLA-C*17:01"/>
    <x v="26"/>
    <n v="1.6532125137753437"/>
    <x v="26"/>
    <x v="105"/>
    <x v="123"/>
    <x v="206"/>
    <x v="254"/>
    <s v="LTSELPGWLQanravkptgsaai,LTSELPGWLQanrhvkptgsavv,ltselpqwlsanravkptgsAVV,LtselpqwlsanravkPTGSAVV,LTSELPGwlsanravkptgsaaV"/>
    <s v="bceid_3399:13(-2)/15(86.67%)&lt;=&gt;tceid_195727:13(-10)/23(56.52%),bceid_3402:13(-2)/15(86.67%)&lt;=&gt;tceid_195727:13(-10)/23(56.52%),bceid_40165:20(-0)/20(100.0%)&lt;=&gt;tceid_195727:20(-3)/23(86.96%),bceid_103668:15(-0)/15(100.0%)&lt;=&gt;tceid_195727:15(-8)/23(65.22%),bceid_103732:15(-0)/15(100.0%)&lt;=&gt;tceid_195727:15(-8)/23(65.22%)"/>
    <x v="5"/>
    <x v="1"/>
    <s v="0,1,0.99,0.09"/>
    <s v="Rv3804c"/>
    <s v="144-166"/>
    <x v="0"/>
    <x v="2"/>
    <x v="1"/>
    <n v="0.33333333333333331"/>
    <x v="268"/>
    <n v="283"/>
  </r>
  <r>
    <n v="62797"/>
    <s v="TAAQAAVVRF"/>
    <n v="10"/>
    <s v="NP_218391.1"/>
    <x v="0"/>
    <x v="0"/>
    <x v="0"/>
    <s v="Rv3874"/>
    <x v="0"/>
    <s v="Nil"/>
    <x v="0"/>
    <s v="Nil"/>
    <x v="1"/>
    <s v="Yes"/>
    <s v="No"/>
    <s v="No"/>
    <s v="No"/>
    <x v="28"/>
    <x v="4"/>
    <x v="4"/>
    <x v="4"/>
    <s v="HLA-A*25:01,HLA-A*32:01,HLA-A*33:03,HLA-A*68:01,HLA-B*13:01,HLA-B*13:02,HLA-B*15:01,HLA-B*15:02,HLA-B*15:25,HLA-B*35:01,HLA-B*37:01,HLA-B*46:01,HLA-B*48:01,HLA-B*51:01,HLA-B*52:01,HLA-B*53:01,HLA-B*57:01,HLA-B*58:01,HLA-B*58:02,HLA-C*02:02,HLA-C*02:09,HLA-C*03:02,HLA-C*03:03,HLA-C*03:04,HLA-C*05:01,HLA-C*08:01,HLA-C*12:02,HLA-C*12:03,HLA-C*15:02,HLA-C*16:01,HLA-C*17:01,HLA-G*01:01,HLA-G*01:02,HLA-G*01:03,HLA-G*01:04,HLA-G*01:06"/>
    <x v="35"/>
    <n v="1.568201724066995"/>
    <x v="35"/>
    <x v="8"/>
    <x v="23"/>
    <x v="207"/>
    <x v="252"/>
    <s v="Nil"/>
    <s v="Nil"/>
    <x v="0"/>
    <x v="0"/>
    <s v="0,1,1.0,0.06"/>
    <s v="Rv3874"/>
    <s v="49-58"/>
    <x v="0"/>
    <x v="2"/>
    <x v="1"/>
    <n v="0.33333333333333331"/>
    <x v="269"/>
    <n v="284"/>
  </r>
  <r>
    <n v="144927"/>
    <s v="PAVLAVAVVVAFLTTGCIRWST"/>
    <n v="22"/>
    <s v="NP_214932.1"/>
    <x v="0"/>
    <x v="0"/>
    <x v="0"/>
    <s v="Rv0418"/>
    <x v="0"/>
    <s v="Nil"/>
    <x v="0"/>
    <s v="Nil"/>
    <x v="1"/>
    <s v="Yes"/>
    <s v="No"/>
    <s v="No"/>
    <s v="No"/>
    <x v="2"/>
    <x v="1"/>
    <x v="1"/>
    <x v="1"/>
    <s v="HLA-A*02:06,HLA-A*23:01,HLA-A*24:02,HLA-A*25:01,HLA-A*31:01,HLA-A*32:01,HLA-A*68:02,HLA-B*13:02,HLA-B*15:01,HLA-B*15:02,HLA-B*15:25,HLA-B*35:01,HLA-B*35:03,HLA-B*46:01,HLA-B*51:01,HLA-B*52:01,HLA-B*53:01,HLA-B*57:01,HLA-B*58:01,HLA-B*58:02,HLA-C*02:02,HLA-C*02:09,HLA-C*03:02,HLA-C*03:03,HLA-C*03:04,HLA-C*08:01,HLA-C*12:02,HLA-C*12:03,HLA-C*15:02,HLA-C*16:01,HLA-C*17:01,HLA-DPA1*01/DPB1*04:01,HLA-DPA1*01:03/DPB1*02:01,HLA-DPA1*02:01/DPB1*05:01,HLA-DQA1*01:02/DQB1*06:02,HLA-DQA1*03:01/DQB1*03:02,HLA-DQA1*04:01/DQB1*04:02,HLA-DQA1*05:01/DQB1*02:01,HLA-DQA1*05:01/DQB1*03:01,HLA-DRB1*01:01,HLA-DRB1*04:02,HLA-DRB1*04:04,HLA-DRB1*04:08,HLA-DRB1*04:10,HLA-DRB1*04:23,HLA-DRB1*07:01,HLA-DRB1*07:03,HLA-DRB1*08:13,HLA-DRB1*11:02,HLA-DRB1*11:21,HLA-DRB1*13:22,HLA-DRB1*15:01,HLA-DRB1*15:02,HLA-DRB1*15:06"/>
    <x v="33"/>
    <n v="1.7403626894942439"/>
    <x v="33"/>
    <x v="19"/>
    <x v="2"/>
    <x v="22"/>
    <x v="255"/>
    <s v="Nil"/>
    <s v="Nil"/>
    <x v="0"/>
    <x v="8"/>
    <s v="0,1,0.97,0.16"/>
    <s v="Nil"/>
    <s v="Nil"/>
    <x v="5"/>
    <x v="5"/>
    <x v="3"/>
    <n v="0"/>
    <x v="270"/>
    <n v="285"/>
  </r>
  <r>
    <n v="180067"/>
    <s v="IYHPQQFVYA"/>
    <n v="10"/>
    <s v="NP_218321.1"/>
    <x v="0"/>
    <x v="0"/>
    <x v="0"/>
    <s v="Rv3804c"/>
    <x v="0"/>
    <s v="Nil"/>
    <x v="0"/>
    <s v="EDN01343.1"/>
    <x v="0"/>
    <s v="No"/>
    <s v="No"/>
    <s v="Yes"/>
    <s v="No"/>
    <x v="28"/>
    <x v="4"/>
    <x v="4"/>
    <x v="4"/>
    <s v="HLA-A*23:01,HLA-A*24:02,HLA-A*25:01,HLA-A*29:02,HLA-A*30:02,HLA-A*32:01,HLA-B*14:02,HLA-B*15:02,HLA-B*15:25,HLA-B*18:01,HLA-B*35:01,HLA-B*38:01,HLA-B*39:01,HLA-B*46:01,HLA-B*53:01,HLA-B*55:01,HLA-B*56:01,HLA-B*58:02,HLA-C*02:02,HLA-C*02:09,HLA-C*03:02,HLA-C*04:01,HLA-C*06:02,HLA-C*07:01,HLA-C*07:02,HLA-C*07:04,HLA-C*12:02,HLA-C*12:03,HLA-C*14:02,HLA-C*16:01,HLA-G*01:01,HLA-G*01:02,HLA-G*01:03,HLA-G*01:04,HLA-G*01:06"/>
    <x v="38"/>
    <n v="1.5563025007672873"/>
    <x v="38"/>
    <x v="3"/>
    <x v="124"/>
    <x v="208"/>
    <x v="256"/>
    <s v="Nil"/>
    <s v="Nil"/>
    <x v="0"/>
    <x v="1"/>
    <s v="0,1,0.99,0.09"/>
    <s v="Rv3804c"/>
    <s v="180-189"/>
    <x v="0"/>
    <x v="2"/>
    <x v="1"/>
    <n v="0.33333333333333331"/>
    <x v="271"/>
    <n v="286"/>
  </r>
  <r>
    <n v="114858"/>
    <s v="IAGLFLTTEAVVADK"/>
    <n v="15"/>
    <s v="NP_214954.1"/>
    <x v="0"/>
    <x v="0"/>
    <x v="0"/>
    <s v="Rv0440"/>
    <x v="0"/>
    <s v="Nil"/>
    <x v="0"/>
    <s v="ADB13553.1,ADI66835.1,ADP38738.1,ADP40030.1,AEF26995.1,AEF31251.1,EDN79974.1,EEH66501.1,EEI15158.1,EEI18035.1,EEI26015.1,EEI64150.1,EEI77498.1,EEI80571.1,EEJ53118.1,EEP21982.1,EEQ56147.1,EET75201.1,EET76359.1,EEZ92302.1,EFA23275.1,EFD50095.1,EFE88800.1,EFF79932.1,EFG48533.1,EFG76547.1,EFG81339.1,EFJ78070.1,EFL93670.1,EFM42793.1,EFM47231.1,EFN93623.1,EFQ80888.1,EFR50020.1,EFU60615.1,EFU80892.1,EFU81269.1,EFV13303.1,EFV38218.1,EFW09964.1,EFW27584.1,EGE38610.1,EGF52578.1,EGL13364.1,EGQ75096.1,EGV11474.1,EHB88870.1,EHM87725.1,EHM95478.1,EID52235.1,EIJ25023.1,EIJ25125.1,EIJ25731.1,EIJ31006.1,EJD64562.1,EJF41455.1,EJF45025.1,EJG14811.1,EJN46463.1,EJN53113.1,EJN84970.1,EJZ81701.1,EJZ87032.1,EJZ87274.1,EKU95294.1,EKX87779.1,EKY16041.1,ENO18567.1,EPD26408.1,EPD32342.1,EPD48811.1,EPD73699.1,EPD75701.1,EPD85112.1,EPH15276.1,EPI42475.1,EPI43152.1,EPI44061.1,EPI45475.1,EPI48223.1,EPI49092.1,EPI49919.1,EPI52575.1,EPI53326.1,EPI55200.1,EPI57220.1,EPI57609.1,EPI59348.1,EPI61039.1,EPI62022.1,ERH14764.1,ERH18101.1,ERH22381.1,ERH24903.1,ERH30901.1,ERH33468.1,ERI83124.1,ERI88074.1,ERS39066.1,ERS42228.1,ERS44899.1,ERS50740.1,ERS50960.1,ERS51534.1,ERS51686.1,ERS56109.1,ERS59047.1,ERS62037.1,ERS62804.1,ERS69521.1,ERS69864.1,ERS75236.1,ERS77991.1,ERS80125.1,ERT64430.1,ETJ96778.1,EWC97183.1,KGE98861.1,KGE99843.1,KGF05817.1,KWZ73156.1,KWZ74577.1,KWZ82070.1,KWZ83858.1,KWZ95380.1,KXA15175.1,KXA18570.1,KXA19170.1,KXB81125.1,KXI18706.1,OFJ71504.1,OFJ73523.1,OFJ77179.1,OFJ97992.1,OFK01178.1,OFK08554.1,OFK26481.1,OFK30768.1,OFK63803.1,OFK64849.1,OFK67556.1,OFK71465.1,OFK95217.1,OFL12616.1,OFL13703.1,OFL23642.1,OFL24068.1,OFL58753.1,OFL68727.1,OFL74417.1,OFL94779.1,OFM03537.1,OFM27016.1,OFM31851.1,OFM98725.1,OFN03107.1,OFN14074.1,OFN18052.1,OFN36229.1,OFN72513.1,OFN73160.1,OFN73685.1,OFN75097.1,OFO12066.1,OFO22712.1,OFO23312.1,OFO35183.1,OFO46292.1,OFO77759.1,OFO97440.1,OFP14506.1,OFP21514.1,OFP26804.1,OFP35452.1,OFP52445.1,OFP57666.1,OFP65958.1,OFP71417.1,OFP73109.1,OFP76180.1,OFP88942.1,OFQ04556.1,OFQ25116.1,OFQ34107.1,OFQ35574.1,OFQ35947.1,OFQ47775.1,OFQ57529.1,OFQ61004.1,OFQ61613.1,OFQ76314.1,OFQ94713.1,OFR00343.1,OFR29601.1,OFR40121.1,OFR50076.1,OFR58209.1,OFR59803.1,OFR67614.1,OFR69122.1,OFR86741.1,OFR96731.1,OFS15079.1,OFS17435.1,OFS21963.1,OFS25905.1,OFS39473.1,OFS66940.1,OFS72710.1,OFS81700.1,OFT21409.1,OFT25099.1,OFT26150.1,OFT30304.1,OFT31857.1,OFT34276.1,OFT36581.1,OFT36955.1,OFT38222.1,OFT46427.1,OFT47183.1,OFT51419.1,OFT53540.1,OFT57868.1,OFT60301.1,OFT60524.1,OFT65853.1,OFT65939.1,OFT69823.1,OFT77594.1,OFT81469.1,OFT94251.1,OFT97751.1,OFU52601.1,OHF36339.1,OHO33085.1,OHO33614.1,OHO55887.1,OHO65352.1,OHO66592.1,OHO77951.1,OHP56279.1,OHP74504.1,OHQ13182.1,OHQ18055.1,OHQ51722.1,OHQ76721.1,OHR22248.1,OHR24118.1"/>
    <x v="10"/>
    <s v="No"/>
    <s v="No"/>
    <s v="Yes"/>
    <s v="No"/>
    <x v="36"/>
    <x v="4"/>
    <x v="4"/>
    <x v="4"/>
    <s v="HLA-DPA1*01/DPB1*04:01,HLA-DPA1*02:01/DPB1*01:01,HLA-DPA1*02:01/DPB1*14:01,HLA-DPA1*03:01/DPB1*04:02,HLA-DQA1*03:01/DQB1*03:02,HLA-DQA1*04:01/DQB1*04:02,HLA-DRB1*01:01,HLA-DRB1*04:01,HLA-DRB1*07:01,HLA-DRB3*02:02"/>
    <x v="84"/>
    <n v="1.0413926851582251"/>
    <x v="84"/>
    <x v="106"/>
    <x v="125"/>
    <x v="209"/>
    <x v="257"/>
    <s v="IaglfltteavVADK"/>
    <s v="bceid_1595:10(-0)/10(100.0%)&lt;=&gt;tceid_114858:10(-5)/15(66.67%)"/>
    <x v="1"/>
    <x v="1"/>
    <s v="0,1,0.99,0.09"/>
    <s v="Rv0440"/>
    <s v="507-521"/>
    <x v="0"/>
    <x v="0"/>
    <x v="0"/>
    <n v="0.66666666666666663"/>
    <x v="272"/>
    <n v="287"/>
  </r>
  <r>
    <n v="13920"/>
    <s v="EQRDRILIITINRPKAKNAV"/>
    <n v="20"/>
    <s v="NP_214736.1"/>
    <x v="0"/>
    <x v="0"/>
    <x v="0"/>
    <s v="Rv0222"/>
    <x v="0"/>
    <s v="Nil"/>
    <x v="0"/>
    <s v="EFG76803.1"/>
    <x v="0"/>
    <s v="No"/>
    <s v="No"/>
    <s v="Yes"/>
    <s v="No"/>
    <x v="8"/>
    <x v="1"/>
    <x v="1"/>
    <x v="1"/>
    <s v="HLA-A*03:01,HLA-A*11:01,HLA-A*30:01,HLA-A*31:01,HLA-A*33:03,HLA-A*68:01,HLA-A*74:01,HLA-B*07:02,HLA-B*08:01,HLA-B*13:01,HLA-B*13:02,HLA-B*14:02,HLA-B*27:02,HLA-B*37:01,HLA-B*39:01,HLA-B*40:02,HLA-B*48:01,HLA-B*49:01,HLA-B*52:01,HLA-B*55:01,HLA-B*56:01,HLA-C*06:02,HLA-C*07:01,HLA-C*07:02,HLA-C*07:04,HLA-DPA1*02:01/DPB1*14:01,HLA-DRB1*03:01,HLA-DRB1*03:06,HLA-DRB1*03:07,HLA-DRB1*03:08,HLA-DRB1*04:01,HLA-DRB1*04:02,HLA-DRB1*04:04,HLA-DRB1*04:08,HLA-DRB1*04:10,HLA-DRB1*04:23,HLA-DRB1*08:02,HLA-DRB1*11:01,HLA-DRB1*11:04,HLA-DRB1*11:06,HLA-DRB1*11:07,HLA-DRB1*13:02,HLA-DRB1*13:11,HLA-DRB1*15:01,HLA-DRB3*02:02,HLA-DRB4*01:01,HLA-DRB5*01:01,HLA-DRB5*01:05,HLA-E*01:01"/>
    <x v="70"/>
    <n v="1.6989700043360187"/>
    <x v="70"/>
    <x v="90"/>
    <x v="102"/>
    <x v="133"/>
    <x v="258"/>
    <s v="Nil"/>
    <s v="Nil"/>
    <x v="0"/>
    <x v="9"/>
    <s v="0,1,0.99,0.12"/>
    <s v="Nil"/>
    <s v="Nil"/>
    <x v="5"/>
    <x v="5"/>
    <x v="3"/>
    <n v="0"/>
    <x v="273"/>
    <n v="288"/>
  </r>
  <r>
    <n v="92301"/>
    <s v="AIYDTMQYV"/>
    <n v="9"/>
    <s v="NP_216976.1"/>
    <x v="0"/>
    <x v="0"/>
    <x v="0"/>
    <s v="Rv2460c"/>
    <x v="0"/>
    <s v="Nil"/>
    <x v="0"/>
    <s v="EEO27033.1,EFC96924.1,ENY98455.1,ETN37202.1,OFS94053.1,OFU90360.1"/>
    <x v="4"/>
    <s v="No"/>
    <s v="No"/>
    <s v="Yes"/>
    <s v="No"/>
    <x v="27"/>
    <x v="4"/>
    <x v="4"/>
    <x v="4"/>
    <s v="HLA-A*02:01,HLA-A*02:06,HLA-A*25:01,HLA-A*26:01,HLA-A*29:02,HLA-A*30:01,HLA-A*30:02,HLA-A*32:01,HLA-A*68:02,HLA-B*13:01,HLA-B*13:02,HLA-B*15:01,HLA-B*15:02,HLA-B*15:25,HLA-B*46:01,HLA-B*52:01,HLA-C*01:02,HLA-C*02:02,HLA-C*02:09,HLA-C*03:02,HLA-C*03:03,HLA-C*03:04,HLA-C*04:01,HLA-C*05:01,HLA-C*06:02,HLA-C*07:01,HLA-C*07:02,HLA-C*07:04,HLA-C*08:01,HLA-C*12:02,HLA-C*12:03,HLA-C*14:02,HLA-C*15:02,HLA-C*17:01"/>
    <x v="86"/>
    <n v="1.5440680443502757"/>
    <x v="86"/>
    <x v="107"/>
    <x v="126"/>
    <x v="35"/>
    <x v="259"/>
    <s v="Nil"/>
    <s v="Nil"/>
    <x v="0"/>
    <x v="0"/>
    <s v="0,1,1.0,0.06"/>
    <s v="Rv2460c"/>
    <s v="88-96"/>
    <x v="0"/>
    <x v="2"/>
    <x v="1"/>
    <n v="0.33333333333333331"/>
    <x v="274"/>
    <n v="289"/>
  </r>
  <r>
    <n v="52024"/>
    <s v="QQFIYAGSLSALLDP"/>
    <n v="15"/>
    <s v="NP_216402.1"/>
    <x v="0"/>
    <x v="0"/>
    <x v="0"/>
    <s v="Rv1886c"/>
    <x v="0"/>
    <s v="Nil"/>
    <x v="0"/>
    <s v="EFG77402.1,EFG79198.1"/>
    <x v="3"/>
    <s v="No"/>
    <s v="No"/>
    <s v="Yes"/>
    <s v="No"/>
    <x v="36"/>
    <x v="4"/>
    <x v="4"/>
    <x v="4"/>
    <s v="HLA-DPA1*01/DPB1*04:01,HLA-DPA1*01:03/DPB1*02:01,HLA-DPA1*01:03/DPB1*04:01,HLA-DPA1*02:01/DPB1*01:01,HLA-DPA1*02:01/DPB1*14:01,HLA-DPA1*03:01/DPB1*04:02,HLA-DQA1*04:01/DQB1*04:02,HLA-DQA1*05:01/DQB1*02:01,HLA-DQA1*05:01/DQB1*03:01,HLA-DRB1*01:01,HLA-DRB1*01:02,HLA-DRB1*04:01,HLA-DRB1*04:02,HLA-DRB1*04:04,HLA-DRB1*04:05,HLA-DRB1*04:08,HLA-DRB1*04:21,HLA-DRB1*04:26,HLA-DRB1*07:01,HLA-DRB1*07:03,HLA-DRB1*09:01,HLA-DRB1*11:01,HLA-DRB1*11:14,HLA-DRB1*11:28,HLA-DRB1*13:05,HLA-DRB1*13:07,HLA-DRB1*13:21,HLA-DRB1*13:23,HLA-DRB1*15:01,HLA-DRB1*15:02,HLA-DRB3*02:02,HLA-DRB5*01:01"/>
    <x v="49"/>
    <n v="1.5185139398778875"/>
    <x v="49"/>
    <x v="108"/>
    <x v="5"/>
    <x v="210"/>
    <x v="260"/>
    <s v="Nil"/>
    <s v="Nil"/>
    <x v="0"/>
    <x v="0"/>
    <s v="0,1,1.0,0.06"/>
    <s v="Rv1886c"/>
    <s v="181-195"/>
    <x v="0"/>
    <x v="2"/>
    <x v="1"/>
    <n v="0.33333333333333331"/>
    <x v="275"/>
    <n v="290"/>
  </r>
  <r>
    <n v="66364"/>
    <s v="TSPLSNHPLAGGSGPSAG"/>
    <n v="18"/>
    <s v="YP_178022.1"/>
    <x v="0"/>
    <x v="0"/>
    <x v="0"/>
    <s v="Rv3873"/>
    <x v="0"/>
    <s v="Nil"/>
    <x v="0"/>
    <s v="Nil"/>
    <x v="1"/>
    <s v="Yes"/>
    <s v="No"/>
    <s v="No"/>
    <s v="No"/>
    <x v="41"/>
    <x v="3"/>
    <x v="3"/>
    <x v="3"/>
    <s v="HLA-B*07:02,HLA-B*08:01,HLA-B*35:03,HLA-B*51:01,HLA-B*55:01,HLA-B*56:01,HLA-C*01:02,HLA-C*03:03,HLA-C*03:04,HLA-C*08:01,HLA-C*08:02,HLA-C*16:01,HLA-DQA1*05:01/DQB1*03:01,HLA-E*01:01,HLA-G*01:01,HLA-G*01:02,HLA-G*01:03,HLA-G*01:04,HLA-G*01:06"/>
    <x v="60"/>
    <n v="1.3010299956639813"/>
    <x v="60"/>
    <x v="3"/>
    <x v="5"/>
    <x v="211"/>
    <x v="261"/>
    <s v="Nil"/>
    <s v="Nil"/>
    <x v="0"/>
    <x v="1"/>
    <s v="0,1,0.99,0.09"/>
    <s v="Rv3873"/>
    <s v="257-274"/>
    <x v="0"/>
    <x v="2"/>
    <x v="1"/>
    <n v="0.33333333333333331"/>
    <x v="276"/>
    <n v="291"/>
  </r>
  <r>
    <n v="140760"/>
    <s v="TYQAWQAQW"/>
    <n v="9"/>
    <s v="NP_214802.1,NP_217535.1"/>
    <x v="3"/>
    <x v="3"/>
    <x v="3"/>
    <s v="Rv0288,Rv3019c"/>
    <x v="3"/>
    <s v="Nil"/>
    <x v="0"/>
    <s v="Nil"/>
    <x v="1"/>
    <s v="Yes"/>
    <s v="No"/>
    <s v="No"/>
    <s v="No"/>
    <x v="28"/>
    <x v="4"/>
    <x v="4"/>
    <x v="4"/>
    <s v="HLA-A*23:01,HLA-A*24:02,HLA-A*29:02,HLA-A*32:01,HLA-B*13:01,HLA-B*53:01,HLA-B*57:01,HLA-B*58:01,HLA-B*58:02,HLA-C*07:02,HLA-C*14:02,HLA-G*01:01,HLA-G*01:02,HLA-G*01:03,HLA-G*01:04,HLA-G*01:06"/>
    <x v="59"/>
    <n v="1.2304489213782739"/>
    <x v="59"/>
    <x v="7"/>
    <x v="25"/>
    <x v="212"/>
    <x v="262"/>
    <s v="Nil"/>
    <s v="Nil"/>
    <x v="0"/>
    <x v="2"/>
    <s v="1,2,1.7,0.46"/>
    <s v="Rv0288"/>
    <s v="50-58"/>
    <x v="0"/>
    <x v="2"/>
    <x v="1"/>
    <n v="0.33333333333333331"/>
    <x v="277"/>
    <n v="292"/>
  </r>
  <r>
    <n v="52556"/>
    <s v="QTLGQLGEMSGPMQQLTQ"/>
    <n v="18"/>
    <s v="YP_178022.1"/>
    <x v="0"/>
    <x v="0"/>
    <x v="0"/>
    <s v="Rv3873"/>
    <x v="0"/>
    <s v="Nil"/>
    <x v="0"/>
    <s v="Nil"/>
    <x v="1"/>
    <s v="Yes"/>
    <s v="No"/>
    <s v="No"/>
    <s v="No"/>
    <x v="28"/>
    <x v="4"/>
    <x v="4"/>
    <x v="4"/>
    <s v="HLA-A*25:01,HLA-A*26:01,HLA-A*68:02,HLA-B*13:01,HLA-B*13:02,HLA-B*14:02,HLA-B*15:02,HLA-B*35:03,HLA-B*37:01,HLA-B*39:01,HLA-B*40:01,HLA-B*40:02,HLA-B*44:02,HLA-B*44:03,HLA-B*48:01,HLA-B*49:01,HLA-B*50:01,HLA-C*01:02,HLA-C*03:03,HLA-C*03:04,HLA-C*04:01,HLA-C*07:04,HLA-C*08:01,HLA-C*12:02,HLA-C*15:02,HLA-C*16:01,HLA-C*17:01,HLA-G*01:01,HLA-G*01:02,HLA-G*01:03,HLA-G*01:04,HLA-G*01:06"/>
    <x v="49"/>
    <n v="1.5185139398778875"/>
    <x v="49"/>
    <x v="8"/>
    <x v="127"/>
    <x v="213"/>
    <x v="263"/>
    <s v="Nil"/>
    <s v="Nil"/>
    <x v="0"/>
    <x v="4"/>
    <s v="0,1,0.99,0.1"/>
    <s v="Rv3873"/>
    <s v="207-224"/>
    <x v="0"/>
    <x v="2"/>
    <x v="1"/>
    <n v="0.33333333333333331"/>
    <x v="278"/>
    <n v="293"/>
  </r>
  <r>
    <n v="156110"/>
    <s v="VVRPTEKMRCGAPRYDPGGG"/>
    <n v="20"/>
    <s v="NP_216545.1"/>
    <x v="0"/>
    <x v="0"/>
    <x v="0"/>
    <s v="Rv2029c"/>
    <x v="0"/>
    <s v="Nil"/>
    <x v="0"/>
    <s v="Nil"/>
    <x v="1"/>
    <s v="Yes"/>
    <s v="No"/>
    <s v="No"/>
    <s v="No"/>
    <x v="39"/>
    <x v="4"/>
    <x v="4"/>
    <x v="4"/>
    <s v="HLA-A*03:01,HLA-A*29:02,HLA-A*30:01,HLA-A*30:02,HLA-A*31:01,HLA-A*32:01,HLA-A*33:03,HLA-A*74:01,HLA-B*15:01,HLA-B*15:02,HLA-B*15:25,HLA-B*18:01,HLA-B*44:02,HLA-B*44:03,HLA-B*46:01,HLA-B*55:01,HLA-B*56:01,HLA-DRB1*03:05,HLA-DRB1*03:06,HLA-DRB1*03:07,HLA-DRB1*03:08,HLA-DRB1*08:04,HLA-DRB1*11:02,HLA-DRB1*11:04,HLA-DRB1*11:06,HLA-DRB1*11:07,HLA-DRB1*11:21,HLA-DRB1*11:28,HLA-DRB1*13:04,HLA-DRB1*13:05,HLA-DRB1*13:07,HLA-DRB1*13:11,HLA-DRB1*13:21,HLA-DRB1*13:22"/>
    <x v="86"/>
    <n v="1.5440680443502757"/>
    <x v="86"/>
    <x v="109"/>
    <x v="128"/>
    <x v="214"/>
    <x v="264"/>
    <s v="Nil"/>
    <s v="Nil"/>
    <x v="0"/>
    <x v="1"/>
    <s v="0,1,0.99,0.09"/>
    <s v="Rv2029c"/>
    <s v="31-50"/>
    <x v="0"/>
    <x v="0"/>
    <x v="0"/>
    <n v="0.66666666666666663"/>
    <x v="279"/>
    <n v="294"/>
  </r>
  <r>
    <n v="41889"/>
    <s v="MKVKNTIAATSFAAAGLAALAVAVS"/>
    <n v="25"/>
    <s v="NP_217391.1"/>
    <x v="0"/>
    <x v="0"/>
    <x v="0"/>
    <s v="Rv2875"/>
    <x v="0"/>
    <s v="Nil"/>
    <x v="0"/>
    <s v="Nil"/>
    <x v="1"/>
    <s v="Yes"/>
    <s v="No"/>
    <s v="No"/>
    <s v="No"/>
    <x v="36"/>
    <x v="4"/>
    <x v="4"/>
    <x v="4"/>
    <s v="HLA-DPA1*01/DPB1*04:01,HLA-DPA1*01:03/DPB1*02:01,HLA-DPA1*01:03/DPB1*04:01,HLA-DPA1*02:01/DPB1*01:01,HLA-DPA1*02:01/DPB1*14:01,HLA-DPA1*03:01/DPB1*04:02,HLA-DQA1*01:02/DQB1*06:02,HLA-DQA1*03:01/DQB1*03:02,HLA-DQA1*04:01/DQB1*04:02,HLA-DQA1*05:01/DQB1*03:01,HLA-DRB1*01:01,HLA-DRB1*04:02,HLA-DRB1*04:04,HLA-DRB1*04:23,HLA-DRB1*08:01,HLA-DRB1*08:02,HLA-DRB1*08:04,HLA-DRB1*08:06,HLA-DRB1*08:13,HLA-DRB1*08:17,HLA-DRB1*09:01,HLA-DRB1*11:02,HLA-DRB1*11:04,HLA-DRB1*11:06,HLA-DRB1*11:21,HLA-DRB1*12:01,HLA-DRB1*13:07,HLA-DRB1*13:11,HLA-DRB1*13:22,HLA-DRB3*02:02"/>
    <x v="58"/>
    <n v="1.4913616938342726"/>
    <x v="58"/>
    <x v="110"/>
    <x v="4"/>
    <x v="215"/>
    <x v="265"/>
    <s v="Nil"/>
    <s v="Nil"/>
    <x v="0"/>
    <x v="0"/>
    <s v="0,1,1.0,0.06"/>
    <s v="Rv2875"/>
    <d v="2025-01-01T00:00:00"/>
    <x v="0"/>
    <x v="2"/>
    <x v="1"/>
    <n v="0.33333333333333331"/>
    <x v="280"/>
    <n v="295"/>
  </r>
  <r>
    <n v="32971"/>
    <s v="KQELDEISTNIRQAG"/>
    <n v="15"/>
    <s v="NP_218391.1"/>
    <x v="0"/>
    <x v="0"/>
    <x v="0"/>
    <s v="Rv3874"/>
    <x v="0"/>
    <s v="Nil"/>
    <x v="0"/>
    <s v="Nil"/>
    <x v="1"/>
    <s v="Yes"/>
    <s v="No"/>
    <s v="No"/>
    <s v="No"/>
    <x v="6"/>
    <x v="3"/>
    <x v="3"/>
    <x v="3"/>
    <s v="HLA-A*02:01,HLA-A*02:06,HLA-A*68:01,HLA-A*68:02,HLA-B*13:01,HLA-B*13:02,HLA-B*18:01,HLA-B*37:01,HLA-B*40:01,HLA-B*40:02,HLA-B*44:02,HLA-B*44:03,HLA-B*49:01,HLA-B*50:01,HLA-C*04:01,HLA-C*05:01,HLA-C*07:04,HLA-C*08:01,HLA-C*08:02,HLA-C*17:01,HLA-E*01:01"/>
    <x v="57"/>
    <n v="1.3424226808222062"/>
    <x v="57"/>
    <x v="111"/>
    <x v="129"/>
    <x v="216"/>
    <x v="266"/>
    <s v="kqeldeistnirqag"/>
    <s v="bceid_32971:15(-0)/15(100.0%)&lt;=&gt;tceid_32971:15(-0)/15(100.0%)"/>
    <x v="1"/>
    <x v="2"/>
    <s v="1,1,1.0,0.0"/>
    <s v="Rv3874"/>
    <s v="66-80"/>
    <x v="0"/>
    <x v="2"/>
    <x v="1"/>
    <n v="0.33333333333333331"/>
    <x v="281"/>
    <n v="296"/>
  </r>
  <r>
    <n v="1081296"/>
    <s v="PVVAANRIQLLALIA"/>
    <n v="15"/>
    <s v="YP_177935.1"/>
    <x v="0"/>
    <x v="0"/>
    <x v="0"/>
    <s v="Rv3136"/>
    <x v="0"/>
    <s v="Nil"/>
    <x v="0"/>
    <s v="Nil"/>
    <x v="1"/>
    <s v="Yes"/>
    <s v="No"/>
    <s v="No"/>
    <s v="No"/>
    <x v="36"/>
    <x v="4"/>
    <x v="4"/>
    <x v="4"/>
    <s v="HLA-DPA1*02:01/DPB1*01:01,HLA-DPA1*02:01/DPB1*14:01,HLA-DPA1*03:01/DPB1*04:02,HLA-DQA1*01:02/DQB1*06:02,HLA-DRB1*03:01,HLA-DRB1*07:03,HLA-DRB1*11:04,HLA-DRB1*11:06,HLA-DRB1*11:28,HLA-DRB1*13:05,HLA-DRB1*13:11,HLA-DRB1*15:02,HLA-DRB1*15:06,HLA-DRB3*02:02,HLA-DRB4*01:01"/>
    <x v="82"/>
    <n v="1.2041199826559248"/>
    <x v="82"/>
    <x v="112"/>
    <x v="130"/>
    <x v="217"/>
    <x v="267"/>
    <s v="Nil"/>
    <s v="Nil"/>
    <x v="0"/>
    <x v="2"/>
    <s v="1,1,1.0,0.0"/>
    <s v="Rv3136"/>
    <s v="108-122"/>
    <x v="0"/>
    <x v="1"/>
    <x v="0"/>
    <n v="0.66666666666666663"/>
    <x v="282"/>
    <n v="297"/>
  </r>
  <r>
    <n v="144965"/>
    <s v="TQVRDLIIQASQAGAA"/>
    <n v="16"/>
    <s v="NP_214712.1"/>
    <x v="0"/>
    <x v="0"/>
    <x v="0"/>
    <s v="Rv0198c"/>
    <x v="0"/>
    <s v="Nil"/>
    <x v="0"/>
    <s v="Nil"/>
    <x v="1"/>
    <s v="Yes"/>
    <s v="No"/>
    <s v="No"/>
    <s v="No"/>
    <x v="33"/>
    <x v="3"/>
    <x v="3"/>
    <x v="3"/>
    <s v="HLA-A*02:06,HLA-A*30:01,HLA-A*68:02,HLA-B*13:02,HLA-B*52:01,HLA-B*55:01,HLA-B*56:01,HLA-DQA1*01:02/DQB1*06:02,HLA-DQA1*03:01/DQB1*03:02,HLA-DQA1*05:01/DQB1*03:01,HLA-DRB1*01:01,HLA-DRB1*01:02,HLA-DRB1*04:01,HLA-DRB1*04:02,HLA-DRB1*04:10,HLA-DRB1*04:21,HLA-DRB1*04:23,HLA-DRB1*04:26,HLA-DRB1*08:02,HLA-DRB1*09:01,HLA-DRB1*13:02,HLA-DRB1*13:07,HLA-DRB4*01:01"/>
    <x v="55"/>
    <n v="1.3802112417116059"/>
    <x v="55"/>
    <x v="113"/>
    <x v="131"/>
    <x v="218"/>
    <x v="268"/>
    <s v="Nil"/>
    <s v="Nil"/>
    <x v="0"/>
    <x v="9"/>
    <s v="0,1,0.99,0.12"/>
    <s v="Rv0198c"/>
    <s v="57-72"/>
    <x v="0"/>
    <x v="2"/>
    <x v="1"/>
    <n v="0.33333333333333331"/>
    <x v="283"/>
    <n v="298"/>
  </r>
  <r>
    <n v="20015"/>
    <s v="GGSGPMPAQLASAEKPATEQ"/>
    <n v="20"/>
    <s v="NP_218395.1"/>
    <x v="0"/>
    <x v="0"/>
    <x v="0"/>
    <s v="Rv3878"/>
    <x v="0"/>
    <s v="Nil"/>
    <x v="0"/>
    <s v="Nil"/>
    <x v="1"/>
    <s v="Yes"/>
    <s v="No"/>
    <s v="No"/>
    <s v="No"/>
    <x v="35"/>
    <x v="4"/>
    <x v="4"/>
    <x v="4"/>
    <s v="HLA-B*07:02,HLA-B*35:01,HLA-B*35:03,HLA-B*50:01,HLA-B*55:01,HLA-B*56:01,HLA-C*01:02,HLA-C*03:03,HLA-C*03:04,HLA-C*15:02,HLA-C*17:01,HLA-E*01:01"/>
    <x v="81"/>
    <n v="1.1139433523068367"/>
    <x v="81"/>
    <x v="114"/>
    <x v="132"/>
    <x v="219"/>
    <x v="269"/>
    <s v="Nil"/>
    <s v="Nil"/>
    <x v="0"/>
    <x v="7"/>
    <s v="0,1,0.94,0.24"/>
    <s v="Rv3878"/>
    <s v="182-201"/>
    <x v="0"/>
    <x v="1"/>
    <x v="0"/>
    <n v="0.66666666666666663"/>
    <x v="284"/>
    <n v="299"/>
  </r>
  <r>
    <n v="850920"/>
    <s v="AAAASTYTGF"/>
    <n v="10"/>
    <s v="NP_214801.1"/>
    <x v="0"/>
    <x v="0"/>
    <x v="0"/>
    <s v="Rv0287"/>
    <x v="0"/>
    <s v="Nil"/>
    <x v="0"/>
    <s v="Nil"/>
    <x v="1"/>
    <s v="Yes"/>
    <s v="No"/>
    <s v="No"/>
    <s v="No"/>
    <x v="28"/>
    <x v="4"/>
    <x v="4"/>
    <x v="4"/>
    <s v="HLA-A*25:01,HLA-A*26:01,HLA-A*32:01,HLA-B*13:01,HLA-B*15:01,HLA-B*15:02,HLA-B*15:25,HLA-B*35:01,HLA-B*46:01,HLA-B*58:01,HLA-B*58:02,HLA-C*02:02,HLA-C*02:09,HLA-C*03:02,HLA-C*03:03,HLA-C*03:04,HLA-C*08:01,HLA-C*12:02,HLA-C*12:03,HLA-C*15:02,HLA-C*16:01,HLA-C*17:01,HLA-G*01:01,HLA-G*01:02,HLA-G*01:03,HLA-G*01:04,HLA-G*01:06"/>
    <x v="52"/>
    <n v="1.4471580313422192"/>
    <x v="52"/>
    <x v="2"/>
    <x v="133"/>
    <x v="220"/>
    <x v="270"/>
    <s v="Nil"/>
    <s v="Nil"/>
    <x v="0"/>
    <x v="1"/>
    <s v="0,1,0.99,0.09"/>
    <s v="Rv0287"/>
    <s v="88-97"/>
    <x v="0"/>
    <x v="2"/>
    <x v="1"/>
    <n v="0.33333333333333331"/>
    <x v="285"/>
    <n v="300"/>
  </r>
  <r>
    <n v="28365"/>
    <s v="IRQAGVQYSRADEEQ"/>
    <n v="15"/>
    <s v="NP_218391.1"/>
    <x v="0"/>
    <x v="0"/>
    <x v="0"/>
    <s v="Rv3874"/>
    <x v="0"/>
    <s v="Nil"/>
    <x v="0"/>
    <s v="Nil"/>
    <x v="1"/>
    <s v="Yes"/>
    <s v="No"/>
    <s v="No"/>
    <s v="No"/>
    <x v="20"/>
    <x v="3"/>
    <x v="3"/>
    <x v="3"/>
    <s v="HLA-A*03:01,HLA-A*11:01,HLA-A*30:01,HLA-A*31:01,HLA-A*32:01,HLA-A*33:03,HLA-A*74:01,HLA-B*13:02,HLA-B*27:02,HLA-B*27:05,HLA-C*07:01,HLA-C*07:02,HLA-DRB1*03:05,HLA-DRB1*03:06,HLA-DRB1*03:07,HLA-DRB1*03:08,HLA-DRB1*03:09,HLA-DRB1*04:01,HLA-DRB1*04:02,HLA-DRB1*04:08,HLA-DRB1*04:10,HLA-DRB1*04:21,HLA-DRB1*04:23,HLA-DRB1*04:26,HLA-DRB1*08:04,HLA-DRB1*08:13,HLA-DRB1*11:02,HLA-DRB1*11:04,HLA-DRB1*11:06,HLA-DRB1*11:07,HLA-DRB1*11:14,HLA-DRB1*11:20,HLA-DRB1*11:21,HLA-DRB1*13:01,HLA-DRB1*13:04,HLA-DRB1*13:07,HLA-DRB1*13:11,HLA-DRB1*13:22,HLA-DRB1*13:23,HLA-DRB1*13:27,HLA-DRB1*13:28"/>
    <x v="31"/>
    <n v="1.6232492903979006"/>
    <x v="31"/>
    <x v="115"/>
    <x v="134"/>
    <x v="221"/>
    <x v="271"/>
    <s v="Nil"/>
    <s v="Nil"/>
    <x v="0"/>
    <x v="2"/>
    <s v="1,1,1.0,0.0"/>
    <s v="Rv3874"/>
    <s v="76-90"/>
    <x v="0"/>
    <x v="2"/>
    <x v="1"/>
    <n v="0.33333333333333331"/>
    <x v="286"/>
    <n v="301"/>
  </r>
  <r>
    <n v="155863"/>
    <s v="STPLILDTSGGGLQHISSGV"/>
    <n v="20"/>
    <s v="NP_216545.1"/>
    <x v="0"/>
    <x v="0"/>
    <x v="0"/>
    <s v="Rv2029c"/>
    <x v="0"/>
    <s v="Nil"/>
    <x v="0"/>
    <s v="Nil"/>
    <x v="1"/>
    <s v="Yes"/>
    <s v="No"/>
    <s v="No"/>
    <s v="No"/>
    <x v="20"/>
    <x v="3"/>
    <x v="3"/>
    <x v="3"/>
    <s v="HLA-A*02:01,HLA-A*02:06,HLA-A*26:01,HLA-A*68:02,HLA-B*13:02,HLA-B*52:01,HLA-C*04:01,HLA-C*05:01,HLA-C*08:01,HLA-C*08:02,HLA-C*15:02,HLA-DRB1*03:09,HLA-DRB1*11:07"/>
    <x v="78"/>
    <n v="1.146128035678238"/>
    <x v="78"/>
    <x v="116"/>
    <x v="135"/>
    <x v="222"/>
    <x v="272"/>
    <s v="Nil"/>
    <s v="Nil"/>
    <x v="0"/>
    <x v="1"/>
    <s v="0,1,0.99,0.09"/>
    <s v="Rv2029c"/>
    <s v="171-190"/>
    <x v="0"/>
    <x v="0"/>
    <x v="0"/>
    <n v="0.66666666666666663"/>
    <x v="287"/>
    <n v="302"/>
  </r>
  <r>
    <n v="140649"/>
    <s v="AMEDLVRAY"/>
    <n v="9"/>
    <s v="NP_214802.1,NP_217535.1"/>
    <x v="3"/>
    <x v="3"/>
    <x v="3"/>
    <s v="Rv0288,Rv3019c"/>
    <x v="3"/>
    <s v="Nil"/>
    <x v="0"/>
    <s v="EFU72298.1"/>
    <x v="0"/>
    <s v="No"/>
    <s v="No"/>
    <s v="Yes"/>
    <s v="No"/>
    <x v="27"/>
    <x v="4"/>
    <x v="4"/>
    <x v="4"/>
    <s v="HLA-A*26:01,HLA-A*29:02,HLA-A*30:02,HLA-A*32:01,HLA-B*15:01,HLA-B*15:02,HLA-B*15:25,HLA-B*18:01,HLA-B*35:01,HLA-B*44:02,HLA-B*44:03,HLA-B*46:01,HLA-C*02:02,HLA-C*02:09,HLA-C*03:02,HLA-C*04:01,HLA-C*07:01,HLA-C*07:02,HLA-C*12:02,HLA-C*12:03,HLA-C*14:02,HLA-C*16:01"/>
    <x v="75"/>
    <n v="1.3617278360175928"/>
    <x v="75"/>
    <x v="117"/>
    <x v="136"/>
    <x v="223"/>
    <x v="273"/>
    <s v="Nil"/>
    <s v="Nil"/>
    <x v="0"/>
    <x v="2"/>
    <s v="1,2,1.76,0.43"/>
    <s v="Rv0288"/>
    <s v="61-69"/>
    <x v="0"/>
    <x v="2"/>
    <x v="1"/>
    <n v="0.33333333333333331"/>
    <x v="288"/>
    <n v="303"/>
  </r>
  <r>
    <n v="120639"/>
    <s v="IPVVSVTKSVGFQLRGQSGPTTVK"/>
    <n v="24"/>
    <s v="NP_214932.1"/>
    <x v="0"/>
    <x v="0"/>
    <x v="0"/>
    <s v="Rv0418"/>
    <x v="0"/>
    <s v="Nil"/>
    <x v="0"/>
    <s v="Nil"/>
    <x v="1"/>
    <s v="Yes"/>
    <s v="No"/>
    <s v="No"/>
    <s v="No"/>
    <x v="11"/>
    <x v="2"/>
    <x v="2"/>
    <x v="2"/>
    <s v="HLA-A*02:01,HLA-A*03:01,HLA-A*11:01,HLA-A*30:01,HLA-A*31:01,HLA-A*32:01,HLA-A*33:03,HLA-A*68:01,HLA-A*68:02,HLA-A*74:01,HLA-B*07:02,HLA-B*13:02,HLA-B*15:01,HLA-B*15:25,HLA-B*27:05,HLA-B*46:01,HLA-B*51:01,HLA-B*52:01,HLA-B*55:01,HLA-B*56:01,HLA-B*57:01,HLA-B*58:01,HLA-B*58:02,HLA-C*02:02,HLA-C*02:09,HLA-C*03:02,HLA-C*03:03,HLA-C*03:04,HLA-C*06:02,HLA-C*07:01,HLA-C*07:04,HLA-C*12:02,HLA-C*12:03,HLA-C*15:02,HLA-C*16:01,HLA-C*17:01,HLA-DRB1*01:02,HLA-DRB1*04:04,HLA-DRB1*04:23,HLA-DRB1*07:01,HLA-DRB1*07:03,HLA-DRB1*08:02,HLA-DRB1*08:13,HLA-DRB1*11:07,HLA-E*01:01,HLA-G*01:01,HLA-G*01:02,HLA-G*01:03,HLA-G*01:04,HLA-G*01:06"/>
    <x v="21"/>
    <n v="1.7075701760979363"/>
    <x v="21"/>
    <x v="0"/>
    <x v="2"/>
    <x v="224"/>
    <x v="274"/>
    <s v="ipvvsvtksvgfqlrgqsgpttvk"/>
    <s v="bceid_120639:24(-0)/24(100.0%)&lt;=&gt;tceid_120639:24(-0)/24(100.0%)"/>
    <x v="1"/>
    <x v="8"/>
    <s v="0,1,0.97,0.16"/>
    <s v="Nil"/>
    <s v="Nil"/>
    <x v="5"/>
    <x v="5"/>
    <x v="3"/>
    <n v="0"/>
    <x v="289"/>
    <n v="304"/>
  </r>
  <r>
    <n v="61178"/>
    <s v="SSLLTSILTYHVVAGQTSPANVVGT"/>
    <n v="25"/>
    <s v="NP_217391.1"/>
    <x v="0"/>
    <x v="0"/>
    <x v="0"/>
    <s v="Rv2875"/>
    <x v="0"/>
    <s v="Nil"/>
    <x v="0"/>
    <s v="Nil"/>
    <x v="1"/>
    <s v="Yes"/>
    <s v="No"/>
    <s v="No"/>
    <s v="No"/>
    <x v="36"/>
    <x v="4"/>
    <x v="4"/>
    <x v="4"/>
    <s v="HLA-DPA1*01:03/DPB1*04:01,HLA-DQA1*05:01/DQB1*03:01,HLA-DRB1*01:01,HLA-DRB1*03:05,HLA-DRB1*03:06,HLA-DRB1*03:07,HLA-DRB1*03:08,HLA-DRB1*04:01,HLA-DRB1*04:02,HLA-DRB1*04:04,HLA-DRB1*07:01,HLA-DRB1*08:02,HLA-DRB1*08:06,HLA-DRB1*11:02,HLA-DRB1*11:07,HLA-DRB1*11:14,HLA-DRB1*11:21,HLA-DRB1*12:01,HLA-DRB1*13:01,HLA-DRB1*13:04,HLA-DRB1*13:22,HLA-DRB1*13:23,HLA-DRB1*13:27,HLA-DRB1*13:28,HLA-DRB1*15:01,HLA-DRB5*01:05"/>
    <x v="19"/>
    <n v="1.4313637641589874"/>
    <x v="19"/>
    <x v="118"/>
    <x v="137"/>
    <x v="225"/>
    <x v="275"/>
    <s v="SSLLTSILTYhviagqaspsridgt,SSLLTSILTyhvvagqtspanvvgT"/>
    <s v="bceid_103262:15(-0)/15(100.0%)&lt;=&gt;tceid_61178:15(-10)/25(60.0%),bceid_103746:15(-0)/15(100.0%)&lt;=&gt;tceid_61178:15(-10)/25(60.0%)"/>
    <x v="3"/>
    <x v="2"/>
    <s v="1,1,1.0,0.0"/>
    <s v="Rv2875"/>
    <s v="121-145"/>
    <x v="0"/>
    <x v="2"/>
    <x v="1"/>
    <n v="0.33333333333333331"/>
    <x v="290"/>
    <n v="305"/>
  </r>
  <r>
    <n v="52030"/>
    <s v="QQFVYAGAMSGLLDPSQAMG"/>
    <n v="20"/>
    <s v="NP_218321.1"/>
    <x v="0"/>
    <x v="0"/>
    <x v="0"/>
    <s v="Rv3804c"/>
    <x v="0"/>
    <s v="Nil"/>
    <x v="0"/>
    <s v="Nil"/>
    <x v="1"/>
    <s v="Yes"/>
    <s v="No"/>
    <s v="No"/>
    <s v="No"/>
    <x v="36"/>
    <x v="4"/>
    <x v="4"/>
    <x v="4"/>
    <s v="HLA-DPA1*02:01/DPB1*14:01,HLA-DQA1*01:01/DQB1*05:01,HLA-DQA1*03:01/DQB1*03:02,HLA-DQA1*05:01/DQB1*03:01,HLA-DRB1*01:01,HLA-DRB1*01:02,HLA-DRB1*03:05,HLA-DRB1*03:09,HLA-DRB1*04:04,HLA-DRB1*04:05,HLA-DRB1*04:08,HLA-DRB1*04:21,HLA-DRB1*04:26,HLA-DRB1*07:01,HLA-DRB1*08:01,HLA-DRB1*08:13,HLA-DRB1*08:17,HLA-DRB1*09:01,HLA-DRB1*11:01,HLA-DRB1*11:20,HLA-DRB1*11:28,HLA-DRB1*13:05,HLA-DRB1*13:07,HLA-DRB1*13:21,HLA-DRB1*15:02,HLA-DRB3*02:02,HLA-DRB5*01:01,HLA-DRB5*01:05"/>
    <x v="68"/>
    <n v="1.4623979978989561"/>
    <x v="68"/>
    <x v="105"/>
    <x v="104"/>
    <x v="153"/>
    <x v="276"/>
    <s v="qqfiyagslsalldpsqgmg"/>
    <s v="bceid_52026:20(-0)/20(100.0%)&lt;=&gt;tceid_52030:20(-0)/20(100.0%)"/>
    <x v="1"/>
    <x v="1"/>
    <s v="0,1,0.99,0.09"/>
    <s v="Rv3804c"/>
    <s v="184-203"/>
    <x v="0"/>
    <x v="2"/>
    <x v="1"/>
    <n v="0.33333333333333331"/>
    <x v="291"/>
    <n v="306"/>
  </r>
  <r>
    <n v="53078"/>
    <s v="RADEEQQQALSSQMGF"/>
    <n v="16"/>
    <s v="NP_218391.1"/>
    <x v="0"/>
    <x v="0"/>
    <x v="0"/>
    <s v="Rv3874"/>
    <x v="0"/>
    <s v="Nil"/>
    <x v="0"/>
    <s v="Nil"/>
    <x v="1"/>
    <s v="Yes"/>
    <s v="No"/>
    <s v="No"/>
    <s v="No"/>
    <x v="27"/>
    <x v="4"/>
    <x v="4"/>
    <x v="4"/>
    <s v="HLA-A*25:01,HLA-A*32:01,HLA-B*13:01,HLA-B*13:02,HLA-B*15:01,HLA-B*15:02,HLA-B*15:25,HLA-B*18:01,HLA-B*35:01,HLA-B*37:01,HLA-B*38:01,HLA-B*39:01,HLA-B*40:01,HLA-B*40:02,HLA-B*44:02,HLA-B*44:03,HLA-B*46:01,HLA-B*48:01,HLA-B*53:01,HLA-B*57:01,HLA-B*58:01,HLA-B*58:02,HLA-C*02:02,HLA-C*02:09,HLA-C*03:02,HLA-C*03:03,HLA-C*03:04,HLA-C*04:01,HLA-C*05:01,HLA-C*08:01,HLA-C*08:02,HLA-C*12:02,HLA-C*16:01,HLA-C*17:01"/>
    <x v="86"/>
    <n v="1.5440680443502757"/>
    <x v="86"/>
    <x v="119"/>
    <x v="138"/>
    <x v="226"/>
    <x v="246"/>
    <s v="Radeeqqqalssqmgf"/>
    <s v="bceid_655:15(-0)/15(100.0%)&lt;=&gt;tceid_53078:15(-1)/16(93.75%)"/>
    <x v="1"/>
    <x v="2"/>
    <s v="1,1,1.0,0.0"/>
    <s v="Rv3874"/>
    <s v="85-100"/>
    <x v="0"/>
    <x v="2"/>
    <x v="1"/>
    <n v="0.33333333333333331"/>
    <x v="292"/>
    <n v="307"/>
  </r>
  <r>
    <n v="41030"/>
    <s v="MAEMKTDAATLAQEAGNFER"/>
    <n v="20"/>
    <s v="NP_218391.1"/>
    <x v="0"/>
    <x v="0"/>
    <x v="0"/>
    <s v="Rv3874"/>
    <x v="0"/>
    <s v="Nil"/>
    <x v="0"/>
    <s v="Nil"/>
    <x v="1"/>
    <s v="Yes"/>
    <s v="No"/>
    <s v="No"/>
    <s v="No"/>
    <x v="33"/>
    <x v="3"/>
    <x v="3"/>
    <x v="3"/>
    <s v="HLA-A*25:01,HLA-A*68:02,HLA-B*08:01,HLA-B*13:01,HLA-B*14:02,HLA-B*15:01,HLA-B*15:02,HLA-B*15:25,HLA-B*37:01,HLA-B*40:01,HLA-B*40:02,HLA-B*44:02,HLA-B*44:03,HLA-B*48:01,HLA-B*49:01,HLA-B*50:01,HLA-B*51:01,HLA-B*56:01,HLA-DQA1*03:01/DQB1*03:02,HLA-DQA1*04:01/DQB1*04:02,HLA-DRB1*03:06,HLA-DRB1*03:07,HLA-DRB1*03:08,HLA-DRB1*04:01,HLA-DRB1*08:02,HLA-DRB1*11:07,HLA-DRB3*01:01"/>
    <x v="52"/>
    <n v="1.4471580313422192"/>
    <x v="52"/>
    <x v="120"/>
    <x v="139"/>
    <x v="227"/>
    <x v="277"/>
    <s v="maemktdaatlaqeaGNFER"/>
    <s v="bceid_41028:15(-0)/15(100.0%)&lt;=&gt;tceid_41030:15(-5)/20(75.0%)"/>
    <x v="1"/>
    <x v="2"/>
    <s v="1,1,1.0,0.0"/>
    <s v="Rv3874"/>
    <d v="2020-01-01T00:00:00"/>
    <x v="0"/>
    <x v="2"/>
    <x v="1"/>
    <n v="0.33333333333333331"/>
    <x v="293"/>
    <n v="308"/>
  </r>
  <r>
    <n v="195697"/>
    <s v="LQANRHVKPTGSAVVGLSM"/>
    <n v="19"/>
    <s v="NP_218321.1"/>
    <x v="0"/>
    <x v="0"/>
    <x v="0"/>
    <s v="Rv3804c"/>
    <x v="0"/>
    <s v="Nil"/>
    <x v="0"/>
    <s v="Nil"/>
    <x v="1"/>
    <s v="Yes"/>
    <s v="No"/>
    <s v="No"/>
    <s v="No"/>
    <x v="27"/>
    <x v="4"/>
    <x v="4"/>
    <x v="4"/>
    <s v="HLA-A*25:01,HLA-A*26:01,HLA-A*30:01,HLA-A*68:02,HLA-B*07:02,HLA-B*08:01,HLA-B*13:02,HLA-B*14:02,HLA-B*15:01,HLA-B*15:02,HLA-B*35:01,HLA-B*35:03,HLA-B*38:01,HLA-B*39:01,HLA-B*46:01,HLA-B*52:01,HLA-B*55:01,HLA-B*56:01,HLA-C*01:02,HLA-C*02:02,HLA-C*02:09,HLA-C*03:02,HLA-C*03:03,HLA-C*03:04,HLA-C*06:02,HLA-C*07:04,HLA-C*08:01,HLA-C*12:02,HLA-C*12:03,HLA-C*15:02,HLA-C*16:01,HLA-C*17:01"/>
    <x v="49"/>
    <n v="1.5185139398778875"/>
    <x v="49"/>
    <x v="121"/>
    <x v="140"/>
    <x v="148"/>
    <x v="278"/>
    <s v="LQanravkptgsaaiglSM,LQanravkptgsaaiglsm,LQanrhvkptgsavvglSM,lsanravkptgsaaVGLSM"/>
    <s v="bceid_3399:15(-0)/15(100.0%)&lt;=&gt;tceid_195697:15(-4)/19(78.95%),bceid_3400:17(-3)/20(85.0%)&lt;=&gt;tceid_195697:17(-2)/19(89.47%),bceid_3402:15(-0)/15(100.0%)&lt;=&gt;tceid_195697:15(-4)/19(78.95%),bceid_103732:14(-1)/15(93.33%)&lt;=&gt;tceid_195697:14(-5)/19(73.68%)"/>
    <x v="4"/>
    <x v="1"/>
    <s v="0,2,1.0,0.1"/>
    <s v="Rv3804c"/>
    <s v="152-170"/>
    <x v="0"/>
    <x v="2"/>
    <x v="1"/>
    <n v="0.33333333333333331"/>
    <x v="294"/>
    <n v="309"/>
  </r>
  <r>
    <n v="144875"/>
    <s v="DALRLARRIAAAL"/>
    <n v="13"/>
    <s v="NP_218396.1"/>
    <x v="0"/>
    <x v="0"/>
    <x v="0"/>
    <s v="Rv3879c"/>
    <x v="0"/>
    <s v="Nil"/>
    <x v="0"/>
    <s v="Nil"/>
    <x v="1"/>
    <s v="Yes"/>
    <s v="No"/>
    <s v="No"/>
    <s v="No"/>
    <x v="27"/>
    <x v="4"/>
    <x v="4"/>
    <x v="4"/>
    <s v="HLA-A*02:01,HLA-B*07:02,HLA-B*08:01,HLA-B*14:02,HLA-B*46:01,HLA-B*51:01,HLA-B*52:01,HLA-B*55:01,HLA-C*02:02,HLA-C*02:09,HLA-C*03:02,HLA-C*03:03,HLA-C*03:04,HLA-C*12:02,HLA-C*12:03,HLA-C*16:01"/>
    <x v="59"/>
    <n v="1.2304489213782739"/>
    <x v="59"/>
    <x v="122"/>
    <x v="141"/>
    <x v="228"/>
    <x v="279"/>
    <s v="Nil"/>
    <s v="Nil"/>
    <x v="0"/>
    <x v="5"/>
    <s v="0,1,0.89,0.31"/>
    <s v="Rv3879c"/>
    <s v="485-497"/>
    <x v="0"/>
    <x v="1"/>
    <x v="0"/>
    <n v="0.66666666666666663"/>
    <x v="295"/>
    <n v="310"/>
  </r>
  <r>
    <n v="5252"/>
    <s v="AVAGAAILVAGLSGCSS"/>
    <n v="17"/>
    <s v="NP_218280.1"/>
    <x v="0"/>
    <x v="0"/>
    <x v="0"/>
    <s v="Rv3763"/>
    <x v="0"/>
    <s v="Nil"/>
    <x v="0"/>
    <s v="Nil"/>
    <x v="1"/>
    <s v="Yes"/>
    <s v="No"/>
    <s v="No"/>
    <s v="No"/>
    <x v="21"/>
    <x v="2"/>
    <x v="2"/>
    <x v="2"/>
    <s v="HLA-A*02:01,HLA-A*02:06,HLA-A*68:02,HLA-B*13:02,HLA-B*51:01,HLA-C*15:02,HLA-C*17:01,HLA-DQA1*01:02/DQB1*06:02,HLA-DQA1*04:01/DQB1*04:02,HLA-DQA1*05:01/DQB1*03:01,HLA-DRB1*11:07"/>
    <x v="77"/>
    <n v="1.0791812460476249"/>
    <x v="77"/>
    <x v="123"/>
    <x v="142"/>
    <x v="229"/>
    <x v="110"/>
    <s v="Nil"/>
    <s v="Nil"/>
    <x v="0"/>
    <x v="4"/>
    <s v="0,1,0.99,0.1"/>
    <s v="Rv3763"/>
    <d v="2024-08-01T00:00:00"/>
    <x v="0"/>
    <x v="2"/>
    <x v="1"/>
    <n v="0.33333333333333331"/>
    <x v="296"/>
    <n v="311"/>
  </r>
  <r>
    <n v="43210"/>
    <s v="NALQNLARTISEA"/>
    <n v="13"/>
    <s v="YP_178023.1"/>
    <x v="0"/>
    <x v="0"/>
    <x v="0"/>
    <s v="Rv3875"/>
    <x v="0"/>
    <s v="Nil"/>
    <x v="0"/>
    <s v="Nil"/>
    <x v="1"/>
    <s v="Yes"/>
    <s v="No"/>
    <s v="No"/>
    <s v="No"/>
    <x v="42"/>
    <x v="4"/>
    <x v="4"/>
    <x v="4"/>
    <s v="HLA-A*02:01,HLA-A*32:01,HLA-B*13:01,HLA-B*13:02,HLA-B*52:01,HLA-E*01:01"/>
    <x v="74"/>
    <n v="0.84509804001425681"/>
    <x v="74"/>
    <x v="124"/>
    <x v="143"/>
    <x v="230"/>
    <x v="280"/>
    <s v="Nil"/>
    <s v="Nil"/>
    <x v="0"/>
    <x v="2"/>
    <s v="1,1,1.0,0.0"/>
    <s v="Rv3875"/>
    <s v="67-79"/>
    <x v="0"/>
    <x v="0"/>
    <x v="0"/>
    <n v="0.66666666666666663"/>
    <x v="297"/>
    <n v="312"/>
  </r>
  <r>
    <n v="140769"/>
    <s v="WQAQWNQAM"/>
    <n v="9"/>
    <s v="NP_214802.1,NP_217533.1,NP_217535.1"/>
    <x v="1"/>
    <x v="1"/>
    <x v="1"/>
    <s v="Rv0288,Rv3017c,Rv3019c"/>
    <x v="1"/>
    <s v="Nil"/>
    <x v="0"/>
    <s v="Nil"/>
    <x v="1"/>
    <s v="Yes"/>
    <s v="No"/>
    <s v="No"/>
    <s v="No"/>
    <x v="27"/>
    <x v="4"/>
    <x v="4"/>
    <x v="4"/>
    <s v="HLA-A*02:06,HLA-B*13:01,HLA-B*13:02,HLA-B*14:02,HLA-B*15:01,HLA-B*15:02,HLA-B*15:25,HLA-B*35:01,HLA-B*35:03,HLA-B*38:01,HLA-B*39:01,HLA-B*46:01,HLA-B*48:01,HLA-C*02:02,HLA-C*02:09,HLA-C*03:02,HLA-C*03:03,HLA-C*03:04,HLA-C*08:01,HLA-C*12:02,HLA-C*12:03,HLA-C*16:01"/>
    <x v="75"/>
    <n v="1.3617278360175928"/>
    <x v="75"/>
    <x v="125"/>
    <x v="144"/>
    <x v="231"/>
    <x v="270"/>
    <s v="Nil"/>
    <s v="Nil"/>
    <x v="0"/>
    <x v="2"/>
    <s v="1,3,2.7,0.47"/>
    <s v="Rv3017c,Rv0288"/>
    <s v="54-62,54-62"/>
    <x v="3"/>
    <x v="2"/>
    <x v="1"/>
    <n v="0.33333333333333331"/>
    <x v="298"/>
    <n v="313"/>
  </r>
  <r>
    <n v="41028"/>
    <s v="MAEMKTDAATLAQEA"/>
    <n v="15"/>
    <s v="NP_218391.1"/>
    <x v="0"/>
    <x v="0"/>
    <x v="0"/>
    <s v="Rv3874"/>
    <x v="0"/>
    <s v="Nil"/>
    <x v="0"/>
    <s v="Nil"/>
    <x v="1"/>
    <s v="Yes"/>
    <s v="No"/>
    <s v="No"/>
    <s v="No"/>
    <x v="33"/>
    <x v="3"/>
    <x v="3"/>
    <x v="3"/>
    <s v="HLA-A*25:01,HLA-A*68:02,HLA-B*08:01,HLA-B*13:01,HLA-B*14:02,HLA-B*15:02,HLA-B*37:01,HLA-B*40:01,HLA-B*40:02,HLA-B*44:02,HLA-B*44:03,HLA-B*48:01,HLA-B*49:01,HLA-B*50:01,HLA-B*51:01,HLA-B*56:01,HLA-DQA1*03:01/DQB1*03:02,HLA-DQA1*04:01/DQB1*04:02,HLA-DRB1*03:06,HLA-DRB1*03:07,HLA-DRB1*03:08,HLA-DRB1*04:01,HLA-DRB1*08:02,HLA-DRB1*11:07,HLA-DRB3*01:01"/>
    <x v="53"/>
    <n v="1.414973347970818"/>
    <x v="53"/>
    <x v="126"/>
    <x v="145"/>
    <x v="232"/>
    <x v="281"/>
    <s v="maemktdaatlaqea"/>
    <s v="bceid_41028:15(-0)/15(100.0%)&lt;=&gt;tceid_41028:15(-0)/15(100.0%)"/>
    <x v="1"/>
    <x v="2"/>
    <s v="1,1,1.0,0.0"/>
    <s v="Rv3874"/>
    <d v="2015-01-01T00:00:00"/>
    <x v="0"/>
    <x v="2"/>
    <x v="1"/>
    <n v="0.33333333333333331"/>
    <x v="299"/>
    <n v="314"/>
  </r>
  <r>
    <n v="63011"/>
    <s v="TATELNNALQNLARTISEAGQAMAS"/>
    <n v="25"/>
    <s v="YP_178023.1"/>
    <x v="0"/>
    <x v="0"/>
    <x v="0"/>
    <s v="Rv3875"/>
    <x v="0"/>
    <s v="Nil"/>
    <x v="0"/>
    <s v="Nil"/>
    <x v="1"/>
    <s v="Yes"/>
    <s v="No"/>
    <s v="No"/>
    <s v="No"/>
    <x v="40"/>
    <x v="5"/>
    <x v="5"/>
    <x v="5"/>
    <s v="HLA-DQA1*04:01/DQB1*04:02,HLA-DQA1*05:01/DQB1*03:01,HLA-DRB1*03:06,HLA-DRB1*03:07,HLA-DRB1*03:08,HLA-DRB1*08:02,HLA-DRB1*08:13,HLA-DRB1*11:01,HLA-DRB1*11:02,HLA-DRB1*11:04,HLA-DRB1*11:06,HLA-DRB1*11:07,HLA-DRB1*11:21,HLA-DRB1*13:01,HLA-DRB1*13:02,HLA-DRB1*13:11,HLA-DRB1*13:22,HLA-DRB1*13:27,HLA-DRB1*13:28,HLA-DRB3*02:02"/>
    <x v="16"/>
    <n v="1.3222192947339193"/>
    <x v="16"/>
    <x v="127"/>
    <x v="146"/>
    <x v="233"/>
    <x v="282"/>
    <s v="TATELNNALQNLartiseagqamas"/>
    <s v="bceid_161597:13(-2)/15(86.67%)&lt;=&gt;tceid_63011:13(-12)/25(52.0%)"/>
    <x v="1"/>
    <x v="2"/>
    <s v="1,1,1.0,0.0"/>
    <s v="Rv3875"/>
    <s v="61-85"/>
    <x v="0"/>
    <x v="0"/>
    <x v="0"/>
    <n v="0.66666666666666663"/>
    <x v="300"/>
    <n v="315"/>
  </r>
  <r>
    <n v="53355"/>
    <s v="RDGQLTIKAERTEQKDFDGR"/>
    <n v="20"/>
    <s v="NP_216547.1"/>
    <x v="0"/>
    <x v="0"/>
    <x v="0"/>
    <s v="Rv2031c"/>
    <x v="0"/>
    <s v="Nil"/>
    <x v="0"/>
    <s v="EFG74196.1"/>
    <x v="0"/>
    <s v="No"/>
    <s v="No"/>
    <s v="Yes"/>
    <s v="No"/>
    <x v="39"/>
    <x v="4"/>
    <x v="4"/>
    <x v="4"/>
    <s v="HLA-A*03:01,HLA-A*11:01,HLA-A*31:01,HLA-A*33:03,HLA-A*68:01,HLA-A*74:01,HLA-B*18:01,HLA-B*37:01,HLA-B*40:01,HLA-B*40:02,HLA-B*44:02,HLA-B*44:03,HLA-DRB1*04:01,HLA-DRB1*04:21,HLA-DRB1*04:26,HLA-DRB1*13:04"/>
    <x v="59"/>
    <n v="1.2304489213782739"/>
    <x v="59"/>
    <x v="128"/>
    <x v="147"/>
    <x v="234"/>
    <x v="283"/>
    <s v="rdgqltikaerteqkdfdgr"/>
    <s v="bceid_53355:20(-0)/20(100.0%)&lt;=&gt;tceid_53355:20(-0)/20(100.0%)"/>
    <x v="1"/>
    <x v="2"/>
    <s v="1,1,1.0,0.0"/>
    <s v="Rv2031c"/>
    <s v="71-90"/>
    <x v="0"/>
    <x v="0"/>
    <x v="0"/>
    <n v="0.66666666666666663"/>
    <x v="301"/>
    <n v="316"/>
  </r>
  <r>
    <n v="121007"/>
    <s v="TNIRQAGVQYSRA"/>
    <n v="13"/>
    <s v="NP_218391.1"/>
    <x v="0"/>
    <x v="0"/>
    <x v="0"/>
    <s v="Rv3874"/>
    <x v="0"/>
    <s v="Nil"/>
    <x v="0"/>
    <s v="Nil"/>
    <x v="1"/>
    <s v="Yes"/>
    <s v="No"/>
    <s v="No"/>
    <s v="No"/>
    <x v="27"/>
    <x v="4"/>
    <x v="4"/>
    <x v="4"/>
    <s v="HLA-A*03:01,HLA-A*11:01,HLA-A*25:01,HLA-A*26:01,HLA-A*29:02,HLA-A*30:01,HLA-A*30:02,HLA-A*31:01,HLA-A*32:01,HLA-A*33:03,HLA-A*68:01,HLA-A*74:01,HLA-B*13:02,HLA-B*15:01,HLA-B*15:02,HLA-B*15:25,HLA-B*27:02,HLA-B*27:05,HLA-B*35:01,HLA-B*46:01,HLA-C*02:02,HLA-C*02:09,HLA-C*03:02,HLA-C*07:01,HLA-C*07:02,HLA-C*12:02,HLA-C*12:03"/>
    <x v="52"/>
    <n v="1.4471580313422192"/>
    <x v="52"/>
    <x v="129"/>
    <x v="148"/>
    <x v="94"/>
    <x v="284"/>
    <s v="Nil"/>
    <s v="Nil"/>
    <x v="0"/>
    <x v="2"/>
    <s v="1,1,1.0,0.0"/>
    <s v="Rv3874"/>
    <s v="74-86"/>
    <x v="0"/>
    <x v="2"/>
    <x v="1"/>
    <n v="0.33333333333333331"/>
    <x v="302"/>
    <n v="317"/>
  </r>
  <r>
    <n v="156113"/>
    <s v="VVSLGSQGALLATRHASHRF"/>
    <n v="20"/>
    <s v="NP_216545.1"/>
    <x v="0"/>
    <x v="0"/>
    <x v="0"/>
    <s v="Rv2029c"/>
    <x v="0"/>
    <s v="Nil"/>
    <x v="0"/>
    <s v="Nil"/>
    <x v="1"/>
    <s v="Yes"/>
    <s v="No"/>
    <s v="No"/>
    <s v="No"/>
    <x v="40"/>
    <x v="5"/>
    <x v="5"/>
    <x v="5"/>
    <s v="HLA-DQA1*01:02/DQB1*06:02,HLA-DQA1*05:01/DQB1*03:01,HLA-DRB1*01:01,HLA-DRB1*01:02,HLA-DRB1*04:01,HLA-DRB1*04:02,HLA-DRB1*04:08,HLA-DRB1*04:10,HLA-DRB1*04:21,HLA-DRB1*04:23,HLA-DRB1*04:26,HLA-DRB1*07:01,HLA-DRB5*01:01"/>
    <x v="78"/>
    <n v="1.146128035678238"/>
    <x v="78"/>
    <x v="130"/>
    <x v="149"/>
    <x v="235"/>
    <x v="285"/>
    <s v="Nil"/>
    <s v="Nil"/>
    <x v="0"/>
    <x v="1"/>
    <s v="0,1,0.99,0.09"/>
    <s v="Rv2029c"/>
    <s v="231-250"/>
    <x v="0"/>
    <x v="0"/>
    <x v="0"/>
    <n v="0.66666666666666663"/>
    <x v="303"/>
    <n v="318"/>
  </r>
  <r>
    <n v="154493"/>
    <s v="ELAAEPTEV"/>
    <n v="9"/>
    <s v="NP_216545.1"/>
    <x v="0"/>
    <x v="0"/>
    <x v="0"/>
    <s v="Rv2029c"/>
    <x v="0"/>
    <s v="Nil"/>
    <x v="0"/>
    <s v="EFG33295.1,EFT83725.1"/>
    <x v="3"/>
    <s v="No"/>
    <s v="No"/>
    <s v="Yes"/>
    <s v="No"/>
    <x v="27"/>
    <x v="4"/>
    <x v="4"/>
    <x v="4"/>
    <s v="HLA-A*02:01,HLA-A*02:06,HLA-A*68:02,HLA-B*51:01,HLA-C*03:03,HLA-C*03:04,HLA-C*05:01,HLA-C*08:01,HLA-C*08:02,HLA-C*12:03,HLA-C*15:02,HLA-C*16:01"/>
    <x v="81"/>
    <n v="1.1139433523068367"/>
    <x v="81"/>
    <x v="131"/>
    <x v="150"/>
    <x v="236"/>
    <x v="286"/>
    <s v="Nil"/>
    <s v="Nil"/>
    <x v="0"/>
    <x v="4"/>
    <s v="0,1,0.99,0.1"/>
    <s v="Rv2029c"/>
    <s v="314-322"/>
    <x v="0"/>
    <x v="0"/>
    <x v="0"/>
    <n v="0.66666666666666663"/>
    <x v="304"/>
    <n v="319"/>
  </r>
  <r>
    <n v="55315"/>
    <s v="RPREATIIY"/>
    <n v="9"/>
    <s v="NP_217339.1"/>
    <x v="0"/>
    <x v="0"/>
    <x v="0"/>
    <s v="Rv2823c"/>
    <x v="0"/>
    <s v="Nil"/>
    <x v="0"/>
    <s v="Nil"/>
    <x v="1"/>
    <s v="Yes"/>
    <s v="No"/>
    <s v="No"/>
    <s v="No"/>
    <x v="27"/>
    <x v="4"/>
    <x v="4"/>
    <x v="4"/>
    <s v="HLA-A*25:01,HLA-A*26:01,HLA-A*29:02,HLA-A*30:02,HLA-B*07:02,HLA-B*15:01,HLA-B*15:02,HLA-B*15:25,HLA-B*18:01,HLA-B*35:01,HLA-B*35:03,HLA-B*46:01,HLA-B*53:01,HLA-B*55:01,HLA-B*56:01,HLA-B*58:02,HLA-C*02:02,HLA-C*02:09,HLA-C*03:02,HLA-C*04:01,HLA-C*07:01,HLA-C*07:02,HLA-C*12:02,HLA-C*12:03,HLA-C*14:02,HLA-C*16:01"/>
    <x v="19"/>
    <n v="1.4313637641589874"/>
    <x v="19"/>
    <x v="132"/>
    <x v="151"/>
    <x v="237"/>
    <x v="287"/>
    <s v="Nil"/>
    <s v="Nil"/>
    <x v="0"/>
    <x v="4"/>
    <s v="0,1,0.99,0.1"/>
    <s v="Rv2823c"/>
    <s v="615-623"/>
    <x v="0"/>
    <x v="2"/>
    <x v="1"/>
    <n v="0.33333333333333331"/>
    <x v="305"/>
    <n v="320"/>
  </r>
  <r>
    <n v="93270"/>
    <s v="LLYDGSFAV"/>
    <n v="9"/>
    <s v="NP_218356.1"/>
    <x v="0"/>
    <x v="0"/>
    <x v="0"/>
    <s v="Rv3839"/>
    <x v="0"/>
    <s v="Nil"/>
    <x v="0"/>
    <s v="Nil"/>
    <x v="1"/>
    <s v="Yes"/>
    <s v="No"/>
    <s v="No"/>
    <s v="No"/>
    <x v="27"/>
    <x v="4"/>
    <x v="4"/>
    <x v="4"/>
    <s v="HLA-A*02:01,HLA-A*02:06,HLA-A*32:01,HLA-A*68:02,HLA-B*13:01,HLA-B*13:02,HLA-B*46:01,HLA-B*48:01,HLA-B*52:01,HLA-C*02:02,HLA-C*02:09,HLA-C*03:03,HLA-C*03:04,HLA-C*04:01,HLA-C*05:01,HLA-C*07:02,HLA-C*07:04,HLA-C*08:01,HLA-C*12:02,HLA-C*12:03,HLA-C*15:02,HLA-C*17:01"/>
    <x v="75"/>
    <n v="1.3617278360175928"/>
    <x v="75"/>
    <x v="133"/>
    <x v="152"/>
    <x v="238"/>
    <x v="288"/>
    <s v="Nil"/>
    <s v="Nil"/>
    <x v="0"/>
    <x v="0"/>
    <s v="0,1,1.0,0.06"/>
    <s v="Rv3839"/>
    <s v="42-50"/>
    <x v="0"/>
    <x v="2"/>
    <x v="1"/>
    <n v="0.33333333333333331"/>
    <x v="306"/>
    <n v="321"/>
  </r>
  <r>
    <n v="14773"/>
    <s v="EVLVEQRDRILIITINR"/>
    <n v="17"/>
    <s v="NP_214736.1"/>
    <x v="0"/>
    <x v="0"/>
    <x v="0"/>
    <s v="Rv0222"/>
    <x v="0"/>
    <s v="Nil"/>
    <x v="0"/>
    <s v="EFG76803.1"/>
    <x v="0"/>
    <s v="No"/>
    <s v="No"/>
    <s v="Yes"/>
    <s v="No"/>
    <x v="10"/>
    <x v="2"/>
    <x v="2"/>
    <x v="2"/>
    <s v="HLA-A*03:01,HLA-A*11:01,HLA-A*30:01,HLA-A*31:01,HLA-A*33:03,HLA-A*68:01,HLA-A*74:01,HLA-B*08:01,HLA-B*13:01,HLA-B*13:02,HLA-B*14:02,HLA-B*27:02,HLA-B*37:01,HLA-B*39:01,HLA-B*40:01,HLA-B*40:02,HLA-B*44:02,HLA-B*44:03,HLA-B*48:01,HLA-B*49:01,HLA-B*50:01,HLA-B*52:01,HLA-C*03:03,HLA-C*03:04,HLA-C*05:01,HLA-C*06:02,HLA-C*07:04,HLA-C*08:01,HLA-C*08:02,HLA-DRB1*03:01,HLA-DRB4*01:01,HLA-E*01:01"/>
    <x v="49"/>
    <n v="1.5185139398778875"/>
    <x v="49"/>
    <x v="134"/>
    <x v="153"/>
    <x v="239"/>
    <x v="289"/>
    <s v="Nil"/>
    <s v="Nil"/>
    <x v="0"/>
    <x v="9"/>
    <s v="0,1,0.99,0.12"/>
    <s v="Nil"/>
    <s v="Nil"/>
    <x v="5"/>
    <x v="5"/>
    <x v="3"/>
    <n v="0"/>
    <x v="307"/>
    <n v="322"/>
  </r>
  <r>
    <n v="25716"/>
    <s v="IEAAASAIQGNVTSIHSLLD"/>
    <n v="20"/>
    <s v="YP_178023.1"/>
    <x v="0"/>
    <x v="0"/>
    <x v="0"/>
    <s v="Rv3875"/>
    <x v="0"/>
    <s v="Nil"/>
    <x v="0"/>
    <s v="Nil"/>
    <x v="1"/>
    <s v="Yes"/>
    <s v="No"/>
    <s v="No"/>
    <s v="No"/>
    <x v="40"/>
    <x v="5"/>
    <x v="5"/>
    <x v="5"/>
    <s v="HLA-DQA1*01:02/DQB1*06:02,HLA-DQA1*04:01/DQB1*04:02,HLA-DQA1*05:01/DQB1*03:01,HLA-DRB1*04:01,HLA-DRB1*04:04,HLA-DRB1*04:05,HLA-DRB1*04:08,HLA-DRB1*04:10,HLA-DRB1*04:23,HLA-DRB1*04:26,HLA-DRB3*02:02"/>
    <x v="77"/>
    <n v="1.0791812460476249"/>
    <x v="77"/>
    <x v="135"/>
    <x v="154"/>
    <x v="240"/>
    <x v="290"/>
    <s v="IEaaasaiqgnvtsihslLD"/>
    <s v="bceid_60:16(-0)/16(100.0%)&lt;=&gt;tceid_25716:16(-4)/20(80.0%)"/>
    <x v="1"/>
    <x v="0"/>
    <s v="0,1,1.0,0.06"/>
    <s v="Rv3875"/>
    <d v="1930-11-01T00:00:00"/>
    <x v="0"/>
    <x v="0"/>
    <x v="0"/>
    <n v="0.66666666666666663"/>
    <x v="308"/>
    <n v="323"/>
  </r>
  <r>
    <n v="42794"/>
    <s v="MTEQQWNFAGIEAAA"/>
    <n v="15"/>
    <s v="YP_178023.1"/>
    <x v="0"/>
    <x v="0"/>
    <x v="0"/>
    <s v="Rv3875"/>
    <x v="0"/>
    <s v="Nil"/>
    <x v="0"/>
    <s v="Nil"/>
    <x v="1"/>
    <s v="Yes"/>
    <s v="No"/>
    <s v="No"/>
    <s v="No"/>
    <x v="43"/>
    <x v="5"/>
    <x v="5"/>
    <x v="5"/>
    <s v="HLA-B*13:02,HLA-B*50:01,HLA-B*52:01,HLA-DQA1*01:02/DQB1*06:02,HLA-DQA1*03:01/DQB1*03:02,HLA-DQA1*04:01/DQB1*04:02,HLA-DQA1*05:01/DQB1*03:01"/>
    <x v="87"/>
    <n v="0.90308998699194354"/>
    <x v="87"/>
    <x v="136"/>
    <x v="155"/>
    <x v="241"/>
    <x v="291"/>
    <s v="mteqqwnfagieaaa"/>
    <s v="bceid_42795:15(-1)/16(93.75%)&lt;=&gt;tceid_42794:15(-0)/15(100.0%)"/>
    <x v="1"/>
    <x v="0"/>
    <s v="0,1,1.0,0.06"/>
    <s v="Rv3875"/>
    <d v="2015-01-01T00:00:00"/>
    <x v="0"/>
    <x v="0"/>
    <x v="0"/>
    <n v="0.66666666666666663"/>
    <x v="309"/>
    <n v="324"/>
  </r>
  <r>
    <n v="140564"/>
    <s v="HLDDVGFLV"/>
    <n v="9"/>
    <s v="NP_215864.1,NP_216384.1,NP_217815.1,NP_218412.1"/>
    <x v="2"/>
    <x v="2"/>
    <x v="2"/>
    <s v="Rv1348,Rv1868,Rv3298c,Rv3895c"/>
    <x v="4"/>
    <s v="Nil"/>
    <x v="0"/>
    <s v="Nil"/>
    <x v="1"/>
    <s v="Yes"/>
    <s v="No"/>
    <s v="No"/>
    <s v="No"/>
    <x v="27"/>
    <x v="4"/>
    <x v="4"/>
    <x v="4"/>
    <s v="HLA-A*02:01,HLA-A*02:06,HLA-A*68:02,HLA-B*13:01,HLA-B*13:02,HLA-C*04:01,HLA-C*05:01,HLA-C*07:04,HLA-C*08:01,HLA-C*08:02,HLA-C*15:02,HLA-C*17:01"/>
    <x v="81"/>
    <n v="1.1139433523068367"/>
    <x v="81"/>
    <x v="137"/>
    <x v="156"/>
    <x v="242"/>
    <x v="292"/>
    <s v="Nil"/>
    <s v="Nil"/>
    <x v="0"/>
    <x v="2"/>
    <s v="1,4,3.89,0.4"/>
    <s v="Rv1868,Rv1348"/>
    <s v="162-171,497-505"/>
    <x v="3"/>
    <x v="2"/>
    <x v="1"/>
    <n v="0.33333333333333331"/>
    <x v="310"/>
    <n v="325"/>
  </r>
  <r>
    <n v="655"/>
    <s v="ADEEQQQALSSQMGF"/>
    <n v="15"/>
    <s v="NP_218391.1"/>
    <x v="0"/>
    <x v="0"/>
    <x v="0"/>
    <s v="Rv3874"/>
    <x v="0"/>
    <s v="Nil"/>
    <x v="0"/>
    <s v="Nil"/>
    <x v="1"/>
    <s v="Yes"/>
    <s v="No"/>
    <s v="No"/>
    <s v="No"/>
    <x v="27"/>
    <x v="4"/>
    <x v="4"/>
    <x v="4"/>
    <s v="HLA-A*25:01,HLA-A*32:01,HLA-B*13:01,HLA-B*13:02,HLA-B*15:01,HLA-B*15:02,HLA-B*15:25,HLA-B*18:01,HLA-B*35:01,HLA-B*37:01,HLA-B*38:01,HLA-B*39:01,HLA-B*40:01,HLA-B*40:02,HLA-B*44:02,HLA-B*44:03,HLA-B*46:01,HLA-B*48:01,HLA-B*53:01,HLA-B*57:01,HLA-B*58:01,HLA-B*58:02,HLA-C*02:02,HLA-C*02:09,HLA-C*03:02,HLA-C*03:03,HLA-C*03:04,HLA-C*12:02,HLA-C*16:01"/>
    <x v="61"/>
    <n v="1.4771212547196624"/>
    <x v="61"/>
    <x v="138"/>
    <x v="157"/>
    <x v="243"/>
    <x v="246"/>
    <s v="adeeqqqalssqmgf"/>
    <s v="bceid_655:15(-0)/15(100.0%)&lt;=&gt;tceid_655:15(-0)/15(100.0%)"/>
    <x v="1"/>
    <x v="2"/>
    <s v="1,1,1.0,0.0"/>
    <s v="Rv3874"/>
    <s v="86-100"/>
    <x v="0"/>
    <x v="2"/>
    <x v="1"/>
    <n v="0.33333333333333331"/>
    <x v="311"/>
    <n v="326"/>
  </r>
  <r>
    <n v="106544"/>
    <s v="ISEAGQAMASTEGNV"/>
    <n v="15"/>
    <s v="YP_178023.1"/>
    <x v="0"/>
    <x v="0"/>
    <x v="0"/>
    <s v="Rv3875"/>
    <x v="0"/>
    <s v="Nil"/>
    <x v="0"/>
    <s v="Nil"/>
    <x v="1"/>
    <s v="Yes"/>
    <s v="No"/>
    <s v="No"/>
    <s v="No"/>
    <x v="44"/>
    <x v="4"/>
    <x v="4"/>
    <x v="4"/>
    <s v="HLA-B*50:01,HLA-C*03:03,HLA-C*03:04,HLA-C*05:01,HLA-C*08:01,HLA-C*08:02,HLA-C*16:01,HLA-DQA1*05:01/DQB1*03:01"/>
    <x v="88"/>
    <n v="0.95424250943932487"/>
    <x v="88"/>
    <x v="139"/>
    <x v="158"/>
    <x v="244"/>
    <x v="293"/>
    <s v="iseagqamasteGNV"/>
    <s v="bceid_161597:12(-3)/15(80.0%)&lt;=&gt;tceid_106544:12(-3)/15(80.0%)"/>
    <x v="1"/>
    <x v="2"/>
    <s v="1,1,1.0,0.0"/>
    <s v="Rv3875"/>
    <s v="76-90"/>
    <x v="0"/>
    <x v="0"/>
    <x v="0"/>
    <n v="0.66666666666666663"/>
    <x v="312"/>
    <n v="327"/>
  </r>
  <r>
    <n v="66074"/>
    <s v="TRPGLVAPAPLAQEREED"/>
    <n v="18"/>
    <s v="YP_178022.1"/>
    <x v="0"/>
    <x v="0"/>
    <x v="0"/>
    <s v="Rv3873"/>
    <x v="0"/>
    <s v="Nil"/>
    <x v="0"/>
    <s v="Nil"/>
    <x v="1"/>
    <s v="Yes"/>
    <s v="No"/>
    <s v="No"/>
    <s v="No"/>
    <x v="33"/>
    <x v="3"/>
    <x v="3"/>
    <x v="3"/>
    <s v="HLA-A*02:01,HLA-A*31:01,HLA-A*33:03,HLA-A*68:01,HLA-A*74:01,HLA-B*07:02,HLA-B*55:01,HLA-B*56:01,HLA-DQA1*04:01/DQB1*04:02,HLA-DQA1*05:01/DQB1*03:01,HLA-DRB1*11:04,HLA-DRB1*11:06,HLA-DRB1*13:11"/>
    <x v="78"/>
    <n v="1.146128035678238"/>
    <x v="78"/>
    <x v="140"/>
    <x v="159"/>
    <x v="245"/>
    <x v="294"/>
    <s v="Nil"/>
    <s v="Nil"/>
    <x v="0"/>
    <x v="1"/>
    <s v="0,1,0.99,0.09"/>
    <s v="Rv3873"/>
    <s v="340-357"/>
    <x v="0"/>
    <x v="2"/>
    <x v="1"/>
    <n v="0.33333333333333331"/>
    <x v="313"/>
    <n v="328"/>
  </r>
  <r>
    <n v="49421"/>
    <s v="PSLIGLAMGDAGGYKAADMW"/>
    <n v="20"/>
    <s v="NP_216402.1,NP_218321.1"/>
    <x v="3"/>
    <x v="3"/>
    <x v="3"/>
    <s v="Rv1886c,Rv3804c"/>
    <x v="3"/>
    <s v="Nil"/>
    <x v="0"/>
    <s v="EFG77402.1,EFG79198.1"/>
    <x v="3"/>
    <s v="No"/>
    <s v="No"/>
    <s v="Yes"/>
    <s v="No"/>
    <x v="27"/>
    <x v="4"/>
    <x v="4"/>
    <x v="4"/>
    <s v="HLA-A*03:01,HLA-A*11:01,HLA-A*25:01,HLA-A*26:01,HLA-A*29:02,HLA-A*30:02,HLA-B*15:02,HLA-B*15:25,HLA-B*35:01,HLA-B*35:03,HLA-B*46:01,HLA-B*50:01,HLA-B*53:01,HLA-B*57:01,HLA-B*58:01,HLA-B*58:02,HLA-C*02:02,HLA-C*02:09,HLA-C*03:02,HLA-C*12:02,HLA-C*12:03,HLA-C*16:01"/>
    <x v="75"/>
    <n v="1.3617278360175928"/>
    <x v="75"/>
    <x v="141"/>
    <x v="160"/>
    <x v="246"/>
    <x v="295"/>
    <s v="psliglamgdaggykaadmw"/>
    <s v="bceid_49421:20(-0)/20(100.0%)&lt;=&gt;tceid_49421:20(-0)/20(100.0%)"/>
    <x v="1"/>
    <x v="2"/>
    <s v="1,2,1.99,0.12"/>
    <s v="Rv1886c,Rv3804c"/>
    <s v="201-220,204-223"/>
    <x v="3"/>
    <x v="2"/>
    <x v="1"/>
    <n v="0.33333333333333331"/>
    <x v="314"/>
    <n v="329"/>
  </r>
  <r>
    <n v="19863"/>
    <s v="GGGVPAQAMDTGAGARPAAS"/>
    <n v="20"/>
    <s v="NP_218395.1"/>
    <x v="0"/>
    <x v="0"/>
    <x v="0"/>
    <s v="Rv3878"/>
    <x v="0"/>
    <s v="Nil"/>
    <x v="0"/>
    <s v="Nil"/>
    <x v="1"/>
    <s v="Yes"/>
    <s v="No"/>
    <s v="No"/>
    <s v="No"/>
    <x v="45"/>
    <x v="4"/>
    <x v="4"/>
    <x v="4"/>
    <s v="HLA-A*33:03,HLA-A*68:01,HLA-A*68:02,HLA-B*50:01,HLA-B*55:01,HLA-B*56:01,HLA-DQA1*01:02/DQB1*06:02,HLA-DQA1*05:01/DQB1*03:01"/>
    <x v="88"/>
    <n v="0.95424250943932487"/>
    <x v="88"/>
    <x v="142"/>
    <x v="161"/>
    <x v="247"/>
    <x v="296"/>
    <s v="Nil"/>
    <s v="Nil"/>
    <x v="0"/>
    <x v="7"/>
    <s v="0,1,0.94,0.24"/>
    <s v="Rv3878"/>
    <s v="242-261"/>
    <x v="0"/>
    <x v="1"/>
    <x v="0"/>
    <n v="0.66666666666666663"/>
    <x v="315"/>
    <n v="330"/>
  </r>
  <r>
    <n v="161620"/>
    <s v="ELDEISTNIRQAGVQ"/>
    <n v="15"/>
    <s v="NP_218391.1"/>
    <x v="0"/>
    <x v="0"/>
    <x v="0"/>
    <s v="Rv3874"/>
    <x v="0"/>
    <s v="Nil"/>
    <x v="0"/>
    <s v="Nil"/>
    <x v="1"/>
    <s v="Yes"/>
    <s v="No"/>
    <s v="No"/>
    <s v="No"/>
    <x v="6"/>
    <x v="3"/>
    <x v="3"/>
    <x v="3"/>
    <s v="HLA-A*02:01,HLA-A*02:06,HLA-A*68:01,HLA-A*68:02,HLA-B*18:01,HLA-B*50:01,HLA-C*04:01,HLA-C*05:01,HLA-C*07:04,HLA-C*08:01,HLA-C*08:02,HLA-C*15:02,HLA-C*17:01,HLA-E*01:01"/>
    <x v="79"/>
    <n v="1.1760912590556813"/>
    <x v="79"/>
    <x v="143"/>
    <x v="162"/>
    <x v="248"/>
    <x v="297"/>
    <s v="eldeistnirqagVQ"/>
    <s v="bceid_32971:13(-2)/15(86.67%)&lt;=&gt;tceid_161620:13(-2)/15(86.67%)"/>
    <x v="1"/>
    <x v="20"/>
    <s v="0,1,0.9,0.29"/>
    <s v="Rv3874"/>
    <s v="68-82"/>
    <x v="0"/>
    <x v="2"/>
    <x v="1"/>
    <n v="0.33333333333333331"/>
    <x v="316"/>
    <n v="331"/>
  </r>
  <r>
    <n v="20744"/>
    <s v="GLAALAVAVSPPAAAGDLVGPGCAE"/>
    <n v="25"/>
    <s v="NP_217391.1"/>
    <x v="0"/>
    <x v="0"/>
    <x v="0"/>
    <s v="Rv2875"/>
    <x v="0"/>
    <s v="Nil"/>
    <x v="0"/>
    <s v="Nil"/>
    <x v="1"/>
    <s v="Yes"/>
    <s v="No"/>
    <s v="No"/>
    <s v="No"/>
    <x v="36"/>
    <x v="4"/>
    <x v="4"/>
    <x v="4"/>
    <s v="HLA-DPA1*02:01/DPB1*14:01,HLA-DQA1*01:02/DQB1*06:02,HLA-DQA1*04:01/DQB1*04:02,HLA-DQA1*05:01/DQB1*03:01,HLA-DRB1*01:01,HLA-DRB1*04:01,HLA-DRB1*04:04,HLA-DRB1*04:23,HLA-DRB1*08:02,HLA-DRB1*08:04,HLA-DRB1*09:01,HLA-DRB1*11:04,HLA-DRB1*11:06,HLA-DRB1*13:07,HLA-DRB1*13:11,HLA-DRB3*02:02"/>
    <x v="59"/>
    <n v="1.2304489213782739"/>
    <x v="59"/>
    <x v="144"/>
    <x v="163"/>
    <x v="249"/>
    <x v="298"/>
    <s v="GLAALAVAVsppaaagdlvgpgcaE"/>
    <s v="bceid_696460:15(-0)/15(100.0%)&lt;=&gt;tceid_20744:15(-10)/25(60.0%)"/>
    <x v="1"/>
    <x v="0"/>
    <s v="0,1,1.0,0.06"/>
    <s v="Rv2875"/>
    <s v="16-40"/>
    <x v="0"/>
    <x v="2"/>
    <x v="1"/>
    <n v="0.33333333333333331"/>
    <x v="317"/>
    <n v="332"/>
  </r>
  <r>
    <n v="3934"/>
    <s v="AQAAVVRFQEAANKQ"/>
    <n v="15"/>
    <s v="NP_218391.1"/>
    <x v="0"/>
    <x v="0"/>
    <x v="0"/>
    <s v="Rv3874"/>
    <x v="0"/>
    <s v="Nil"/>
    <x v="0"/>
    <s v="Nil"/>
    <x v="1"/>
    <s v="Yes"/>
    <s v="No"/>
    <s v="No"/>
    <s v="No"/>
    <x v="20"/>
    <x v="3"/>
    <x v="3"/>
    <x v="3"/>
    <s v="HLA-A*03:01,HLA-A*11:01,HLA-B*08:01,HLA-B*13:01,HLA-B*13:02,HLA-B*15:01,HLA-B*15:25,HLA-B*27:02,HLA-B*27:05,HLA-B*37:01,HLA-B*48:01,HLA-B*52:01,HLA-B*55:01,HLA-B*56:01,HLA-C*12:03,HLA-C*16:01,HLA-DRB1*04:23,HLA-DRB1*04:26,HLA-DRB1*11:02,HLA-DRB1*11:14,HLA-DRB1*11:21,HLA-DRB1*13:01,HLA-DRB1*13:07,HLA-DRB1*13:22,HLA-DRB1*13:23,HLA-DRB1*13:27,HLA-DRB1*13:28,HLA-DRB4*01:01,HLA-DRB5*01:01,HLA-DRB5*01:05"/>
    <x v="58"/>
    <n v="1.4913616938342726"/>
    <x v="58"/>
    <x v="145"/>
    <x v="164"/>
    <x v="250"/>
    <x v="299"/>
    <s v="aqaavvrfqeaankq,AQAavvrfqeaankq"/>
    <s v="bceid_3934:15(-0)/15(100.0%)&lt;=&gt;tceid_3934:15(-0)/15(100.0%),bceid_120421:12(-1)/13(92.31%)&lt;=&gt;tceid_3934:12(-3)/15(80.0%)"/>
    <x v="3"/>
    <x v="0"/>
    <s v="0,1,1.0,0.06"/>
    <s v="Rv3874"/>
    <s v="51-65"/>
    <x v="0"/>
    <x v="2"/>
    <x v="1"/>
    <n v="0.33333333333333331"/>
    <x v="318"/>
    <n v="333"/>
  </r>
  <r>
    <n v="50442"/>
    <s v="QDAYNAAGGHNAVFNFPPNG"/>
    <n v="20"/>
    <s v="NP_216402.1"/>
    <x v="0"/>
    <x v="0"/>
    <x v="0"/>
    <s v="Rv1886c"/>
    <x v="0"/>
    <s v="Nil"/>
    <x v="0"/>
    <s v="EFG77402.1,EFG79198.1"/>
    <x v="3"/>
    <s v="No"/>
    <s v="No"/>
    <s v="Yes"/>
    <s v="No"/>
    <x v="27"/>
    <x v="4"/>
    <x v="4"/>
    <x v="4"/>
    <s v="HLA-A*25:01,HLA-A*68:02,HLA-B*14:02,HLA-B*15:01,HLA-B*15:02,HLA-B*15:25,HLA-B*35:01,HLA-B*35:03,HLA-B*38:01,HLA-B*46:01,HLA-B*51:01,HLA-B*55:01,HLA-B*56:01,HLA-C*01:02,HLA-C*02:02,HLA-C*02:09,HLA-C*03:02,HLA-C*03:03,HLA-C*03:04,HLA-C*07:04,HLA-C*08:01,HLA-C*08:02,HLA-C*12:02,HLA-C*12:03,HLA-C*16:01,HLA-C*17:01"/>
    <x v="19"/>
    <n v="1.4313637641589874"/>
    <x v="19"/>
    <x v="146"/>
    <x v="165"/>
    <x v="251"/>
    <x v="234"/>
    <s v="QDAYNaggghngvfdfpdsg,qdaynaagghnavfnfppng"/>
    <s v="bceid_1522:15(-0)/15(100.0%)&lt;=&gt;tceid_50442:15(-5)/20(75.0%),bceid_50442:20(-0)/20(100.0%)&lt;=&gt;tceid_50442:20(-0)/20(100.0%)"/>
    <x v="3"/>
    <x v="0"/>
    <s v="0,1,1.0,0.06"/>
    <s v="Rv1886c"/>
    <s v="281-300"/>
    <x v="0"/>
    <x v="2"/>
    <x v="1"/>
    <n v="0.33333333333333331"/>
    <x v="319"/>
    <n v="334"/>
  </r>
  <r>
    <n v="144892"/>
    <s v="GEMDLRGVRWVAVSESEK"/>
    <n v="18"/>
    <s v="NP_216098.1"/>
    <x v="0"/>
    <x v="0"/>
    <x v="0"/>
    <s v="Rv1582c"/>
    <x v="0"/>
    <s v="Nil"/>
    <x v="0"/>
    <s v="Nil"/>
    <x v="1"/>
    <s v="Yes"/>
    <s v="No"/>
    <s v="No"/>
    <s v="No"/>
    <x v="46"/>
    <x v="2"/>
    <x v="2"/>
    <x v="2"/>
    <s v="HLA-A*03:01,HLA-A*11:01,HLA-A*25:01,HLA-A*32:01,HLA-A*68:01,HLA-B*13:01,HLA-B*14:02,HLA-B*18:01,HLA-B*27:05,HLA-B*40:01,HLA-B*40:02,HLA-B*44:02,HLA-B*44:03,HLA-B*49:01,HLA-B*50:01,HLA-B*53:01,HLA-B*58:01,HLA-B*58:02,HLA-DPA1*02:01/DPB1*14:01,HLA-DQA1*01:02/DQB1*06:02,HLA-DQA1*03:01/DQB1*03:02,HLA-DRB1*03:05,HLA-DRB1*03:06,HLA-DRB1*03:07,HLA-DRB1*03:08,HLA-DRB1*03:09,HLA-DRB1*04:02,HLA-DRB1*04:04,HLA-DRB1*04:05,HLA-DRB1*04:08,HLA-DRB1*04:10,HLA-DRB1*04:23,HLA-DRB1*07:03,HLA-DRB1*08:02,HLA-DRB1*08:04,HLA-DRB1*08:13,HLA-DRB1*11:04,HLA-DRB1*11:06,HLA-DRB1*11:07,HLA-DRB1*13:07,HLA-DRB1*13:11,HLA-DRB5*01:05"/>
    <x v="27"/>
    <n v="1.6334684555795864"/>
    <x v="27"/>
    <x v="147"/>
    <x v="166"/>
    <x v="216"/>
    <x v="300"/>
    <s v="Nil"/>
    <s v="Nil"/>
    <x v="0"/>
    <x v="22"/>
    <s v="0,1,0.56,0.5"/>
    <s v="Rv1582c"/>
    <s v="255-272"/>
    <x v="0"/>
    <x v="2"/>
    <x v="1"/>
    <n v="0.33333333333333331"/>
    <x v="320"/>
    <n v="335"/>
  </r>
  <r>
    <n v="174025"/>
    <s v="YHPQQFVYAGAMSGL"/>
    <n v="15"/>
    <s v="NP_218321.1"/>
    <x v="0"/>
    <x v="0"/>
    <x v="0"/>
    <s v="Rv3804c"/>
    <x v="0"/>
    <s v="Nil"/>
    <x v="0"/>
    <s v="Nil"/>
    <x v="1"/>
    <s v="Yes"/>
    <s v="No"/>
    <s v="No"/>
    <s v="No"/>
    <x v="36"/>
    <x v="4"/>
    <x v="4"/>
    <x v="4"/>
    <s v="HLA-DPA1*02:01/DPB1*14:01,HLA-DQA1*05:01/DQB1*03:01,HLA-DRB1*01:01,HLA-DRB1*01:02,HLA-DRB1*03:05,HLA-DRB1*03:09,HLA-DRB1*04:04,HLA-DRB1*04:08,HLA-DRB1*04:21,HLA-DRB1*04:26,HLA-DRB1*07:01,HLA-DRB1*08:01,HLA-DRB1*08:13,HLA-DRB1*08:17,HLA-DRB1*11:20,HLA-DRB1*11:28,HLA-DRB1*13:05,HLA-DRB1*13:07,HLA-DRB1*13:21,HLA-DRB1*15:02,HLA-DRB3*02:02,HLA-DRB5*01:01,HLA-DRB5*01:05"/>
    <x v="55"/>
    <n v="1.3802112417116059"/>
    <x v="55"/>
    <x v="148"/>
    <x v="167"/>
    <x v="252"/>
    <x v="301"/>
    <s v="Nil"/>
    <s v="Nil"/>
    <x v="0"/>
    <x v="1"/>
    <s v="0,1,0.99,0.09"/>
    <s v="Rv3804c"/>
    <s v="181-195"/>
    <x v="0"/>
    <x v="2"/>
    <x v="1"/>
    <n v="0.33333333333333331"/>
    <x v="321"/>
    <n v="336"/>
  </r>
  <r>
    <n v="851940"/>
    <s v="EEQQQALSSQMGF"/>
    <n v="13"/>
    <s v="NP_218391.1"/>
    <x v="0"/>
    <x v="0"/>
    <x v="0"/>
    <s v="Rv3874"/>
    <x v="0"/>
    <s v="Nil"/>
    <x v="0"/>
    <s v="Nil"/>
    <x v="1"/>
    <s v="Yes"/>
    <s v="No"/>
    <s v="No"/>
    <s v="No"/>
    <x v="27"/>
    <x v="4"/>
    <x v="4"/>
    <x v="4"/>
    <s v="HLA-A*25:01,HLA-A*32:01,HLA-B*13:01,HLA-B*13:02,HLA-B*15:01,HLA-B*15:02,HLA-B*15:25,HLA-B*18:01,HLA-B*35:01,HLA-B*37:01,HLA-B*38:01,HLA-B*39:01,HLA-B*44:02,HLA-B*44:03,HLA-B*46:01,HLA-B*48:01,HLA-B*53:01,HLA-B*57:01,HLA-B*58:01,HLA-B*58:02,HLA-C*02:02,HLA-C*02:09,HLA-C*03:02,HLA-C*03:03,HLA-C*03:04,HLA-C*12:02,HLA-C*16:01"/>
    <x v="52"/>
    <n v="1.4471580313422192"/>
    <x v="52"/>
    <x v="149"/>
    <x v="168"/>
    <x v="253"/>
    <x v="302"/>
    <s v="eeqqqalssqmgf"/>
    <s v="bceid_655:13(-2)/15(86.67%)&lt;=&gt;tceid_851940:13(-0)/13(100.0%)"/>
    <x v="1"/>
    <x v="2"/>
    <s v="1,1,1.0,0.0"/>
    <s v="Rv3874"/>
    <s v="88-100"/>
    <x v="0"/>
    <x v="2"/>
    <x v="1"/>
    <n v="0.33333333333333331"/>
    <x v="322"/>
    <n v="337"/>
  </r>
  <r>
    <n v="154357"/>
    <s v="DHEGVIDSNTTATSAPPRTK"/>
    <n v="20"/>
    <s v="NP_216249.1"/>
    <x v="0"/>
    <x v="0"/>
    <x v="0"/>
    <s v="Rv1733c"/>
    <x v="0"/>
    <s v="Nil"/>
    <x v="0"/>
    <s v="Nil"/>
    <x v="1"/>
    <s v="Yes"/>
    <s v="No"/>
    <s v="No"/>
    <s v="No"/>
    <x v="27"/>
    <x v="4"/>
    <x v="4"/>
    <x v="4"/>
    <s v="HLA-A*02:06,HLA-A*03:01,HLA-A*11:01,HLA-A*30:01,HLA-A*31:01,HLA-A*33:03,HLA-A*68:01,HLA-A*68:02,HLA-A*74:01,HLA-B*49:01,HLA-B*50:01,HLA-C*05:01,HLA-C*08:02"/>
    <x v="78"/>
    <n v="1.146128035678238"/>
    <x v="78"/>
    <x v="150"/>
    <x v="169"/>
    <x v="254"/>
    <x v="303"/>
    <s v="Nil"/>
    <s v="Nil"/>
    <x v="0"/>
    <x v="2"/>
    <s v="1,1,1.0,0.0"/>
    <s v="Rv1733c"/>
    <s v="91-110"/>
    <x v="0"/>
    <x v="0"/>
    <x v="0"/>
    <n v="0.66666666666666663"/>
    <x v="323"/>
    <n v="338"/>
  </r>
  <r>
    <n v="196087"/>
    <s v="TVKSMILHEIL"/>
    <n v="11"/>
    <s v="YP_177960.1"/>
    <x v="0"/>
    <x v="0"/>
    <x v="0"/>
    <s v="Rv3343c"/>
    <x v="0"/>
    <s v="Nil"/>
    <x v="0"/>
    <s v="Nil"/>
    <x v="1"/>
    <s v="Yes"/>
    <s v="No"/>
    <s v="No"/>
    <s v="No"/>
    <x v="6"/>
    <x v="3"/>
    <x v="3"/>
    <x v="3"/>
    <s v="HLA-A*32:01,HLA-A*68:02,HLA-B*08:01,HLA-B*13:02,HLA-B*38:01,HLA-B*48:01,HLA-B*52:01,HLA-B*57:01,HLA-B*58:01,HLA-B*58:02,HLA-C*03:03,HLA-C*03:04,HLA-C*06:02,HLA-C*07:04,HLA-C*15:02,HLA-C*16:01,HLA-E*01:01"/>
    <x v="76"/>
    <n v="1.255272505103306"/>
    <x v="76"/>
    <x v="151"/>
    <x v="170"/>
    <x v="255"/>
    <x v="304"/>
    <s v="Nil"/>
    <s v="Nil"/>
    <x v="0"/>
    <x v="19"/>
    <s v="0,1,0.85,0.36"/>
    <s v="Rv3343c"/>
    <s v="1269-1279"/>
    <x v="0"/>
    <x v="2"/>
    <x v="1"/>
    <n v="0.33333333333333331"/>
    <x v="324"/>
    <n v="339"/>
  </r>
  <r>
    <n v="7531"/>
    <s v="DAHGAMIRAQAGLLE"/>
    <n v="15"/>
    <s v="NP_215553.1,NP_215714.1,NP_216862.1,NP_218136.1,YP_177838.1"/>
    <x v="4"/>
    <x v="4"/>
    <x v="4"/>
    <s v="Rv1037c,Rv1198,Rv1793,Rv2346c,Rv3619c"/>
    <x v="2"/>
    <s v="Nil"/>
    <x v="0"/>
    <s v="Nil"/>
    <x v="1"/>
    <s v="Yes"/>
    <s v="No"/>
    <s v="No"/>
    <s v="No"/>
    <x v="40"/>
    <x v="5"/>
    <x v="5"/>
    <x v="5"/>
    <s v="HLA-DQA1*01:02/DQB1*06:02,HLA-DQA1*05:01/DQB1*03:01,HLA-DRB1*01:01,HLA-DRB1*09:01,HLA-DRB1*13:02,HLA-DRB1*13:04,HLA-DRB4*01:01"/>
    <x v="87"/>
    <n v="0.90308998699194354"/>
    <x v="87"/>
    <x v="152"/>
    <x v="171"/>
    <x v="256"/>
    <x v="305"/>
    <s v="Nil"/>
    <s v="Nil"/>
    <x v="0"/>
    <x v="2"/>
    <s v="4,6,4.84,0.69"/>
    <s v="Rv1198,Rv2346c,Rv3619c,Rv1037c,Rv1793"/>
    <s v="11-25,11-25,11-25,11-25,11-25"/>
    <x v="2"/>
    <x v="2"/>
    <x v="1"/>
    <n v="0.33333333333333331"/>
    <x v="325"/>
    <n v="340"/>
  </r>
  <r>
    <n v="904"/>
    <s v="AEFLENFVRSSNLKF"/>
    <n v="15"/>
    <s v="NP_216402.1"/>
    <x v="0"/>
    <x v="0"/>
    <x v="0"/>
    <s v="Rv1886c"/>
    <x v="0"/>
    <s v="Nil"/>
    <x v="0"/>
    <s v="EFG77402.1,EFG79198.1"/>
    <x v="3"/>
    <s v="No"/>
    <s v="No"/>
    <s v="Yes"/>
    <s v="No"/>
    <x v="34"/>
    <x v="5"/>
    <x v="5"/>
    <x v="5"/>
    <s v="HLA-DPA1*01:03/DPB1*04:01,HLA-DPA1*02:01/DPB1*05:01,HLA-DRB1*03:09,HLA-DRB1*04:01,HLA-DRB1*04:05,HLA-DRB1*04:08,HLA-DRB1*04:21,HLA-DRB1*04:26,HLA-DRB1*07:03,HLA-DRB1*09:01,HLA-DRB1*11:14,HLA-DRB1*11:20,HLA-DRB1*11:28,HLA-DRB1*13:02,HLA-DRB1*13:05,HLA-DRB1*13:23,HLA-DRB1*15:01,HLA-DRB1*15:02,HLA-DRB3*01:01,HLA-DRB3*02:02,HLA-DRB5*01:01"/>
    <x v="57"/>
    <n v="1.3424226808222062"/>
    <x v="57"/>
    <x v="153"/>
    <x v="108"/>
    <x v="257"/>
    <x v="306"/>
    <s v="aeflenfvrssnlkF"/>
    <s v="bceid_103457:14(-1)/15(93.33%)&lt;=&gt;tceid_904:14(-1)/15(93.33%)"/>
    <x v="1"/>
    <x v="0"/>
    <s v="0,1,1.0,0.06"/>
    <s v="Rv1886c"/>
    <s v="266-280"/>
    <x v="0"/>
    <x v="2"/>
    <x v="1"/>
    <n v="0.33333333333333331"/>
    <x v="326"/>
    <n v="341"/>
  </r>
  <r>
    <n v="140541"/>
    <s v="ALDEGLLPV"/>
    <n v="9"/>
    <s v="NP_218210.1"/>
    <x v="0"/>
    <x v="0"/>
    <x v="0"/>
    <s v="Rv3693"/>
    <x v="0"/>
    <s v="Nil"/>
    <x v="0"/>
    <s v="Nil"/>
    <x v="1"/>
    <s v="Yes"/>
    <s v="No"/>
    <s v="No"/>
    <s v="No"/>
    <x v="27"/>
    <x v="4"/>
    <x v="4"/>
    <x v="4"/>
    <s v="HLA-A*02:01,HLA-A*02:06,HLA-B*13:02,HLA-C*04:01,HLA-C*05:01,HLA-C*07:04,HLA-C*08:01,HLA-C*08:02,HLA-C*17:01"/>
    <x v="85"/>
    <n v="1"/>
    <x v="85"/>
    <x v="154"/>
    <x v="172"/>
    <x v="258"/>
    <x v="307"/>
    <s v="Nil"/>
    <s v="Nil"/>
    <x v="0"/>
    <x v="4"/>
    <s v="0,1,0.99,0.1"/>
    <s v="Rv3693"/>
    <s v="347-355"/>
    <x v="0"/>
    <x v="1"/>
    <x v="0"/>
    <n v="0.66666666666666663"/>
    <x v="327"/>
    <n v="342"/>
  </r>
  <r>
    <n v="21371"/>
    <s v="GNADVVCGGVSTANATVYMIDSVLM"/>
    <n v="25"/>
    <s v="NP_217391.1"/>
    <x v="0"/>
    <x v="0"/>
    <x v="0"/>
    <s v="Rv2875"/>
    <x v="0"/>
    <s v="Nil"/>
    <x v="0"/>
    <s v="Nil"/>
    <x v="1"/>
    <s v="Yes"/>
    <s v="No"/>
    <s v="No"/>
    <s v="No"/>
    <x v="40"/>
    <x v="5"/>
    <x v="5"/>
    <x v="5"/>
    <s v="HLA-DQA1*01:01/DQB1*05:01,HLA-DQA1*01:02/DQB1*06:02,HLA-DQA1*04:01/DQB1*04:02,HLA-DQA1*05:01/DQB1*02:01,HLA-DQA1*05:01/DQB1*03:01,HLA-DRB1*01:02,HLA-DRB1*03:05,HLA-DRB1*03:06,HLA-DRB1*03:07,HLA-DRB1*03:08,HLA-DRB1*04:02,HLA-DRB1*04:04,HLA-DRB1*04:08,HLA-DRB1*04:10,HLA-DRB1*04:21,HLA-DRB1*04:23,HLA-DRB1*04:26,HLA-DRB1*07:03,HLA-DRB1*11:07,HLA-DRB1*15:01,HLA-DRB1*15:06"/>
    <x v="57"/>
    <n v="1.3424226808222062"/>
    <x v="57"/>
    <x v="155"/>
    <x v="173"/>
    <x v="259"/>
    <x v="308"/>
    <s v="GNADVVcggvstanatvymidSVLM"/>
    <s v="bceid_103082:15(-0)/15(100.0%)&lt;=&gt;tceid_21371:15(-10)/25(60.0%)"/>
    <x v="1"/>
    <x v="2"/>
    <s v="1,1,1.0,0.0"/>
    <s v="Rv2875"/>
    <s v="166-190"/>
    <x v="0"/>
    <x v="2"/>
    <x v="1"/>
    <n v="0.33333333333333331"/>
    <x v="328"/>
    <n v="343"/>
  </r>
  <r>
    <n v="505"/>
    <s v="AAVVRFQEAANKQKQ"/>
    <n v="15"/>
    <s v="NP_218391.1"/>
    <x v="0"/>
    <x v="0"/>
    <x v="0"/>
    <s v="Rv3874"/>
    <x v="0"/>
    <s v="Nil"/>
    <x v="0"/>
    <s v="Nil"/>
    <x v="1"/>
    <s v="Yes"/>
    <s v="No"/>
    <s v="No"/>
    <s v="No"/>
    <x v="20"/>
    <x v="3"/>
    <x v="3"/>
    <x v="3"/>
    <s v="HLA-A*03:01,HLA-A*11:01,HLA-A*30:01,HLA-B*08:01,HLA-B*27:02,HLA-B*27:05,HLA-B*44:02,HLA-B*44:03,HLA-B*55:01,HLA-B*56:01,HLA-C*12:03,HLA-C*16:01,HLA-DRB1*04:23,HLA-DRB1*04:26,HLA-DRB1*11:02,HLA-DRB1*11:14,HLA-DRB1*11:21,HLA-DRB1*13:01,HLA-DRB1*13:07,HLA-DRB1*13:22,HLA-DRB1*13:23,HLA-DRB1*13:27,HLA-DRB1*13:28,HLA-DRB5*01:01,HLA-DRB5*01:05"/>
    <x v="53"/>
    <n v="1.414973347970818"/>
    <x v="53"/>
    <x v="156"/>
    <x v="174"/>
    <x v="260"/>
    <x v="309"/>
    <s v="aavvrfqeaankqKQ,AavvrfqeaankqkQ"/>
    <s v="bceid_3934:13(-2)/15(86.67%)&lt;=&gt;tceid_505:13(-2)/15(86.67%),bceid_120421:13(-0)/13(100.0%)&lt;=&gt;tceid_505:13(-2)/15(86.67%)"/>
    <x v="3"/>
    <x v="0"/>
    <s v="0,1,1.0,0.06"/>
    <s v="Rv3874"/>
    <s v="53-67"/>
    <x v="0"/>
    <x v="2"/>
    <x v="1"/>
    <n v="0.33333333333333331"/>
    <x v="329"/>
    <n v="344"/>
  </r>
  <r>
    <n v="28750"/>
    <s v="ISTNIRQAGVQYSRA"/>
    <n v="15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1:02/DQB1*06:02,HLA-DQA1*05:01/DQB1*03:01,HLA-DRB1*03:05,HLA-DRB1*03:06,HLA-DRB1*03:07,HLA-DRB1*03:08,HLA-DRB1*03:09,HLA-DRB1*04:01,HLA-DRB1*04:02,HLA-DRB1*04:04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"/>
    <x v="86"/>
    <n v="1.5440680443502757"/>
    <x v="86"/>
    <x v="157"/>
    <x v="175"/>
    <x v="221"/>
    <x v="182"/>
    <s v="Nil"/>
    <s v="Nil"/>
    <x v="0"/>
    <x v="2"/>
    <s v="1,1,1.0,0.0"/>
    <s v="Rv3874"/>
    <s v="72-86"/>
    <x v="0"/>
    <x v="2"/>
    <x v="1"/>
    <n v="0.33333333333333331"/>
    <x v="330"/>
    <n v="345"/>
  </r>
  <r>
    <n v="61782"/>
    <s v="STNIRQAGVQYSRAD"/>
    <n v="15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1:02/DQB1*06:02,HLA-DQA1*05:01/DQB1*03:01,HLA-DRB1*03:05,HLA-DRB1*03:06,HLA-DRB1*03:07,HLA-DRB1*03:08,HLA-DRB1*03:09,HLA-DRB1*04:01,HLA-DRB1*04:02,HLA-DRB1*04:04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"/>
    <x v="86"/>
    <n v="1.5440680443502757"/>
    <x v="86"/>
    <x v="157"/>
    <x v="175"/>
    <x v="221"/>
    <x v="182"/>
    <s v="Nil"/>
    <s v="Nil"/>
    <x v="0"/>
    <x v="2"/>
    <s v="1,1,1.0,0.0"/>
    <s v="Rv3874"/>
    <s v="73-87"/>
    <x v="0"/>
    <x v="2"/>
    <x v="1"/>
    <n v="0.33333333333333331"/>
    <x v="330"/>
    <n v="346"/>
  </r>
  <r>
    <n v="85043"/>
    <s v="LDEISTNIRQAGVQYSRAD"/>
    <n v="19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1:02/DQB1*06:02,HLA-DQA1*05:01/DQB1*03:01,HLA-DRB1*03:05,HLA-DRB1*03:06,HLA-DRB1*03:07,HLA-DRB1*03:08,HLA-DRB1*03:09,HLA-DRB1*04:01,HLA-DRB1*04:02,HLA-DRB1*04:04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"/>
    <x v="86"/>
    <n v="1.5440680443502757"/>
    <x v="86"/>
    <x v="157"/>
    <x v="175"/>
    <x v="221"/>
    <x v="182"/>
    <s v="ldeistnirqagVQYSRAD"/>
    <s v="bceid_32971:12(-3)/15(80.0%)&lt;=&gt;tceid_85043:12(-7)/19(63.16%)"/>
    <x v="1"/>
    <x v="2"/>
    <s v="1,1,1.0,0.0"/>
    <s v="Rv3874"/>
    <s v="69-87"/>
    <x v="0"/>
    <x v="2"/>
    <x v="1"/>
    <n v="0.33333333333333331"/>
    <x v="330"/>
    <n v="347"/>
  </r>
  <r>
    <n v="738255"/>
    <s v="STIIAGALLLVL"/>
    <n v="12"/>
    <s v="NP_217996.2"/>
    <x v="0"/>
    <x v="0"/>
    <x v="0"/>
    <s v="Rv3479"/>
    <x v="0"/>
    <s v="Nil"/>
    <x v="0"/>
    <s v="KMW79776.1"/>
    <x v="0"/>
    <s v="No"/>
    <s v="No"/>
    <s v="Yes"/>
    <s v="No"/>
    <x v="17"/>
    <x v="3"/>
    <x v="3"/>
    <x v="3"/>
    <s v="HLA-A*02:01,HLA-A*02:06,HLA-A*25:01,HLA-A*26:01,HLA-A*68:02,HLA-B*13:02,HLA-B*51:01,HLA-C*01:02,HLA-C*02:02,HLA-C*02:09,HLA-C*03:02,HLA-C*03:03,HLA-C*03:04,HLA-C*08:01,HLA-C*12:02,HLA-C*12:03,HLA-C*15:02,HLA-C*16:01,HLA-C*17:01,HLA-E*01:01,HLA-G*01:01,HLA-G*01:02,HLA-G*01:03,HLA-G*01:04,HLA-G*01:06"/>
    <x v="53"/>
    <n v="1.414973347970818"/>
    <x v="53"/>
    <x v="3"/>
    <x v="5"/>
    <x v="261"/>
    <x v="286"/>
    <s v="Nil"/>
    <s v="Nil"/>
    <x v="0"/>
    <x v="12"/>
    <s v="0,1,0.98,0.15"/>
    <s v="Nil"/>
    <s v="Nil"/>
    <x v="5"/>
    <x v="5"/>
    <x v="3"/>
    <n v="0"/>
    <x v="331"/>
    <n v="348"/>
  </r>
  <r>
    <n v="738256"/>
    <s v="STIIAGALLLVL"/>
    <n v="12"/>
    <s v="NP_217996.2"/>
    <x v="0"/>
    <x v="0"/>
    <x v="0"/>
    <s v="Rv3479"/>
    <x v="0"/>
    <s v="Nil"/>
    <x v="0"/>
    <s v="KMW79776.1"/>
    <x v="0"/>
    <s v="No"/>
    <s v="No"/>
    <s v="Yes"/>
    <s v="No"/>
    <x v="17"/>
    <x v="3"/>
    <x v="3"/>
    <x v="3"/>
    <s v="HLA-A*02:01,HLA-A*02:06,HLA-A*25:01,HLA-A*26:01,HLA-A*68:02,HLA-B*13:02,HLA-B*51:01,HLA-C*01:02,HLA-C*02:02,HLA-C*02:09,HLA-C*03:02,HLA-C*03:03,HLA-C*03:04,HLA-C*08:01,HLA-C*12:02,HLA-C*12:03,HLA-C*15:02,HLA-C*16:01,HLA-C*17:01,HLA-E*01:01,HLA-G*01:01,HLA-G*01:02,HLA-G*01:03,HLA-G*01:04,HLA-G*01:06"/>
    <x v="53"/>
    <n v="1.414973347970818"/>
    <x v="53"/>
    <x v="3"/>
    <x v="5"/>
    <x v="261"/>
    <x v="286"/>
    <s v="Nil"/>
    <s v="Nil"/>
    <x v="0"/>
    <x v="12"/>
    <s v="0,1,0.98,0.15"/>
    <s v="Nil"/>
    <s v="Nil"/>
    <x v="5"/>
    <x v="5"/>
    <x v="3"/>
    <n v="0"/>
    <x v="331"/>
    <n v="349"/>
  </r>
  <r>
    <n v="68284"/>
    <s v="VELTARLNSLGEAWTGGG"/>
    <n v="18"/>
    <s v="YP_178022.1"/>
    <x v="0"/>
    <x v="0"/>
    <x v="0"/>
    <s v="Rv3873"/>
    <x v="0"/>
    <s v="Nil"/>
    <x v="0"/>
    <s v="Nil"/>
    <x v="1"/>
    <s v="Yes"/>
    <s v="No"/>
    <s v="No"/>
    <s v="No"/>
    <x v="20"/>
    <x v="3"/>
    <x v="3"/>
    <x v="3"/>
    <s v="HLA-A*25:01,HLA-A*32:01,HLA-A*68:02,HLA-B*08:01,HLA-B*13:01,HLA-B*14:02,HLA-B*15:01,HLA-B*15:25,HLA-B*27:02,HLA-B*27:05,HLA-B*37:01,HLA-B*40:01,HLA-B*40:02,HLA-B*44:02,HLA-B*49:01,HLA-B*53:01,HLA-B*57:01,HLA-B*58:01,HLA-B*58:02,HLA-C*16:01,HLA-DRB1*11:04,HLA-DRB1*11:06,HLA-DRB1*11:28,HLA-DRB1*13:05,HLA-DRB1*13:11"/>
    <x v="53"/>
    <n v="1.414973347970818"/>
    <x v="53"/>
    <x v="158"/>
    <x v="176"/>
    <x v="262"/>
    <x v="310"/>
    <s v="Nil"/>
    <s v="Nil"/>
    <x v="0"/>
    <x v="1"/>
    <s v="0,1,0.99,0.09"/>
    <s v="Rv3873"/>
    <s v="43-60"/>
    <x v="0"/>
    <x v="2"/>
    <x v="1"/>
    <n v="0.33333333333333331"/>
    <x v="332"/>
    <n v="350"/>
  </r>
  <r>
    <n v="28040"/>
    <s v="IPRDEVRVM"/>
    <n v="9"/>
    <s v="NP_215977.1"/>
    <x v="0"/>
    <x v="0"/>
    <x v="0"/>
    <s v="Rv1461"/>
    <x v="0"/>
    <s v="Nil"/>
    <x v="0"/>
    <s v="Nil"/>
    <x v="1"/>
    <s v="Yes"/>
    <s v="No"/>
    <s v="No"/>
    <s v="No"/>
    <x v="47"/>
    <x v="5"/>
    <x v="5"/>
    <x v="5"/>
    <s v="HLA-B*07:02,HLA-B*08:01,HLA-B*14:02,HLA-B*15:02,HLA-B*35:01,HLA-B*35:03,HLA-B*51:01,HLA-B*53:01,HLA-B*55:01,HLA-B*56:01,HLA-C*03:02,HLA-C*03:03,HLA-C*03:04,HLA-C*04:01,HLA-C*07:01,HLA-C*07:02,HLA-C*07:04,HLA-C*08:01,HLA-C*12:02,HLA-C*12:03,HLA-C*14:02,HLA-C*16:01"/>
    <x v="75"/>
    <n v="1.3617278360175928"/>
    <x v="75"/>
    <x v="159"/>
    <x v="177"/>
    <x v="263"/>
    <x v="311"/>
    <s v="Nil"/>
    <s v="Nil"/>
    <x v="0"/>
    <x v="1"/>
    <s v="0,1,0.99,0.09"/>
    <s v="Rv1461"/>
    <s v="324-332"/>
    <x v="0"/>
    <x v="2"/>
    <x v="1"/>
    <n v="0.33333333333333331"/>
    <x v="333"/>
    <n v="351"/>
  </r>
  <r>
    <n v="328"/>
    <s v="AANKQKQELDEISTNIRQAGVQYSR"/>
    <n v="25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1:02/DQB1*06:02,HLA-DQA1*05:01/DQB1*03:01,HLA-DRB1*03:05,HLA-DRB1*03:06,HLA-DRB1*03:07,HLA-DRB1*03:08,HLA-DRB1*03:09,HLA-DRB1*04:01,HLA-DRB1*04:02,HLA-DRB1*04:08,HLA-DRB1*04:10,HLA-DRB1*04:21,HLA-DRB1*04:23,HLA-DRB1*04:26,HLA-DRB1*08:02,HLA-DRB1*08:04,HLA-DRB1*08:13,HLA-DRB1*11:02,HLA-DRB1*11:04,HLA-DRB1*11:06,HLA-DRB1*11:07,HLA-DRB1*11:14,HLA-DRB1*11:20,HLA-DRB1*11:21,HLA-DRB1*13:01,HLA-DRB1*13:04,HLA-DRB1*13:07,HLA-DRB1*13:11,HLA-DRB1*13:22,HLA-DRB1*13:23,HLA-DRB1*13:27,HLA-DRB1*13:28,HLA-DRB4*01:01"/>
    <x v="43"/>
    <n v="1.5314789170422551"/>
    <x v="43"/>
    <x v="160"/>
    <x v="178"/>
    <x v="264"/>
    <x v="182"/>
    <s v="AANKQkqeldeistnirqagVQYSR,aankqkqeldeistnirqaGVQYSR"/>
    <s v="bceid_32971:15(-0)/15(100.0%)&lt;=&gt;tceid_328:15(-10)/25(60.0%),bceid_432087:19(-4)/23(82.61%)&lt;=&gt;tceid_328:19(-6)/25(76.0%)"/>
    <x v="3"/>
    <x v="2"/>
    <s v="1,1,1.0,0.0"/>
    <s v="Rv3874"/>
    <s v="61-85"/>
    <x v="0"/>
    <x v="2"/>
    <x v="1"/>
    <n v="0.33333333333333331"/>
    <x v="334"/>
    <n v="352"/>
  </r>
  <r>
    <n v="70686"/>
    <s v="VQYSRADEEQQQALS"/>
    <n v="15"/>
    <s v="NP_218391.1"/>
    <x v="0"/>
    <x v="0"/>
    <x v="0"/>
    <s v="Rv3874"/>
    <x v="0"/>
    <s v="Nil"/>
    <x v="0"/>
    <s v="Nil"/>
    <x v="1"/>
    <s v="Yes"/>
    <s v="No"/>
    <s v="No"/>
    <s v="No"/>
    <x v="47"/>
    <x v="5"/>
    <x v="5"/>
    <x v="5"/>
    <s v="HLA-B*14:02,HLA-B*18:01,HLA-B*27:02,HLA-B*27:05,HLA-B*37:01,HLA-B*38:01,HLA-B*39:01,HLA-B*40:01,HLA-B*40:02,HLA-C*03:03,HLA-C*03:04,HLA-C*04:01,HLA-C*05:01,HLA-C*06:02,HLA-C*07:01,HLA-C*07:02,HLA-C*07:04,HLA-C*08:01,HLA-C*08:02,HLA-C*17:01"/>
    <x v="16"/>
    <n v="1.3222192947339193"/>
    <x v="16"/>
    <x v="161"/>
    <x v="179"/>
    <x v="265"/>
    <x v="312"/>
    <s v="vqysradeeqqqalS"/>
    <s v="bceid_432955:14(-0)/14(100.0%)&lt;=&gt;tceid_70686:14(-1)/15(93.33%)"/>
    <x v="1"/>
    <x v="2"/>
    <s v="1,1,1.0,0.0"/>
    <s v="Rv3874"/>
    <s v="81-95"/>
    <x v="0"/>
    <x v="2"/>
    <x v="1"/>
    <n v="0.33333333333333331"/>
    <x v="335"/>
    <n v="353"/>
  </r>
  <r>
    <n v="38334"/>
    <s v="LNSGQYTVFAPTNAAFSKLPASTID"/>
    <n v="25"/>
    <s v="NP_217391.1"/>
    <x v="0"/>
    <x v="0"/>
    <x v="0"/>
    <s v="Rv2875"/>
    <x v="0"/>
    <s v="Nil"/>
    <x v="0"/>
    <s v="Nil"/>
    <x v="1"/>
    <s v="Yes"/>
    <s v="No"/>
    <s v="No"/>
    <s v="No"/>
    <x v="36"/>
    <x v="4"/>
    <x v="4"/>
    <x v="4"/>
    <s v="HLA-DPA1*02:01/DPB1*14:01,HLA-DQA1*05:01/DQB1*03:01,HLA-DRB1*01:01,HLA-DRB1*04:01,HLA-DRB1*04:04,HLA-DRB1*04:08,HLA-DRB1*07:01,HLA-DRB1*08:02,HLA-DRB1*09:01,HLA-DRB1*12:01,HLA-DRB3*02:02,HLA-DRB5*01:01"/>
    <x v="81"/>
    <n v="1.1139433523068367"/>
    <x v="81"/>
    <x v="162"/>
    <x v="180"/>
    <x v="266"/>
    <x v="313"/>
    <s v="lnggeytvfaptnAAFSKLPASTID"/>
    <s v="bceid_103118:13(-2)/15(86.67%)&lt;=&gt;tceid_38334:13(-12)/25(52.0%)"/>
    <x v="1"/>
    <x v="2"/>
    <s v="1,1,1.0,0.0"/>
    <s v="Rv2875"/>
    <s v="91-115"/>
    <x v="0"/>
    <x v="2"/>
    <x v="1"/>
    <n v="0.33333333333333331"/>
    <x v="336"/>
    <n v="354"/>
  </r>
  <r>
    <n v="43166"/>
    <s v="NAHGQKVQAAGNNMA"/>
    <n v="15"/>
    <s v="NP_215553.1,NP_215714.1,NP_216862.1,NP_218136.1,YP_177838.1"/>
    <x v="4"/>
    <x v="4"/>
    <x v="4"/>
    <s v="Rv1037c,Rv1198,Rv1793,Rv2346c,Rv3619c"/>
    <x v="2"/>
    <s v="Nil"/>
    <x v="0"/>
    <s v="EFG75166.1,EFG77528.1,EFG79290.1,EFG79303.1"/>
    <x v="5"/>
    <s v="No"/>
    <s v="No"/>
    <s v="Yes"/>
    <s v="No"/>
    <x v="40"/>
    <x v="5"/>
    <x v="5"/>
    <x v="5"/>
    <s v="HLA-DQA1*01:02/DQB1*06:02,HLA-DQA1*05:01/DQB1*03:01,HLA-DRB1*04:02,HLA-DRB1*04:08,HLA-DRB1*04:10,HLA-DRB1*04:23"/>
    <x v="74"/>
    <n v="0.84509804001425681"/>
    <x v="74"/>
    <x v="163"/>
    <x v="181"/>
    <x v="267"/>
    <x v="314"/>
    <s v="NAHGqkvqaagnnma"/>
    <s v="bceid_120892:11(-2)/13(84.62%)&lt;=&gt;tceid_43166:11(-4)/15(73.33%)"/>
    <x v="1"/>
    <x v="2"/>
    <s v="3,6,4.84,0.7"/>
    <s v="Rv3619c,Rv1037c,Rv1793,Rv1198,Rv2346c"/>
    <s v="69-83,69-83,69-83,69-83,69-83"/>
    <x v="2"/>
    <x v="2"/>
    <x v="1"/>
    <n v="0.33333333333333331"/>
    <x v="337"/>
    <n v="355"/>
  </r>
  <r>
    <n v="65965"/>
    <s v="TQVLVPRSAIDSMLA"/>
    <n v="15"/>
    <s v="NP_216496.1"/>
    <x v="0"/>
    <x v="0"/>
    <x v="0"/>
    <s v="Rv1980c"/>
    <x v="0"/>
    <s v="Nil"/>
    <x v="0"/>
    <s v="Nil"/>
    <x v="1"/>
    <s v="Yes"/>
    <s v="No"/>
    <s v="No"/>
    <s v="No"/>
    <x v="48"/>
    <x v="4"/>
    <x v="4"/>
    <x v="4"/>
    <s v="HLA-B*07:02,HLA-B*08:01,HLA-B*13:02,HLA-B*14:02,HLA-B*15:02,HLA-B*35:01,HLA-B*35:03,HLA-B*48:01,HLA-B*49:01,HLA-B*50:01,HLA-B*51:01,HLA-B*52:01,HLA-B*53:01,HLA-B*55:01,HLA-B*56:01,HLA-C*01:02,HLA-DRB1*04:02,HLA-DRB1*08:01,HLA-DRB1*08:04,HLA-DRB1*08:06,HLA-DRB1*08:13,HLA-DRB1*08:17,HLA-DRB1*11:02,HLA-DRB1*11:04,HLA-DRB1*11:06,HLA-DRB1*11:21,HLA-DRB1*13:11,HLA-DRB1*13:22,HLA-DRB1*15:06"/>
    <x v="61"/>
    <n v="1.4771212547196624"/>
    <x v="61"/>
    <x v="164"/>
    <x v="182"/>
    <x v="268"/>
    <x v="315"/>
    <s v="Nil"/>
    <s v="Nil"/>
    <x v="0"/>
    <x v="2"/>
    <s v="1,1,1.0,0.0"/>
    <s v="Rv1980c"/>
    <s v="214-228"/>
    <x v="0"/>
    <x v="2"/>
    <x v="1"/>
    <n v="0.33333333333333331"/>
    <x v="338"/>
    <n v="356"/>
  </r>
  <r>
    <n v="72985"/>
    <s v="WQGDTGITY"/>
    <n v="9"/>
    <s v="NP_214802.1,NP_217535.1"/>
    <x v="3"/>
    <x v="3"/>
    <x v="3"/>
    <s v="Rv0288,Rv3019c"/>
    <x v="3"/>
    <s v="NP_001070731.1,NP_001193718.1,NP_001193719.1,NP_001231924.1"/>
    <x v="4"/>
    <s v="Nil"/>
    <x v="1"/>
    <s v="No"/>
    <s v="Yes"/>
    <s v="No"/>
    <s v="No"/>
    <x v="27"/>
    <x v="4"/>
    <x v="4"/>
    <x v="4"/>
    <s v="HLA-A*26:01,HLA-A*29:02,HLA-A*30:02,HLA-B*13:01,HLA-B*15:01,HLA-B*15:02,HLA-B*15:25,HLA-B*18:01,HLA-B*35:01,HLA-B*44:03,HLA-B*46:01,HLA-C*02:02,HLA-C*02:09,HLA-C*03:02,HLA-C*07:02,HLA-C*12:02"/>
    <x v="59"/>
    <n v="1.2304489213782739"/>
    <x v="59"/>
    <x v="165"/>
    <x v="183"/>
    <x v="269"/>
    <x v="316"/>
    <s v="Nil"/>
    <s v="Nil"/>
    <x v="0"/>
    <x v="2"/>
    <s v="1,2,1.76,0.43"/>
    <s v="Rv0288"/>
    <s v="43-51"/>
    <x v="0"/>
    <x v="2"/>
    <x v="1"/>
    <n v="0.33333333333333331"/>
    <x v="339"/>
    <n v="357"/>
  </r>
  <r>
    <n v="120976"/>
    <s v="TAINSLVTATHGA"/>
    <n v="13"/>
    <s v="NP_218396.1"/>
    <x v="0"/>
    <x v="0"/>
    <x v="0"/>
    <s v="Rv3879c"/>
    <x v="0"/>
    <s v="Nil"/>
    <x v="0"/>
    <s v="Nil"/>
    <x v="1"/>
    <s v="Yes"/>
    <s v="No"/>
    <s v="No"/>
    <s v="No"/>
    <x v="27"/>
    <x v="4"/>
    <x v="4"/>
    <x v="4"/>
    <s v="HLA-A*02:01,HLA-A*02:06,HLA-A*68:02,HLA-B*55:01,HLA-B*56:01,HLA-C*03:03,HLA-C*03:04,HLA-C*08:01,HLA-C*12:02,HLA-C*12:03"/>
    <x v="84"/>
    <n v="1.0413926851582251"/>
    <x v="84"/>
    <x v="166"/>
    <x v="184"/>
    <x v="270"/>
    <x v="161"/>
    <s v="Nil"/>
    <s v="Nil"/>
    <x v="0"/>
    <x v="5"/>
    <s v="0,1,0.89,0.31"/>
    <s v="Rv3879c"/>
    <s v="136-148"/>
    <x v="0"/>
    <x v="1"/>
    <x v="0"/>
    <n v="0.66666666666666663"/>
    <x v="340"/>
    <n v="358"/>
  </r>
  <r>
    <n v="174016"/>
    <s v="TGSAVVGLSMAASSA"/>
    <n v="15"/>
    <s v="NP_216402.1,NP_218321.1"/>
    <x v="3"/>
    <x v="3"/>
    <x v="3"/>
    <s v="Rv1886c,Rv3804c"/>
    <x v="3"/>
    <s v="Nil"/>
    <x v="0"/>
    <s v="Nil"/>
    <x v="1"/>
    <s v="Yes"/>
    <s v="No"/>
    <s v="No"/>
    <s v="No"/>
    <x v="40"/>
    <x v="5"/>
    <x v="5"/>
    <x v="5"/>
    <s v="HLA-DQA1*01:02/DQB1*06:02,HLA-DQA1*05:01/DQB1*03:01,HLA-DRB1*01:01,HLA-DRB1*03:06,HLA-DRB1*03:07,HLA-DRB1*03:08,HLA-DRB1*04:04,HLA-DRB1*04:08,HLA-DRB1*04:23,HLA-DRB1*08:04,HLA-DRB1*11:04,HLA-DRB1*11:06,HLA-DRB1*13:07,HLA-DRB1*13:11"/>
    <x v="79"/>
    <n v="1.1760912590556813"/>
    <x v="79"/>
    <x v="167"/>
    <x v="185"/>
    <x v="271"/>
    <x v="317"/>
    <s v="Nil"/>
    <s v="Nil"/>
    <x v="0"/>
    <x v="2"/>
    <s v="1,2,1.99,0.12"/>
    <s v="Rv3804c,Rv1886c"/>
    <s v="161-175,158-172"/>
    <x v="3"/>
    <x v="2"/>
    <x v="1"/>
    <n v="0.33333333333333331"/>
    <x v="341"/>
    <n v="359"/>
  </r>
  <r>
    <n v="858632"/>
    <s v="GLAEVCAAL"/>
    <n v="9"/>
    <s v="NP_217145.1,NP_217556.1"/>
    <x v="3"/>
    <x v="3"/>
    <x v="3"/>
    <s v="Rv2629,Rv3040c"/>
    <x v="3"/>
    <s v="Nil"/>
    <x v="0"/>
    <s v="Nil"/>
    <x v="1"/>
    <s v="Yes"/>
    <s v="No"/>
    <s v="No"/>
    <s v="No"/>
    <x v="49"/>
    <x v="5"/>
    <x v="5"/>
    <x v="5"/>
    <s v="HLA-A*02:01,HLA-A*02:06,HLA-B*48:01"/>
    <x v="89"/>
    <n v="0.6020599913279624"/>
    <x v="89"/>
    <x v="168"/>
    <x v="186"/>
    <x v="272"/>
    <x v="318"/>
    <s v="Nil"/>
    <s v="Nil"/>
    <x v="0"/>
    <x v="2"/>
    <s v="1,2,1.99,0.1"/>
    <s v="Rv2629"/>
    <s v="274-282"/>
    <x v="0"/>
    <x v="3"/>
    <x v="2"/>
    <n v="1"/>
    <x v="342"/>
    <n v="360"/>
  </r>
  <r>
    <n v="173936"/>
    <s v="GGQSSFYSDWYQPAC"/>
    <n v="15"/>
    <s v="NP_216402.1,NP_218321.1"/>
    <x v="3"/>
    <x v="3"/>
    <x v="3"/>
    <s v="Rv1886c,Rv3804c"/>
    <x v="3"/>
    <s v="Nil"/>
    <x v="0"/>
    <s v="EFG76843.1,EFG77402.1,EFG79198.1"/>
    <x v="2"/>
    <s v="No"/>
    <s v="No"/>
    <s v="Yes"/>
    <s v="No"/>
    <x v="36"/>
    <x v="4"/>
    <x v="4"/>
    <x v="4"/>
    <s v="HLA-DPA1*01/DPB1*04:01,HLA-DPA1*01:03/DPB1*02:01,HLA-DQA1*01:01/DQB1*05:01,HLA-DRB3*01:01"/>
    <x v="90"/>
    <n v="0.69897000433601886"/>
    <x v="90"/>
    <x v="169"/>
    <x v="187"/>
    <x v="273"/>
    <x v="319"/>
    <s v="GGqssfysdwyspac"/>
    <s v="bceid_103532:13(-2)/15(86.67%)&lt;=&gt;tceid_173936:13(-2)/15(86.67%)"/>
    <x v="1"/>
    <x v="2"/>
    <s v="1,2,1.99,0.1"/>
    <s v="Rv3804c,Rv1886c"/>
    <s v="116-130,113-127"/>
    <x v="3"/>
    <x v="2"/>
    <x v="1"/>
    <n v="0.33333333333333331"/>
    <x v="343"/>
    <n v="361"/>
  </r>
  <r>
    <n v="8300"/>
    <s v="DFNRDSREVVHLATGMA"/>
    <n v="17"/>
    <s v="NP_214714.1"/>
    <x v="0"/>
    <x v="0"/>
    <x v="0"/>
    <s v="Rv0200"/>
    <x v="0"/>
    <s v="Nil"/>
    <x v="0"/>
    <s v="Nil"/>
    <x v="1"/>
    <s v="Yes"/>
    <s v="No"/>
    <s v="No"/>
    <s v="No"/>
    <x v="20"/>
    <x v="3"/>
    <x v="3"/>
    <x v="3"/>
    <s v="HLA-A*25:01,HLA-A*26:01,HLA-A*30:01,HLA-A*68:02,HLA-B*08:01,HLA-B*13:01,HLA-B*14:02,HLA-B*27:02,HLA-B*27:05,HLA-B*37:01,HLA-B*38:01,HLA-B*39:01,HLA-B*40:01,HLA-B*40:02,HLA-B*50:01,HLA-B*51:01,HLA-B*55:01,HLA-C*07:01,HLA-C*07:02,HLA-C*07:04,HLA-DRB1*03:01,HLA-DRB1*03:05,HLA-DRB1*03:06,HLA-DRB1*03:07,HLA-DRB1*03:08,HLA-DRB1*03:09,HLA-DRB1*04:08,HLA-DRB1*04:10,HLA-DRB1*04:23,HLA-DRB1*04:26,HLA-DRB1*08:02,HLA-DRB1*08:04,HLA-DRB1*08:06,HLA-DRB1*11:04,HLA-DRB1*11:06,HLA-DRB1*11:07,HLA-DRB1*11:28,HLA-DRB1*13:05,HLA-DRB1*13:07,HLA-DRB1*13:11"/>
    <x v="28"/>
    <n v="1.6127838567197355"/>
    <x v="28"/>
    <x v="170"/>
    <x v="188"/>
    <x v="274"/>
    <x v="320"/>
    <s v="Nil"/>
    <s v="Nil"/>
    <x v="0"/>
    <x v="2"/>
    <s v="1,1,1.0,0.0"/>
    <s v="Nil"/>
    <s v="Nil"/>
    <x v="5"/>
    <x v="5"/>
    <x v="3"/>
    <n v="0"/>
    <x v="344"/>
    <n v="362"/>
  </r>
  <r>
    <n v="4969"/>
    <s v="ATGGAAPVGAGAMGQGAQ"/>
    <n v="18"/>
    <s v="YP_178022.1"/>
    <x v="0"/>
    <x v="0"/>
    <x v="0"/>
    <s v="Rv3873"/>
    <x v="0"/>
    <s v="Nil"/>
    <x v="0"/>
    <s v="Nil"/>
    <x v="1"/>
    <s v="Yes"/>
    <s v="No"/>
    <s v="No"/>
    <s v="No"/>
    <x v="44"/>
    <x v="4"/>
    <x v="4"/>
    <x v="4"/>
    <s v="HLA-B*07:02,HLA-B*35:01,HLA-B*35:03,HLA-B*46:01,HLA-C*01:02,HLA-C*03:02,HLA-C*03:03,HLA-C*03:04,HLA-C*08:01,HLA-C*12:03,HLA-C*16:01,HLA-DQA1*05:01/DQB1*03:01"/>
    <x v="81"/>
    <n v="1.1139433523068367"/>
    <x v="81"/>
    <x v="157"/>
    <x v="189"/>
    <x v="275"/>
    <x v="292"/>
    <s v="Nil"/>
    <s v="Nil"/>
    <x v="0"/>
    <x v="9"/>
    <s v="0,1,0.99,0.12"/>
    <s v="Rv3873"/>
    <s v="318-335"/>
    <x v="0"/>
    <x v="2"/>
    <x v="1"/>
    <n v="0.33333333333333331"/>
    <x v="345"/>
    <n v="363"/>
  </r>
  <r>
    <n v="174003"/>
    <s v="QTYKWETFLTSELPG"/>
    <n v="15"/>
    <s v="NP_218321.1"/>
    <x v="0"/>
    <x v="0"/>
    <x v="0"/>
    <s v="Rv3804c"/>
    <x v="0"/>
    <s v="Nil"/>
    <x v="0"/>
    <s v="EFG73837.1,EKX91670.1,EKX91671.1"/>
    <x v="2"/>
    <s v="No"/>
    <s v="No"/>
    <s v="Yes"/>
    <s v="No"/>
    <x v="34"/>
    <x v="5"/>
    <x v="5"/>
    <x v="5"/>
    <s v="HLA-DPA1*01/DPB1*04:01,HLA-DPA1*01:03/DPB1*02:01,HLA-DPA1*01:03/DPB1*04:01,HLA-DPA1*02:01/DPB1*01:01,HLA-DPA1*02:01/DPB1*05:01,HLA-DPA1*03:01/DPB1*04:02,HLA-DRB1*04:05,HLA-DRB1*04:08,HLA-DRB1*04:21,HLA-DRB1*04:26,HLA-DRB1*15:02"/>
    <x v="77"/>
    <n v="1.0791812460476249"/>
    <x v="77"/>
    <x v="171"/>
    <x v="110"/>
    <x v="276"/>
    <x v="321"/>
    <s v="Nil"/>
    <s v="Nil"/>
    <x v="0"/>
    <x v="1"/>
    <s v="0,1,0.99,0.09"/>
    <s v="Rv3804c"/>
    <s v="136-150"/>
    <x v="0"/>
    <x v="2"/>
    <x v="1"/>
    <n v="0.33333333333333331"/>
    <x v="346"/>
    <n v="364"/>
  </r>
  <r>
    <n v="44327"/>
    <s v="NIRQAGVQY"/>
    <n v="9"/>
    <s v="NP_218391.1"/>
    <x v="0"/>
    <x v="0"/>
    <x v="0"/>
    <s v="Rv3874"/>
    <x v="0"/>
    <s v="Nil"/>
    <x v="0"/>
    <s v="Nil"/>
    <x v="1"/>
    <s v="Yes"/>
    <s v="No"/>
    <s v="No"/>
    <s v="No"/>
    <x v="27"/>
    <x v="4"/>
    <x v="4"/>
    <x v="4"/>
    <s v="HLA-A*25:01,HLA-A*26:01,HLA-A*29:02,HLA-A*30:02,HLA-B*15:01,HLA-B*15:02,HLA-B*15:25,HLA-B*27:02,HLA-B*35:01,HLA-B*46:01,HLA-C*02:02,HLA-C*02:09,HLA-C*03:02,HLA-C*07:01,HLA-C*07:02,HLA-C*12:02,HLA-C*12:03"/>
    <x v="76"/>
    <n v="1.255272505103306"/>
    <x v="76"/>
    <x v="172"/>
    <x v="190"/>
    <x v="277"/>
    <x v="322"/>
    <s v="Nil"/>
    <s v="Nil"/>
    <x v="0"/>
    <x v="2"/>
    <s v="1,1,1.0,0.0"/>
    <s v="Rv3874"/>
    <s v="75-83"/>
    <x v="0"/>
    <x v="2"/>
    <x v="1"/>
    <n v="0.33333333333333331"/>
    <x v="347"/>
    <n v="365"/>
  </r>
  <r>
    <n v="140616"/>
    <s v="YLLADTFTV"/>
    <n v="9"/>
    <s v="NP_216865.1,NP_216866.1,NP_216867.1"/>
    <x v="1"/>
    <x v="1"/>
    <x v="1"/>
    <s v="Rv2349c,Rv2350c,Rv2351c"/>
    <x v="1"/>
    <s v="Nil"/>
    <x v="0"/>
    <s v="Nil"/>
    <x v="1"/>
    <s v="Yes"/>
    <s v="No"/>
    <s v="No"/>
    <s v="No"/>
    <x v="27"/>
    <x v="4"/>
    <x v="4"/>
    <x v="4"/>
    <s v="HLA-A*02:01,HLA-A*02:06,HLA-B*13:01,HLA-B*13:02,HLA-C*04:01,HLA-C*05:01,HLA-C*07:04,HLA-C*08:01,HLA-C*17:01"/>
    <x v="85"/>
    <n v="1"/>
    <x v="85"/>
    <x v="173"/>
    <x v="191"/>
    <x v="278"/>
    <x v="292"/>
    <s v="Nil"/>
    <s v="Nil"/>
    <x v="0"/>
    <x v="6"/>
    <s v="0,4,2.93,0.7"/>
    <s v="Rv2350c,Rv2349c,Rv2351c"/>
    <s v="166-174,163-171,163-171"/>
    <x v="1"/>
    <x v="2"/>
    <x v="1"/>
    <n v="0.33333333333333331"/>
    <x v="348"/>
    <n v="366"/>
  </r>
  <r>
    <n v="11486"/>
    <s v="EEAAQMGLLGTSPLSNHP"/>
    <n v="18"/>
    <s v="YP_178022.1"/>
    <x v="0"/>
    <x v="0"/>
    <x v="0"/>
    <s v="Rv3873"/>
    <x v="0"/>
    <s v="Nil"/>
    <x v="0"/>
    <s v="Nil"/>
    <x v="1"/>
    <s v="Yes"/>
    <s v="No"/>
    <s v="No"/>
    <s v="No"/>
    <x v="20"/>
    <x v="3"/>
    <x v="3"/>
    <x v="3"/>
    <s v="HLA-A*02:06,HLA-B*13:01,HLA-B*13:02,HLA-B*18:01,HLA-B*37:01,HLA-B*40:01,HLA-B*40:02,HLA-B*44:02,HLA-B*44:03,HLA-B*48:01,HLA-B*49:01,HLA-B*50:01,HLA-C*03:03,HLA-C*03:04,HLA-DRB1*01:02,HLA-DRB1*04:04,HLA-DRB1*04:05,HLA-DRB1*04:08,HLA-DRB1*04:10,HLA-DRB1*04:23"/>
    <x v="16"/>
    <n v="1.3222192947339193"/>
    <x v="16"/>
    <x v="174"/>
    <x v="192"/>
    <x v="279"/>
    <x v="323"/>
    <s v="Nil"/>
    <s v="Nil"/>
    <x v="0"/>
    <x v="1"/>
    <s v="0,1,0.99,0.09"/>
    <s v="Rv3873"/>
    <s v="247-264"/>
    <x v="0"/>
    <x v="2"/>
    <x v="1"/>
    <n v="0.33333333333333331"/>
    <x v="349"/>
    <n v="367"/>
  </r>
  <r>
    <n v="73069"/>
    <s v="WSEYSRFVGDVFGAPLA"/>
    <n v="17"/>
    <s v="YP_177824.1"/>
    <x v="0"/>
    <x v="0"/>
    <x v="0"/>
    <s v="Rv1623c"/>
    <x v="0"/>
    <s v="Nil"/>
    <x v="0"/>
    <s v="AEI57941.1,AFN45234.1,EEC98384.1,EEI10027.1,EEI19757.1,EEI22914.1,EEI25805.1,EEI65857.1,EEI71322.1,EEJ40750.1,EEJ60519.1,EEJ70893.1,EEJ72692.1,EEJ74853.1,EEN89774.1,EEP64948.1,EEQ26863.1,EEQ48540.1,EER67839.1,EET16894.1,EEU20367.1,EEU28157.2,EEU50025.1,EEW53815.1,EEX25465.1,EEX28436.1,EEX78047.1,EEY82963.1,EFA90849.1,EFA97396.1,EFB33130.1,EFB36064.1,EFB63698.1,EFB85579.1,EFB93591.1,EFC76882.1,EFE00480.1,EFF66761.1,EFG22400.1,EFG24210.1,EFG48216.1,EFI07609.1,EFJ69049.1,EFK30862.1,EFK61742.1,EFK79683.1,EFL45433.1,EFL56988.1,EFL58402.1,EFM23398.1,EFN91918.1,EFQ44148.1,EFQ47107.1,EFQ53041.1,EFR31678.1,EFR43558.1,EFR59226.1,EFU30225.1,EFV36009.1,EFV65881.1,EFV70739.1,EFV97951.1,EFW29806.1,EFZ37270.1,EGC15705.1,EGF86358.1,EGF87511.1,EGK01678.1,EGK03886.1,EGK60674.1,EGL49139.1,EGL76722.1,EGQ13977.1,EGR88390.1,EGS32348.1,EGS35848.1,EHB91932.1,EHG16303.1,EHG20754.1,EHG25556.1,EHL74775.1,EHL97653.1,EHN60252.1,EHO49553.1,EHO69487.1,EHP45982.1,EHR32501.1,EID32545.1,EID51860.1,EIW91075.1,EIY83104.1,EJO20095.1,EJO49543.1,EJP32042.1,EJP34016.1,EJU16123.1,EJU28969.1,EJZ65172.1,EKB65095.1,EKB75535.1,EKN18548.1,EKN19461.1,EKN24105.1,EKN26534.1,EKS18155.1,EKU71911.1,EKX90500.1,EKX94871.1,EKY19017.1,EPD77166.1,EPH16324.1,ERI08679.1,ERJ67633.1,ERJ68524.1,ERJ69540.1,ERJ70128.1,ERJ71006.1,ERJ83838.1,ERJ85894.1,ERJ91302.1,ERJ95464.1,ERK43890.1,ERK58990.1,ERL25288.1,ERT61418.1,ETD16161.1,ETJ95883.1,ETS92332.1,EUB20398.1,KDU79400.1,KEJ84585.1,KFL92883.1,KFL95332.1,KFL97126.1,KGF22156.1,KGF34273.1,KGF34846.1,KGF39928.1,KGF45431.1,KGF47070.1,KGF49872.1,KGF53423.1,KGI22806.1,KKB46279.1,KKB56370.1,KKB58418.1,KMW35577.1,KMW40308.1,KWZ86464.1,KXA23862.1,KXA43218.1,KXA44083.1,KXA50852.1,KXA52847.1,KXA53200.1,KXA56733.1,KXA57632.1,KXA58879.1,KXA62627.1,KXB58358.1,KXB58532.1,KXB75792.1,KXB77026.1,KXB77513.1,KXB82648.1,KXB82866.1,KXB86759.1,KXI17587.1,KXO15402.1,KXU55908.1,OFJ75258.1,OFK36607.1,OFK40194.1,OFL25410.1,OFL38711.1,OFL54825.1,OFN84450.1,OFN85648.1,OFO04548.1,OFO07186.1,OFO09338.1,OFO10216.1,OFO51294.1,OFO74776.1,OFP85809.1,OFQ14472.1,OFQ19463.1,OFQ72515.1,OFR65747.1,OFR72867.1,OFR90044.1,OFT05937.1,OFU94970.1,OHO76158.1,OHO80311.1,OHO88509.1,OHO89633.1,OHP57997.1,OHQ14073.1,OHQ20029.1,OHQ75580.1,OHQ85434.1,OHR12721.1,OHR13443.1"/>
    <x v="11"/>
    <s v="No"/>
    <s v="No"/>
    <s v="Yes"/>
    <s v="No"/>
    <x v="36"/>
    <x v="4"/>
    <x v="4"/>
    <x v="4"/>
    <s v="HLA-DPA1*01/DPB1*04:01,HLA-DPA1*01:03/DPB1*02:01,HLA-DPA1*01:03/DPB1*04:01,HLA-DQA1*05:01/DQB1*02:01,HLA-DQA1*05:01/DQB1*03:01,HLA-DRB3*01:01"/>
    <x v="74"/>
    <n v="0.84509804001425681"/>
    <x v="74"/>
    <x v="175"/>
    <x v="193"/>
    <x v="280"/>
    <x v="324"/>
    <s v="Nil"/>
    <s v="Nil"/>
    <x v="0"/>
    <x v="9"/>
    <s v="0,1,0.99,0.12"/>
    <s v="Rv1623c"/>
    <s v="80-96"/>
    <x v="0"/>
    <x v="2"/>
    <x v="1"/>
    <n v="0.33333333333333331"/>
    <x v="350"/>
    <n v="368"/>
  </r>
  <r>
    <n v="187188"/>
    <s v="RLFNANAEEYHALSA"/>
    <n v="15"/>
    <s v="YP_177784.1"/>
    <x v="0"/>
    <x v="0"/>
    <x v="0"/>
    <s v="Rv1088"/>
    <x v="0"/>
    <s v="Nil"/>
    <x v="0"/>
    <s v="Nil"/>
    <x v="1"/>
    <s v="Yes"/>
    <s v="No"/>
    <s v="No"/>
    <s v="No"/>
    <x v="17"/>
    <x v="3"/>
    <x v="3"/>
    <x v="3"/>
    <s v="HLA-A*03:01,HLA-A*29:02,HLA-A*30:02,HLA-A*32:01,HLA-A*74:01,HLA-B*08:01,HLA-B*13:01,HLA-B*14:02,HLA-B*15:01,HLA-B*15:02,HLA-B*15:25,HLA-B*18:01,HLA-B*35:01,HLA-B*35:03,HLA-B*37:01,HLA-B*39:01,HLA-B*40:01,HLA-B*40:02,HLA-B*44:02,HLA-B*44:03,HLA-B*46:01,HLA-B*48:01,HLA-B*49:01,HLA-B*50:01,HLA-B*51:01,HLA-C*03:02,HLA-C*03:03,HLA-C*03:04,HLA-C*04:01,HLA-C*05:01,HLA-C*07:02,HLA-C*07:04,HLA-C*08:01,HLA-C*08:02,HLA-C*14:02,HLA-C*15:02,HLA-E*01:01,HLA-G*01:01,HLA-G*01:02,HLA-G*01:03,HLA-G*01:04,HLA-G*01:06"/>
    <x v="27"/>
    <n v="1.6334684555795864"/>
    <x v="27"/>
    <x v="0"/>
    <x v="2"/>
    <x v="281"/>
    <x v="325"/>
    <s v="Nil"/>
    <s v="Nil"/>
    <x v="0"/>
    <x v="23"/>
    <s v="0,1,0.44,0.5"/>
    <s v="Rv1088"/>
    <s v="53-67"/>
    <x v="0"/>
    <x v="2"/>
    <x v="1"/>
    <n v="0.33333333333333331"/>
    <x v="351"/>
    <n v="369"/>
  </r>
  <r>
    <n v="144964"/>
    <s v="TNFFGINTIPIALT"/>
    <n v="14"/>
    <s v="YP_178022.1"/>
    <x v="0"/>
    <x v="0"/>
    <x v="0"/>
    <s v="Rv3873"/>
    <x v="0"/>
    <s v="Nil"/>
    <x v="0"/>
    <s v="Nil"/>
    <x v="1"/>
    <s v="Yes"/>
    <s v="No"/>
    <s v="No"/>
    <s v="No"/>
    <x v="27"/>
    <x v="4"/>
    <x v="4"/>
    <x v="4"/>
    <s v="HLA-A*02:01,HLA-A*02:06,HLA-A*32:01,HLA-A*68:02,HLA-B*13:01,HLA-B*13:02,HLA-B*14:02,HLA-B*48:01,HLA-B*51:01,HLA-B*52:01,HLA-C*03:03,HLA-C*03:04,HLA-C*07:04,HLA-C*08:01,HLA-C*14:02,HLA-C*15:02,HLA-C*17:01"/>
    <x v="76"/>
    <n v="1.255272505103306"/>
    <x v="76"/>
    <x v="176"/>
    <x v="194"/>
    <x v="282"/>
    <x v="326"/>
    <s v="Nil"/>
    <s v="Nil"/>
    <x v="0"/>
    <x v="1"/>
    <s v="0,1,0.99,0.09"/>
    <s v="Rv3873"/>
    <s v="122-135"/>
    <x v="0"/>
    <x v="2"/>
    <x v="1"/>
    <n v="0.33333333333333331"/>
    <x v="352"/>
    <n v="370"/>
  </r>
  <r>
    <n v="5381"/>
    <s v="AVINTTCNYGQ"/>
    <n v="11"/>
    <s v="NP_215690.1"/>
    <x v="0"/>
    <x v="0"/>
    <x v="0"/>
    <s v="Rv1174c"/>
    <x v="0"/>
    <s v="Nil"/>
    <x v="0"/>
    <s v="Nil"/>
    <x v="1"/>
    <s v="Yes"/>
    <s v="No"/>
    <s v="No"/>
    <s v="No"/>
    <x v="27"/>
    <x v="4"/>
    <x v="4"/>
    <x v="4"/>
    <s v="HLA-A*03:01,HLA-A*11:01,HLA-A*25:01,HLA-A*26:01,HLA-A*29:02,HLA-A*30:02,HLA-A*32:01,HLA-B*15:01,HLA-B*15:02,HLA-B*15:25,HLA-B*35:01,HLA-B*46:01,HLA-C*02:02,HLA-C*02:09,HLA-C*03:02,HLA-C*12:02,HLA-C*12:03"/>
    <x v="76"/>
    <n v="1.255272505103306"/>
    <x v="76"/>
    <x v="177"/>
    <x v="195"/>
    <x v="283"/>
    <x v="327"/>
    <s v="Nil"/>
    <s v="Nil"/>
    <x v="0"/>
    <x v="0"/>
    <s v="0,1,1.0,0.06"/>
    <s v="Rv1174c"/>
    <s v="33-43"/>
    <x v="0"/>
    <x v="2"/>
    <x v="1"/>
    <n v="0.33333333333333331"/>
    <x v="353"/>
    <n v="371"/>
  </r>
  <r>
    <n v="55324"/>
    <s v="RPRLDSITY"/>
    <n v="9"/>
    <s v="NP_215796.1"/>
    <x v="0"/>
    <x v="0"/>
    <x v="0"/>
    <s v="Rv1280c"/>
    <x v="0"/>
    <s v="Nil"/>
    <x v="0"/>
    <s v="Nil"/>
    <x v="1"/>
    <s v="Yes"/>
    <s v="No"/>
    <s v="No"/>
    <s v="No"/>
    <x v="27"/>
    <x v="4"/>
    <x v="4"/>
    <x v="4"/>
    <s v="HLA-A*29:02,HLA-A*30:02,HLA-B*07:02,HLA-B*15:01,HLA-B*15:02,HLA-B*15:25,HLA-B*18:01,HLA-B*35:01,HLA-B*35:03,HLA-B*53:01,HLA-B*55:01,HLA-B*56:01,HLA-C*03:02,HLA-C*07:01,HLA-C*07:02,HLA-C*12:02"/>
    <x v="59"/>
    <n v="1.2304489213782739"/>
    <x v="59"/>
    <x v="178"/>
    <x v="196"/>
    <x v="284"/>
    <x v="328"/>
    <s v="Nil"/>
    <s v="Nil"/>
    <x v="0"/>
    <x v="4"/>
    <s v="0,1,0.99,0.1"/>
    <s v="Rv1280c"/>
    <s v="284-292"/>
    <x v="0"/>
    <x v="2"/>
    <x v="1"/>
    <n v="0.33333333333333331"/>
    <x v="354"/>
    <n v="372"/>
  </r>
  <r>
    <n v="82520"/>
    <s v="GAAGTAAQAAVVRFQEAANKQKQ"/>
    <n v="23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1:02/DQB1*06:02,HLA-DQA1*04:01/DQB1*04:02,HLA-DQA1*05:01/DQB1*03:01,HLA-DRB1*04:23,HLA-DRB1*04:26,HLA-DRB1*11:02,HLA-DRB1*11:14,HLA-DRB1*11:21,HLA-DRB1*13:01,HLA-DRB1*13:07,HLA-DRB1*13:22,HLA-DRB1*13:23,HLA-DRB1*13:27,HLA-DRB1*13:28,HLA-DRB4*01:01,HLA-DRB5*01:01,HLA-DRB5*01:05"/>
    <x v="76"/>
    <n v="1.255272505103306"/>
    <x v="76"/>
    <x v="179"/>
    <x v="197"/>
    <x v="285"/>
    <x v="329"/>
    <s v="GaagtaaqaavvrfqeAANKQKQ,GAAGTAaqaavvrfqeaankqKQ,GAAGTAAQAavvrfqeaankqkQ"/>
    <s v="bceid_187:15(-0)/15(100.0%)&lt;=&gt;tceid_82520:15(-8)/23(65.22%),bceid_3934:15(-0)/15(100.0%)&lt;=&gt;tceid_82520:15(-8)/23(65.22%),bceid_120421:13(-0)/13(100.0%)&lt;=&gt;tceid_82520:13(-10)/23(56.52%)"/>
    <x v="2"/>
    <x v="0"/>
    <s v="0,1,1.0,0.06"/>
    <s v="Rv3874"/>
    <s v="45-67"/>
    <x v="0"/>
    <x v="2"/>
    <x v="1"/>
    <n v="0.33333333333333331"/>
    <x v="355"/>
    <n v="373"/>
  </r>
  <r>
    <n v="12207"/>
    <s v="EGKQSLTKLAAAWGGSGSEAYQGVQ"/>
    <n v="25"/>
    <s v="YP_178023.1"/>
    <x v="0"/>
    <x v="0"/>
    <x v="0"/>
    <s v="Rv3875"/>
    <x v="0"/>
    <s v="Nil"/>
    <x v="0"/>
    <s v="Nil"/>
    <x v="1"/>
    <s v="Yes"/>
    <s v="No"/>
    <s v="No"/>
    <s v="No"/>
    <x v="40"/>
    <x v="5"/>
    <x v="5"/>
    <x v="5"/>
    <s v="HLA-DQA1*01:02/DQB1*06:02,HLA-DQA1*05:01/DQB1*03:01,HLA-DRB1*07:03,HLA-DRB1*09:01"/>
    <x v="90"/>
    <n v="0.69897000433601886"/>
    <x v="90"/>
    <x v="180"/>
    <x v="198"/>
    <x v="286"/>
    <x v="330"/>
    <s v="egkqsltklaaawgGSGSEAYQGVQ"/>
    <s v="bceid_35139:14(-2)/16(87.5%)&lt;=&gt;tceid_12207:14(-11)/25(56.0%)"/>
    <x v="1"/>
    <x v="2"/>
    <s v="1,1,1.0,0.0"/>
    <s v="Rv3875"/>
    <s v="31-55"/>
    <x v="0"/>
    <x v="0"/>
    <x v="0"/>
    <n v="0.66666666666666663"/>
    <x v="356"/>
    <n v="374"/>
  </r>
  <r>
    <n v="52689"/>
    <s v="QVESTAGSLQGQWRG"/>
    <n v="15"/>
    <s v="NP_218391.1"/>
    <x v="0"/>
    <x v="0"/>
    <x v="0"/>
    <s v="Rv3874"/>
    <x v="0"/>
    <s v="Nil"/>
    <x v="0"/>
    <s v="Nil"/>
    <x v="1"/>
    <s v="Yes"/>
    <s v="No"/>
    <s v="No"/>
    <s v="No"/>
    <x v="27"/>
    <x v="4"/>
    <x v="4"/>
    <x v="4"/>
    <s v="HLA-A*11:01,HLA-A*25:01,HLA-A*26:01,HLA-A*31:01,HLA-A*32:01,HLA-A*33:03,HLA-A*68:01,HLA-A*74:01,HLA-B*18:01,HLA-B*37:01,HLA-B*40:01,HLA-B*40:02,HLA-B*49:01,HLA-B*53:01,HLA-B*57:01,HLA-B*58:01,HLA-B*58:02,HLA-C*05:01,HLA-C*08:02"/>
    <x v="60"/>
    <n v="1.3010299956639813"/>
    <x v="60"/>
    <x v="181"/>
    <x v="199"/>
    <x v="287"/>
    <x v="51"/>
    <s v="Nil"/>
    <s v="Nil"/>
    <x v="0"/>
    <x v="2"/>
    <s v="1,1,1.0,0.0"/>
    <s v="Rv3874"/>
    <s v="31-45"/>
    <x v="0"/>
    <x v="2"/>
    <x v="1"/>
    <n v="0.33333333333333331"/>
    <x v="357"/>
    <n v="375"/>
  </r>
  <r>
    <n v="161727"/>
    <s v="WRGAAGTAAQAAVVR"/>
    <n v="15"/>
    <s v="NP_218391.1"/>
    <x v="0"/>
    <x v="0"/>
    <x v="0"/>
    <s v="Rv3874"/>
    <x v="0"/>
    <s v="Nil"/>
    <x v="0"/>
    <s v="Nil"/>
    <x v="1"/>
    <s v="Yes"/>
    <s v="No"/>
    <s v="No"/>
    <s v="No"/>
    <x v="45"/>
    <x v="4"/>
    <x v="4"/>
    <x v="4"/>
    <s v="HLA-A*33:03,HLA-A*68:01,HLA-A*68:02,HLA-B*51:01,HLA-DQA1*01:02/DQB1*06:02,HLA-DQA1*04:01/DQB1*04:02,HLA-DQA1*05:01/DQB1*03:01"/>
    <x v="87"/>
    <n v="0.90308998699194354"/>
    <x v="87"/>
    <x v="182"/>
    <x v="200"/>
    <x v="288"/>
    <x v="331"/>
    <s v="Nil"/>
    <s v="Nil"/>
    <x v="0"/>
    <x v="0"/>
    <s v="0,1,1.0,0.06"/>
    <s v="Rv3874"/>
    <s v="43-57"/>
    <x v="0"/>
    <x v="2"/>
    <x v="1"/>
    <n v="0.33333333333333331"/>
    <x v="358"/>
    <n v="376"/>
  </r>
  <r>
    <n v="149353"/>
    <s v="KWETFLTSELPQWLS"/>
    <n v="15"/>
    <s v="NP_216402.1"/>
    <x v="0"/>
    <x v="0"/>
    <x v="0"/>
    <s v="Rv1886c"/>
    <x v="0"/>
    <s v="Nil"/>
    <x v="0"/>
    <s v="EFG77402.1"/>
    <x v="0"/>
    <s v="No"/>
    <s v="No"/>
    <s v="Yes"/>
    <s v="No"/>
    <x v="36"/>
    <x v="4"/>
    <x v="4"/>
    <x v="4"/>
    <s v="HLA-DPA1*01:03/DPB1*04:01,HLA-DQA1*05:01/DQB1*02:01,HLA-DRB1*04:05,HLA-DRB1*04:08,HLA-DRB1*15:02"/>
    <x v="91"/>
    <n v="0.77815125038364363"/>
    <x v="91"/>
    <x v="183"/>
    <x v="201"/>
    <x v="289"/>
    <x v="332"/>
    <s v="Nil"/>
    <s v="Nil"/>
    <x v="0"/>
    <x v="0"/>
    <s v="0,1,1.0,0.06"/>
    <s v="Rv1886c"/>
    <s v="136-150"/>
    <x v="0"/>
    <x v="2"/>
    <x v="1"/>
    <n v="0.33333333333333331"/>
    <x v="359"/>
    <n v="377"/>
  </r>
  <r>
    <n v="738244"/>
    <s v="RVVPEGLAAA"/>
    <n v="10"/>
    <s v="NP_216016.1,YP_177685.1,YP_177710.1,YP_177805.1"/>
    <x v="2"/>
    <x v="2"/>
    <x v="2"/>
    <s v="Rv0285,Rv1386,Rv1500,Rv3018A,Rv3022A"/>
    <x v="2"/>
    <s v="Nil"/>
    <x v="0"/>
    <s v="Nil"/>
    <x v="1"/>
    <s v="Yes"/>
    <s v="No"/>
    <s v="No"/>
    <s v="No"/>
    <x v="27"/>
    <x v="4"/>
    <x v="4"/>
    <x v="4"/>
    <s v="HLA-A*02:01,HLA-A*02:06,HLA-A*30:01,HLA-A*68:02,HLA-B*55:01,HLA-B*56:01,HLA-C*01:02"/>
    <x v="87"/>
    <n v="0.90308998699194354"/>
    <x v="87"/>
    <x v="184"/>
    <x v="202"/>
    <x v="290"/>
    <x v="161"/>
    <s v="Nil"/>
    <s v="Nil"/>
    <x v="0"/>
    <x v="2"/>
    <s v="2,5,4.0,0.38"/>
    <s v="Rv0285,Rv1500,Rv1386"/>
    <s v="4-13,329-338,4-13"/>
    <x v="1"/>
    <x v="2"/>
    <x v="1"/>
    <n v="0.33333333333333331"/>
    <x v="360"/>
    <n v="378"/>
  </r>
  <r>
    <n v="63010"/>
    <s v="TATELNNALQNLARTISEAG"/>
    <n v="20"/>
    <s v="YP_178023.1"/>
    <x v="0"/>
    <x v="0"/>
    <x v="0"/>
    <s v="Rv3875"/>
    <x v="0"/>
    <s v="Nil"/>
    <x v="0"/>
    <s v="Nil"/>
    <x v="1"/>
    <s v="Yes"/>
    <s v="No"/>
    <s v="No"/>
    <s v="No"/>
    <x v="40"/>
    <x v="5"/>
    <x v="5"/>
    <x v="5"/>
    <s v="HLA-DQA1*04:01/DQB1*04:02,HLA-DRB1*03:06,HLA-DRB1*03:07,HLA-DRB1*03:08,HLA-DRB1*08:02,HLA-DRB1*08:13,HLA-DRB1*11:01,HLA-DRB1*11:02,HLA-DRB1*11:04,HLA-DRB1*11:06,HLA-DRB1*11:07,HLA-DRB1*11:21,HLA-DRB1*13:01,HLA-DRB1*13:02,HLA-DRB1*13:11,HLA-DRB1*13:22,HLA-DRB1*13:27,HLA-DRB1*13:28,HLA-DRB3*02:02"/>
    <x v="60"/>
    <n v="1.3010299956639813"/>
    <x v="60"/>
    <x v="185"/>
    <x v="203"/>
    <x v="291"/>
    <x v="333"/>
    <s v="Nil"/>
    <s v="Nil"/>
    <x v="0"/>
    <x v="2"/>
    <s v="1,1,1.0,0.0"/>
    <s v="Rv3875"/>
    <s v="61-80"/>
    <x v="0"/>
    <x v="0"/>
    <x v="0"/>
    <n v="0.66666666666666663"/>
    <x v="361"/>
    <n v="379"/>
  </r>
  <r>
    <n v="85635"/>
    <s v="LNNALQNLARTISEAGQAM"/>
    <n v="19"/>
    <s v="YP_178023.1"/>
    <x v="0"/>
    <x v="0"/>
    <x v="0"/>
    <s v="Rv3875"/>
    <x v="0"/>
    <s v="Nil"/>
    <x v="0"/>
    <s v="Nil"/>
    <x v="1"/>
    <s v="Yes"/>
    <s v="No"/>
    <s v="No"/>
    <s v="No"/>
    <x v="40"/>
    <x v="5"/>
    <x v="5"/>
    <x v="5"/>
    <s v="HLA-DQA1*04:01/DQB1*04:02,HLA-DRB1*03:06,HLA-DRB1*03:07,HLA-DRB1*03:08,HLA-DRB1*08:02,HLA-DRB1*08:13,HLA-DRB1*11:01,HLA-DRB1*11:02,HLA-DRB1*11:04,HLA-DRB1*11:06,HLA-DRB1*11:07,HLA-DRB1*11:21,HLA-DRB1*13:01,HLA-DRB1*13:02,HLA-DRB1*13:11,HLA-DRB1*13:22,HLA-DRB1*13:27,HLA-DRB1*13:28,HLA-DRB3*02:02"/>
    <x v="60"/>
    <n v="1.3010299956639813"/>
    <x v="60"/>
    <x v="185"/>
    <x v="203"/>
    <x v="291"/>
    <x v="333"/>
    <s v="Nil"/>
    <s v="Nil"/>
    <x v="0"/>
    <x v="2"/>
    <s v="1,1,1.0,0.0"/>
    <s v="Rv3875"/>
    <s v="65-83"/>
    <x v="0"/>
    <x v="0"/>
    <x v="0"/>
    <n v="0.66666666666666663"/>
    <x v="361"/>
    <n v="380"/>
  </r>
  <r>
    <n v="70507"/>
    <s v="VPWQPAFVF"/>
    <n v="9"/>
    <s v="NP_217394.1"/>
    <x v="0"/>
    <x v="0"/>
    <x v="0"/>
    <s v="Rv2878c"/>
    <x v="0"/>
    <s v="Nil"/>
    <x v="0"/>
    <s v="Nil"/>
    <x v="1"/>
    <s v="Yes"/>
    <s v="No"/>
    <s v="No"/>
    <s v="No"/>
    <x v="27"/>
    <x v="4"/>
    <x v="4"/>
    <x v="4"/>
    <s v="HLA-A*23:01,HLA-A*24:02,HLA-B*07:02,HLA-B*15:02,HLA-B*18:01,HLA-B*35:01,HLA-B*35:03,HLA-B*51:01,HLA-B*53:01,HLA-B*55:01,HLA-B*56:01,HLA-C*03:02,HLA-C*04:01,HLA-C*08:01"/>
    <x v="79"/>
    <n v="1.1760912590556813"/>
    <x v="79"/>
    <x v="186"/>
    <x v="204"/>
    <x v="292"/>
    <x v="334"/>
    <s v="Nil"/>
    <s v="Nil"/>
    <x v="0"/>
    <x v="2"/>
    <s v="1,1,1.0,0.0"/>
    <s v="Rv2878c"/>
    <s v="134-142"/>
    <x v="0"/>
    <x v="2"/>
    <x v="1"/>
    <n v="0.33333333333333331"/>
    <x v="362"/>
    <n v="381"/>
  </r>
  <r>
    <n v="44653"/>
    <s v="NLARTISEAGQAMASTEGNV"/>
    <n v="20"/>
    <s v="YP_178023.1"/>
    <x v="0"/>
    <x v="0"/>
    <x v="0"/>
    <s v="Rv3875"/>
    <x v="0"/>
    <s v="Nil"/>
    <x v="0"/>
    <s v="Nil"/>
    <x v="1"/>
    <s v="Yes"/>
    <s v="No"/>
    <s v="No"/>
    <s v="No"/>
    <x v="50"/>
    <x v="6"/>
    <x v="6"/>
    <x v="6"/>
    <s v="HLA-DQA1*01:02/DQB1*06:02,HLA-DQA1*03:01/DQB1*03:02,HLA-DQA1*04:01/DQB1*04:02,HLA-DQA1*05:01/DQB1*03:01"/>
    <x v="90"/>
    <n v="0.69897000433601886"/>
    <x v="90"/>
    <x v="187"/>
    <x v="205"/>
    <x v="152"/>
    <x v="335"/>
    <s v="NLartiseagqamasteGNV"/>
    <s v="bceid_161597:15(-0)/15(100.0%)&lt;=&gt;tceid_44653:15(-5)/20(75.0%)"/>
    <x v="1"/>
    <x v="2"/>
    <s v="1,1,1.0,0.0"/>
    <s v="Rv3875"/>
    <s v="71-90"/>
    <x v="0"/>
    <x v="0"/>
    <x v="0"/>
    <n v="0.66666666666666663"/>
    <x v="363"/>
    <n v="382"/>
  </r>
  <r>
    <n v="80451"/>
    <s v="ARTISEAGQAMASTEGNVT"/>
    <n v="19"/>
    <s v="YP_178023.1"/>
    <x v="0"/>
    <x v="0"/>
    <x v="0"/>
    <s v="Rv3875"/>
    <x v="0"/>
    <s v="Nil"/>
    <x v="0"/>
    <s v="Nil"/>
    <x v="1"/>
    <s v="Yes"/>
    <s v="No"/>
    <s v="No"/>
    <s v="No"/>
    <x v="50"/>
    <x v="6"/>
    <x v="6"/>
    <x v="6"/>
    <s v="HLA-DQA1*01:02/DQB1*06:02,HLA-DQA1*03:01/DQB1*03:02,HLA-DQA1*04:01/DQB1*04:02,HLA-DQA1*05:01/DQB1*03:01"/>
    <x v="90"/>
    <n v="0.69897000433601886"/>
    <x v="90"/>
    <x v="187"/>
    <x v="205"/>
    <x v="152"/>
    <x v="335"/>
    <s v="artiseagqamasteGNVT"/>
    <s v="bceid_161597:15(-0)/15(100.0%)&lt;=&gt;tceid_80451:15(-4)/19(78.95%)"/>
    <x v="1"/>
    <x v="2"/>
    <s v="1,1,1.0,0.0"/>
    <s v="Rv3875"/>
    <s v="73-91"/>
    <x v="0"/>
    <x v="0"/>
    <x v="0"/>
    <n v="0.66666666666666663"/>
    <x v="363"/>
    <n v="383"/>
  </r>
  <r>
    <n v="161597"/>
    <s v="ARTISEAGQAMASTE"/>
    <n v="15"/>
    <s v="YP_178023.1"/>
    <x v="0"/>
    <x v="0"/>
    <x v="0"/>
    <s v="Rv3875"/>
    <x v="0"/>
    <s v="Nil"/>
    <x v="0"/>
    <s v="Nil"/>
    <x v="1"/>
    <s v="Yes"/>
    <s v="No"/>
    <s v="No"/>
    <s v="No"/>
    <x v="50"/>
    <x v="6"/>
    <x v="6"/>
    <x v="6"/>
    <s v="HLA-DQA1*01:02/DQB1*06:02,HLA-DQA1*03:01/DQB1*03:02,HLA-DQA1*04:01/DQB1*04:02,HLA-DQA1*05:01/DQB1*03:01"/>
    <x v="90"/>
    <n v="0.69897000433601886"/>
    <x v="90"/>
    <x v="187"/>
    <x v="205"/>
    <x v="152"/>
    <x v="335"/>
    <s v="artiseagqamaste"/>
    <s v="bceid_161597:15(-0)/15(100.0%)&lt;=&gt;tceid_161597:15(-0)/15(100.0%)"/>
    <x v="1"/>
    <x v="2"/>
    <s v="1,1,1.0,0.0"/>
    <s v="Rv3875"/>
    <s v="73-87"/>
    <x v="0"/>
    <x v="0"/>
    <x v="0"/>
    <n v="0.66666666666666663"/>
    <x v="363"/>
    <n v="384"/>
  </r>
  <r>
    <n v="5245"/>
    <s v="AVAASNNPELTTLTAALSGQLNPQV"/>
    <n v="25"/>
    <s v="NP_217391.1"/>
    <x v="0"/>
    <x v="0"/>
    <x v="0"/>
    <s v="Rv2875"/>
    <x v="0"/>
    <s v="Nil"/>
    <x v="0"/>
    <s v="Nil"/>
    <x v="1"/>
    <s v="Yes"/>
    <s v="No"/>
    <s v="No"/>
    <s v="No"/>
    <x v="36"/>
    <x v="4"/>
    <x v="4"/>
    <x v="4"/>
    <s v="HLA-DPA1*02:01/DPB1*14:01,HLA-DQA1*04:01/DQB1*04:02,HLA-DRB1*01:01,HLA-DRB1*04:01,HLA-DRB1*04:04,HLA-DRB1*04:05,HLA-DRB1*07:01,HLA-DRB1*08:02,HLA-DRB1*09:01,HLA-DRB1*12:01"/>
    <x v="84"/>
    <n v="1.0413926851582251"/>
    <x v="84"/>
    <x v="188"/>
    <x v="206"/>
    <x v="293"/>
    <x v="336"/>
    <s v="Nil"/>
    <s v="Nil"/>
    <x v="0"/>
    <x v="2"/>
    <s v="1,1,1.0,0.0"/>
    <s v="Rv2875"/>
    <s v="61-85"/>
    <x v="0"/>
    <x v="2"/>
    <x v="1"/>
    <n v="0.33333333333333331"/>
    <x v="364"/>
    <n v="385"/>
  </r>
  <r>
    <n v="120878"/>
    <s v="PSWGLVVTMFAWGYLLDHVGERMV"/>
    <n v="24"/>
    <s v="NP_217510.1"/>
    <x v="0"/>
    <x v="0"/>
    <x v="0"/>
    <s v="Rv2994"/>
    <x v="0"/>
    <s v="Nil"/>
    <x v="0"/>
    <s v="Nil"/>
    <x v="1"/>
    <s v="Yes"/>
    <s v="No"/>
    <s v="No"/>
    <s v="No"/>
    <x v="0"/>
    <x v="0"/>
    <x v="0"/>
    <x v="0"/>
    <s v="HLA-A*02:01,HLA-A*02:06,HLA-A*23:01,HLA-A*24:02,HLA-A*26:01,HLA-A*29:02,HLA-A*30:02,HLA-A*31:01,HLA-A*32:01,HLA-A*33:03,HLA-A*68:01,HLA-A*74:01,HLA-B*13:01,HLA-B*13:02,HLA-B*14:02,HLA-B*37:01,HLA-B*46:01,HLA-B*48:01,HLA-B*52:01,HLA-C*04:01,HLA-C*05:01,HLA-C*07:04,HLA-C*08:01,HLA-C*08:02,HLA-C*12:02,HLA-C*14:02,HLA-C*17:01,HLA-DPA1*01/DPB1*04:01,HLA-DPA1*01:03/DPB1*02:01,HLA-DPA1*01:03/DPB1*04:01,HLA-DPA1*02:01/DPB1*01:01,HLA-DPA1*03:01/DPB1*04:02,HLA-DQA1*01:01/DQB1*05:01,HLA-DQA1*05:01/DQB1*02:01,HLA-DRB1*01:02,HLA-DRB1*03:01,HLA-DRB1*03:05,HLA-DRB1*03:09,HLA-DRB1*04:02,HLA-DRB1*04:08,HLA-DRB1*04:10,HLA-DRB1*04:21,HLA-DRB1*04:23,HLA-DRB1*04:26,HLA-DRB1*08:13,HLA-DRB1*08:17,HLA-DRB1*11:04,HLA-DRB1*11:06,HLA-DRB1*11:07,HLA-DRB1*11:28,HLA-DRB1*13:01,HLA-DRB1*13:04,HLA-DRB1*13:05,HLA-DRB1*13:07,HLA-DRB1*13:11,HLA-DRB1*13:21,HLA-DRB1*13:27,HLA-DRB1*13:28,HLA-DRB1*15:01,HLA-DRB1*15:02,HLA-DRB1*15:06,HLA-DRB3*01:01,HLA-DRB5*01:05,HLA-E*01:01,HLA-G*01:01,HLA-G*01:02,HLA-G*01:03,HLA-G*01:04,HLA-G*01:06"/>
    <x v="64"/>
    <n v="1.8450980400142569"/>
    <x v="64"/>
    <x v="0"/>
    <x v="0"/>
    <x v="41"/>
    <x v="337"/>
    <s v="pswglvvtmfawgylldhvgermv"/>
    <s v="bceid_120878:24(-0)/24(100.0%)&lt;=&gt;tceid_120878:24(-0)/24(100.0%)"/>
    <x v="1"/>
    <x v="24"/>
    <s v="0,1,0.01,0.12"/>
    <s v="Rv2994"/>
    <s v="57-80"/>
    <x v="0"/>
    <x v="2"/>
    <x v="1"/>
    <n v="0.33333333333333331"/>
    <x v="365"/>
    <n v="386"/>
  </r>
  <r>
    <n v="12206"/>
    <s v="EGKQSLTKLAAAWGGSGSEA"/>
    <n v="20"/>
    <s v="YP_178023.1"/>
    <x v="0"/>
    <x v="0"/>
    <x v="0"/>
    <s v="Rv3875"/>
    <x v="0"/>
    <s v="Nil"/>
    <x v="0"/>
    <s v="Nil"/>
    <x v="1"/>
    <s v="Yes"/>
    <s v="No"/>
    <s v="No"/>
    <s v="No"/>
    <x v="40"/>
    <x v="5"/>
    <x v="5"/>
    <x v="5"/>
    <s v="HLA-DQA1*01:02/DQB1*06:02,HLA-DQA1*05:01/DQB1*03:01,HLA-DRB1*09:01"/>
    <x v="89"/>
    <n v="0.6020599913279624"/>
    <x v="89"/>
    <x v="189"/>
    <x v="207"/>
    <x v="286"/>
    <x v="330"/>
    <s v="egkqsltklaaawgGSGSEA"/>
    <s v="bceid_35139:14(-2)/16(87.5%)&lt;=&gt;tceid_12206:14(-6)/20(70.0%)"/>
    <x v="1"/>
    <x v="2"/>
    <s v="1,1,1.0,0.0"/>
    <s v="Rv3875"/>
    <s v="31-50"/>
    <x v="0"/>
    <x v="0"/>
    <x v="0"/>
    <n v="0.66666666666666663"/>
    <x v="366"/>
    <n v="387"/>
  </r>
  <r>
    <n v="28367"/>
    <s v="IRQAGVQYSRADEEQQQALSSQMGF"/>
    <n v="25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5:01/DQB1*02:01,HLA-DRB1*03:05,HLA-DRB1*03:06,HLA-DRB1*03:07,HLA-DRB1*03:08,HLA-DRB1*03:09,HLA-DRB1*04:01,HLA-DRB1*04:02,HLA-DRB1*04:08,HLA-DRB1*04:10,HLA-DRB1*04:21,HLA-DRB1*04:23,HLA-DRB1*04:26,HLA-DRB1*08:04,HLA-DRB1*08:13,HLA-DRB1*11:02,HLA-DRB1*11:04,HLA-DRB1*11:06,HLA-DRB1*11:07,HLA-DRB1*11:14,HLA-DRB1*11:20,HLA-DRB1*11:21,HLA-DRB1*13:01,HLA-DRB1*13:04,HLA-DRB1*13:07,HLA-DRB1*13:11,HLA-DRB1*13:22,HLA-DRB1*13:23,HLA-DRB1*13:27,HLA-DRB1*13:28"/>
    <x v="58"/>
    <n v="1.4913616938342726"/>
    <x v="58"/>
    <x v="190"/>
    <x v="208"/>
    <x v="294"/>
    <x v="338"/>
    <s v="IRQAGVQYSRadeeqqqalssqmgf,IRQAGvqysradeeqqqalSSQMGF"/>
    <s v="bceid_655:15(-0)/15(100.0%)&lt;=&gt;tceid_28367:15(-10)/25(60.0%),bceid_432955:14(-0)/14(100.0%)&lt;=&gt;tceid_28367:14(-11)/25(56.0%)"/>
    <x v="3"/>
    <x v="2"/>
    <s v="1,1,1.0,0.0"/>
    <s v="Rv3874"/>
    <s v="76-100"/>
    <x v="0"/>
    <x v="2"/>
    <x v="1"/>
    <n v="0.33333333333333331"/>
    <x v="367"/>
    <n v="388"/>
  </r>
  <r>
    <n v="20048"/>
    <s v="GGTGGGNPADEEAAQMGL"/>
    <n v="18"/>
    <s v="YP_178022.1"/>
    <x v="0"/>
    <x v="0"/>
    <x v="0"/>
    <s v="Rv3873"/>
    <x v="0"/>
    <s v="Nil"/>
    <x v="0"/>
    <s v="Nil"/>
    <x v="1"/>
    <s v="Yes"/>
    <s v="No"/>
    <s v="No"/>
    <s v="No"/>
    <x v="44"/>
    <x v="4"/>
    <x v="4"/>
    <x v="4"/>
    <s v="HLA-B*18:01,HLA-B*35:01,HLA-B*35:03,HLA-B*37:01,HLA-B*40:01,HLA-B*44:02,HLA-B*44:03,HLA-B*53:01,HLA-C*04:01,HLA-C*05:01,HLA-C*08:01,HLA-C*08:02,HLA-DQA1*04:01/DQB1*04:02"/>
    <x v="78"/>
    <n v="1.146128035678238"/>
    <x v="78"/>
    <x v="191"/>
    <x v="209"/>
    <x v="295"/>
    <x v="339"/>
    <s v="Nil"/>
    <s v="Nil"/>
    <x v="0"/>
    <x v="1"/>
    <s v="0,1,0.99,0.09"/>
    <s v="Rv3873"/>
    <s v="237-254"/>
    <x v="0"/>
    <x v="2"/>
    <x v="1"/>
    <n v="0.33333333333333331"/>
    <x v="368"/>
    <n v="389"/>
  </r>
  <r>
    <n v="28364"/>
    <s v="IRQAGVQYSR"/>
    <n v="10"/>
    <s v="NP_218391.1"/>
    <x v="0"/>
    <x v="0"/>
    <x v="0"/>
    <s v="Rv3874"/>
    <x v="0"/>
    <s v="Nil"/>
    <x v="0"/>
    <s v="EEC54863.1,EFI05926.1,EFV30281.1,KXT42696.1,OFK49283.1,OFL06098.1"/>
    <x v="4"/>
    <s v="No"/>
    <s v="No"/>
    <s v="Yes"/>
    <s v="No"/>
    <x v="27"/>
    <x v="4"/>
    <x v="4"/>
    <x v="4"/>
    <s v="HLA-A*03:01,HLA-A*11:01,HLA-A*30:01,HLA-A*31:01,HLA-A*32:01,HLA-A*33:03,HLA-A*74:01,HLA-B*27:02,HLA-B*27:05,HLA-C*07:01,HLA-C*07:02"/>
    <x v="77"/>
    <n v="1.0791812460476249"/>
    <x v="77"/>
    <x v="192"/>
    <x v="210"/>
    <x v="296"/>
    <x v="340"/>
    <s v="Nil"/>
    <s v="Nil"/>
    <x v="0"/>
    <x v="2"/>
    <s v="1,1,1.0,0.0"/>
    <s v="Rv3874"/>
    <s v="76-85"/>
    <x v="0"/>
    <x v="2"/>
    <x v="1"/>
    <n v="0.33333333333333331"/>
    <x v="369"/>
    <n v="390"/>
  </r>
  <r>
    <n v="144912"/>
    <s v="LDLHTLKLRPHAPADRIT"/>
    <n v="18"/>
    <s v="NP_216098.1"/>
    <x v="0"/>
    <x v="0"/>
    <x v="0"/>
    <s v="Rv1582c"/>
    <x v="0"/>
    <s v="Nil"/>
    <x v="0"/>
    <s v="Nil"/>
    <x v="1"/>
    <s v="Yes"/>
    <s v="No"/>
    <s v="No"/>
    <s v="No"/>
    <x v="20"/>
    <x v="3"/>
    <x v="3"/>
    <x v="3"/>
    <s v="HLA-A*03:01,HLA-A*30:01,HLA-A*31:01,HLA-A*74:01,HLA-B*07:02,HLA-B*08:01,HLA-B*35:03,HLA-B*37:01,HLA-B*40:02,HLA-B*51:01,HLA-B*53:01,HLA-B*55:01,HLA-B*56:01,HLA-C*04:01,HLA-C*05:01,HLA-C*08:02,HLA-DRB1*04:02,HLA-DRB1*04:21,HLA-DRB1*08:01,HLA-DRB1*08:04,HLA-DRB1*08:06,HLA-DRB1*08:13,HLA-DRB1*11:01,HLA-DRB1*11:02,HLA-DRB1*11:14,HLA-DRB1*11:20,HLA-DRB1*11:21,HLA-DRB1*12:01,HLA-DRB1*13:01,HLA-DRB1*13:04,HLA-DRB1*13:22,HLA-DRB1*13:23,HLA-DRB1*13:27,HLA-DRB1*13:28,HLA-DRB4*01:01"/>
    <x v="38"/>
    <n v="1.5563025007672873"/>
    <x v="38"/>
    <x v="193"/>
    <x v="211"/>
    <x v="297"/>
    <x v="341"/>
    <s v="Nil"/>
    <s v="Nil"/>
    <x v="0"/>
    <x v="22"/>
    <s v="0,1,0.56,0.5"/>
    <s v="Rv1582c"/>
    <s v="144-161"/>
    <x v="0"/>
    <x v="2"/>
    <x v="1"/>
    <n v="0.33333333333333331"/>
    <x v="370"/>
    <n v="391"/>
  </r>
  <r>
    <n v="20707"/>
    <s v="GKTYDAYFTDAGGITPG"/>
    <n v="17"/>
    <s v="NP_218014.1"/>
    <x v="0"/>
    <x v="0"/>
    <x v="0"/>
    <s v="Rv3497c"/>
    <x v="0"/>
    <s v="Nil"/>
    <x v="0"/>
    <s v="EFG77718.1"/>
    <x v="0"/>
    <s v="No"/>
    <s v="No"/>
    <s v="Yes"/>
    <s v="No"/>
    <x v="51"/>
    <x v="4"/>
    <x v="4"/>
    <x v="4"/>
    <s v="HLA-C*04:01,HLA-C*08:01,HLA-C*08:02,HLA-DQA1*01:01/DQB1*05:01,HLA-DQA1*05:01/DQB1*03:01,HLA-DRB3*01:01"/>
    <x v="74"/>
    <n v="0.84509804001425681"/>
    <x v="74"/>
    <x v="194"/>
    <x v="212"/>
    <x v="298"/>
    <x v="342"/>
    <s v="Nil"/>
    <s v="Nil"/>
    <x v="0"/>
    <x v="0"/>
    <s v="0,1,1.0,0.06"/>
    <s v="Rv3497c"/>
    <s v="44-60"/>
    <x v="0"/>
    <x v="2"/>
    <x v="1"/>
    <n v="0.33333333333333331"/>
    <x v="371"/>
    <n v="392"/>
  </r>
  <r>
    <n v="23748"/>
    <s v="HEVTNDDQGDQGDVQPAEVV"/>
    <n v="20"/>
    <s v="NP_218395.1"/>
    <x v="0"/>
    <x v="0"/>
    <x v="0"/>
    <s v="Rv3878"/>
    <x v="0"/>
    <s v="Nil"/>
    <x v="0"/>
    <s v="Nil"/>
    <x v="1"/>
    <s v="Yes"/>
    <s v="No"/>
    <s v="No"/>
    <s v="No"/>
    <x v="48"/>
    <x v="4"/>
    <x v="4"/>
    <x v="4"/>
    <s v="HLA-B*37:01,HLA-B*40:02,HLA-B*49:01,HLA-B*51:01,HLA-C*04:01,HLA-C*05:01,HLA-C*08:01,HLA-C*08:02,HLA-DRB1*11:07"/>
    <x v="85"/>
    <n v="1"/>
    <x v="85"/>
    <x v="195"/>
    <x v="213"/>
    <x v="299"/>
    <x v="343"/>
    <s v="Nil"/>
    <s v="Nil"/>
    <x v="0"/>
    <x v="7"/>
    <s v="0,1,0.94,0.24"/>
    <s v="Rv3878"/>
    <s v="206-225"/>
    <x v="0"/>
    <x v="1"/>
    <x v="0"/>
    <n v="0.66666666666666663"/>
    <x v="372"/>
    <n v="393"/>
  </r>
  <r>
    <n v="161681"/>
    <s v="QWRGAAGTAAQAAVV"/>
    <n v="15"/>
    <s v="NP_218391.1"/>
    <x v="0"/>
    <x v="0"/>
    <x v="0"/>
    <s v="Rv3874"/>
    <x v="0"/>
    <s v="Nil"/>
    <x v="0"/>
    <s v="Nil"/>
    <x v="1"/>
    <s v="Yes"/>
    <s v="No"/>
    <s v="No"/>
    <s v="No"/>
    <x v="45"/>
    <x v="4"/>
    <x v="4"/>
    <x v="4"/>
    <s v="HLA-A*68:02,HLA-B*51:01,HLA-DQA1*01:02/DQB1*06:02,HLA-DQA1*04:01/DQB1*04:02,HLA-DQA1*05:01/DQB1*03:01"/>
    <x v="91"/>
    <n v="0.77815125038364363"/>
    <x v="91"/>
    <x v="196"/>
    <x v="214"/>
    <x v="300"/>
    <x v="344"/>
    <s v="Nil"/>
    <s v="Nil"/>
    <x v="0"/>
    <x v="2"/>
    <s v="1,1,1.0,0.0"/>
    <s v="Rv3874"/>
    <s v="42-56"/>
    <x v="0"/>
    <x v="2"/>
    <x v="1"/>
    <n v="0.33333333333333331"/>
    <x v="373"/>
    <n v="394"/>
  </r>
  <r>
    <n v="21976"/>
    <s v="GQWRGAAGTAAQAAVVRFQE"/>
    <n v="20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1:02/DQB1*06:02,HLA-DQA1*03:01/DQB1*03:02,HLA-DQA1*04:01/DQB1*04:02,HLA-DQA1*05:01/DQB1*03:01,HLA-DRB1*01:01,HLA-DRB1*09:01"/>
    <x v="74"/>
    <n v="0.84509804001425681"/>
    <x v="74"/>
    <x v="197"/>
    <x v="215"/>
    <x v="301"/>
    <x v="345"/>
    <s v="GQWRGaagtaaqaavvrfqe,gqwrgaagtaaqaaVVRFQE"/>
    <s v="bceid_187:15(-0)/15(100.0%)&lt;=&gt;tceid_21976:15(-5)/20(75.0%),bceid_103519:14(-1)/15(93.33%)&lt;=&gt;tceid_21976:14(-6)/20(70.0%)"/>
    <x v="3"/>
    <x v="2"/>
    <s v="1,1,1.0,0.0"/>
    <s v="Rv3874"/>
    <s v="41-60"/>
    <x v="0"/>
    <x v="2"/>
    <x v="1"/>
    <n v="0.33333333333333331"/>
    <x v="374"/>
    <n v="395"/>
  </r>
  <r>
    <n v="52691"/>
    <s v="QVESTAGSLQGQWRGAAGTAAQAAV"/>
    <n v="25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1:02/DQB1*06:02,HLA-DQA1*03:01/DQB1*03:02,HLA-DQA1*04:01/DQB1*04:02,HLA-DQA1*05:01/DQB1*03:01,HLA-DRB1*01:01,HLA-DRB1*09:01"/>
    <x v="74"/>
    <n v="0.84509804001425681"/>
    <x v="74"/>
    <x v="197"/>
    <x v="215"/>
    <x v="301"/>
    <x v="345"/>
    <s v="QVESTAGSLqgqwrgaagtaaqaaV"/>
    <s v="bceid_103519:15(-0)/15(100.0%)&lt;=&gt;tceid_52691:15(-10)/25(60.0%)"/>
    <x v="1"/>
    <x v="2"/>
    <s v="1,1,1.0,0.0"/>
    <s v="Rv3874"/>
    <s v="31-55"/>
    <x v="0"/>
    <x v="2"/>
    <x v="1"/>
    <n v="0.33333333333333331"/>
    <x v="374"/>
    <n v="396"/>
  </r>
  <r>
    <n v="189"/>
    <s v="AAGTAAQAAVVRFQEAANKQKQELD"/>
    <n v="25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1:02/DQB1*06:02,HLA-DQA1*04:01/DQB1*04:02,HLA-DQA1*05:01/DQB1*03:01,HLA-DRB1*04:23,HLA-DRB1*04:26,HLA-DRB1*11:02,HLA-DRB1*11:14,HLA-DRB1*11:21,HLA-DRB1*13:01,HLA-DRB1*13:07,HLA-DRB1*13:22,HLA-DRB1*13:23,HLA-DRB1*13:27,HLA-DRB1*13:28,HLA-DRB4*01:01,HLA-DRB5*01:01,HLA-DRB5*01:05"/>
    <x v="76"/>
    <n v="1.255272505103306"/>
    <x v="76"/>
    <x v="179"/>
    <x v="197"/>
    <x v="285"/>
    <x v="329"/>
    <s v="aagtaaqaavvrfqeAANKQKQELD,AAGTAaqaavvrfqeaankqKQELD,AAGTAAQAavvrfqeaankqkQELD"/>
    <s v="bceid_187:15(-0)/15(100.0%)&lt;=&gt;tceid_189:15(-10)/25(60.0%),bceid_3934:15(-0)/15(100.0%)&lt;=&gt;tceid_189:15(-10)/25(60.0%),bceid_120421:13(-0)/13(100.0%)&lt;=&gt;tceid_189:13(-12)/25(52.0%)"/>
    <x v="2"/>
    <x v="25"/>
    <s v="0,1,0.9,0.3"/>
    <s v="Rv3874"/>
    <s v="46-70"/>
    <x v="0"/>
    <x v="2"/>
    <x v="1"/>
    <n v="0.33333333333333331"/>
    <x v="375"/>
    <n v="397"/>
  </r>
  <r>
    <n v="140600"/>
    <s v="SLWKDGAPL"/>
    <n v="9"/>
    <s v="NP_216736.1"/>
    <x v="0"/>
    <x v="0"/>
    <x v="0"/>
    <s v="Rv2220"/>
    <x v="0"/>
    <s v="Nil"/>
    <x v="0"/>
    <s v="ADB14623.1,ADI67954.1,ADP38514.1,AEF27125.1,AEF30966.1,EDN81844.1,EDT46039.1,EEB21670.1,EEB62921.1,EEG26572.1,EEG70806.1,EEH66567.1,EEI14254.1,EEI26867.1,EEI62043.1,EEI78818.1,EEI81097.1,EEJ54417.1,EEN88587.1,EEP20680.1,EEQ54111.1,EET77331.1,EEW15450.1,EEW17030.1,EEW49225.1,EEW49237.1,EEZ91985.1,EFA23207.1,EFE89198.1,EFG33222.1,EFG47124.1,EFG78068.1,EFG80156.1,EFG80235.1,EFK53548.1,EFL94579.1,EFM42077.1,EFM43160.1,EFM45649.1,EFM48929.1,EFN93050.1,EFO78812.1,EFP57245.1,EFQ79727.1,EFR50071.1,EFT83640.1,EFU61988.1,EFU79871.1,EFU82339.1,EFV14634.1,EFV38133.1,EFW10987.1,EFW26316.1,EGD21896.1,EGE37358.1,EGF58183.1,EGL14427.1,EGV14359.1,EHM89701.1,EHM94852.1,EIJ21790.1,EIJ22479.1,EIJ26525.1,EIJ32141.1,EJF47709.1,EJN84603.1,EJZ82808.1,EKX89488.1,EKY14549.1,EPD27060.1,EPD45688.1,EPD45690.1,EPD69685.1,EPD74550.1,EPI40945.1,EPI41103.1,EPI42349.1,EPI45047.1,EPI45066.1,EPI45721.1,EPI51052.1,EPI51926.1,EPI52736.1,EPI55380.1,EPI55460.1,EPI55485.1,EPI58976.1,EPI59251.1,EPI61623.1,ERH16719.1,ERH20807.1,ERH25301.1,ERH29171.1,ERH30921.1,ERI83172.1,ERI87116.1,ERS34271.1,ERS38835.1,ERS41643.1,ERS44472.1,ERS46062.1,ERS48618.1,ERS52043.1,ERS56514.1,ERS56792.1,ERS58461.1,ERS63181.1,ERS64347.1,ERS71085.1,ERS72397.1,ERS74144.1,ERS77739.1,ERS80613.1,ETO96126.1,KGF02134.1,KGF06430.1,KGF15510.1,KGF15766.1,KGF25029.1,KWZ74557.1,KWZ82119.1,KWZ86532.1,KWZ88834.1,KXA16867.1,KXA17646.1,KXA19307.1,KXB50474.1,KXB55250.1,KXI17109.1,KXI18785.1,OFJ57580.1,OFK33302.1,OFK33304.1,OFL12015.1,OFL12017.1,OFL17706.1,OFL64241.1,OFL71189.1,OFL71191.1,OFL75384.1,OFL75595.1,OFL76598.1,OFL92877.1,OFM02156.1,OFM17645.1,OFM17647.1,OFM51183.1,OFM51185.1,OFM60962.1,OFM83623.1,OFM83625.1,OFN07722.1,OFN07724.1,OFN35764.1,OFN42716.1,OFN54371.1,OFN54431.1,OFO16762.1,OFO17061.1,OFO27144.1,OFO27146.1,OFO36025.1,OFO42384.1,OFP16338.1,OFP34727.1,OFP66984.1,OFP72209.1,OFQ03420.1,OFQ03422.1,OFQ48415.1,OFR00362.1,OFR39414.1,OFR58497.1,OFR60343.1,OFR60346.1,OFR94349.1,OFR94351.1,OFS14228.1,OFS15622.1,OFS17211.1,OFS17679.1,OFS21530.1,OFS24068.1,OFS26455.1,OFS68362.1,OFS76346.1,OFT25522.1,OFT29237.1,OFT30834.1,OFT33055.1,OFT33092.1,OFT34460.1,OFT36871.1,OFT46857.1,OFT46968.1,OFT51786.1,OFT52122.1,OFT56198.1,OFT57939.1,OFT62530.1,OFT70355.1,OFT73162.1,OFT73164.1,OFT73964.1,OFT83676.1,OFT89778.1,OFT94617.1,OFT97455.1,OFU55156.1,OFU55158.1,OFU56784.1,OFU58452.1,OFU58454.1,OHF36174.1,OHO32149.1,OHO33969.1,OHO71202.1,OHO81535.1,OHQ53663.1,OHQ63640.1,OHQ63643.1,OHQ78257.1,OHR21530.1,OHR22793.1,OHR26399.1,OHR26401.1,OHR28382.1,OHR28384.1,OHR29985.1,OHR29987.1,OHR33088.1,OHR33174.1,OHR33998.1,OHR36947.1,OHR36949.1,OHR37862.1,OHR37864.1"/>
    <x v="12"/>
    <s v="No"/>
    <s v="No"/>
    <s v="Yes"/>
    <s v="No"/>
    <x v="27"/>
    <x v="4"/>
    <x v="4"/>
    <x v="4"/>
    <s v="HLA-A*02:01,HLA-A*02:06,HLA-B*13:01,HLA-B*15:25,HLA-B*48:01,HLA-C*14:02"/>
    <x v="74"/>
    <n v="0.84509804001425681"/>
    <x v="74"/>
    <x v="198"/>
    <x v="216"/>
    <x v="302"/>
    <x v="346"/>
    <s v="Nil"/>
    <s v="Nil"/>
    <x v="0"/>
    <x v="4"/>
    <s v="0,1,0.99,0.1"/>
    <s v="Rv2220"/>
    <s v="280-288"/>
    <x v="0"/>
    <x v="0"/>
    <x v="0"/>
    <n v="0.66666666666666663"/>
    <x v="376"/>
    <n v="398"/>
  </r>
  <r>
    <n v="106537"/>
    <s v="IGRWGVHQEAMMNLA"/>
    <n v="15"/>
    <s v="NP_217144.1"/>
    <x v="0"/>
    <x v="0"/>
    <x v="0"/>
    <s v="Rv2628"/>
    <x v="0"/>
    <s v="Nil"/>
    <x v="0"/>
    <s v="Nil"/>
    <x v="1"/>
    <s v="Yes"/>
    <s v="No"/>
    <s v="No"/>
    <s v="No"/>
    <x v="52"/>
    <x v="3"/>
    <x v="3"/>
    <x v="3"/>
    <s v="HLA-B*14:02,HLA-B*27:02,HLA-B*27:05,HLA-B*38:01,HLA-B*39:01,HLA-B*48:01,HLA-B*50:01,HLA-C*04:01,HLA-C*06:02,HLA-C*07:01,HLA-C*07:02,HLA-C*07:04,HLA-C*14:02,HLA-DRB1*13:04,HLA-E*01:01,HLA-G*01:01,HLA-G*01:02,HLA-G*01:03,HLA-G*01:04,HLA-G*01:06"/>
    <x v="16"/>
    <n v="1.3222192947339193"/>
    <x v="16"/>
    <x v="3"/>
    <x v="42"/>
    <x v="303"/>
    <x v="269"/>
    <s v="Nil"/>
    <s v="Nil"/>
    <x v="0"/>
    <x v="26"/>
    <s v="0,1,0.1,0.3"/>
    <s v="Rv2628"/>
    <s v="26-40"/>
    <x v="0"/>
    <x v="0"/>
    <x v="0"/>
    <n v="0.66666666666666663"/>
    <x v="377"/>
    <n v="399"/>
  </r>
  <r>
    <n v="125165"/>
    <s v="NEAEYGEMWAQDAAAMFGY"/>
    <n v="19"/>
    <s v="YP_177795.1,YP_177801.1"/>
    <x v="3"/>
    <x v="3"/>
    <x v="3"/>
    <s v="Rv1196,Rv1361c"/>
    <x v="3"/>
    <s v="Nil"/>
    <x v="0"/>
    <s v="EFG75167.1,EFG77998.1"/>
    <x v="3"/>
    <s v="No"/>
    <s v="No"/>
    <s v="Yes"/>
    <s v="No"/>
    <x v="40"/>
    <x v="5"/>
    <x v="5"/>
    <x v="5"/>
    <s v="HLA-DQA1*01:01/DQB1*05:01,HLA-DQA1*04:01/DQB1*04:02,HLA-DQA1*05:01/DQB1*02:01,HLA-DRB1*03:09,HLA-DRB1*04:01,HLA-DRB3*01:01"/>
    <x v="74"/>
    <n v="0.84509804001425681"/>
    <x v="74"/>
    <x v="199"/>
    <x v="217"/>
    <x v="304"/>
    <x v="347"/>
    <s v="Nil"/>
    <s v="Nil"/>
    <x v="0"/>
    <x v="0"/>
    <s v="0,3,1.98,0.24"/>
    <s v="Rv1196,Rv1361c"/>
    <s v="137-155,137-155"/>
    <x v="3"/>
    <x v="2"/>
    <x v="1"/>
    <n v="0.33333333333333331"/>
    <x v="378"/>
    <n v="400"/>
  </r>
  <r>
    <n v="121011"/>
    <s v="TPMVVWLQTASTQAKTR"/>
    <n v="17"/>
    <s v="YP_178022.1"/>
    <x v="0"/>
    <x v="0"/>
    <x v="0"/>
    <s v="Rv3873"/>
    <x v="0"/>
    <s v="Nil"/>
    <x v="0"/>
    <s v="Nil"/>
    <x v="1"/>
    <s v="Yes"/>
    <s v="No"/>
    <s v="No"/>
    <s v="No"/>
    <x v="39"/>
    <x v="4"/>
    <x v="4"/>
    <x v="4"/>
    <s v="HLA-A*31:01,HLA-A*33:03,HLA-A*68:01,HLA-A*68:02,HLA-A*74:01,HLA-B*55:01,HLA-B*56:01,HLA-DRB1*01:02,HLA-DRB1*04:01,HLA-DRB1*04:02,HLA-DRB1*04:04,HLA-DRB1*04:05,HLA-DRB1*04:08,HLA-DRB1*04:10,HLA-DRB1*04:21,HLA-DRB1*04:23,HLA-DRB1*04:26,HLA-DRB1*08:02,HLA-DRB1*08:04,HLA-DRB1*08:06,HLA-DRB1*11:02,HLA-DRB1*11:04,HLA-DRB1*11:06,HLA-DRB1*11:21,HLA-DRB1*13:07,HLA-DRB1*13:11,HLA-DRB1*13:22,HLA-DRB3*02:02"/>
    <x v="68"/>
    <n v="1.4623979978989561"/>
    <x v="68"/>
    <x v="200"/>
    <x v="218"/>
    <x v="305"/>
    <x v="348"/>
    <s v="Nil"/>
    <s v="Nil"/>
    <x v="0"/>
    <x v="1"/>
    <s v="0,1,0.99,0.09"/>
    <s v="Rv3873"/>
    <s v="69-85"/>
    <x v="0"/>
    <x v="2"/>
    <x v="1"/>
    <n v="0.33333333333333331"/>
    <x v="379"/>
    <n v="401"/>
  </r>
  <r>
    <n v="121013"/>
    <s v="TPVRLAEVLVTCA"/>
    <n v="13"/>
    <s v="NP_216502.1"/>
    <x v="0"/>
    <x v="0"/>
    <x v="0"/>
    <s v="Rv1986"/>
    <x v="0"/>
    <s v="Nil"/>
    <x v="0"/>
    <s v="Nil"/>
    <x v="1"/>
    <s v="Yes"/>
    <s v="No"/>
    <s v="No"/>
    <s v="No"/>
    <x v="49"/>
    <x v="5"/>
    <x v="5"/>
    <x v="5"/>
    <s v="HLA-A*02:01,HLA-A*02:06,HLA-A*32:01,HLA-B*07:02,HLA-B*08:01,HLA-B*13:02,HLA-B*14:02,HLA-B*35:01,HLA-B*35:03,HLA-B*39:01,HLA-B*50:01,HLA-B*51:01,HLA-B*53:01,HLA-B*55:01,HLA-B*56:01"/>
    <x v="82"/>
    <n v="1.2041199826559248"/>
    <x v="82"/>
    <x v="201"/>
    <x v="219"/>
    <x v="306"/>
    <x v="349"/>
    <s v="Nil"/>
    <s v="Nil"/>
    <x v="0"/>
    <x v="1"/>
    <s v="0,1,0.99,0.09"/>
    <s v="Rv1986"/>
    <s v="103-115"/>
    <x v="0"/>
    <x v="2"/>
    <x v="1"/>
    <n v="0.33333333333333331"/>
    <x v="380"/>
    <n v="402"/>
  </r>
  <r>
    <n v="55199"/>
    <s v="RPKVEGLEY"/>
    <n v="9"/>
    <s v="NP_216698.1"/>
    <x v="0"/>
    <x v="0"/>
    <x v="0"/>
    <s v="Rv2182c"/>
    <x v="0"/>
    <s v="Nil"/>
    <x v="0"/>
    <s v="Nil"/>
    <x v="1"/>
    <s v="Yes"/>
    <s v="No"/>
    <s v="No"/>
    <s v="No"/>
    <x v="27"/>
    <x v="4"/>
    <x v="4"/>
    <x v="4"/>
    <s v="HLA-A*29:02,HLA-A*30:02,HLA-B*07:02,HLA-B*15:01,HLA-B*15:02,HLA-B*15:25,HLA-B*18:01,HLA-B*35:01,HLA-B*46:01,HLA-B*53:01,HLA-B*55:01,HLA-C*03:02,HLA-C*07:01,HLA-C*12:02"/>
    <x v="79"/>
    <n v="1.1760912590556813"/>
    <x v="79"/>
    <x v="202"/>
    <x v="220"/>
    <x v="307"/>
    <x v="350"/>
    <s v="Nil"/>
    <s v="Nil"/>
    <x v="0"/>
    <x v="2"/>
    <s v="1,1,1.0,0.0"/>
    <s v="Rv2182c"/>
    <s v="20-28"/>
    <x v="0"/>
    <x v="2"/>
    <x v="1"/>
    <n v="0.33333333333333331"/>
    <x v="381"/>
    <n v="403"/>
  </r>
  <r>
    <n v="21422"/>
    <s v="GNFERISGDLKTQID"/>
    <n v="15"/>
    <s v="NP_218391.1"/>
    <x v="0"/>
    <x v="0"/>
    <x v="0"/>
    <s v="Rv3874"/>
    <x v="0"/>
    <s v="Nil"/>
    <x v="0"/>
    <s v="Nil"/>
    <x v="1"/>
    <s v="Yes"/>
    <s v="No"/>
    <s v="No"/>
    <s v="No"/>
    <x v="48"/>
    <x v="4"/>
    <x v="4"/>
    <x v="4"/>
    <s v="HLA-B*13:02,HLA-B*40:02,HLA-B*52:01,HLA-B*58:01,HLA-C*04:01,HLA-C*05:01,HLA-C*08:02,HLA-C*15:02,HLA-C*16:01,HLA-C*17:01,HLA-DRB1*03:01,HLA-DRB1*03:06,HLA-DRB1*03:07,HLA-DRB1*03:08,HLA-DRB1*11:07"/>
    <x v="82"/>
    <n v="1.2041199826559248"/>
    <x v="82"/>
    <x v="203"/>
    <x v="221"/>
    <x v="308"/>
    <x v="351"/>
    <s v="gnferisgdlktqid,gnferisgdlktQID"/>
    <s v="bceid_21422:15(-0)/15(100.0%)&lt;=&gt;tceid_21422:15(-0)/15(100.0%),bceid_50549:12(-3)/15(80.0%)&lt;=&gt;tceid_21422:12(-3)/15(80.0%)"/>
    <x v="3"/>
    <x v="2"/>
    <s v="1,1,1.0,0.0"/>
    <s v="Rv3874"/>
    <s v="16-30"/>
    <x v="0"/>
    <x v="2"/>
    <x v="1"/>
    <n v="0.33333333333333331"/>
    <x v="382"/>
    <n v="404"/>
  </r>
  <r>
    <n v="106659"/>
    <s v="MSTQRPRHSGIRAVG"/>
    <n v="15"/>
    <s v="NP_217144.1"/>
    <x v="0"/>
    <x v="0"/>
    <x v="0"/>
    <s v="Rv2628"/>
    <x v="0"/>
    <s v="Nil"/>
    <x v="0"/>
    <s v="Nil"/>
    <x v="1"/>
    <s v="Yes"/>
    <s v="No"/>
    <s v="No"/>
    <s v="No"/>
    <x v="10"/>
    <x v="2"/>
    <x v="2"/>
    <x v="2"/>
    <s v="HLA-A*30:01,HLA-A*31:01,HLA-A*33:03,HLA-A*74:01,HLA-B*07:02,HLA-B*08:01,HLA-B*13:02,HLA-B*14:02,HLA-B*27:05,HLA-B*39:01,HLA-B*48:01,HLA-B*52:01,HLA-B*55:01,HLA-B*56:01,HLA-C*06:02,HLA-DRB1*11:02,HLA-DRB1*11:21,HLA-DRB1*13:22,HLA-E*01:01"/>
    <x v="60"/>
    <n v="1.3010299956639813"/>
    <x v="60"/>
    <x v="204"/>
    <x v="222"/>
    <x v="309"/>
    <x v="352"/>
    <s v="Nil"/>
    <s v="Nil"/>
    <x v="0"/>
    <x v="27"/>
    <s v="0,1,0.11,0.31"/>
    <s v="Rv2628"/>
    <d v="2015-01-01T00:00:00"/>
    <x v="0"/>
    <x v="0"/>
    <x v="0"/>
    <n v="0.66666666666666663"/>
    <x v="383"/>
    <n v="405"/>
  </r>
  <r>
    <n v="64079"/>
    <s v="THSWEYWGAQLNAMKGDLQS"/>
    <n v="20"/>
    <s v="NP_216402.1"/>
    <x v="0"/>
    <x v="0"/>
    <x v="0"/>
    <s v="Rv1886c"/>
    <x v="0"/>
    <s v="Nil"/>
    <x v="0"/>
    <s v="EFG79198.1"/>
    <x v="0"/>
    <s v="No"/>
    <s v="No"/>
    <s v="Yes"/>
    <s v="No"/>
    <x v="36"/>
    <x v="4"/>
    <x v="4"/>
    <x v="4"/>
    <s v="HLA-DPA1*01:03/DPB1*04:01,HLA-DQA1*01:01/DQB1*05:01,HLA-DRB1*04:01"/>
    <x v="89"/>
    <n v="0.6020599913279624"/>
    <x v="89"/>
    <x v="205"/>
    <x v="104"/>
    <x v="310"/>
    <x v="353"/>
    <s v="thsweywgaqlnamkgdlqs"/>
    <s v="bceid_64079:20(-0)/20(100.0%)&lt;=&gt;tceid_64079:20(-0)/20(100.0%)"/>
    <x v="1"/>
    <x v="0"/>
    <s v="0,1,1.0,0.06"/>
    <s v="Rv1886c"/>
    <s v="301-320"/>
    <x v="0"/>
    <x v="2"/>
    <x v="1"/>
    <n v="0.33333333333333331"/>
    <x v="384"/>
    <n v="406"/>
  </r>
  <r>
    <n v="17759"/>
    <s v="FSKLPASTIDELKTNSSLLTSILTY"/>
    <n v="25"/>
    <s v="NP_217391.1"/>
    <x v="0"/>
    <x v="0"/>
    <x v="0"/>
    <s v="Rv2875"/>
    <x v="0"/>
    <s v="Nil"/>
    <x v="0"/>
    <s v="Nil"/>
    <x v="1"/>
    <s v="Yes"/>
    <s v="No"/>
    <s v="No"/>
    <s v="No"/>
    <x v="36"/>
    <x v="4"/>
    <x v="4"/>
    <x v="4"/>
    <s v="HLA-DPA1*03:01/DPB1*04:02,HLA-DQA1*01:02/DQB1*06:02,HLA-DRB1*01:01,HLA-DRB1*04:01,HLA-DRB1*08:02,HLA-DRB1*09:01,HLA-DRB1*13:02,HLA-DRB3*02:02"/>
    <x v="88"/>
    <n v="0.95424250943932487"/>
    <x v="88"/>
    <x v="206"/>
    <x v="223"/>
    <x v="311"/>
    <x v="354"/>
    <s v="Nil"/>
    <s v="Nil"/>
    <x v="0"/>
    <x v="2"/>
    <s v="1,1,1.0,0.0"/>
    <s v="Rv2875"/>
    <s v="106-130"/>
    <x v="0"/>
    <x v="2"/>
    <x v="1"/>
    <n v="0.33333333333333331"/>
    <x v="385"/>
    <n v="407"/>
  </r>
  <r>
    <n v="7992"/>
    <s v="DEGAGASPGQQPGGGVPAQA"/>
    <n v="20"/>
    <s v="NP_218395.1"/>
    <x v="0"/>
    <x v="0"/>
    <x v="0"/>
    <s v="Rv3878"/>
    <x v="0"/>
    <s v="Nil"/>
    <x v="0"/>
    <s v="Nil"/>
    <x v="1"/>
    <s v="Yes"/>
    <s v="No"/>
    <s v="No"/>
    <s v="No"/>
    <x v="43"/>
    <x v="5"/>
    <x v="5"/>
    <x v="5"/>
    <s v="HLA-B*07:02,HLA-B*50:01,HLA-B*55:01,HLA-B*56:01,HLA-DQA1*05:01/DQB1*03:01"/>
    <x v="91"/>
    <n v="0.77815125038364363"/>
    <x v="91"/>
    <x v="207"/>
    <x v="224"/>
    <x v="312"/>
    <x v="355"/>
    <s v="Nil"/>
    <s v="Nil"/>
    <x v="0"/>
    <x v="7"/>
    <s v="0,1,0.94,0.24"/>
    <s v="Rv3878"/>
    <s v="230-249"/>
    <x v="0"/>
    <x v="1"/>
    <x v="0"/>
    <n v="0.66666666666666663"/>
    <x v="386"/>
    <n v="408"/>
  </r>
  <r>
    <n v="16010"/>
    <s v="FGMPSPGSSTPVGQLPPA"/>
    <n v="18"/>
    <s v="YP_178022.1"/>
    <x v="0"/>
    <x v="0"/>
    <x v="0"/>
    <s v="Rv3873"/>
    <x v="0"/>
    <s v="Nil"/>
    <x v="0"/>
    <s v="Nil"/>
    <x v="1"/>
    <s v="Yes"/>
    <s v="No"/>
    <s v="No"/>
    <s v="No"/>
    <x v="47"/>
    <x v="5"/>
    <x v="5"/>
    <x v="5"/>
    <s v="HLA-B*07:02,HLA-B*35:01,HLA-B*35:03,HLA-B*51:01,HLA-B*53:01,HLA-B*55:01,HLA-B*56:01,HLA-C*01:02,HLA-C*02:02,HLA-C*02:09,HLA-C*03:03,HLA-C*03:04,HLA-C*08:01,HLA-C*15:02,HLA-C*16:01,HLA-C*17:01"/>
    <x v="59"/>
    <n v="1.2304489213782739"/>
    <x v="59"/>
    <x v="208"/>
    <x v="225"/>
    <x v="313"/>
    <x v="207"/>
    <s v="Nil"/>
    <s v="Nil"/>
    <x v="0"/>
    <x v="1"/>
    <s v="0,1,0.99,0.09"/>
    <s v="Rv3873"/>
    <s v="187-204"/>
    <x v="0"/>
    <x v="2"/>
    <x v="1"/>
    <n v="0.33333333333333331"/>
    <x v="387"/>
    <n v="409"/>
  </r>
  <r>
    <n v="106629"/>
    <s v="LTKLAAAWGGSGSEA"/>
    <n v="15"/>
    <s v="YP_178023.1"/>
    <x v="0"/>
    <x v="0"/>
    <x v="0"/>
    <s v="Rv3875"/>
    <x v="0"/>
    <s v="Nil"/>
    <x v="0"/>
    <s v="Nil"/>
    <x v="1"/>
    <s v="Yes"/>
    <s v="No"/>
    <s v="No"/>
    <s v="No"/>
    <x v="43"/>
    <x v="5"/>
    <x v="5"/>
    <x v="5"/>
    <s v="HLA-B*57:01,HLA-B*58:01,HLA-B*58:02,HLA-DQA1*05:01/DQB1*03:01"/>
    <x v="90"/>
    <n v="0.69897000433601886"/>
    <x v="90"/>
    <x v="209"/>
    <x v="226"/>
    <x v="314"/>
    <x v="356"/>
    <s v="Nil"/>
    <s v="Nil"/>
    <x v="0"/>
    <x v="2"/>
    <s v="1,1,1.0,0.0"/>
    <s v="Rv3875"/>
    <s v="36-50"/>
    <x v="0"/>
    <x v="0"/>
    <x v="0"/>
    <n v="0.66666666666666663"/>
    <x v="388"/>
    <n v="410"/>
  </r>
  <r>
    <n v="121057"/>
    <s v="VTVTFMLVWLINHHGWSVAQ"/>
    <n v="20"/>
    <s v="NP_217510.1"/>
    <x v="0"/>
    <x v="0"/>
    <x v="0"/>
    <s v="Rv2994"/>
    <x v="0"/>
    <s v="Nil"/>
    <x v="0"/>
    <s v="Nil"/>
    <x v="1"/>
    <s v="Yes"/>
    <s v="No"/>
    <s v="No"/>
    <s v="No"/>
    <x v="2"/>
    <x v="1"/>
    <x v="1"/>
    <x v="1"/>
    <s v="HLA-A*02:01,HLA-A*02:06,HLA-A*23:01,HLA-A*24:02,HLA-A*25:01,HLA-A*32:01,HLA-B*08:01,HLA-B*13:02,HLA-B*39:01,HLA-B*53:01,HLA-B*57:01,HLA-B*58:01,HLA-B*58:02,HLA-C*07:04,HLA-C*15:02,HLA-DPA1*01/DPB1*04:01,HLA-DPA1*01:03/DPB1*02:01,HLA-DPA1*03:01/DPB1*04:02,HLA-DQA1*01:01/DQB1*05:01,HLA-DRB1*03:05,HLA-DRB1*03:09,HLA-DRB1*04:02,HLA-DRB1*04:04,HLA-DRB1*04:05,HLA-DRB1*04:08,HLA-DRB1*04:10,HLA-DRB1*04:21,HLA-DRB1*04:23,HLA-DRB1*08:01,HLA-DRB1*08:02,HLA-DRB1*08:13,HLA-DRB1*08:17,HLA-DRB1*11:01,HLA-DRB1*11:02,HLA-DRB1*11:04,HLA-DRB1*11:06,HLA-DRB1*11:14,HLA-DRB1*11:20,HLA-DRB1*11:21,HLA-DRB1*11:28,HLA-DRB1*12:01,HLA-DRB1*13:01,HLA-DRB1*13:02,HLA-DRB1*13:04,HLA-DRB1*13:05,HLA-DRB1*13:07,HLA-DRB1*13:11,HLA-DRB1*13:21,HLA-DRB1*13:22,HLA-DRB1*13:23,HLA-DRB1*13:27,HLA-DRB1*13:28,HLA-DRB1*15:01,HLA-DRB1*15:06,HLA-DRB3*02:02,HLA-DRB5*01:05"/>
    <x v="20"/>
    <n v="1.7558748556724915"/>
    <x v="20"/>
    <x v="63"/>
    <x v="35"/>
    <x v="136"/>
    <x v="357"/>
    <s v="vtvtfmlvwlinhhgwsvaq"/>
    <s v="bceid_121057:20(-0)/20(100.0%)&lt;=&gt;tceid_121057:20(-0)/20(100.0%)"/>
    <x v="1"/>
    <x v="24"/>
    <s v="0,1,0.01,0.12"/>
    <s v="Rv2994"/>
    <s v="229-248"/>
    <x v="0"/>
    <x v="2"/>
    <x v="1"/>
    <n v="0.33333333333333331"/>
    <x v="389"/>
    <n v="411"/>
  </r>
  <r>
    <n v="56884"/>
    <s v="SALTLAIYHPQQFVYAGAMS"/>
    <n v="20"/>
    <s v="NP_218321.1"/>
    <x v="0"/>
    <x v="0"/>
    <x v="0"/>
    <s v="Rv3804c"/>
    <x v="0"/>
    <s v="Nil"/>
    <x v="0"/>
    <s v="Nil"/>
    <x v="1"/>
    <s v="Yes"/>
    <s v="No"/>
    <s v="No"/>
    <s v="No"/>
    <x v="34"/>
    <x v="5"/>
    <x v="5"/>
    <x v="5"/>
    <s v="HLA-DPA1*01:03/DPB1*02:01,HLA-DPA1*01:03/DPB1*04:01,HLA-DPA1*02:01/DPB1*01:01,HLA-DRB1*12:01"/>
    <x v="90"/>
    <n v="0.69897000433601886"/>
    <x v="90"/>
    <x v="210"/>
    <x v="85"/>
    <x v="315"/>
    <x v="358"/>
    <s v="samilaayhpqqfiyagsls,samilaayhpqqfVYAGAMS"/>
    <s v="bceid_56895:20(-0)/20(100.0%)&lt;=&gt;tceid_56884:20(-0)/20(100.0%),bceid_149330:13(-2)/15(86.67%)&lt;=&gt;tceid_56884:13(-7)/20(65.0%)"/>
    <x v="3"/>
    <x v="1"/>
    <s v="0,1,0.99,0.09"/>
    <s v="Rv3804c"/>
    <s v="174-193"/>
    <x v="0"/>
    <x v="2"/>
    <x v="1"/>
    <n v="0.33333333333333331"/>
    <x v="390"/>
    <n v="412"/>
  </r>
  <r>
    <n v="154050"/>
    <s v="AGGSTGSLLMALLGDAGVPF"/>
    <n v="20"/>
    <s v="NP_216545.1"/>
    <x v="0"/>
    <x v="0"/>
    <x v="0"/>
    <s v="Rv2029c"/>
    <x v="0"/>
    <s v="Nil"/>
    <x v="0"/>
    <s v="Nil"/>
    <x v="1"/>
    <s v="Yes"/>
    <s v="No"/>
    <s v="No"/>
    <s v="No"/>
    <x v="40"/>
    <x v="5"/>
    <x v="5"/>
    <x v="5"/>
    <s v="HLA-DQA1*01:02/DQB1*06:02,HLA-DRB1*01:01,HLA-DRB1*03:01,HLA-DRB1*04:04,HLA-DRB3*01:01"/>
    <x v="91"/>
    <n v="0.77815125038364363"/>
    <x v="91"/>
    <x v="211"/>
    <x v="227"/>
    <x v="316"/>
    <x v="359"/>
    <s v="Nil"/>
    <s v="Nil"/>
    <x v="0"/>
    <x v="1"/>
    <s v="0,1,0.99,0.09"/>
    <s v="Rv2029c"/>
    <s v="71-90"/>
    <x v="0"/>
    <x v="0"/>
    <x v="0"/>
    <n v="0.66666666666666663"/>
    <x v="391"/>
    <n v="413"/>
  </r>
  <r>
    <n v="64023"/>
    <s v="THEANTMAM"/>
    <n v="9"/>
    <s v="NP_214802.1,NP_217535.1"/>
    <x v="3"/>
    <x v="3"/>
    <x v="3"/>
    <s v="Rv0288,Rv3019c"/>
    <x v="3"/>
    <s v="Nil"/>
    <x v="0"/>
    <s v="Nil"/>
    <x v="1"/>
    <s v="Yes"/>
    <s v="No"/>
    <s v="No"/>
    <s v="No"/>
    <x v="47"/>
    <x v="5"/>
    <x v="5"/>
    <x v="5"/>
    <s v="HLA-B*14:02,HLA-B*18:01,HLA-B*37:01,HLA-B*38:01,HLA-B*39:01,HLA-B*40:01,HLA-B*40:02,HLA-C*04:01,HLA-C*07:02,HLA-C*07:04,HLA-C*14:02"/>
    <x v="77"/>
    <n v="1.0791812460476249"/>
    <x v="77"/>
    <x v="212"/>
    <x v="228"/>
    <x v="317"/>
    <x v="312"/>
    <s v="Nil"/>
    <s v="Nil"/>
    <x v="0"/>
    <x v="2"/>
    <s v="1,3,1.79,0.47"/>
    <s v="Rv0288"/>
    <s v="75-83"/>
    <x v="0"/>
    <x v="2"/>
    <x v="1"/>
    <n v="0.33333333333333331"/>
    <x v="392"/>
    <n v="414"/>
  </r>
  <r>
    <n v="27786"/>
    <s v="IPAEFLENF"/>
    <n v="9"/>
    <s v="NP_216402.1"/>
    <x v="0"/>
    <x v="0"/>
    <x v="0"/>
    <s v="Rv1886c"/>
    <x v="0"/>
    <s v="Nil"/>
    <x v="0"/>
    <s v="Nil"/>
    <x v="1"/>
    <s v="Yes"/>
    <s v="No"/>
    <s v="No"/>
    <s v="No"/>
    <x v="27"/>
    <x v="4"/>
    <x v="4"/>
    <x v="4"/>
    <s v="HLA-A*25:01,HLA-A*26:01,HLA-B*07:02,HLA-B*15:02,HLA-B*18:01,HLA-B*35:01,HLA-B*35:03,HLA-B*51:01,HLA-B*53:01,HLA-B*56:01,HLA-C*04:01"/>
    <x v="77"/>
    <n v="1.0791812460476249"/>
    <x v="77"/>
    <x v="213"/>
    <x v="229"/>
    <x v="318"/>
    <x v="360"/>
    <s v="Nil"/>
    <s v="Nil"/>
    <x v="0"/>
    <x v="0"/>
    <s v="0,1,1.0,0.06"/>
    <s v="Rv1886c"/>
    <s v="264-272"/>
    <x v="0"/>
    <x v="2"/>
    <x v="1"/>
    <n v="0.33333333333333331"/>
    <x v="393"/>
    <n v="415"/>
  </r>
  <r>
    <n v="28470"/>
    <s v="ISEAGQAMASTEGNVTGMFA"/>
    <n v="20"/>
    <s v="YP_178023.1"/>
    <x v="0"/>
    <x v="0"/>
    <x v="0"/>
    <s v="Rv3875"/>
    <x v="0"/>
    <s v="Nil"/>
    <x v="0"/>
    <s v="Nil"/>
    <x v="1"/>
    <s v="Yes"/>
    <s v="No"/>
    <s v="No"/>
    <s v="No"/>
    <x v="50"/>
    <x v="6"/>
    <x v="6"/>
    <x v="6"/>
    <s v="HLA-DQA1*01:02/DQB1*06:02,HLA-DQA1*04:01/DQB1*04:02,HLA-DQA1*05:01/DQB1*03:01"/>
    <x v="89"/>
    <n v="0.6020599913279624"/>
    <x v="89"/>
    <x v="214"/>
    <x v="230"/>
    <x v="319"/>
    <x v="361"/>
    <s v="ISEAGQAMAstegnvtgmfa,iseagqamasteGNVTGMFA"/>
    <s v="bceid_61578:11(-0)/11(100.0%)&lt;=&gt;tceid_28470:11(-9)/20(55.0%),bceid_161597:12(-3)/15(80.0%)&lt;=&gt;tceid_28470:12(-8)/20(60.0%)"/>
    <x v="3"/>
    <x v="2"/>
    <s v="1,1,1.0,0.0"/>
    <s v="Rv3875"/>
    <s v="76-95"/>
    <x v="0"/>
    <x v="0"/>
    <x v="0"/>
    <n v="0.66666666666666663"/>
    <x v="394"/>
    <n v="416"/>
  </r>
  <r>
    <n v="63109"/>
    <s v="TDAATLAQEAGNFER"/>
    <n v="15"/>
    <s v="NP_218391.1"/>
    <x v="0"/>
    <x v="0"/>
    <x v="0"/>
    <s v="Rv3874"/>
    <x v="0"/>
    <s v="Nil"/>
    <x v="0"/>
    <s v="Nil"/>
    <x v="1"/>
    <s v="Yes"/>
    <s v="No"/>
    <s v="No"/>
    <s v="No"/>
    <x v="45"/>
    <x v="4"/>
    <x v="4"/>
    <x v="4"/>
    <s v="HLA-A*68:02,HLA-B*15:01,HLA-B*15:02,HLA-B*15:25,HLA-B*51:01,HLA-B*56:01,HLA-DQA1*03:01/DQB1*03:02,HLA-DQA1*04:01/DQB1*04:02"/>
    <x v="88"/>
    <n v="0.95424250943932487"/>
    <x v="88"/>
    <x v="215"/>
    <x v="231"/>
    <x v="320"/>
    <x v="362"/>
    <s v="Nil"/>
    <s v="Nil"/>
    <x v="0"/>
    <x v="2"/>
    <s v="1,1,1.0,0.0"/>
    <s v="Rv3874"/>
    <d v="2020-06-01T00:00:00"/>
    <x v="0"/>
    <x v="2"/>
    <x v="1"/>
    <n v="0.33333333333333331"/>
    <x v="395"/>
    <n v="417"/>
  </r>
  <r>
    <n v="173937"/>
    <s v="GKAGCQTYKWETFLT"/>
    <n v="15"/>
    <s v="NP_216402.1,NP_218321.1"/>
    <x v="3"/>
    <x v="3"/>
    <x v="3"/>
    <s v="Rv1886c,Rv3804c"/>
    <x v="3"/>
    <s v="Nil"/>
    <x v="0"/>
    <s v="EFG77402.1,EFG79198.1"/>
    <x v="3"/>
    <s v="No"/>
    <s v="No"/>
    <s v="Yes"/>
    <s v="No"/>
    <x v="53"/>
    <x v="6"/>
    <x v="6"/>
    <x v="6"/>
    <s v="HLA-DPA1*01:03/DPB1*02:01,HLA-DPA1*01:03/DPB1*04:01,HLA-DPA1*02:01/DPB1*01:01,HLA-DPA1*02:01/DPB1*05:01"/>
    <x v="90"/>
    <n v="0.69897000433601886"/>
    <x v="90"/>
    <x v="216"/>
    <x v="85"/>
    <x v="321"/>
    <x v="363"/>
    <s v="Nil"/>
    <s v="Nil"/>
    <x v="0"/>
    <x v="2"/>
    <s v="1,2,1.99,0.12"/>
    <s v="Rv3804c,Rv1886c"/>
    <s v="131-145,128-142"/>
    <x v="3"/>
    <x v="2"/>
    <x v="1"/>
    <n v="0.33333333333333331"/>
    <x v="396"/>
    <n v="418"/>
  </r>
  <r>
    <n v="64077"/>
    <s v="THSWEYWGAQLNAMK"/>
    <n v="15"/>
    <s v="NP_216402.1,NP_218321.1"/>
    <x v="3"/>
    <x v="3"/>
    <x v="3"/>
    <s v="Rv1886c,Rv3804c"/>
    <x v="3"/>
    <s v="Nil"/>
    <x v="0"/>
    <s v="EFG77402.1,EFG79198.1"/>
    <x v="3"/>
    <s v="No"/>
    <s v="No"/>
    <s v="Yes"/>
    <s v="No"/>
    <x v="54"/>
    <x v="5"/>
    <x v="5"/>
    <x v="5"/>
    <s v="HLA-DPA1*01:03/DPB1*04:01,HLA-DQA1*01:01/DQB1*05:01"/>
    <x v="92"/>
    <n v="0.47712125471966244"/>
    <x v="92"/>
    <x v="217"/>
    <x v="232"/>
    <x v="322"/>
    <x v="353"/>
    <s v="Nil"/>
    <s v="Nil"/>
    <x v="0"/>
    <x v="2"/>
    <s v="1,2,1.99,0.1"/>
    <s v="Rv3804c,Rv1886c"/>
    <s v="304-318,301-315"/>
    <x v="3"/>
    <x v="2"/>
    <x v="1"/>
    <n v="0.33333333333333331"/>
    <x v="397"/>
    <n v="419"/>
  </r>
  <r>
    <n v="21975"/>
    <s v="GQWRGAAGTAAQAAV"/>
    <n v="15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1:02/DQB1*06:02,HLA-DQA1*04:01/DQB1*04:02,HLA-DQA1*05:01/DQB1*03:01,HLA-DRB1*01:01,HLA-DRB1*09:01"/>
    <x v="91"/>
    <n v="0.77815125038364363"/>
    <x v="91"/>
    <x v="218"/>
    <x v="233"/>
    <x v="323"/>
    <x v="364"/>
    <s v="gqwrgaagtaaqaaV"/>
    <s v="bceid_103519:14(-1)/15(93.33%)&lt;=&gt;tceid_21975:14(-1)/15(93.33%)"/>
    <x v="1"/>
    <x v="2"/>
    <s v="1,1,1.0,0.0"/>
    <s v="Rv3874"/>
    <s v="41-55"/>
    <x v="0"/>
    <x v="2"/>
    <x v="1"/>
    <n v="0.33333333333333331"/>
    <x v="398"/>
    <n v="420"/>
  </r>
  <r>
    <n v="103519"/>
    <s v="QGQWRGAAGTAAQAA"/>
    <n v="15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1:02/DQB1*06:02,HLA-DQA1*04:01/DQB1*04:02,HLA-DQA1*05:01/DQB1*03:01,HLA-DRB1*01:01,HLA-DRB1*09:01"/>
    <x v="91"/>
    <n v="0.77815125038364363"/>
    <x v="91"/>
    <x v="218"/>
    <x v="233"/>
    <x v="323"/>
    <x v="364"/>
    <s v="qgqwrgaagtaaqaa"/>
    <s v="bceid_103519:15(-0)/15(100.0%)&lt;=&gt;tceid_103519:15(-0)/15(100.0%)"/>
    <x v="1"/>
    <x v="2"/>
    <s v="1,1,1.0,0.0"/>
    <s v="Rv3874"/>
    <s v="40-54"/>
    <x v="0"/>
    <x v="2"/>
    <x v="1"/>
    <n v="0.33333333333333331"/>
    <x v="398"/>
    <n v="421"/>
  </r>
  <r>
    <n v="155585"/>
    <s v="RECVGSELLTEPEQLAAAHE"/>
    <n v="20"/>
    <s v="NP_216545.1"/>
    <x v="0"/>
    <x v="0"/>
    <x v="0"/>
    <s v="Rv2029c"/>
    <x v="0"/>
    <s v="Nil"/>
    <x v="0"/>
    <s v="Nil"/>
    <x v="1"/>
    <s v="Yes"/>
    <s v="No"/>
    <s v="No"/>
    <s v="No"/>
    <x v="50"/>
    <x v="6"/>
    <x v="6"/>
    <x v="6"/>
    <s v="HLA-DQA1*03:01/DQB1*03:02,HLA-DQA1*04:01/DQB1*04:02,HLA-DQA1*05:01/DQB1*02:01"/>
    <x v="89"/>
    <n v="0.6020599913279624"/>
    <x v="89"/>
    <x v="219"/>
    <x v="234"/>
    <x v="324"/>
    <x v="365"/>
    <s v="Nil"/>
    <s v="Nil"/>
    <x v="0"/>
    <x v="1"/>
    <s v="0,1,0.99,0.09"/>
    <s v="Rv2029c"/>
    <s v="201-220"/>
    <x v="0"/>
    <x v="0"/>
    <x v="0"/>
    <n v="0.66666666666666663"/>
    <x v="399"/>
    <n v="422"/>
  </r>
  <r>
    <n v="154730"/>
    <s v="GIERSGEVNAKPGTKSGDRV"/>
    <n v="20"/>
    <s v="NP_216249.1"/>
    <x v="0"/>
    <x v="0"/>
    <x v="0"/>
    <s v="Rv1733c"/>
    <x v="0"/>
    <s v="Nil"/>
    <x v="0"/>
    <s v="Nil"/>
    <x v="1"/>
    <s v="Yes"/>
    <s v="No"/>
    <s v="No"/>
    <s v="No"/>
    <x v="49"/>
    <x v="5"/>
    <x v="5"/>
    <x v="5"/>
    <s v="HLA-A*03:01,HLA-A*11:01,HLA-A*33:03,HLA-A*68:01,HLA-B*40:02,HLA-B*49:01,HLA-B*50:01"/>
    <x v="87"/>
    <n v="0.90308998699194354"/>
    <x v="87"/>
    <x v="220"/>
    <x v="235"/>
    <x v="325"/>
    <x v="340"/>
    <s v="Nil"/>
    <s v="Nil"/>
    <x v="0"/>
    <x v="2"/>
    <s v="1,1,1.0,0.0"/>
    <s v="Rv1733c"/>
    <s v="121-140"/>
    <x v="0"/>
    <x v="0"/>
    <x v="0"/>
    <n v="0.66666666666666663"/>
    <x v="400"/>
    <n v="423"/>
  </r>
  <r>
    <n v="55334"/>
    <s v="RPRYEIFVY"/>
    <n v="9"/>
    <s v="NP_216992.1"/>
    <x v="0"/>
    <x v="0"/>
    <x v="0"/>
    <s v="Rv2476c"/>
    <x v="0"/>
    <s v="Nil"/>
    <x v="0"/>
    <s v="EEN90505.1,EGD21677.1"/>
    <x v="3"/>
    <s v="No"/>
    <s v="No"/>
    <s v="Yes"/>
    <s v="No"/>
    <x v="27"/>
    <x v="4"/>
    <x v="4"/>
    <x v="4"/>
    <s v="HLA-A*29:02,HLA-A*30:02,HLA-B*07:02,HLA-B*15:02,HLA-B*15:25,HLA-B*18:01,HLA-B*27:02,HLA-B*35:01,HLA-B*53:01,HLA-B*55:01,HLA-B*56:01,HLA-C*07:01,HLA-C*12:02"/>
    <x v="78"/>
    <n v="1.146128035678238"/>
    <x v="78"/>
    <x v="221"/>
    <x v="236"/>
    <x v="326"/>
    <x v="328"/>
    <s v="Nil"/>
    <s v="Nil"/>
    <x v="0"/>
    <x v="28"/>
    <s v="0,1,0.97,0.18"/>
    <s v="Rv2476c"/>
    <s v="785-793"/>
    <x v="0"/>
    <x v="2"/>
    <x v="1"/>
    <n v="0.33333333333333331"/>
    <x v="401"/>
    <n v="424"/>
  </r>
  <r>
    <n v="161602"/>
    <s v="AVVRFQEAANKQKQE"/>
    <n v="15"/>
    <s v="NP_218391.1"/>
    <x v="0"/>
    <x v="0"/>
    <x v="0"/>
    <s v="Rv3874"/>
    <x v="0"/>
    <s v="Nil"/>
    <x v="0"/>
    <s v="Nil"/>
    <x v="1"/>
    <s v="Yes"/>
    <s v="No"/>
    <s v="No"/>
    <s v="No"/>
    <x v="39"/>
    <x v="4"/>
    <x v="4"/>
    <x v="4"/>
    <s v="HLA-A*03:01,HLA-A*11:01,HLA-A*30:01,HLA-B*27:02,HLA-B*27:05,HLA-B*44:02,HLA-B*44:03,HLA-DRB1*04:23,HLA-DRB1*04:26,HLA-DRB1*11:02,HLA-DRB1*11:14,HLA-DRB1*11:21,HLA-DRB1*13:01,HLA-DRB1*13:07,HLA-DRB1*13:22,HLA-DRB1*13:23,HLA-DRB1*13:27,HLA-DRB1*13:28,HLA-DRB5*01:01,HLA-DRB5*01:05"/>
    <x v="16"/>
    <n v="1.3222192947339193"/>
    <x v="16"/>
    <x v="222"/>
    <x v="237"/>
    <x v="327"/>
    <x v="366"/>
    <s v="avvrfqeaankqKQE,avvrfqeaankqkQE"/>
    <s v="bceid_3934:12(-3)/15(80.0%)&lt;=&gt;tceid_161602:12(-3)/15(80.0%),bceid_120421:13(-0)/13(100.0%)&lt;=&gt;tceid_161602:13(-2)/15(86.67%)"/>
    <x v="3"/>
    <x v="25"/>
    <s v="0,1,0.9,0.3"/>
    <s v="Rv3874"/>
    <s v="54-68"/>
    <x v="0"/>
    <x v="2"/>
    <x v="1"/>
    <n v="0.33333333333333331"/>
    <x v="402"/>
    <n v="425"/>
  </r>
  <r>
    <n v="76455"/>
    <s v="YWGAQLNAMKGDLQSSLGAG"/>
    <n v="20"/>
    <s v="NP_216402.1"/>
    <x v="0"/>
    <x v="0"/>
    <x v="0"/>
    <s v="Rv1886c"/>
    <x v="0"/>
    <s v="Nil"/>
    <x v="0"/>
    <s v="Nil"/>
    <x v="1"/>
    <s v="Yes"/>
    <s v="No"/>
    <s v="No"/>
    <s v="No"/>
    <x v="47"/>
    <x v="5"/>
    <x v="5"/>
    <x v="5"/>
    <s v="HLA-B*13:01,HLA-B*14:02,HLA-B*15:01,HLA-B*35:03,HLA-B*38:01,HLA-B*39:01,HLA-B*48:01,HLA-C*04:01,HLA-C*05:01,HLA-C*06:02,HLA-C*07:04,HLA-C*08:01,HLA-C*08:02,HLA-C*14:02"/>
    <x v="79"/>
    <n v="1.1760912590556813"/>
    <x v="79"/>
    <x v="223"/>
    <x v="238"/>
    <x v="328"/>
    <x v="367"/>
    <s v="YWGAQlnamkgdlqsslgag"/>
    <s v="bceid_38169:15(-0)/15(100.0%)&lt;=&gt;tceid_76455:15(-5)/20(75.0%)"/>
    <x v="1"/>
    <x v="0"/>
    <s v="0,1,1.0,0.06"/>
    <s v="Rv1886c"/>
    <s v="306-325"/>
    <x v="0"/>
    <x v="2"/>
    <x v="1"/>
    <n v="0.33333333333333331"/>
    <x v="403"/>
    <n v="426"/>
  </r>
  <r>
    <n v="106333"/>
    <s v="DGRTARVPGDEITST"/>
    <n v="15"/>
    <s v="NP_217144.1"/>
    <x v="0"/>
    <x v="0"/>
    <x v="0"/>
    <s v="Rv2628"/>
    <x v="0"/>
    <s v="Nil"/>
    <x v="0"/>
    <s v="Nil"/>
    <x v="1"/>
    <s v="Yes"/>
    <s v="No"/>
    <s v="No"/>
    <s v="No"/>
    <x v="47"/>
    <x v="5"/>
    <x v="5"/>
    <x v="5"/>
    <s v="HLA-B*51:01,HLA-B*52:01,HLA-B*56:01,HLA-C*03:03,HLA-C*03:04,HLA-C*12:03,HLA-C*16:01"/>
    <x v="87"/>
    <n v="0.90308998699194354"/>
    <x v="87"/>
    <x v="224"/>
    <x v="239"/>
    <x v="329"/>
    <x v="368"/>
    <s v="Nil"/>
    <s v="Nil"/>
    <x v="0"/>
    <x v="2"/>
    <s v="1,1,1.0,0.0"/>
    <s v="Rv2628"/>
    <s v="61-75"/>
    <x v="0"/>
    <x v="0"/>
    <x v="0"/>
    <n v="0.66666666666666663"/>
    <x v="404"/>
    <n v="427"/>
  </r>
  <r>
    <n v="154097"/>
    <s v="ALLALTRAI"/>
    <n v="9"/>
    <s v="NP_216249.1"/>
    <x v="0"/>
    <x v="0"/>
    <x v="0"/>
    <s v="Rv1733c"/>
    <x v="0"/>
    <s v="Nil"/>
    <x v="0"/>
    <s v="Nil"/>
    <x v="1"/>
    <s v="Yes"/>
    <s v="No"/>
    <s v="No"/>
    <s v="No"/>
    <x v="49"/>
    <x v="5"/>
    <x v="5"/>
    <x v="5"/>
    <s v="HLA-A*02:01,HLA-A*02:06,HLA-A*32:01,HLA-B*13:01,HLA-B*13:02"/>
    <x v="91"/>
    <n v="0.77815125038364363"/>
    <x v="91"/>
    <x v="225"/>
    <x v="240"/>
    <x v="330"/>
    <x v="292"/>
    <s v="Nil"/>
    <s v="Nil"/>
    <x v="0"/>
    <x v="1"/>
    <s v="0,1,0.99,0.09"/>
    <s v="Rv1733c"/>
    <s v="181-189"/>
    <x v="0"/>
    <x v="0"/>
    <x v="0"/>
    <n v="0.66666666666666663"/>
    <x v="405"/>
    <n v="428"/>
  </r>
  <r>
    <n v="856658"/>
    <s v="TLEKDNTVGTDEALLDIY"/>
    <n v="18"/>
    <s v="NP_215181.1"/>
    <x v="0"/>
    <x v="0"/>
    <x v="0"/>
    <s v="Rv0667"/>
    <x v="0"/>
    <s v="Nil"/>
    <x v="0"/>
    <s v="EEN88338.1,EFG76328.1,EFQ81862.1,EFV12126.1"/>
    <x v="5"/>
    <s v="No"/>
    <s v="No"/>
    <s v="Yes"/>
    <s v="No"/>
    <x v="27"/>
    <x v="4"/>
    <x v="4"/>
    <x v="4"/>
    <s v="HLA-A*25:01,HLA-A*29:02,HLA-A*30:02,HLA-A*68:02,HLA-B*18:01,HLA-B*35:03,HLA-B*50:01,HLA-C*03:03,HLA-C*03:04,HLA-C*05:01,HLA-C*08:01,HLA-C*08:02"/>
    <x v="81"/>
    <n v="1.1139433523068367"/>
    <x v="81"/>
    <x v="226"/>
    <x v="241"/>
    <x v="331"/>
    <x v="369"/>
    <s v="Nil"/>
    <s v="Nil"/>
    <x v="0"/>
    <x v="12"/>
    <s v="0,1,0.98,0.15"/>
    <s v="Rv0667"/>
    <s v="255-272"/>
    <x v="0"/>
    <x v="2"/>
    <x v="1"/>
    <n v="0.33333333333333331"/>
    <x v="406"/>
    <n v="429"/>
  </r>
  <r>
    <n v="3098"/>
    <s v="AMGQGAQSGGSTRPGLVA"/>
    <n v="18"/>
    <s v="YP_178022.1"/>
    <x v="0"/>
    <x v="0"/>
    <x v="0"/>
    <s v="Rv3873"/>
    <x v="0"/>
    <s v="Nil"/>
    <x v="0"/>
    <s v="Nil"/>
    <x v="1"/>
    <s v="Yes"/>
    <s v="No"/>
    <s v="No"/>
    <s v="No"/>
    <x v="45"/>
    <x v="4"/>
    <x v="4"/>
    <x v="4"/>
    <s v="HLA-A*31:01,HLA-B*13:01,HLA-B*48:01,HLA-B*50:01,HLA-B*55:01,HLA-DQA1*05:01/DQB1*03:01"/>
    <x v="74"/>
    <n v="0.84509804001425681"/>
    <x v="74"/>
    <x v="227"/>
    <x v="242"/>
    <x v="332"/>
    <x v="370"/>
    <s v="Nil"/>
    <s v="Nil"/>
    <x v="0"/>
    <x v="9"/>
    <s v="0,1,0.99,0.12"/>
    <s v="Rv3873"/>
    <s v="329-346"/>
    <x v="0"/>
    <x v="2"/>
    <x v="1"/>
    <n v="0.33333333333333331"/>
    <x v="407"/>
    <n v="430"/>
  </r>
  <r>
    <n v="55192"/>
    <s v="RPKPDYSAM"/>
    <n v="9"/>
    <s v="NP_217895.1"/>
    <x v="0"/>
    <x v="0"/>
    <x v="0"/>
    <s v="Rv3378c"/>
    <x v="0"/>
    <s v="Nil"/>
    <x v="0"/>
    <s v="Nil"/>
    <x v="1"/>
    <s v="Yes"/>
    <s v="No"/>
    <s v="No"/>
    <s v="No"/>
    <x v="47"/>
    <x v="5"/>
    <x v="5"/>
    <x v="5"/>
    <s v="HLA-B*07:02,HLA-B*08:01,HLA-B*14:02,HLA-B*15:02,HLA-B*35:01,HLA-B*35:03,HLA-B*39:01,HLA-B*51:01,HLA-B*53:01,HLA-B*55:01,HLA-B*56:01,HLA-C*03:02,HLA-C*03:03,HLA-C*03:04,HLA-C*04:01,HLA-C*07:02,HLA-C*07:04,HLA-C*08:01,HLA-C*12:02,HLA-C*14:02,HLA-C*16:01"/>
    <x v="57"/>
    <n v="1.3424226808222062"/>
    <x v="57"/>
    <x v="228"/>
    <x v="243"/>
    <x v="333"/>
    <x v="371"/>
    <s v="Nil"/>
    <s v="Nil"/>
    <x v="0"/>
    <x v="4"/>
    <s v="0,1,0.99,0.1"/>
    <s v="Nil"/>
    <s v="Nil"/>
    <x v="5"/>
    <x v="5"/>
    <x v="3"/>
    <n v="0"/>
    <x v="408"/>
    <n v="431"/>
  </r>
  <r>
    <n v="181130"/>
    <s v="MNRHSTAASDRGLQAERTT"/>
    <n v="19"/>
    <s v="NP_216789.1"/>
    <x v="0"/>
    <x v="0"/>
    <x v="0"/>
    <s v="Rv2273"/>
    <x v="0"/>
    <s v="Nil"/>
    <x v="0"/>
    <s v="Nil"/>
    <x v="1"/>
    <s v="Yes"/>
    <s v="No"/>
    <s v="No"/>
    <s v="No"/>
    <x v="20"/>
    <x v="3"/>
    <x v="3"/>
    <x v="3"/>
    <s v="HLA-A*31:01,HLA-A*68:02,HLA-B*38:01,HLA-B*55:01,HLA-C*03:03,HLA-C*03:04,HLA-C*08:01,HLA-C*12:03,HLA-C*15:02,HLA-C*16:01,HLA-DRB1*03:06,HLA-DRB1*03:07,HLA-DRB1*03:08,HLA-DRB1*04:02,HLA-DRB1*04:08,HLA-DRB1*04:21,HLA-DRB1*04:23,HLA-DRB1*04:26,HLA-DRB1*11:02,HLA-DRB1*11:07,HLA-DRB1*11:14,HLA-DRB1*11:20,HLA-DRB1*11:21,HLA-DRB1*13:01,HLA-DRB1*13:04,HLA-DRB1*13:07,HLA-DRB1*13:22,HLA-DRB1*13:23,HLA-DRB1*13:27,HLA-DRB1*13:28"/>
    <x v="58"/>
    <n v="1.4913616938342726"/>
    <x v="58"/>
    <x v="229"/>
    <x v="244"/>
    <x v="334"/>
    <x v="372"/>
    <s v="Nil"/>
    <s v="Nil"/>
    <x v="0"/>
    <x v="29"/>
    <s v="0,1,0.96,0.19"/>
    <s v="Nil"/>
    <s v="Nil"/>
    <x v="5"/>
    <x v="5"/>
    <x v="3"/>
    <n v="0"/>
    <x v="409"/>
    <n v="432"/>
  </r>
  <r>
    <n v="53077"/>
    <s v="RADEEQQQAL"/>
    <n v="10"/>
    <s v="NP_218391.1"/>
    <x v="0"/>
    <x v="0"/>
    <x v="0"/>
    <s v="Rv3874"/>
    <x v="0"/>
    <s v="NP_001107604.1,XP_005246844.1,XP_006712761.1,XP_006712762.1,XP_011509960.1,XP_011509961.1,XP_011509965.1"/>
    <x v="2"/>
    <s v="Nil"/>
    <x v="1"/>
    <s v="No"/>
    <s v="Yes"/>
    <s v="No"/>
    <s v="No"/>
    <x v="47"/>
    <x v="5"/>
    <x v="5"/>
    <x v="5"/>
    <s v="HLA-B*18:01,HLA-B*37:01,HLA-B*40:01,HLA-B*40:02,HLA-C*03:03,HLA-C*03:04,HLA-C*04:01,HLA-C*05:01,HLA-C*08:01,HLA-C*08:02,HLA-C*17:01"/>
    <x v="77"/>
    <n v="1.0791812460476249"/>
    <x v="77"/>
    <x v="230"/>
    <x v="245"/>
    <x v="335"/>
    <x v="373"/>
    <s v="Nil"/>
    <s v="Nil"/>
    <x v="0"/>
    <x v="2"/>
    <s v="1,1,1.0,0.0"/>
    <s v="Rv3874"/>
    <s v="85-94"/>
    <x v="0"/>
    <x v="2"/>
    <x v="1"/>
    <n v="0.33333333333333331"/>
    <x v="410"/>
    <n v="433"/>
  </r>
  <r>
    <n v="29574"/>
    <s v="IYEQANAHGQKVQAA"/>
    <n v="15"/>
    <s v="NP_215553.1,NP_215714.1,NP_216862.1,NP_218136.1,YP_177838.1"/>
    <x v="4"/>
    <x v="4"/>
    <x v="4"/>
    <s v="Rv1037c,Rv1198,Rv1793,Rv2346c,Rv3619c"/>
    <x v="2"/>
    <s v="Nil"/>
    <x v="0"/>
    <s v="EFG75166.1,EFG77528.1,EFG78811.1,EFG79290.1,EFG79303.1,EFG79861.1"/>
    <x v="4"/>
    <s v="No"/>
    <s v="No"/>
    <s v="Yes"/>
    <s v="No"/>
    <x v="50"/>
    <x v="6"/>
    <x v="6"/>
    <x v="6"/>
    <s v="HLA-DQA1*01:02/DQB1*06:02,HLA-DQA1*05:01/DQB1*03:01"/>
    <x v="92"/>
    <n v="0.47712125471966244"/>
    <x v="92"/>
    <x v="231"/>
    <x v="246"/>
    <x v="277"/>
    <x v="314"/>
    <s v="Nil"/>
    <s v="Nil"/>
    <x v="0"/>
    <x v="2"/>
    <s v="3,6,4.84,0.7"/>
    <s v="Rv3619c,Rv1037c,Rv1198,Rv1793,Rv2346c"/>
    <s v="64-78,64-78,64-78,64-78,64-78"/>
    <x v="2"/>
    <x v="2"/>
    <x v="1"/>
    <n v="0.33333333333333331"/>
    <x v="411"/>
    <n v="434"/>
  </r>
  <r>
    <n v="50756"/>
    <s v="QFGDVDAHGAMIRAQ"/>
    <n v="15"/>
    <s v="NP_215553.1,NP_215714.1,NP_216862.1,NP_218136.1,YP_177838.1"/>
    <x v="4"/>
    <x v="4"/>
    <x v="4"/>
    <s v="Rv1037c,Rv1198,Rv1793,Rv2346c,Rv3619c"/>
    <x v="2"/>
    <s v="Nil"/>
    <x v="0"/>
    <s v="EFG78381.1,EFG78811.1,EFG79310.1,EFG79861.1"/>
    <x v="5"/>
    <s v="No"/>
    <s v="No"/>
    <s v="Yes"/>
    <s v="No"/>
    <x v="50"/>
    <x v="6"/>
    <x v="6"/>
    <x v="6"/>
    <s v="HLA-DQA1*01:02/DQB1*06:02,HLA-DQA1*05:01/DQB1*03:01"/>
    <x v="92"/>
    <n v="0.47712125471966244"/>
    <x v="92"/>
    <x v="231"/>
    <x v="246"/>
    <x v="277"/>
    <x v="314"/>
    <s v="Qfgdvdahgamiraq"/>
    <s v="bceid_103170:14(-1)/15(93.33%)&lt;=&gt;tceid_50756:14(-1)/15(93.33%)"/>
    <x v="1"/>
    <x v="2"/>
    <s v="1,5,3.47,0.92"/>
    <s v="Rv3619c,Rv1037c,Rv1793,Rv1198,Rv2346c"/>
    <s v="6-20,6-20,6-20,6-20,6-20"/>
    <x v="2"/>
    <x v="2"/>
    <x v="1"/>
    <n v="0.33333333333333331"/>
    <x v="411"/>
    <n v="435"/>
  </r>
  <r>
    <n v="18059"/>
    <s v="FTRRFAASMVG"/>
    <n v="11"/>
    <s v="NP_215807.1"/>
    <x v="0"/>
    <x v="0"/>
    <x v="0"/>
    <s v="Rv1291c"/>
    <x v="0"/>
    <s v="Nil"/>
    <x v="0"/>
    <s v="Nil"/>
    <x v="1"/>
    <s v="Yes"/>
    <s v="No"/>
    <s v="No"/>
    <s v="No"/>
    <x v="27"/>
    <x v="4"/>
    <x v="4"/>
    <x v="4"/>
    <s v="HLA-A*25:01,HLA-A*26:01,HLA-B*07:02,HLA-B*08:01,HLA-B*14:02,HLA-B*46:01,HLA-C*02:02,HLA-C*02:09,HLA-C*03:02,HLA-C*03:03,HLA-C*03:04,HLA-C*06:02,HLA-C*12:02,HLA-C*12:03,HLA-C*15:02,HLA-C*16:01"/>
    <x v="59"/>
    <n v="1.2304489213782739"/>
    <x v="59"/>
    <x v="232"/>
    <x v="247"/>
    <x v="336"/>
    <x v="374"/>
    <s v="Nil"/>
    <s v="Nil"/>
    <x v="0"/>
    <x v="4"/>
    <s v="0,1,0.99,0.1"/>
    <s v="Nil"/>
    <s v="Nil"/>
    <x v="5"/>
    <x v="5"/>
    <x v="3"/>
    <n v="0"/>
    <x v="412"/>
    <n v="436"/>
  </r>
  <r>
    <n v="194"/>
    <s v="AAHARFVAA"/>
    <n v="9"/>
    <s v="NP_214801.1"/>
    <x v="0"/>
    <x v="0"/>
    <x v="0"/>
    <s v="Rv0287"/>
    <x v="0"/>
    <s v="NP_079353.3,XP_005270469.1,XP_005270470.1,XP_011538871.1,XP_024308605.1"/>
    <x v="5"/>
    <s v="Nil"/>
    <x v="1"/>
    <s v="No"/>
    <s v="Yes"/>
    <s v="No"/>
    <s v="No"/>
    <x v="27"/>
    <x v="4"/>
    <x v="4"/>
    <x v="4"/>
    <s v="HLA-A*30:01,HLA-B*08:01,HLA-B*14:02,HLA-B*55:01,HLA-B*56:01,HLA-C*03:03,HLA-C*03:04,HLA-C*12:02,HLA-C*12:03,HLA-C*16:01"/>
    <x v="84"/>
    <n v="1.0413926851582251"/>
    <x v="84"/>
    <x v="233"/>
    <x v="248"/>
    <x v="337"/>
    <x v="375"/>
    <s v="Nil"/>
    <s v="Nil"/>
    <x v="0"/>
    <x v="1"/>
    <s v="0,1,0.99,0.09"/>
    <s v="Rv0287"/>
    <s v="53-61"/>
    <x v="0"/>
    <x v="2"/>
    <x v="1"/>
    <n v="0.33333333333333331"/>
    <x v="413"/>
    <n v="437"/>
  </r>
  <r>
    <n v="852044"/>
    <s v="EKDNTVGTDEALLDIY"/>
    <n v="16"/>
    <s v="NP_215181.1"/>
    <x v="0"/>
    <x v="0"/>
    <x v="0"/>
    <s v="Rv0667"/>
    <x v="0"/>
    <s v="Nil"/>
    <x v="0"/>
    <s v="EEN88338.1,EFG76328.1,EFQ81862.1,EFV12126.1"/>
    <x v="5"/>
    <s v="No"/>
    <s v="No"/>
    <s v="Yes"/>
    <s v="No"/>
    <x v="27"/>
    <x v="4"/>
    <x v="4"/>
    <x v="4"/>
    <s v="HLA-A*25:01,HLA-A*29:02,HLA-A*30:02,HLA-A*68:02,HLA-B*18:01,HLA-B*35:03,HLA-C*03:03,HLA-C*03:04,HLA-C*05:01,HLA-C*08:01,HLA-C*08:02"/>
    <x v="77"/>
    <n v="1.0791812460476249"/>
    <x v="77"/>
    <x v="234"/>
    <x v="249"/>
    <x v="338"/>
    <x v="369"/>
    <s v="Nil"/>
    <s v="Nil"/>
    <x v="0"/>
    <x v="12"/>
    <s v="0,1,0.98,0.15"/>
    <s v="Rv0667"/>
    <s v="257-272"/>
    <x v="0"/>
    <x v="2"/>
    <x v="1"/>
    <n v="0.33333333333333331"/>
    <x v="414"/>
    <n v="438"/>
  </r>
  <r>
    <n v="511"/>
    <s v="AAWGGSGSEAYQGVQQKWDA"/>
    <n v="20"/>
    <s v="YP_178023.1"/>
    <x v="0"/>
    <x v="0"/>
    <x v="0"/>
    <s v="Rv3875"/>
    <x v="0"/>
    <s v="Nil"/>
    <x v="0"/>
    <s v="Nil"/>
    <x v="1"/>
    <s v="Yes"/>
    <s v="No"/>
    <s v="No"/>
    <s v="No"/>
    <x v="40"/>
    <x v="5"/>
    <x v="5"/>
    <x v="5"/>
    <s v="HLA-DQA1*05:01/DQB1*03:01,HLA-DRB1*07:03"/>
    <x v="92"/>
    <n v="0.47712125471966244"/>
    <x v="92"/>
    <x v="235"/>
    <x v="250"/>
    <x v="339"/>
    <x v="293"/>
    <s v="aawggsgseayqgvqqkwda"/>
    <s v="bceid_429190:20(-2)/22(90.91%)&lt;=&gt;tceid_511:20(-0)/20(100.0%)"/>
    <x v="1"/>
    <x v="2"/>
    <s v="1,1,1.0,0.0"/>
    <s v="Rv3875"/>
    <s v="41-60"/>
    <x v="0"/>
    <x v="0"/>
    <x v="0"/>
    <n v="0.66666666666666663"/>
    <x v="415"/>
    <n v="439"/>
  </r>
  <r>
    <n v="52626"/>
    <s v="QTSPANVVGTRQTLQGASVTVTGQG"/>
    <n v="25"/>
    <s v="NP_217391.1"/>
    <x v="0"/>
    <x v="0"/>
    <x v="0"/>
    <s v="Rv2875"/>
    <x v="0"/>
    <s v="Nil"/>
    <x v="0"/>
    <s v="Nil"/>
    <x v="1"/>
    <s v="Yes"/>
    <s v="No"/>
    <s v="No"/>
    <s v="No"/>
    <x v="40"/>
    <x v="5"/>
    <x v="5"/>
    <x v="5"/>
    <s v="HLA-DQA1*01:02/DQB1*06:02,HLA-DQA1*05:01/DQB1*03:01,HLA-DRB1*04:02,HLA-DRB1*08:06,HLA-DRB1*08:17"/>
    <x v="91"/>
    <n v="0.77815125038364363"/>
    <x v="91"/>
    <x v="236"/>
    <x v="251"/>
    <x v="340"/>
    <x v="314"/>
    <s v="Nil"/>
    <s v="Nil"/>
    <x v="0"/>
    <x v="2"/>
    <s v="1,1,1.0,0.0"/>
    <s v="Rv2875"/>
    <s v="136-160"/>
    <x v="0"/>
    <x v="2"/>
    <x v="1"/>
    <n v="0.33333333333333331"/>
    <x v="416"/>
    <n v="440"/>
  </r>
  <r>
    <n v="34174"/>
    <s v="KVQAAGNNMAQTDSA"/>
    <n v="15"/>
    <s v="NP_215553.1,NP_215714.1,NP_216862.1,NP_218136.1,YP_177838.1"/>
    <x v="4"/>
    <x v="4"/>
    <x v="4"/>
    <s v="Rv1037c,Rv1198,Rv1793,Rv2346c,Rv3619c"/>
    <x v="2"/>
    <s v="Nil"/>
    <x v="0"/>
    <s v="Nil"/>
    <x v="1"/>
    <s v="Yes"/>
    <s v="No"/>
    <s v="No"/>
    <s v="No"/>
    <x v="40"/>
    <x v="5"/>
    <x v="5"/>
    <x v="5"/>
    <s v="HLA-DQA1*01:02/DQB1*06:02,HLA-DRB1*04:02,HLA-DRB1*04:08,HLA-DRB1*04:10,HLA-DRB1*04:23"/>
    <x v="91"/>
    <n v="0.77815125038364363"/>
    <x v="91"/>
    <x v="237"/>
    <x v="252"/>
    <x v="341"/>
    <x v="376"/>
    <s v="kvqaagnnmaqtDSA"/>
    <s v="bceid_120892:12(-1)/13(92.31%)&lt;=&gt;tceid_34174:12(-3)/15(80.0%)"/>
    <x v="1"/>
    <x v="2"/>
    <s v="3,6,4.83,0.7"/>
    <s v="Rv1198,Rv3619c,Rv1037c,Rv1793,Rv2346c"/>
    <s v="74-88,74-88,74-88,74-88,74-88"/>
    <x v="2"/>
    <x v="2"/>
    <x v="1"/>
    <n v="0.33333333333333331"/>
    <x v="417"/>
    <n v="441"/>
  </r>
  <r>
    <n v="67155"/>
    <s v="TVSLPVGADEDDIKA"/>
    <n v="15"/>
    <s v="NP_216547.1"/>
    <x v="0"/>
    <x v="0"/>
    <x v="0"/>
    <s v="Rv2031c"/>
    <x v="0"/>
    <s v="Nil"/>
    <x v="0"/>
    <s v="Nil"/>
    <x v="1"/>
    <s v="Yes"/>
    <s v="No"/>
    <s v="No"/>
    <s v="No"/>
    <x v="50"/>
    <x v="6"/>
    <x v="6"/>
    <x v="6"/>
    <s v="HLA-DQA1*03:01/DQB1*03:02,HLA-DQA1*05:01/DQB1*02:01"/>
    <x v="92"/>
    <n v="0.47712125471966244"/>
    <x v="92"/>
    <x v="238"/>
    <x v="253"/>
    <x v="342"/>
    <x v="377"/>
    <s v="Nil"/>
    <s v="Nil"/>
    <x v="0"/>
    <x v="2"/>
    <s v="1,1,1.0,0.0"/>
    <s v="Rv2031c"/>
    <s v="101-115"/>
    <x v="0"/>
    <x v="0"/>
    <x v="0"/>
    <n v="0.66666666666666663"/>
    <x v="418"/>
    <n v="442"/>
  </r>
  <r>
    <n v="67156"/>
    <s v="TVSLPVGADEDDIKATYDKG"/>
    <n v="20"/>
    <s v="NP_216547.1"/>
    <x v="0"/>
    <x v="0"/>
    <x v="0"/>
    <s v="Rv2031c"/>
    <x v="0"/>
    <s v="Nil"/>
    <x v="0"/>
    <s v="EFG74196.1"/>
    <x v="0"/>
    <s v="No"/>
    <s v="No"/>
    <s v="Yes"/>
    <s v="No"/>
    <x v="50"/>
    <x v="6"/>
    <x v="6"/>
    <x v="6"/>
    <s v="HLA-DQA1*03:01/DQB1*03:02,HLA-DQA1*05:01/DQB1*02:01"/>
    <x v="92"/>
    <n v="0.47712125471966244"/>
    <x v="92"/>
    <x v="238"/>
    <x v="253"/>
    <x v="342"/>
    <x v="377"/>
    <s v="tvslpvgadeddikatydkg"/>
    <s v="bceid_67156:20(-0)/20(100.0%)&lt;=&gt;tceid_67156:20(-0)/20(100.0%)"/>
    <x v="1"/>
    <x v="2"/>
    <s v="1,1,1.0,0.0"/>
    <s v="Rv2031c"/>
    <s v="101-120"/>
    <x v="0"/>
    <x v="0"/>
    <x v="0"/>
    <n v="0.66666666666666663"/>
    <x v="418"/>
    <n v="443"/>
  </r>
  <r>
    <n v="49925"/>
    <s v="PVNYQNFAVTNDGVIFFFNP"/>
    <n v="20"/>
    <s v="NP_216496.1"/>
    <x v="0"/>
    <x v="0"/>
    <x v="0"/>
    <s v="Rv1980c"/>
    <x v="0"/>
    <s v="Nil"/>
    <x v="0"/>
    <s v="Nil"/>
    <x v="1"/>
    <s v="Yes"/>
    <s v="No"/>
    <s v="No"/>
    <s v="No"/>
    <x v="40"/>
    <x v="5"/>
    <x v="5"/>
    <x v="5"/>
    <s v="HLA-DQA1*03:01/DQB1*03:02,HLA-DRB1*03:01,HLA-DRB1*03:06,HLA-DRB1*03:07,HLA-DRB1*03:08,HLA-DRB1*03:09,HLA-DRB1*04:05,HLA-DRB1*04:08,HLA-DRB1*04:10,HLA-DRB1*11:07,HLA-DRB1*13:21,HLA-DRB3*01:01,HLA-DRB3*02:02"/>
    <x v="78"/>
    <n v="1.146128035678238"/>
    <x v="78"/>
    <x v="239"/>
    <x v="254"/>
    <x v="343"/>
    <x v="378"/>
    <s v="Nil"/>
    <s v="Nil"/>
    <x v="0"/>
    <x v="2"/>
    <s v="1,1,1.0,0.0"/>
    <s v="Rv1980c"/>
    <s v="184-203"/>
    <x v="0"/>
    <x v="2"/>
    <x v="1"/>
    <n v="0.33333333333333331"/>
    <x v="419"/>
    <n v="444"/>
  </r>
  <r>
    <n v="161621"/>
    <s v="ELNNALQNLARTISE"/>
    <n v="15"/>
    <s v="YP_178023.1"/>
    <x v="0"/>
    <x v="0"/>
    <x v="0"/>
    <s v="Rv3875"/>
    <x v="0"/>
    <s v="Nil"/>
    <x v="0"/>
    <s v="Nil"/>
    <x v="1"/>
    <s v="Yes"/>
    <s v="No"/>
    <s v="No"/>
    <s v="No"/>
    <x v="55"/>
    <x v="6"/>
    <x v="6"/>
    <x v="6"/>
    <s v="HLA-DRB1*03:06,HLA-DRB1*03:07,HLA-DRB1*03:08,HLA-DRB1*08:02,HLA-DRB1*08:13,HLA-DRB1*11:01,HLA-DRB1*11:02,HLA-DRB1*11:04,HLA-DRB1*11:06,HLA-DRB1*11:07,HLA-DRB1*11:21,HLA-DRB1*13:01,HLA-DRB1*13:02,HLA-DRB1*13:11,HLA-DRB1*13:22,HLA-DRB1*13:27,HLA-DRB1*13:28,HLA-DRB3*02:02"/>
    <x v="66"/>
    <n v="1.2787536009528289"/>
    <x v="66"/>
    <x v="240"/>
    <x v="255"/>
    <x v="344"/>
    <x v="379"/>
    <s v="Nil"/>
    <s v="Nil"/>
    <x v="0"/>
    <x v="2"/>
    <s v="1,1,1.0,0.0"/>
    <s v="Rv3875"/>
    <s v="64-78"/>
    <x v="0"/>
    <x v="0"/>
    <x v="0"/>
    <n v="0.66666666666666663"/>
    <x v="420"/>
    <n v="445"/>
  </r>
  <r>
    <n v="27900"/>
    <s v="IPKLRQGSY"/>
    <n v="9"/>
    <s v="NP_215563.1,NP_215715.1,NP_217028.1,NP_217539.1,NP_217631.1,NP_218157.1"/>
    <x v="6"/>
    <x v="6"/>
    <x v="6"/>
    <s v="Rv1047,Rv1199c,Rv2512c,Rv2666,Rv3023c,Rv3115,Rv3431c,Rv3640c"/>
    <x v="7"/>
    <s v="Nil"/>
    <x v="0"/>
    <s v="EBA39125.1,EBA39217.1,EBA39373.1,EBA39856.1,EBA40251.1,EFE93245.1,EFG78241.1,EGY78113.1,EHM88985.1,EJN86166.1,EKU72576.1,EKU73426.1,EKU73616.1,EKU74053.1,EKU74156.1,EKU74962.1,EKU77223.1,EKU77246.1,EKY27579.1,EPD55721.1,EPD69521.1,EPD69557.1,EPD83325.1,EPD84168.1,EPD84210.1,EPD85152.1,EPD85159.1,EPD85329.1,EPD85907.1,EPD86569.1,EPH16761.1,ERS23153.1,ERS29834.1,EWC94425.1,KGF20054.1,KGI71868.1,KGI74845.1,KGI75507.1,KGI75628.1,OFT21604.1,OFT22854.1,OFT23193.1,OFT26115.1,OFT41360.1,OFT46941.1"/>
    <x v="13"/>
    <s v="No"/>
    <s v="No"/>
    <s v="Yes"/>
    <s v="No"/>
    <x v="56"/>
    <x v="6"/>
    <x v="6"/>
    <x v="6"/>
    <s v="HLA-B*07:02,HLA-B*08:01,HLA-B*15:02,HLA-B*18:01,HLA-B*35:01,HLA-B*53:01,HLA-B*55:01"/>
    <x v="87"/>
    <n v="0.90308998699194354"/>
    <x v="87"/>
    <x v="241"/>
    <x v="256"/>
    <x v="345"/>
    <x v="380"/>
    <s v="Nil"/>
    <s v="Nil"/>
    <x v="0"/>
    <x v="2"/>
    <s v="1,8,2.97,1.0"/>
    <s v="Rv2666,Rv1047,Rv3023c,Rv3431c"/>
    <s v="79-87,79-87,79-87,56-64"/>
    <x v="6"/>
    <x v="2"/>
    <x v="1"/>
    <n v="0.33333333333333331"/>
    <x v="421"/>
    <n v="446"/>
  </r>
  <r>
    <n v="23064"/>
    <s v="GVNAPIPGI"/>
    <n v="9"/>
    <s v="NP_215674.1"/>
    <x v="0"/>
    <x v="0"/>
    <x v="0"/>
    <s v="Rv1158c"/>
    <x v="0"/>
    <s v="Nil"/>
    <x v="0"/>
    <s v="EGP66558.1"/>
    <x v="0"/>
    <s v="No"/>
    <s v="No"/>
    <s v="Yes"/>
    <s v="No"/>
    <x v="27"/>
    <x v="4"/>
    <x v="4"/>
    <x v="4"/>
    <s v="HLA-A*02:01,HLA-A*02:06,HLA-A*32:01,HLA-A*68:02,HLA-B*13:02,HLA-B*52:01,HLA-C*15:02"/>
    <x v="87"/>
    <n v="0.90308998699194354"/>
    <x v="87"/>
    <x v="242"/>
    <x v="257"/>
    <x v="346"/>
    <x v="272"/>
    <s v="Nil"/>
    <s v="Nil"/>
    <x v="0"/>
    <x v="8"/>
    <s v="0,1,0.97,0.16"/>
    <s v="Rv1158c"/>
    <s v="110-118"/>
    <x v="0"/>
    <x v="2"/>
    <x v="1"/>
    <n v="0.33333333333333331"/>
    <x v="422"/>
    <n v="447"/>
  </r>
  <r>
    <n v="56043"/>
    <s v="RTEQKDFDGRSEFAYGSFVR"/>
    <n v="20"/>
    <s v="NP_216547.1"/>
    <x v="0"/>
    <x v="0"/>
    <x v="0"/>
    <s v="Rv2031c"/>
    <x v="0"/>
    <s v="Nil"/>
    <x v="0"/>
    <s v="Nil"/>
    <x v="1"/>
    <s v="Yes"/>
    <s v="No"/>
    <s v="No"/>
    <s v="No"/>
    <x v="53"/>
    <x v="6"/>
    <x v="6"/>
    <x v="6"/>
    <s v="HLA-DPA1*01:03/DPB1*04:01"/>
    <x v="93"/>
    <n v="0.3010299956639812"/>
    <x v="93"/>
    <x v="243"/>
    <x v="64"/>
    <x v="347"/>
    <x v="381"/>
    <s v="rteqkdfdgrsefaygsfvr"/>
    <s v="bceid_56043:20(-0)/20(100.0%)&lt;=&gt;tceid_56043:20(-0)/20(100.0%)"/>
    <x v="1"/>
    <x v="2"/>
    <s v="1,1,1.0,0.0"/>
    <s v="Rv2031c"/>
    <s v="81-100"/>
    <x v="0"/>
    <x v="0"/>
    <x v="0"/>
    <n v="0.66666666666666663"/>
    <x v="423"/>
    <n v="448"/>
  </r>
  <r>
    <n v="41031"/>
    <s v="MAEMKTDAATLAQEAGNFERISGDL"/>
    <n v="25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3:01/DQB1*03:02,HLA-DQA1*04:01/DQB1*04:02,HLA-DRB1*03:06,HLA-DRB1*03:07,HLA-DRB1*03:08,HLA-DRB1*04:01,HLA-DRB1*08:02,HLA-DRB1*11:07,HLA-DRB3*01:01"/>
    <x v="85"/>
    <n v="1"/>
    <x v="85"/>
    <x v="244"/>
    <x v="258"/>
    <x v="348"/>
    <x v="382"/>
    <s v="MAEMKTDAATlaqeagnferisgdl,maemktdaatlaqeaGNFERISGDL,MAEMKTDAATLAqeagnferisgdl"/>
    <s v="bceid_34927:15(-0)/15(100.0%)&lt;=&gt;tceid_41031:15(-10)/25(60.0%),bceid_41028:15(-0)/15(100.0%)&lt;=&gt;tceid_41031:15(-10)/25(60.0%),bceid_50549:13(-2)/15(86.67%)&lt;=&gt;tceid_41031:13(-12)/25(52.0%)"/>
    <x v="2"/>
    <x v="2"/>
    <s v="1,1,1.0,0.0"/>
    <s v="Rv3874"/>
    <d v="2025-01-01T00:00:00"/>
    <x v="0"/>
    <x v="2"/>
    <x v="1"/>
    <n v="0.33333333333333331"/>
    <x v="424"/>
    <n v="449"/>
  </r>
  <r>
    <n v="33831"/>
    <s v="KTQIDQVESTAGSLQ"/>
    <n v="15"/>
    <s v="NP_218391.1"/>
    <x v="0"/>
    <x v="0"/>
    <x v="0"/>
    <s v="Rv3874"/>
    <x v="0"/>
    <s v="Nil"/>
    <x v="0"/>
    <s v="Nil"/>
    <x v="1"/>
    <s v="Yes"/>
    <s v="No"/>
    <s v="No"/>
    <s v="No"/>
    <x v="27"/>
    <x v="4"/>
    <x v="4"/>
    <x v="4"/>
    <s v="HLA-A*02:06,HLA-B*13:02,HLA-B*18:01,HLA-B*37:01,HLA-B*39:01,HLA-B*40:01,HLA-B*40:02,HLA-B*49:01,HLA-B*50:01,HLA-C*05:01,HLA-C*08:02"/>
    <x v="77"/>
    <n v="1.0791812460476249"/>
    <x v="77"/>
    <x v="245"/>
    <x v="259"/>
    <x v="349"/>
    <x v="383"/>
    <s v="ktqidqvestagslq,ktqidqvestagSLQ"/>
    <s v="bceid_33831:15(-0)/15(100.0%)&lt;=&gt;tceid_33831:15(-0)/15(100.0%),bceid_37040:12(-1)/13(92.31%)&lt;=&gt;tceid_33831:12(-3)/15(80.0%)"/>
    <x v="3"/>
    <x v="2"/>
    <s v="1,1,1.0,0.0"/>
    <s v="Rv3874"/>
    <s v="26-40"/>
    <x v="0"/>
    <x v="2"/>
    <x v="1"/>
    <n v="0.33333333333333331"/>
    <x v="425"/>
    <n v="450"/>
  </r>
  <r>
    <n v="20369"/>
    <s v="GILTVSVAV"/>
    <n v="9"/>
    <s v="NP_216547.1"/>
    <x v="0"/>
    <x v="0"/>
    <x v="0"/>
    <s v="Rv2031c"/>
    <x v="0"/>
    <s v="Nil"/>
    <x v="0"/>
    <s v="Nil"/>
    <x v="1"/>
    <s v="Yes"/>
    <s v="No"/>
    <s v="No"/>
    <s v="No"/>
    <x v="49"/>
    <x v="5"/>
    <x v="5"/>
    <x v="5"/>
    <s v="HLA-A*02:01,HLA-A*02:06,HLA-B*13:02"/>
    <x v="89"/>
    <n v="0.6020599913279624"/>
    <x v="89"/>
    <x v="246"/>
    <x v="260"/>
    <x v="350"/>
    <x v="307"/>
    <s v="Nil"/>
    <s v="Nil"/>
    <x v="0"/>
    <x v="0"/>
    <s v="0,1,1.0,0.06"/>
    <s v="Rv2031c"/>
    <s v="120-128"/>
    <x v="0"/>
    <x v="0"/>
    <x v="0"/>
    <n v="0.66666666666666663"/>
    <x v="426"/>
    <n v="451"/>
  </r>
  <r>
    <n v="154749"/>
    <s v="GLWLSVAAV"/>
    <n v="9"/>
    <s v="NP_216249.1"/>
    <x v="0"/>
    <x v="0"/>
    <x v="0"/>
    <s v="Rv1733c"/>
    <x v="0"/>
    <s v="Nil"/>
    <x v="0"/>
    <s v="Nil"/>
    <x v="1"/>
    <s v="Yes"/>
    <s v="No"/>
    <s v="No"/>
    <s v="No"/>
    <x v="49"/>
    <x v="5"/>
    <x v="5"/>
    <x v="5"/>
    <s v="HLA-A*02:01,HLA-A*02:06,HLA-B*13:02"/>
    <x v="89"/>
    <n v="0.6020599913279624"/>
    <x v="89"/>
    <x v="246"/>
    <x v="260"/>
    <x v="350"/>
    <x v="307"/>
    <s v="Nil"/>
    <s v="Nil"/>
    <x v="0"/>
    <x v="0"/>
    <s v="0,1,1.0,0.06"/>
    <s v="Rv1733c"/>
    <s v="170-178"/>
    <x v="0"/>
    <x v="0"/>
    <x v="0"/>
    <n v="0.66666666666666663"/>
    <x v="426"/>
    <n v="452"/>
  </r>
  <r>
    <n v="10841"/>
    <s v="DWYSPACGKAGCQTYKWETF"/>
    <n v="20"/>
    <s v="NP_216402.1,NP_218321.1"/>
    <x v="3"/>
    <x v="3"/>
    <x v="3"/>
    <s v="Rv1886c,Rv3804c"/>
    <x v="3"/>
    <s v="Nil"/>
    <x v="0"/>
    <s v="EFG77402.1,EFG79198.1"/>
    <x v="3"/>
    <s v="No"/>
    <s v="No"/>
    <s v="Yes"/>
    <s v="No"/>
    <x v="49"/>
    <x v="5"/>
    <x v="5"/>
    <x v="5"/>
    <s v="HLA-A*24:02,HLA-A*30:02,HLA-A*32:01,HLA-B*46:01,HLA-B*53:01,HLA-B*55:01,HLA-B*56:01,HLA-B*57:01,HLA-B*58:01,HLA-B*58:02"/>
    <x v="84"/>
    <n v="1.0413926851582251"/>
    <x v="84"/>
    <x v="247"/>
    <x v="261"/>
    <x v="351"/>
    <x v="384"/>
    <s v="dwyspacgkagcqtykwetf,dwyspacgkagcqtykwetl,DWYSpacrkagcqtykweTF"/>
    <s v="bceid_10841:20(-0)/20(100.0%)&lt;=&gt;tceid_10841:20(-0)/20(100.0%),bceid_10842:20(-0)/20(100.0%)&lt;=&gt;tceid_10841:20(-0)/20(100.0%),bceid_51790:14(-1)/15(93.33%)&lt;=&gt;tceid_10841:14(-6)/20(70.0%)"/>
    <x v="2"/>
    <x v="2"/>
    <s v="1,2,1.99,0.1"/>
    <s v="Rv1886c,Rv3804c"/>
    <s v="121-140,124-143"/>
    <x v="3"/>
    <x v="2"/>
    <x v="1"/>
    <n v="0.33333333333333331"/>
    <x v="427"/>
    <n v="453"/>
  </r>
  <r>
    <n v="106713"/>
    <s v="PRHSGIRAVGPYAWA"/>
    <n v="15"/>
    <s v="NP_217144.1"/>
    <x v="0"/>
    <x v="0"/>
    <x v="0"/>
    <s v="Rv2628"/>
    <x v="0"/>
    <s v="Nil"/>
    <x v="0"/>
    <s v="Nil"/>
    <x v="1"/>
    <s v="Yes"/>
    <s v="No"/>
    <s v="No"/>
    <s v="No"/>
    <x v="20"/>
    <x v="3"/>
    <x v="3"/>
    <x v="3"/>
    <s v="HLA-A*23:01,HLA-A*30:01,HLA-A*30:02,HLA-A*32:01,HLA-B*15:25,HLA-B*27:02,HLA-B*27:05,HLA-B*38:01,HLA-B*39:01,HLA-B*46:01,HLA-B*53:01,HLA-B*55:01,HLA-B*57:01,HLA-B*58:01,HLA-B*58:02,HLA-C*06:02,HLA-C*07:01,HLA-C*07:02,HLA-DRB1*09:01"/>
    <x v="60"/>
    <n v="1.3010299956639813"/>
    <x v="60"/>
    <x v="248"/>
    <x v="262"/>
    <x v="352"/>
    <x v="385"/>
    <s v="Nil"/>
    <s v="Nil"/>
    <x v="0"/>
    <x v="27"/>
    <s v="0,1,0.11,0.31"/>
    <s v="Rv2628"/>
    <d v="2020-06-01T00:00:00"/>
    <x v="0"/>
    <x v="0"/>
    <x v="0"/>
    <n v="0.66666666666666663"/>
    <x v="428"/>
    <n v="454"/>
  </r>
  <r>
    <n v="41708"/>
    <s v="MIGTAAAVVLPGLVG"/>
    <n v="15"/>
    <s v="NP_216402.1"/>
    <x v="0"/>
    <x v="0"/>
    <x v="0"/>
    <s v="Rv1886c"/>
    <x v="0"/>
    <s v="Nil"/>
    <x v="0"/>
    <s v="Nil"/>
    <x v="1"/>
    <s v="Yes"/>
    <s v="No"/>
    <s v="No"/>
    <s v="No"/>
    <x v="40"/>
    <x v="5"/>
    <x v="5"/>
    <x v="5"/>
    <s v="HLA-DQA1*01:02/DQB1*06:02,HLA-DQA1*05:01/DQB1*03:01,HLA-DRB1*01:02"/>
    <x v="89"/>
    <n v="0.6020599913279624"/>
    <x v="89"/>
    <x v="249"/>
    <x v="263"/>
    <x v="277"/>
    <x v="314"/>
    <s v="Nil"/>
    <s v="Nil"/>
    <x v="0"/>
    <x v="0"/>
    <s v="0,1,1.0,0.06"/>
    <s v="Rv1886c"/>
    <s v="16-30"/>
    <x v="0"/>
    <x v="2"/>
    <x v="1"/>
    <n v="0.33333333333333331"/>
    <x v="429"/>
    <n v="455"/>
  </r>
  <r>
    <n v="161700"/>
    <s v="STAGSLQGQWRGAAG"/>
    <n v="15"/>
    <s v="NP_218391.1"/>
    <x v="0"/>
    <x v="0"/>
    <x v="0"/>
    <s v="Rv3874"/>
    <x v="0"/>
    <s v="Nil"/>
    <x v="0"/>
    <s v="Nil"/>
    <x v="1"/>
    <s v="Yes"/>
    <s v="No"/>
    <s v="No"/>
    <s v="No"/>
    <x v="49"/>
    <x v="5"/>
    <x v="5"/>
    <x v="5"/>
    <s v="HLA-A*11:01,HLA-A*25:01,HLA-A*26:01,HLA-A*31:01,HLA-A*32:01,HLA-A*33:03,HLA-A*68:01,HLA-A*74:01,HLA-B*53:01,HLA-B*57:01,HLA-B*58:01,HLA-B*58:02"/>
    <x v="81"/>
    <n v="1.1139433523068367"/>
    <x v="81"/>
    <x v="250"/>
    <x v="264"/>
    <x v="353"/>
    <x v="386"/>
    <s v="Nil"/>
    <s v="Nil"/>
    <x v="0"/>
    <x v="2"/>
    <s v="1,1,1.0,0.0"/>
    <s v="Rv3874"/>
    <s v="34-48"/>
    <x v="0"/>
    <x v="2"/>
    <x v="1"/>
    <n v="0.33333333333333331"/>
    <x v="430"/>
    <n v="456"/>
  </r>
  <r>
    <n v="1079"/>
    <s v="AEMKTDAATL"/>
    <n v="10"/>
    <s v="NP_218391.1"/>
    <x v="0"/>
    <x v="0"/>
    <x v="0"/>
    <s v="Rv3874"/>
    <x v="0"/>
    <s v="Nil"/>
    <x v="0"/>
    <s v="Nil"/>
    <x v="1"/>
    <s v="Yes"/>
    <s v="No"/>
    <s v="No"/>
    <s v="No"/>
    <x v="49"/>
    <x v="5"/>
    <x v="5"/>
    <x v="5"/>
    <s v="HLA-A*25:01,HLA-B*08:01,HLA-B*13:01,HLA-B*14:02,HLA-B*15:02,HLA-B*37:01,HLA-B*40:01,HLA-B*40:02,HLA-B*44:02,HLA-B*44:03,HLA-B*48:01,HLA-B*49:01,HLA-B*50:01"/>
    <x v="78"/>
    <n v="1.146128035678238"/>
    <x v="78"/>
    <x v="251"/>
    <x v="265"/>
    <x v="354"/>
    <x v="387"/>
    <s v="Nil"/>
    <s v="Nil"/>
    <x v="0"/>
    <x v="2"/>
    <s v="1,1,1.0,0.0"/>
    <s v="Rv3874"/>
    <d v="2022-11-02T00:00:00"/>
    <x v="0"/>
    <x v="2"/>
    <x v="1"/>
    <n v="0.33333333333333331"/>
    <x v="431"/>
    <n v="457"/>
  </r>
  <r>
    <n v="1080"/>
    <s v="AEMKTDAATLA"/>
    <n v="11"/>
    <s v="NP_218391.1"/>
    <x v="0"/>
    <x v="0"/>
    <x v="0"/>
    <s v="Rv3874"/>
    <x v="0"/>
    <s v="Nil"/>
    <x v="0"/>
    <s v="Nil"/>
    <x v="1"/>
    <s v="Yes"/>
    <s v="No"/>
    <s v="No"/>
    <s v="No"/>
    <x v="49"/>
    <x v="5"/>
    <x v="5"/>
    <x v="5"/>
    <s v="HLA-A*25:01,HLA-B*08:01,HLA-B*13:01,HLA-B*14:02,HLA-B*15:02,HLA-B*37:01,HLA-B*40:01,HLA-B*40:02,HLA-B*44:02,HLA-B*44:03,HLA-B*48:01,HLA-B*49:01,HLA-B*50:01"/>
    <x v="78"/>
    <n v="1.146128035678238"/>
    <x v="78"/>
    <x v="251"/>
    <x v="265"/>
    <x v="354"/>
    <x v="387"/>
    <s v="Nil"/>
    <s v="Nil"/>
    <x v="0"/>
    <x v="2"/>
    <s v="1,1,1.0,0.0"/>
    <s v="Rv3874"/>
    <d v="2022-12-02T00:00:00"/>
    <x v="0"/>
    <x v="2"/>
    <x v="1"/>
    <n v="0.33333333333333331"/>
    <x v="431"/>
    <n v="458"/>
  </r>
  <r>
    <n v="43513"/>
    <s v="NDPTQQIPKLVANNT"/>
    <n v="15"/>
    <s v="NP_216402.1,YP_177694.1"/>
    <x v="3"/>
    <x v="3"/>
    <x v="3"/>
    <s v="Rv0129c,Rv1886c"/>
    <x v="3"/>
    <s v="Nil"/>
    <x v="0"/>
    <s v="EFG76843.1,EFG79198.1"/>
    <x v="3"/>
    <s v="No"/>
    <s v="No"/>
    <s v="Yes"/>
    <s v="No"/>
    <x v="56"/>
    <x v="6"/>
    <x v="6"/>
    <x v="6"/>
    <s v="HLA-B*07:02,HLA-B*08:01,HLA-B*13:02,HLA-B*14:02,HLA-B*35:01,HLA-B*35:03,HLA-B*50:01,HLA-B*51:01,HLA-B*52:01,HLA-B*53:01,HLA-B*55:01,HLA-B*56:01"/>
    <x v="81"/>
    <n v="1.1139433523068367"/>
    <x v="81"/>
    <x v="252"/>
    <x v="266"/>
    <x v="355"/>
    <x v="388"/>
    <s v="Nil"/>
    <s v="Nil"/>
    <x v="0"/>
    <x v="2"/>
    <s v="1,2,2.0,0.06"/>
    <s v="Rv1886c,Rv0129c"/>
    <s v="231-245,235-249"/>
    <x v="3"/>
    <x v="2"/>
    <x v="1"/>
    <n v="0.33333333333333331"/>
    <x v="432"/>
    <n v="459"/>
  </r>
  <r>
    <n v="154044"/>
    <s v="AGAAMLLTPGTAACNRDDVE"/>
    <n v="20"/>
    <s v="NP_216545.1"/>
    <x v="0"/>
    <x v="0"/>
    <x v="0"/>
    <s v="Rv2029c"/>
    <x v="0"/>
    <s v="Nil"/>
    <x v="0"/>
    <s v="Nil"/>
    <x v="1"/>
    <s v="Yes"/>
    <s v="No"/>
    <s v="No"/>
    <s v="No"/>
    <x v="39"/>
    <x v="4"/>
    <x v="4"/>
    <x v="4"/>
    <s v="HLA-A*68:01,HLA-B*55:01,HLA-B*56:01,HLA-DRB1*01:01"/>
    <x v="90"/>
    <n v="0.69897000433601886"/>
    <x v="90"/>
    <x v="253"/>
    <x v="267"/>
    <x v="356"/>
    <x v="389"/>
    <s v="Nil"/>
    <s v="Nil"/>
    <x v="0"/>
    <x v="1"/>
    <s v="0,1,0.99,0.09"/>
    <s v="Rv2029c"/>
    <s v="291-310"/>
    <x v="0"/>
    <x v="0"/>
    <x v="0"/>
    <n v="0.66666666666666663"/>
    <x v="433"/>
    <n v="460"/>
  </r>
  <r>
    <n v="606479"/>
    <s v="LTLAIYHPQQFVYAG"/>
    <n v="15"/>
    <s v="NP_218321.1"/>
    <x v="0"/>
    <x v="0"/>
    <x v="0"/>
    <s v="Rv3804c"/>
    <x v="0"/>
    <s v="Nil"/>
    <x v="0"/>
    <s v="EFG77402.1,EFG79198.1"/>
    <x v="3"/>
    <s v="No"/>
    <s v="No"/>
    <s v="Yes"/>
    <s v="No"/>
    <x v="34"/>
    <x v="5"/>
    <x v="5"/>
    <x v="5"/>
    <s v="HLA-DPA1*01:03/DPB1*02:01,HLA-DRB1*12:01"/>
    <x v="92"/>
    <n v="0.47712125471966244"/>
    <x v="92"/>
    <x v="254"/>
    <x v="268"/>
    <x v="357"/>
    <x v="390"/>
    <s v="Nil"/>
    <s v="Nil"/>
    <x v="0"/>
    <x v="1"/>
    <s v="0,1,0.99,0.09"/>
    <s v="Rv3804c"/>
    <s v="176-190"/>
    <x v="0"/>
    <x v="2"/>
    <x v="1"/>
    <n v="0.33333333333333331"/>
    <x v="434"/>
    <n v="461"/>
  </r>
  <r>
    <n v="174182"/>
    <s v="LIASNVAGV"/>
    <n v="9"/>
    <s v="YP_177971.1,YP_177973.1"/>
    <x v="3"/>
    <x v="3"/>
    <x v="3"/>
    <s v="Rv3425,Rv3429"/>
    <x v="3"/>
    <s v="NP_002498.1"/>
    <x v="1"/>
    <s v="Nil"/>
    <x v="1"/>
    <s v="No"/>
    <s v="Yes"/>
    <s v="No"/>
    <s v="No"/>
    <x v="57"/>
    <x v="6"/>
    <x v="6"/>
    <x v="6"/>
    <s v="HLA-A*02:01,HLA-A*02:06,HLA-A*68:02"/>
    <x v="89"/>
    <n v="0.6020599913279624"/>
    <x v="89"/>
    <x v="255"/>
    <x v="269"/>
    <x v="358"/>
    <x v="307"/>
    <s v="Nil"/>
    <s v="Nil"/>
    <x v="0"/>
    <x v="0"/>
    <s v="0,3,2.2,0.67"/>
    <s v="Rv3429"/>
    <s v="118-126"/>
    <x v="0"/>
    <x v="1"/>
    <x v="0"/>
    <n v="0.66666666666666663"/>
    <x v="435"/>
    <n v="462"/>
  </r>
  <r>
    <n v="114830"/>
    <s v="GEALSTLVVNKIRGT"/>
    <n v="15"/>
    <s v="NP_214954.1,NP_217934.1"/>
    <x v="3"/>
    <x v="3"/>
    <x v="3"/>
    <s v="Rv0440,Rv3417c"/>
    <x v="3"/>
    <s v="Nil"/>
    <x v="0"/>
    <s v="ADD99780.1,AFN47717.1,AGJ80515.1,EEB63604.1,EEG26238.1,EEI15158.1,EEI18035.1,EEI77498.1,EEN88660.1,EET76359.1,EEW16738.1,EEW51115.1,EFB87089.1,EFD03365.1,EFD07304.1,EFD50074.1,EFG76547.1,EFG81339.1,EFK55585.1,EFM42793.1,EFM49432.1,EFP58944.1,EFP59207.1,EFQ80888.1,EFS34510.1,EFS39150.1,EFS41407.1,EFS42276.1,EFS47202.1,EFS48172.1,EFS49921.1,EFS54199.1,EFS55643.1,EFS57554.1,EFS61045.1,EFS62519.1,EFS66064.1,EFS67758.1,EFS70396.1,EFS73838.1,EFS75753.1,EFS78255.1,EFS81578.1,EFS83357.1,EFS87924.1,EFS89665.1,EFS93490.1,EFS93948.1,EFT01244.1,EFT01849.1,EFT04879.1,EFT07552.1,EFT09031.1,EFT14063.1,EFT14663.1,EFT17202.1,EFT19697.1,EFT23915.1,EFT26309.1,EFT28978.1,EFT30237.1,EFT32849.1,EFT49246.1,EFT51957.1,EFT55284.1,EFT58895.1,EFT61986.1,EFT62507.1,EFT65743.1,EFT68644.1,EFT69871.1,EFT72636.1,EFT75928.1,EFT78079.1,EFT81116.1,EFV13303.1,EGD24919.1,EGE66889.1,EGE67095.1,EGE67386.1,EGE74041.1,EGE90746.1,EGE95936.1,EGE96144.1,EGE98167.1,EGE98168.1,EGE98450.1,EGF65628.1,EGF69071.1,EGF69989.1,EGF74820.1,EGL44965.1,EGL45374.1,EGR90543.1,EGR95309.1,EGR95411.1,EGY78810.1,EHC25883.1,EJZ81701.1,EKX87779.1,EPD33044.1,EPD48811.1,EPD57073.1,EPD61102.1,EPD89240.1,EPD90840.1,EPH02352.1,EPH05793.1,ERK59101.1,ERS18880.1,ERS22282.1,ERS25032.1,ERS28588.1,ERS29324.1,ERS30584.1,ERS31272.1,ERS37878.1,ERS38115.1,ERS39066.1,ERS42228.1,ERS44899.1,ERS50740.1,ERS50960.1,ERS51534.1,ERS51686.1,ERS56109.1,ERS59047.1,ERS62037.1,ERS62804.1,ERS65157.1,ERS69034.1,ERS69521.1,ERS69864.1,ERS75236.1,ERS77991.1,ERS80125.1,ESK58740.1,ETJ97551.1,KGF16505.1,KGF24544.1,KXA66026.1,KXB50814.1,KXB52290.1,KXI16337.1,OFJ58964.1,OFJ82298.1,OFK26481.1,OFK30768.1,OFK55039.1,OFK63803.1,OFK64849.1,OFK67556.1,OFK95217.1,OFL12616.1,OFL13703.1,OFL23642.1,OFL29558.1,OFL43313.1,OFL58753.1,OFL71459.1,OFL74189.1,OFL80072.1,OFL94779.1,OFM03537.1,OFM16358.1,OFM31851.1,OFM52109.1,OFM55533.1,OFM85506.1,OFN08511.1,OFN14074.1,OFN36229.1,OFN37861.1,OFN39381.1,OFN51772.1,OFN73685.1,OFN75097.1,OFO12066.1,OFO22712.1,OFO25362.1,OFO35183.1,OFO88332.1,OFO97440.1,OFP19668.1,OFP21514.1,OFP21835.1,OFP26804.1,OFP35452.1,OFP50680.1,OFP65958.1,OFP68292.1,OFP73109.1,OFP88942.1,OFQ00523.1,OFQ35947.1,OFQ47775.1,OFQ57529.1,OFQ66064.1,OFQ94713.1,OFR40121.1,OFR51146.1,OFR59535.1,OFR69122.1,OFR87723.1,OFR93275.1,OFS15079.1,OFS17435.1,OFS21963.1,OFS39473.1,OFS42157.1,OFT28064.1,OFT30304.1,OFT31857.1,OFT36581.1,OFT36955.1,OFT46427.1,OFT51419.1,OFT53540.1,OFT57868.1,OFT60301.1,OFT60524.1,OFT65939.1,OFT69823.1,OFT73457.1,OFT77594.1,OFT81469.1,OFT87753.1,OFU52483.1,OFU52601.1,OFU55505.1,OFU62640.1,OHF36339.1,OHO33085.1,OHO33614.1,OHO55887.1,OHO65352.1,OHO66592.1,OHO77951.1,OHQ51722.1,OHQ63553.1,OHQ76721.1,OHR24118.1,OHR24743.1,OHR25725.1,OHR30661.1,OHR30803.1,OHR33495.1,OHR34342.1,OHR37509.1,OHR39407.1"/>
    <x v="14"/>
    <s v="No"/>
    <s v="No"/>
    <s v="Yes"/>
    <s v="No"/>
    <x v="55"/>
    <x v="6"/>
    <x v="6"/>
    <x v="6"/>
    <s v="HLA-DRB1*11:02,HLA-DRB1*11:14,HLA-DRB1*11:20,HLA-DRB1*11:21,HLA-DRB1*13:01,HLA-DRB1*13:02,HLA-DRB1*13:04,HLA-DRB1*13:22,HLA-DRB1*13:23,HLA-DRB1*13:27,HLA-DRB1*13:28,HLA-DRB3*02:02"/>
    <x v="81"/>
    <n v="1.1139433523068367"/>
    <x v="81"/>
    <x v="256"/>
    <x v="270"/>
    <x v="359"/>
    <x v="391"/>
    <s v="Nil"/>
    <s v="Nil"/>
    <x v="0"/>
    <x v="2"/>
    <s v="1,2,1.98,0.13"/>
    <s v="Rv0440"/>
    <s v="254-268"/>
    <x v="0"/>
    <x v="0"/>
    <x v="0"/>
    <n v="0.66666666666666663"/>
    <x v="436"/>
    <n v="463"/>
  </r>
  <r>
    <n v="62250"/>
    <s v="SVMPAAAAGSSATGGAAP"/>
    <n v="18"/>
    <s v="YP_178022.1"/>
    <x v="0"/>
    <x v="0"/>
    <x v="0"/>
    <s v="Rv3873"/>
    <x v="0"/>
    <s v="Nil"/>
    <x v="0"/>
    <s v="Nil"/>
    <x v="1"/>
    <s v="Yes"/>
    <s v="No"/>
    <s v="No"/>
    <s v="No"/>
    <x v="43"/>
    <x v="5"/>
    <x v="5"/>
    <x v="5"/>
    <s v="HLA-B*07:02,HLA-B*55:01,HLA-B*56:01,HLA-DQA1*05:01/DQB1*03:01"/>
    <x v="90"/>
    <n v="0.69897000433601886"/>
    <x v="90"/>
    <x v="257"/>
    <x v="271"/>
    <x v="360"/>
    <x v="355"/>
    <s v="Nil"/>
    <s v="Nil"/>
    <x v="0"/>
    <x v="1"/>
    <s v="0,1,0.99,0.09"/>
    <s v="Rv3873"/>
    <s v="307-324"/>
    <x v="0"/>
    <x v="2"/>
    <x v="1"/>
    <n v="0.33333333333333331"/>
    <x v="437"/>
    <n v="464"/>
  </r>
  <r>
    <n v="31902"/>
    <s v="KLIANNTRV"/>
    <n v="9"/>
    <s v="NP_218321.1,YP_177694.1,YP_178017.1"/>
    <x v="1"/>
    <x v="1"/>
    <x v="1"/>
    <s v="Rv0129c,Rv3803c,Rv3804c"/>
    <x v="1"/>
    <s v="NP_004292.1,NP_817126.1,NP_829888.1"/>
    <x v="6"/>
    <s v="EFG77402.1"/>
    <x v="0"/>
    <s v="No"/>
    <s v="No"/>
    <s v="No"/>
    <s v="Yes"/>
    <x v="49"/>
    <x v="5"/>
    <x v="5"/>
    <x v="5"/>
    <s v="HLA-A*02:01,HLA-A*02:06,HLA-B*13:02"/>
    <x v="89"/>
    <n v="0.6020599913279624"/>
    <x v="89"/>
    <x v="246"/>
    <x v="260"/>
    <x v="350"/>
    <x v="307"/>
    <s v="Nil"/>
    <s v="Nil"/>
    <x v="0"/>
    <x v="2"/>
    <s v="2,3,2.98,0.15"/>
    <s v="Rv3804c,Rv0129c,Rv3803c"/>
    <s v="242-250,243-251,218-226"/>
    <x v="1"/>
    <x v="2"/>
    <x v="1"/>
    <n v="0.33333333333333331"/>
    <x v="438"/>
    <n v="465"/>
  </r>
  <r>
    <n v="161652"/>
    <s v="LQGQWRGAAGTAAQA"/>
    <n v="15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5:01/DQB1*03:01,HLA-DRB1*01:01,HLA-DRB1*09:01"/>
    <x v="89"/>
    <n v="0.6020599913279624"/>
    <x v="89"/>
    <x v="258"/>
    <x v="272"/>
    <x v="361"/>
    <x v="392"/>
    <s v="Lqgqwrgaagtaaqa"/>
    <s v="bceid_103519:14(-1)/15(93.33%)&lt;=&gt;tceid_161652:14(-1)/15(93.33%)"/>
    <x v="1"/>
    <x v="2"/>
    <s v="1,1,1.0,0.0"/>
    <s v="Rv3874"/>
    <s v="39-53"/>
    <x v="0"/>
    <x v="2"/>
    <x v="1"/>
    <n v="0.33333333333333331"/>
    <x v="439"/>
    <n v="466"/>
  </r>
  <r>
    <n v="6323"/>
    <s v="CGNGTPNELGGANIPAEFLE"/>
    <n v="20"/>
    <s v="NP_216402.1"/>
    <x v="0"/>
    <x v="0"/>
    <x v="0"/>
    <s v="Rv1886c"/>
    <x v="0"/>
    <s v="Nil"/>
    <x v="0"/>
    <s v="EFG79198.1"/>
    <x v="0"/>
    <s v="No"/>
    <s v="No"/>
    <s v="Yes"/>
    <s v="No"/>
    <x v="50"/>
    <x v="6"/>
    <x v="6"/>
    <x v="6"/>
    <s v="HLA-DQA1*03:01/DQB1*03:02,HLA-DQA1*04:01/DQB1*04:02,HLA-DQA1*05:01/DQB1*03:01"/>
    <x v="89"/>
    <n v="0.6020599913279624"/>
    <x v="89"/>
    <x v="259"/>
    <x v="234"/>
    <x v="362"/>
    <x v="393"/>
    <s v="cgngtpnelgganipaefle,CGNGTpsdlggnnlpakfle"/>
    <s v="bceid_6323:20(-0)/20(100.0%)&lt;=&gt;tceid_6323:20(-0)/20(100.0%),bceid_49333:15(-0)/15(100.0%)&lt;=&gt;tceid_6323:15(-5)/20(75.0%)"/>
    <x v="3"/>
    <x v="0"/>
    <s v="0,1,1.0,0.06"/>
    <s v="Rv1886c"/>
    <s v="251-270"/>
    <x v="0"/>
    <x v="2"/>
    <x v="1"/>
    <n v="0.33333333333333331"/>
    <x v="440"/>
    <n v="467"/>
  </r>
  <r>
    <n v="155179"/>
    <s v="LTRAILIRV"/>
    <n v="9"/>
    <s v="NP_216249.1"/>
    <x v="0"/>
    <x v="0"/>
    <x v="0"/>
    <s v="Rv1733c"/>
    <x v="0"/>
    <s v="Nil"/>
    <x v="0"/>
    <s v="Nil"/>
    <x v="1"/>
    <s v="Yes"/>
    <s v="No"/>
    <s v="No"/>
    <s v="No"/>
    <x v="58"/>
    <x v="5"/>
    <x v="5"/>
    <x v="5"/>
    <s v="HLA-A*30:01,HLA-A*68:02,HLA-C*06:02,HLA-C*15:02"/>
    <x v="90"/>
    <n v="0.69897000433601886"/>
    <x v="90"/>
    <x v="260"/>
    <x v="273"/>
    <x v="363"/>
    <x v="394"/>
    <s v="Nil"/>
    <s v="Nil"/>
    <x v="0"/>
    <x v="0"/>
    <s v="0,1,1.0,0.06"/>
    <s v="Rv1733c"/>
    <s v="185-193"/>
    <x v="0"/>
    <x v="0"/>
    <x v="0"/>
    <n v="0.66666666666666663"/>
    <x v="441"/>
    <n v="468"/>
  </r>
  <r>
    <n v="41161"/>
    <s v="MATTLPVQRHPRSLFPEFSE"/>
    <n v="20"/>
    <s v="NP_216547.1"/>
    <x v="0"/>
    <x v="0"/>
    <x v="0"/>
    <s v="Rv2031c"/>
    <x v="0"/>
    <s v="Nil"/>
    <x v="0"/>
    <s v="Nil"/>
    <x v="1"/>
    <s v="Yes"/>
    <s v="No"/>
    <s v="No"/>
    <s v="No"/>
    <x v="55"/>
    <x v="6"/>
    <x v="6"/>
    <x v="6"/>
    <s v="HLA-DRB1*03:01,HLA-DRB1*11:02,HLA-DRB1*11:20,HLA-DRB1*11:21,HLA-DRB1*13:01,HLA-DRB1*13:04,HLA-DRB1*13:22,HLA-DRB1*13:27,HLA-DRB1*13:28,HLA-DRB1*15:06"/>
    <x v="84"/>
    <n v="1.0413926851582251"/>
    <x v="84"/>
    <x v="261"/>
    <x v="274"/>
    <x v="364"/>
    <x v="395"/>
    <s v="MATtlpvqrhprSLFPEFSE"/>
    <s v="bceid_1082347:9(-0)/9(100.0%)&lt;=&gt;tceid_41161:9(-11)/20(45.0%)"/>
    <x v="1"/>
    <x v="2"/>
    <s v="1,1,1.0,0.0"/>
    <s v="Rv2031c"/>
    <d v="2020-01-01T00:00:00"/>
    <x v="0"/>
    <x v="0"/>
    <x v="0"/>
    <n v="0.66666666666666663"/>
    <x v="442"/>
    <n v="469"/>
  </r>
  <r>
    <n v="502"/>
    <s v="AAVVLPGLVGLAGGA"/>
    <n v="15"/>
    <s v="NP_216402.1"/>
    <x v="0"/>
    <x v="0"/>
    <x v="0"/>
    <s v="Rv1886c"/>
    <x v="0"/>
    <s v="Nil"/>
    <x v="0"/>
    <s v="EFG79198.1"/>
    <x v="0"/>
    <s v="No"/>
    <s v="No"/>
    <s v="Yes"/>
    <s v="No"/>
    <x v="40"/>
    <x v="5"/>
    <x v="5"/>
    <x v="5"/>
    <s v="HLA-DQA1*05:01/DQB1*03:01,HLA-DRB1*07:03,HLA-DRB1*11:07,HLA-DRB1*15:06"/>
    <x v="90"/>
    <n v="0.69897000433601886"/>
    <x v="90"/>
    <x v="262"/>
    <x v="275"/>
    <x v="365"/>
    <x v="293"/>
    <s v="Nil"/>
    <s v="Nil"/>
    <x v="0"/>
    <x v="0"/>
    <s v="0,1,1.0,0.06"/>
    <s v="Rv1886c"/>
    <s v="21-35"/>
    <x v="0"/>
    <x v="2"/>
    <x v="1"/>
    <n v="0.33333333333333331"/>
    <x v="443"/>
    <n v="470"/>
  </r>
  <r>
    <n v="82519"/>
    <s v="GAAGTAAQAAVVRFQEAAN"/>
    <n v="19"/>
    <s v="NP_218391.1"/>
    <x v="0"/>
    <x v="0"/>
    <x v="0"/>
    <s v="Rv3874"/>
    <x v="0"/>
    <s v="Nil"/>
    <x v="0"/>
    <s v="Nil"/>
    <x v="1"/>
    <s v="Yes"/>
    <s v="No"/>
    <s v="No"/>
    <s v="No"/>
    <x v="50"/>
    <x v="6"/>
    <x v="6"/>
    <x v="6"/>
    <s v="HLA-DQA1*01:02/DQB1*06:02,HLA-DQA1*04:01/DQB1*04:02,HLA-DQA1*05:01/DQB1*03:01"/>
    <x v="89"/>
    <n v="0.6020599913279624"/>
    <x v="89"/>
    <x v="214"/>
    <x v="230"/>
    <x v="319"/>
    <x v="361"/>
    <s v="GaagtaaqaavvrfqeAAN"/>
    <s v="bceid_187:15(-0)/15(100.0%)&lt;=&gt;tceid_82519:15(-4)/19(78.95%)"/>
    <x v="1"/>
    <x v="0"/>
    <s v="0,1,1.0,0.06"/>
    <s v="Rv3874"/>
    <s v="45-63"/>
    <x v="0"/>
    <x v="2"/>
    <x v="1"/>
    <n v="0.33333333333333331"/>
    <x v="444"/>
    <n v="471"/>
  </r>
  <r>
    <n v="606391"/>
    <s v="ALVSGLVGAVGGTAT"/>
    <n v="15"/>
    <s v="NP_218321.1"/>
    <x v="0"/>
    <x v="0"/>
    <x v="0"/>
    <s v="Rv3804c"/>
    <x v="0"/>
    <s v="Nil"/>
    <x v="0"/>
    <s v="OFK19570.1,OFR32733.1,OFT40508.1"/>
    <x v="2"/>
    <s v="No"/>
    <s v="No"/>
    <s v="Yes"/>
    <s v="No"/>
    <x v="40"/>
    <x v="5"/>
    <x v="5"/>
    <x v="5"/>
    <s v="HLA-DQA1*05:01/DQB1*03:01,HLA-DRB1*03:05,HLA-DRB1*03:09,HLA-DRB1*11:07"/>
    <x v="90"/>
    <n v="0.69897000433601886"/>
    <x v="90"/>
    <x v="263"/>
    <x v="276"/>
    <x v="339"/>
    <x v="293"/>
    <s v="Nil"/>
    <s v="Nil"/>
    <x v="0"/>
    <x v="4"/>
    <s v="0,1,0.99,0.1"/>
    <s v="Rv3804c"/>
    <s v="26-40"/>
    <x v="0"/>
    <x v="2"/>
    <x v="1"/>
    <n v="0.33333333333333331"/>
    <x v="445"/>
    <n v="472"/>
  </r>
  <r>
    <n v="606436"/>
    <s v="GAVGAALVSGLVGAV"/>
    <n v="15"/>
    <s v="NP_218321.1"/>
    <x v="0"/>
    <x v="0"/>
    <x v="0"/>
    <s v="Rv3804c"/>
    <x v="0"/>
    <s v="Nil"/>
    <x v="0"/>
    <s v="Nil"/>
    <x v="1"/>
    <s v="Yes"/>
    <s v="No"/>
    <s v="No"/>
    <s v="No"/>
    <x v="40"/>
    <x v="5"/>
    <x v="5"/>
    <x v="5"/>
    <s v="HLA-DQA1*05:01/DQB1*03:01,HLA-DRB1*03:05,HLA-DRB1*03:09,HLA-DRB1*11:07"/>
    <x v="90"/>
    <n v="0.69897000433601886"/>
    <x v="90"/>
    <x v="263"/>
    <x v="276"/>
    <x v="339"/>
    <x v="293"/>
    <s v="Nil"/>
    <s v="Nil"/>
    <x v="0"/>
    <x v="4"/>
    <s v="0,1,0.99,0.1"/>
    <s v="Rv3804c"/>
    <s v="21-35"/>
    <x v="0"/>
    <x v="2"/>
    <x v="1"/>
    <n v="0.33333333333333331"/>
    <x v="445"/>
    <n v="473"/>
  </r>
  <r>
    <n v="965"/>
    <s v="AEHQAIIRDVLTASD"/>
    <n v="15"/>
    <s v="NP_215553.1,NP_215714.1,NP_216862.1,NP_218136.1,YP_177838.1"/>
    <x v="4"/>
    <x v="4"/>
    <x v="4"/>
    <s v="Rv1037c,Rv1198,Rv1793,Rv2346c,Rv3619c"/>
    <x v="2"/>
    <s v="Nil"/>
    <x v="0"/>
    <s v="EFG77528.1,EFG78381.1,EFG78811.1,EFG79303.1,EFG79310.1"/>
    <x v="6"/>
    <s v="No"/>
    <s v="No"/>
    <s v="Yes"/>
    <s v="No"/>
    <x v="55"/>
    <x v="6"/>
    <x v="6"/>
    <x v="6"/>
    <s v="HLA-DRB1*03:01,HLA-DRB1*03:05,HLA-DRB1*03:06,HLA-DRB1*03:07,HLA-DRB1*03:08,HLA-DRB1*03:09,HLA-DRB1*04:05,HLA-DRB1*04:10,HLA-DRB1*11:07,HLA-DRB3*01:01"/>
    <x v="84"/>
    <n v="1.0413926851582251"/>
    <x v="84"/>
    <x v="264"/>
    <x v="277"/>
    <x v="366"/>
    <x v="396"/>
    <s v="aehqaivrdvlaagD"/>
    <s v="bceid_103128:14(-1)/15(93.33%)&lt;=&gt;tceid_965:14(-1)/15(93.33%)"/>
    <x v="1"/>
    <x v="2"/>
    <s v="4,6,4.83,0.69"/>
    <s v="Rv1198,Rv3619c,Rv1037c,Rv1793,Rv2346c"/>
    <s v="26-40,26-40,26-40,26-40,26-40"/>
    <x v="2"/>
    <x v="2"/>
    <x v="1"/>
    <n v="0.33333333333333331"/>
    <x v="446"/>
    <n v="474"/>
  </r>
  <r>
    <n v="852013"/>
    <s v="EIEVDDDLIQKV"/>
    <n v="12"/>
    <s v="YP_177629.1"/>
    <x v="0"/>
    <x v="0"/>
    <x v="0"/>
    <s v="Rv0634A"/>
    <x v="0"/>
    <s v="Nil"/>
    <x v="0"/>
    <s v="Nil"/>
    <x v="1"/>
    <s v="Yes"/>
    <s v="No"/>
    <s v="No"/>
    <s v="No"/>
    <x v="27"/>
    <x v="4"/>
    <x v="4"/>
    <x v="4"/>
    <s v="HLA-A*11:01,HLA-A*68:01,HLA-A*68:02,HLA-B*13:01,HLA-B*37:01,HLA-B*40:01,HLA-B*40:02,HLA-B*49:01,HLA-C*04:01,HLA-C*05:01,HLA-C*08:02"/>
    <x v="77"/>
    <n v="1.0791812460476249"/>
    <x v="77"/>
    <x v="265"/>
    <x v="278"/>
    <x v="367"/>
    <x v="397"/>
    <s v="Nil"/>
    <s v="Nil"/>
    <x v="0"/>
    <x v="0"/>
    <s v="0,1,1.0,0.06"/>
    <s v="Nil"/>
    <s v="Nil"/>
    <x v="5"/>
    <x v="5"/>
    <x v="3"/>
    <n v="0"/>
    <x v="447"/>
    <n v="475"/>
  </r>
  <r>
    <n v="174014"/>
    <s v="SWEYWGAQLNAMKPD"/>
    <n v="15"/>
    <s v="NP_216402.1,NP_218321.1"/>
    <x v="3"/>
    <x v="3"/>
    <x v="3"/>
    <s v="Rv1886c,Rv3804c"/>
    <x v="3"/>
    <s v="Nil"/>
    <x v="0"/>
    <s v="EFG73837.1,EFG79198.1"/>
    <x v="3"/>
    <s v="No"/>
    <s v="No"/>
    <s v="Yes"/>
    <s v="No"/>
    <x v="53"/>
    <x v="6"/>
    <x v="6"/>
    <x v="6"/>
    <s v="HLA-DPA1*01:03/DPB1*04:01"/>
    <x v="93"/>
    <n v="0.3010299956639812"/>
    <x v="93"/>
    <x v="243"/>
    <x v="64"/>
    <x v="347"/>
    <x v="381"/>
    <s v="Nil"/>
    <s v="Nil"/>
    <x v="0"/>
    <x v="2"/>
    <s v="1,2,1.98,0.13"/>
    <s v="Rv3804c,Rv1886c"/>
    <s v="306-320,303-317"/>
    <x v="3"/>
    <x v="2"/>
    <x v="1"/>
    <n v="0.33333333333333331"/>
    <x v="448"/>
    <n v="476"/>
  </r>
  <r>
    <n v="2879"/>
    <s v="ALSGQLNPQVNLVDTLNSGQYTVFA"/>
    <n v="25"/>
    <s v="NP_217391.1"/>
    <x v="0"/>
    <x v="0"/>
    <x v="0"/>
    <s v="Rv2875"/>
    <x v="0"/>
    <s v="Nil"/>
    <x v="0"/>
    <s v="EFG78037.1"/>
    <x v="0"/>
    <s v="No"/>
    <s v="No"/>
    <s v="Yes"/>
    <s v="No"/>
    <x v="55"/>
    <x v="6"/>
    <x v="6"/>
    <x v="6"/>
    <s v="HLA-DRB1*03:05,HLA-DRB1*03:06,HLA-DRB1*03:07,HLA-DRB1*03:08,HLA-DRB1*04:01,HLA-DRB1*04:02,HLA-DRB1*04:04,HLA-DRB1*04:05,HLA-DRB1*04:08,HLA-DRB1*04:10,HLA-DRB1*04:21,HLA-DRB1*04:23,HLA-DRB1*04:26,HLA-DRB1*08:02,HLA-DRB1*08:04,HLA-DRB1*08:06,HLA-DRB1*08:13,HLA-DRB1*08:17,HLA-DRB1*11:02,HLA-DRB1*11:04,HLA-DRB1*11:06,HLA-DRB1*11:07,HLA-DRB1*11:21,HLA-DRB1*11:28,HLA-DRB1*12:01,HLA-DRB1*13:05,HLA-DRB1*13:07,HLA-DRB1*13:11,HLA-DRB1*13:21,HLA-DRB1*13:22"/>
    <x v="58"/>
    <n v="1.4913616938342726"/>
    <x v="58"/>
    <x v="266"/>
    <x v="279"/>
    <x v="368"/>
    <x v="398"/>
    <s v="ALSGQLNPQVNLVdtlnggeytvfa"/>
    <s v="bceid_103118:12(-3)/15(80.0%)&lt;=&gt;tceid_2879:12(-13)/25(48.0%)"/>
    <x v="1"/>
    <x v="2"/>
    <s v="1,1,1.0,0.0"/>
    <s v="Rv2875"/>
    <s v="76-100"/>
    <x v="0"/>
    <x v="2"/>
    <x v="1"/>
    <n v="0.33333333333333331"/>
    <x v="449"/>
    <n v="477"/>
  </r>
  <r>
    <n v="174010"/>
    <s v="SPALYLLDGLRAQDD"/>
    <n v="15"/>
    <s v="NP_216402.1,NP_218321.1"/>
    <x v="3"/>
    <x v="3"/>
    <x v="3"/>
    <s v="Rv1886c,Rv3804c"/>
    <x v="3"/>
    <s v="Nil"/>
    <x v="0"/>
    <s v="EEN90055.1,EFG77402.1,EFG79198.1,KGF18448.1,OFU53879.1"/>
    <x v="6"/>
    <s v="No"/>
    <s v="No"/>
    <s v="Yes"/>
    <s v="No"/>
    <x v="55"/>
    <x v="6"/>
    <x v="6"/>
    <x v="6"/>
    <s v="HLA-DRB1*01:01,HLA-DRB1*01:02,HLA-DRB1*03:05,HLA-DRB1*03:09,HLA-DRB1*04:04,HLA-DRB1*04:05,HLA-DRB1*11:04,HLA-DRB1*11:06,HLA-DRB1*11:07,HLA-DRB1*11:14,HLA-DRB1*11:28,HLA-DRB1*13:05,HLA-DRB1*13:11,HLA-DRB1*13:23,HLA-DRB1*15:02,HLA-DRB1*15:06,HLA-DRB3*01:01,HLA-DRB4*01:01"/>
    <x v="66"/>
    <n v="1.2787536009528289"/>
    <x v="66"/>
    <x v="267"/>
    <x v="280"/>
    <x v="369"/>
    <x v="399"/>
    <s v="Nil"/>
    <s v="Nil"/>
    <x v="0"/>
    <x v="2"/>
    <s v="1,2,1.99,0.1"/>
    <s v="Rv3804c,Rv1886c"/>
    <s v="76-90,73-87"/>
    <x v="3"/>
    <x v="2"/>
    <x v="1"/>
    <n v="0.33333333333333331"/>
    <x v="450"/>
    <n v="478"/>
  </r>
  <r>
    <n v="37059"/>
    <s v="LKVYQNAGGTHPTTTYKAFD"/>
    <n v="20"/>
    <s v="NP_216496.1"/>
    <x v="0"/>
    <x v="0"/>
    <x v="0"/>
    <s v="Rv1980c"/>
    <x v="0"/>
    <s v="Nil"/>
    <x v="0"/>
    <s v="Nil"/>
    <x v="1"/>
    <s v="Yes"/>
    <s v="No"/>
    <s v="No"/>
    <s v="No"/>
    <x v="40"/>
    <x v="5"/>
    <x v="5"/>
    <x v="5"/>
    <s v="HLA-DQA1*05:01/DQB1*03:01,HLA-DRB1*08:06,HLA-DRB1*15:06"/>
    <x v="89"/>
    <n v="0.6020599913279624"/>
    <x v="89"/>
    <x v="262"/>
    <x v="281"/>
    <x v="365"/>
    <x v="293"/>
    <s v="LKVYqnaggthptttykafD"/>
    <s v="bceid_103525:15(-0)/15(100.0%)&lt;=&gt;tceid_37059:15(-5)/20(75.0%)"/>
    <x v="1"/>
    <x v="2"/>
    <s v="1,1,1.0,0.0"/>
    <s v="Rv1980c"/>
    <s v="114-133"/>
    <x v="0"/>
    <x v="2"/>
    <x v="1"/>
    <n v="0.33333333333333331"/>
    <x v="451"/>
    <n v="479"/>
  </r>
  <r>
    <n v="161675"/>
    <s v="QNLARTISEAGQAMA"/>
    <n v="15"/>
    <s v="YP_178023.1"/>
    <x v="0"/>
    <x v="0"/>
    <x v="0"/>
    <s v="Rv3875"/>
    <x v="0"/>
    <s v="Nil"/>
    <x v="0"/>
    <s v="Nil"/>
    <x v="1"/>
    <s v="Yes"/>
    <s v="No"/>
    <s v="No"/>
    <s v="No"/>
    <x v="50"/>
    <x v="6"/>
    <x v="6"/>
    <x v="6"/>
    <s v="HLA-DQA1*05:01/DQB1*03:01"/>
    <x v="93"/>
    <n v="0.3010299956639812"/>
    <x v="93"/>
    <x v="268"/>
    <x v="282"/>
    <x v="339"/>
    <x v="293"/>
    <s v="QNLartiseagqama"/>
    <s v="bceid_161597:12(-3)/15(80.0%)&lt;=&gt;tceid_161675:12(-3)/15(80.0%)"/>
    <x v="1"/>
    <x v="2"/>
    <s v="1,1,1.0,0.0"/>
    <s v="Rv3875"/>
    <s v="70-84"/>
    <x v="0"/>
    <x v="0"/>
    <x v="0"/>
    <n v="0.66666666666666663"/>
    <x v="452"/>
    <n v="480"/>
  </r>
  <r>
    <n v="19050"/>
    <s v="GDLVGPGCAEYAAANPTGPASVQGM"/>
    <n v="25"/>
    <s v="NP_217391.1"/>
    <x v="0"/>
    <x v="0"/>
    <x v="0"/>
    <s v="Rv2875"/>
    <x v="0"/>
    <s v="Nil"/>
    <x v="0"/>
    <s v="Nil"/>
    <x v="1"/>
    <s v="Yes"/>
    <s v="No"/>
    <s v="No"/>
    <s v="No"/>
    <x v="40"/>
    <x v="5"/>
    <x v="5"/>
    <x v="5"/>
    <s v="HLA-DQA1*05:01/DQB1*03:01,HLA-DRB1*09:01"/>
    <x v="92"/>
    <n v="0.47712125471966244"/>
    <x v="92"/>
    <x v="269"/>
    <x v="283"/>
    <x v="370"/>
    <x v="400"/>
    <s v="gdlvgpgcaeyaAANPTGPASVQGM,gdlvgpgcaeyaaanPTGPASVQGM"/>
    <s v="bceid_103000:12(-3)/15(80.0%)&lt;=&gt;tceid_19050:12(-13)/25(48.0%),bceid_103199:15(-0)/15(100.0%)&lt;=&gt;tceid_19050:15(-10)/25(60.0%)"/>
    <x v="3"/>
    <x v="2"/>
    <s v="1,1,1.0,0.0"/>
    <s v="Rv2875"/>
    <s v="31-55"/>
    <x v="0"/>
    <x v="2"/>
    <x v="1"/>
    <n v="0.33333333333333331"/>
    <x v="453"/>
    <n v="481"/>
  </r>
  <r>
    <n v="22414"/>
    <s v="GSLQGQWRGAAGTAA"/>
    <n v="15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5:01/DQB1*03:01,HLA-DRB1*09:01"/>
    <x v="92"/>
    <n v="0.47712125471966244"/>
    <x v="92"/>
    <x v="269"/>
    <x v="283"/>
    <x v="370"/>
    <x v="400"/>
    <s v="GSLqgqwrgaagtaa"/>
    <s v="bceid_103519:12(-3)/15(80.0%)&lt;=&gt;tceid_22414:12(-3)/15(80.0%)"/>
    <x v="1"/>
    <x v="2"/>
    <s v="1,1,1.0,0.0"/>
    <s v="Rv3874"/>
    <s v="37-51"/>
    <x v="0"/>
    <x v="2"/>
    <x v="1"/>
    <n v="0.33333333333333331"/>
    <x v="453"/>
    <n v="482"/>
  </r>
  <r>
    <n v="161697"/>
    <s v="SLQGQWRGAAGTAAQ"/>
    <n v="15"/>
    <s v="NP_218391.1"/>
    <x v="0"/>
    <x v="0"/>
    <x v="0"/>
    <s v="Rv3874"/>
    <x v="0"/>
    <s v="Nil"/>
    <x v="0"/>
    <s v="Nil"/>
    <x v="1"/>
    <s v="Yes"/>
    <s v="No"/>
    <s v="No"/>
    <s v="No"/>
    <x v="40"/>
    <x v="5"/>
    <x v="5"/>
    <x v="5"/>
    <s v="HLA-DQA1*05:01/DQB1*03:01,HLA-DRB1*09:01"/>
    <x v="92"/>
    <n v="0.47712125471966244"/>
    <x v="92"/>
    <x v="269"/>
    <x v="283"/>
    <x v="370"/>
    <x v="400"/>
    <s v="SLqgqwrgaagtaaq"/>
    <s v="bceid_103519:13(-2)/15(86.67%)&lt;=&gt;tceid_161697:13(-2)/15(86.67%)"/>
    <x v="1"/>
    <x v="2"/>
    <s v="1,1,1.0,0.0"/>
    <s v="Rv3874"/>
    <s v="38-52"/>
    <x v="0"/>
    <x v="2"/>
    <x v="1"/>
    <n v="0.33333333333333331"/>
    <x v="453"/>
    <n v="483"/>
  </r>
  <r>
    <n v="120567"/>
    <s v="GRLRGLFTNPGSW"/>
    <n v="13"/>
    <s v="NP_216502.1"/>
    <x v="0"/>
    <x v="0"/>
    <x v="0"/>
    <s v="Rv1986"/>
    <x v="0"/>
    <s v="Nil"/>
    <x v="0"/>
    <s v="Nil"/>
    <x v="1"/>
    <s v="Yes"/>
    <s v="No"/>
    <s v="No"/>
    <s v="No"/>
    <x v="49"/>
    <x v="5"/>
    <x v="5"/>
    <x v="5"/>
    <s v="HLA-A*25:01,HLA-A*30:01,HLA-A*32:01,HLA-B*13:01,HLA-B*15:01,HLA-B*15:25,HLA-B*27:02,HLA-B*57:01,HLA-B*58:01,HLA-B*58:02"/>
    <x v="84"/>
    <n v="1.0413926851582251"/>
    <x v="84"/>
    <x v="270"/>
    <x v="284"/>
    <x v="371"/>
    <x v="401"/>
    <s v="Nil"/>
    <s v="Nil"/>
    <x v="0"/>
    <x v="1"/>
    <s v="0,1,0.99,0.09"/>
    <s v="Rv1986"/>
    <s v="166-178"/>
    <x v="0"/>
    <x v="2"/>
    <x v="1"/>
    <n v="0.33333333333333331"/>
    <x v="454"/>
    <n v="484"/>
  </r>
  <r>
    <n v="56836"/>
    <s v="SAIQGNVTSIHSLLDEGKQSLTKLA"/>
    <n v="25"/>
    <s v="YP_178023.1"/>
    <x v="0"/>
    <x v="0"/>
    <x v="0"/>
    <s v="Rv3875"/>
    <x v="0"/>
    <s v="Nil"/>
    <x v="0"/>
    <s v="Nil"/>
    <x v="1"/>
    <s v="Yes"/>
    <s v="No"/>
    <s v="No"/>
    <s v="No"/>
    <x v="55"/>
    <x v="6"/>
    <x v="6"/>
    <x v="6"/>
    <s v="HLA-DRB1*04:01,HLA-DRB1*04:04,HLA-DRB1*04:05,HLA-DRB1*04:08,HLA-DRB1*04:10,HLA-DRB1*04:23,HLA-DRB1*04:26,HLA-DRB3*02:02"/>
    <x v="88"/>
    <n v="0.95424250943932487"/>
    <x v="88"/>
    <x v="271"/>
    <x v="285"/>
    <x v="372"/>
    <x v="402"/>
    <s v="saiqgnvtsihslLDEGKQSLTKLA,SAIQGnvtsihslldegkqslTKLA,SAIQGNvtsihslldegkqsltklA"/>
    <s v="bceid_60:13(-3)/16(81.25%)&lt;=&gt;tceid_56836:13(-12)/25(52.0%),bceid_46500:16(-0)/16(100.0%)&lt;=&gt;tceid_56836:16(-9)/25(64.0%),bceid_433149:18(-0)/18(100.0%)&lt;=&gt;tceid_56836:18(-7)/25(72.0%)"/>
    <x v="2"/>
    <x v="0"/>
    <s v="0,1,1.0,0.06"/>
    <s v="Rv3875"/>
    <s v="16-40"/>
    <x v="0"/>
    <x v="0"/>
    <x v="0"/>
    <n v="0.66666666666666663"/>
    <x v="455"/>
    <n v="485"/>
  </r>
  <r>
    <n v="141202"/>
    <s v="AEMWAQDAA"/>
    <n v="9"/>
    <s v="YP_177765.1,YP_177828.1,YP_177841.1,YP_177844.1,YP_177913.1,YP_177935.1,YP_177984.1,YP_177998.1"/>
    <x v="7"/>
    <x v="7"/>
    <x v="7"/>
    <s v="Rv0915c,Rv1706c,Rv1802,Rv1808,Rv2892c,Rv3136,Rv3532,Rv3621c"/>
    <x v="7"/>
    <s v="Nil"/>
    <x v="0"/>
    <s v="Nil"/>
    <x v="1"/>
    <s v="Yes"/>
    <s v="No"/>
    <s v="No"/>
    <s v="No"/>
    <x v="56"/>
    <x v="6"/>
    <x v="6"/>
    <x v="6"/>
    <s v="HLA-B*40:01,HLA-B*40:02,HLA-B*49:01,HLA-B*50:01"/>
    <x v="90"/>
    <n v="0.69897000433601886"/>
    <x v="90"/>
    <x v="272"/>
    <x v="286"/>
    <x v="373"/>
    <x v="403"/>
    <s v="Nil"/>
    <s v="Nil"/>
    <x v="0"/>
    <x v="2"/>
    <s v="4,9,7.89,0.62"/>
    <s v="Rv3136,Rv0915c,Rv1802,Rv1706c,Rv3532"/>
    <s v="141-149,141-149,140-148,178-186,143-151"/>
    <x v="2"/>
    <x v="2"/>
    <x v="1"/>
    <n v="0.33333333333333331"/>
    <x v="456"/>
    <n v="486"/>
  </r>
  <r>
    <n v="61834"/>
    <s v="STPREAPYELNITSATYQSA"/>
    <n v="20"/>
    <s v="NP_216496.1"/>
    <x v="0"/>
    <x v="0"/>
    <x v="0"/>
    <s v="Rv1980c"/>
    <x v="0"/>
    <s v="Nil"/>
    <x v="0"/>
    <s v="Nil"/>
    <x v="1"/>
    <s v="Yes"/>
    <s v="No"/>
    <s v="No"/>
    <s v="No"/>
    <x v="40"/>
    <x v="5"/>
    <x v="5"/>
    <x v="5"/>
    <s v="HLA-DQA1*01:02/DQB1*06:02,HLA-DRB1*04:01,HLA-DRB1*04:21,HLA-DRB1*04:26,HLA-DRB3*02:02"/>
    <x v="91"/>
    <n v="0.77815125038364363"/>
    <x v="91"/>
    <x v="273"/>
    <x v="287"/>
    <x v="374"/>
    <x v="376"/>
    <s v="Nil"/>
    <s v="Nil"/>
    <x v="0"/>
    <x v="0"/>
    <s v="0,1,1.0,0.06"/>
    <s v="Rv1980c"/>
    <s v="84-103"/>
    <x v="0"/>
    <x v="2"/>
    <x v="1"/>
    <n v="0.33333333333333331"/>
    <x v="457"/>
    <n v="487"/>
  </r>
  <r>
    <n v="858660"/>
    <s v="MLSELGEPV"/>
    <n v="9"/>
    <s v="NP_217145.1"/>
    <x v="0"/>
    <x v="0"/>
    <x v="0"/>
    <s v="Rv2629,Rv3365c"/>
    <x v="3"/>
    <s v="Nil"/>
    <x v="0"/>
    <s v="Nil"/>
    <x v="1"/>
    <s v="Yes"/>
    <s v="No"/>
    <s v="No"/>
    <s v="No"/>
    <x v="49"/>
    <x v="5"/>
    <x v="5"/>
    <x v="5"/>
    <s v="HLA-A*02:01,HLA-A*02:06,HLA-A*68:02,HLA-B*13:02"/>
    <x v="90"/>
    <n v="0.69897000433601886"/>
    <x v="90"/>
    <x v="274"/>
    <x v="288"/>
    <x v="375"/>
    <x v="307"/>
    <s v="Nil"/>
    <s v="Nil"/>
    <x v="0"/>
    <x v="2"/>
    <s v="1,2,1.31,0.46"/>
    <s v="Rv2629,Rv3365c,Rv0894"/>
    <s v="315-323,750-758,110-118"/>
    <x v="1"/>
    <x v="2"/>
    <x v="1"/>
    <n v="0.33333333333333331"/>
    <x v="458"/>
    <n v="488"/>
  </r>
  <r>
    <n v="73524"/>
    <s v="YDAYFTDAGGITPGNSV"/>
    <n v="17"/>
    <s v="NP_218014.1"/>
    <x v="0"/>
    <x v="0"/>
    <x v="0"/>
    <s v="Rv3497c"/>
    <x v="0"/>
    <s v="Nil"/>
    <x v="0"/>
    <s v="EFG77718.1"/>
    <x v="0"/>
    <s v="No"/>
    <s v="No"/>
    <s v="Yes"/>
    <s v="No"/>
    <x v="40"/>
    <x v="5"/>
    <x v="5"/>
    <x v="5"/>
    <s v="HLA-DQA1*05:01/DQB1*03:01,HLA-DRB3*01:01"/>
    <x v="92"/>
    <n v="0.47712125471966244"/>
    <x v="92"/>
    <x v="268"/>
    <x v="282"/>
    <x v="339"/>
    <x v="293"/>
    <s v="Nil"/>
    <s v="Nil"/>
    <x v="0"/>
    <x v="0"/>
    <s v="0,1,1.0,0.06"/>
    <s v="Rv3497c"/>
    <s v="47-63"/>
    <x v="0"/>
    <x v="2"/>
    <x v="1"/>
    <n v="0.33333333333333331"/>
    <x v="459"/>
    <n v="489"/>
  </r>
  <r>
    <n v="35652"/>
    <s v="LEPMASILDPGASQSTTN"/>
    <n v="18"/>
    <s v="YP_178022.1"/>
    <x v="0"/>
    <x v="0"/>
    <x v="0"/>
    <s v="Rv3873"/>
    <x v="0"/>
    <s v="Nil"/>
    <x v="0"/>
    <s v="Nil"/>
    <x v="1"/>
    <s v="Yes"/>
    <s v="No"/>
    <s v="No"/>
    <s v="No"/>
    <x v="48"/>
    <x v="4"/>
    <x v="4"/>
    <x v="4"/>
    <s v="HLA-B*40:01,HLA-B*40:02,HLA-B*56:01,HLA-C*05:01,HLA-C*08:02,HLA-DRB1*04:10"/>
    <x v="74"/>
    <n v="0.84509804001425681"/>
    <x v="74"/>
    <x v="275"/>
    <x v="289"/>
    <x v="376"/>
    <x v="404"/>
    <s v="Nil"/>
    <s v="Nil"/>
    <x v="0"/>
    <x v="4"/>
    <s v="0,1,0.99,0.1"/>
    <s v="Rv3873"/>
    <s v="167-184"/>
    <x v="0"/>
    <x v="2"/>
    <x v="1"/>
    <n v="0.33333333333333331"/>
    <x v="460"/>
    <n v="490"/>
  </r>
  <r>
    <n v="120421"/>
    <s v="AVVRFQEAANKQK"/>
    <n v="13"/>
    <s v="NP_218391.1"/>
    <x v="0"/>
    <x v="0"/>
    <x v="0"/>
    <s v="Rv3874"/>
    <x v="0"/>
    <s v="Nil"/>
    <x v="0"/>
    <s v="Nil"/>
    <x v="1"/>
    <s v="Yes"/>
    <s v="No"/>
    <s v="No"/>
    <s v="No"/>
    <x v="49"/>
    <x v="5"/>
    <x v="5"/>
    <x v="5"/>
    <s v="HLA-A*03:01,HLA-A*11:01,HLA-A*30:01,HLA-B*27:02,HLA-B*27:05"/>
    <x v="91"/>
    <n v="0.77815125038364363"/>
    <x v="91"/>
    <x v="276"/>
    <x v="290"/>
    <x v="377"/>
    <x v="137"/>
    <s v="avvrfqeaankqK,avvrfqeaankqk"/>
    <s v="bceid_3934:12(-3)/15(80.0%)&lt;=&gt;tceid_120421:12(-1)/13(92.31%),bceid_120421:13(-0)/13(100.0%)&lt;=&gt;tceid_120421:13(-0)/13(100.0%)"/>
    <x v="3"/>
    <x v="0"/>
    <s v="0,1,1.0,0.06"/>
    <s v="Rv3874"/>
    <s v="54-66"/>
    <x v="0"/>
    <x v="2"/>
    <x v="1"/>
    <n v="0.33333333333333331"/>
    <x v="461"/>
    <n v="491"/>
  </r>
  <r>
    <n v="120904"/>
    <s v="RALKRRNARTKAR"/>
    <n v="13"/>
    <s v="NP_217735.1"/>
    <x v="0"/>
    <x v="0"/>
    <x v="0"/>
    <s v="Rv3219"/>
    <x v="0"/>
    <s v="Nil"/>
    <x v="0"/>
    <s v="Nil"/>
    <x v="1"/>
    <s v="Yes"/>
    <s v="No"/>
    <s v="No"/>
    <s v="No"/>
    <x v="49"/>
    <x v="5"/>
    <x v="5"/>
    <x v="5"/>
    <s v="HLA-A*03:01,HLA-A*30:01,HLA-A*31:01,HLA-A*33:03,HLA-A*74:01,HLA-B*27:05"/>
    <x v="74"/>
    <n v="0.84509804001425681"/>
    <x v="74"/>
    <x v="277"/>
    <x v="291"/>
    <x v="378"/>
    <x v="405"/>
    <s v="ralkrrnartkar"/>
    <s v="bceid_120904:13(-0)/13(100.0%)&lt;=&gt;tceid_120904:13(-0)/13(100.0%)"/>
    <x v="1"/>
    <x v="2"/>
    <s v="1,1,1.0,0.0"/>
    <s v="Rv3219"/>
    <s v="69-81"/>
    <x v="0"/>
    <x v="2"/>
    <x v="1"/>
    <n v="0.33333333333333331"/>
    <x v="462"/>
    <n v="492"/>
  </r>
  <r>
    <n v="161691"/>
    <s v="SEAGQAMASTEGNVT"/>
    <n v="15"/>
    <s v="YP_178023.1"/>
    <x v="0"/>
    <x v="0"/>
    <x v="0"/>
    <s v="Rv3875"/>
    <x v="0"/>
    <s v="Nil"/>
    <x v="0"/>
    <s v="Nil"/>
    <x v="1"/>
    <s v="Yes"/>
    <s v="No"/>
    <s v="No"/>
    <s v="No"/>
    <x v="43"/>
    <x v="5"/>
    <x v="5"/>
    <x v="5"/>
    <s v="HLA-B*50:01,HLA-DQA1*04:01/DQB1*04:02"/>
    <x v="92"/>
    <n v="0.47712125471966244"/>
    <x v="92"/>
    <x v="278"/>
    <x v="292"/>
    <x v="379"/>
    <x v="406"/>
    <s v="Nil"/>
    <s v="Nil"/>
    <x v="0"/>
    <x v="2"/>
    <s v="1,1,1.0,0.0"/>
    <s v="Rv3875"/>
    <s v="77-91"/>
    <x v="0"/>
    <x v="0"/>
    <x v="0"/>
    <n v="0.66666666666666663"/>
    <x v="463"/>
    <n v="493"/>
  </r>
  <r>
    <n v="423391"/>
    <s v="KVLGYRNWL"/>
    <n v="9"/>
    <s v="NP_216353.1"/>
    <x v="0"/>
    <x v="0"/>
    <x v="0"/>
    <s v="Rv1837c"/>
    <x v="0"/>
    <s v="Nil"/>
    <x v="0"/>
    <s v="EEH68648.1,EEN84108.1,EET81703.1,EEW15795.1,EEX00354.1,EEX05013.1,EEY78016.1,EEY87584.1,EEY90732.1,EEY93599.1,EEY95784.1,EFF82369.1,EFF87170.1,EFG79282.1,EFP57361.1,EFV13973.1,EFV76930.1,EGD24719.1,EGJ61120.1,EGJ66139.1,EGJ68173.1,EHL95081.1,ENA34142.1,OFN29814.1,OFO15302.1,OFS17697.1,OFS17699.1,OFS29693.1"/>
    <x v="15"/>
    <s v="No"/>
    <s v="No"/>
    <s v="Yes"/>
    <s v="No"/>
    <x v="27"/>
    <x v="4"/>
    <x v="4"/>
    <x v="4"/>
    <s v="HLA-A*32:01,HLA-B*57:01,HLA-B*58:01,HLA-B*58:02,HLA-C*15:02,HLA-C*17:01"/>
    <x v="74"/>
    <n v="0.84509804001425681"/>
    <x v="74"/>
    <x v="279"/>
    <x v="293"/>
    <x v="380"/>
    <x v="407"/>
    <s v="Nil"/>
    <s v="Nil"/>
    <x v="0"/>
    <x v="0"/>
    <s v="0,1,1.0,0.06"/>
    <s v="Rv1837c"/>
    <s v="284-292"/>
    <x v="0"/>
    <x v="2"/>
    <x v="1"/>
    <n v="0.33333333333333331"/>
    <x v="464"/>
    <n v="494"/>
  </r>
  <r>
    <n v="180077"/>
    <s v="YAEMWAQDA"/>
    <n v="9"/>
    <s v="YP_177677.1,YP_177765.1,YP_177778.1,YP_177801.1,YP_177827.1,YP_177828.1,YP_177833.1,YP_177836.1,YP_177840.1,YP_177841.1,YP_177844.1,YP_177845.1,YP_177906.1,YP_177913.1,YP_177935.1,YP_177976.1,YP_177984.1,YP_177998.1,YP_178009.1"/>
    <x v="8"/>
    <x v="8"/>
    <x v="8"/>
    <s v="Rv0915c,Rv1039c,Rv1361c,Rv1705c,Rv1706c,Rv1787,Rv1790,Rv1801,Rv1802,Rv1807,Rv1808,Rv1809,Rv2768c,Rv2770c,Rv2892c,Rv3136,Rv3478,Rv3532,Rv3621c,Rv3738c"/>
    <x v="8"/>
    <s v="Nil"/>
    <x v="0"/>
    <s v="EFG75165.1,EFG76295.1,EFG77531.1"/>
    <x v="2"/>
    <s v="No"/>
    <s v="No"/>
    <s v="Yes"/>
    <s v="No"/>
    <x v="56"/>
    <x v="6"/>
    <x v="6"/>
    <x v="6"/>
    <s v="HLA-B*50:01"/>
    <x v="93"/>
    <n v="0.3010299956639812"/>
    <x v="93"/>
    <x v="280"/>
    <x v="294"/>
    <x v="381"/>
    <x v="394"/>
    <s v="Nil"/>
    <s v="Nil"/>
    <x v="0"/>
    <x v="2"/>
    <s v="14,21,18.66,0.97"/>
    <s v="Rv1807,Rv0915c,Rv3136,Rv1802,Rv1039c,Rv1787,Rv1790,Rv1706c,Rv1361c,Rv3532,Rv1801,Rv1809"/>
    <s v="140-148,140-148,140-148,139-147,140-148,140-148,140-148,177-185,141-149,142-150,139-147,140-148"/>
    <x v="7"/>
    <x v="2"/>
    <x v="1"/>
    <n v="0.33333333333333331"/>
    <x v="465"/>
    <n v="495"/>
  </r>
  <r>
    <n v="173938"/>
    <s v="GKLIANNTRVWVYCG"/>
    <n v="15"/>
    <s v="NP_218321.1"/>
    <x v="0"/>
    <x v="0"/>
    <x v="0"/>
    <s v="Rv3804c"/>
    <x v="0"/>
    <s v="Nil"/>
    <x v="0"/>
    <s v="EFG77402.1"/>
    <x v="0"/>
    <s v="No"/>
    <s v="No"/>
    <s v="Yes"/>
    <s v="No"/>
    <x v="40"/>
    <x v="5"/>
    <x v="5"/>
    <x v="5"/>
    <s v="HLA-DQA1*01:02/DQB1*06:02,HLA-DRB1*04:02,HLA-DRB1*13:02,HLA-DRB3*02:02"/>
    <x v="90"/>
    <n v="0.69897000433601886"/>
    <x v="90"/>
    <x v="281"/>
    <x v="295"/>
    <x v="382"/>
    <x v="408"/>
    <s v="Nil"/>
    <s v="Nil"/>
    <x v="0"/>
    <x v="1"/>
    <s v="0,1,0.99,0.09"/>
    <s v="Rv3804c"/>
    <s v="241-255"/>
    <x v="0"/>
    <x v="2"/>
    <x v="1"/>
    <n v="0.33333333333333331"/>
    <x v="466"/>
    <n v="496"/>
  </r>
  <r>
    <n v="24522"/>
    <s v="HPTTTYKAFDWDQAYRKPIT"/>
    <n v="20"/>
    <s v="NP_216496.1"/>
    <x v="0"/>
    <x v="0"/>
    <x v="0"/>
    <s v="Rv1980c"/>
    <x v="0"/>
    <s v="Nil"/>
    <x v="0"/>
    <s v="Nil"/>
    <x v="1"/>
    <s v="Yes"/>
    <s v="No"/>
    <s v="No"/>
    <s v="No"/>
    <x v="40"/>
    <x v="5"/>
    <x v="5"/>
    <x v="5"/>
    <s v="HLA-DQA1*01:01/DQB1*05:01,HLA-DRB1*03:01,HLA-DRB3*01:01"/>
    <x v="89"/>
    <n v="0.6020599913279624"/>
    <x v="89"/>
    <x v="282"/>
    <x v="296"/>
    <x v="383"/>
    <x v="409"/>
    <s v="hptttykafdwdqayrkpit"/>
    <s v="bceid_24522:20(-0)/20(100.0%)&lt;=&gt;tceid_24522:20(-0)/20(100.0%)"/>
    <x v="1"/>
    <x v="2"/>
    <s v="1,1,1.0,0.0"/>
    <s v="Rv1980c"/>
    <s v="124-143"/>
    <x v="0"/>
    <x v="2"/>
    <x v="1"/>
    <n v="0.33333333333333331"/>
    <x v="467"/>
    <n v="497"/>
  </r>
  <r>
    <n v="73593"/>
    <s v="YDTLWQADTDPLPVVFPIVQ"/>
    <n v="20"/>
    <s v="NP_216496.1"/>
    <x v="0"/>
    <x v="0"/>
    <x v="0"/>
    <s v="Rv1980c"/>
    <x v="0"/>
    <s v="Nil"/>
    <x v="0"/>
    <s v="Nil"/>
    <x v="1"/>
    <s v="Yes"/>
    <s v="No"/>
    <s v="No"/>
    <s v="No"/>
    <x v="40"/>
    <x v="5"/>
    <x v="5"/>
    <x v="5"/>
    <s v="HLA-DQA1*05:01/DQB1*02:01,HLA-DRB3*01:01"/>
    <x v="92"/>
    <n v="0.47712125471966244"/>
    <x v="92"/>
    <x v="283"/>
    <x v="282"/>
    <x v="384"/>
    <x v="410"/>
    <s v="Nil"/>
    <s v="Nil"/>
    <x v="0"/>
    <x v="2"/>
    <s v="1,1,1.0,0.0"/>
    <s v="Rv1980c"/>
    <s v="144-163"/>
    <x v="0"/>
    <x v="2"/>
    <x v="1"/>
    <n v="0.33333333333333331"/>
    <x v="468"/>
    <n v="498"/>
  </r>
  <r>
    <n v="140542"/>
    <s v="ALLGGLRPV"/>
    <n v="9"/>
    <s v="NP_218015.1"/>
    <x v="0"/>
    <x v="0"/>
    <x v="0"/>
    <s v="Rv3498c"/>
    <x v="0"/>
    <s v="Nil"/>
    <x v="0"/>
    <s v="Nil"/>
    <x v="1"/>
    <s v="Yes"/>
    <s v="No"/>
    <s v="No"/>
    <s v="No"/>
    <x v="49"/>
    <x v="5"/>
    <x v="5"/>
    <x v="5"/>
    <s v="HLA-A*02:01,HLA-A*02:06,HLA-B*13:02"/>
    <x v="89"/>
    <n v="0.6020599913279624"/>
    <x v="89"/>
    <x v="246"/>
    <x v="260"/>
    <x v="350"/>
    <x v="307"/>
    <s v="Nil"/>
    <s v="Nil"/>
    <x v="0"/>
    <x v="4"/>
    <s v="0,2,0.99,0.12"/>
    <s v="Rv3498c"/>
    <s v="144-152"/>
    <x v="0"/>
    <x v="2"/>
    <x v="1"/>
    <n v="0.33333333333333331"/>
    <x v="469"/>
    <n v="499"/>
  </r>
  <r>
    <n v="38749"/>
    <s v="LPVEYLQVPSPSMGR"/>
    <n v="15"/>
    <s v="NP_216402.1,NP_218321.1,YP_177694.1"/>
    <x v="1"/>
    <x v="1"/>
    <x v="1"/>
    <s v="Rv0129c,Rv1886c,Rv3804c"/>
    <x v="1"/>
    <s v="Nil"/>
    <x v="0"/>
    <s v="EFG76843.1,EFG77402.1,EFG79198.1"/>
    <x v="2"/>
    <s v="No"/>
    <s v="No"/>
    <s v="Yes"/>
    <s v="No"/>
    <x v="55"/>
    <x v="6"/>
    <x v="6"/>
    <x v="6"/>
    <s v="HLA-DRB1*01:01,HLA-DRB1*04:01,HLA-DRB1*04:04,HLA-DRB1*04:05,HLA-DRB3*02:02"/>
    <x v="91"/>
    <n v="0.77815125038364363"/>
    <x v="91"/>
    <x v="284"/>
    <x v="297"/>
    <x v="372"/>
    <x v="411"/>
    <s v="LpveylqvpsPSMGR"/>
    <s v="bceid_185214:9(-0)/9(100.0%)&lt;=&gt;tceid_38749:9(-6)/15(60.0%)"/>
    <x v="1"/>
    <x v="2"/>
    <s v="2,3,2.99,0.1"/>
    <s v="Rv1886c,Rv3804c,Rv0129c"/>
    <s v="46-60,49-63,52-66"/>
    <x v="1"/>
    <x v="2"/>
    <x v="1"/>
    <n v="0.33333333333333331"/>
    <x v="470"/>
    <n v="500"/>
  </r>
  <r>
    <n v="13205"/>
    <s v="ELPGVDPDKDVDIMV"/>
    <n v="15"/>
    <s v="NP_216547.1"/>
    <x v="0"/>
    <x v="0"/>
    <x v="0"/>
    <s v="Rv2031c"/>
    <x v="0"/>
    <s v="Nil"/>
    <x v="0"/>
    <s v="Nil"/>
    <x v="1"/>
    <s v="Yes"/>
    <s v="No"/>
    <s v="No"/>
    <s v="No"/>
    <x v="56"/>
    <x v="6"/>
    <x v="6"/>
    <x v="6"/>
    <s v="HLA-B*35:01,HLA-B*35:03,HLA-B*51:01,HLA-B*53:01"/>
    <x v="90"/>
    <n v="0.69897000433601886"/>
    <x v="90"/>
    <x v="285"/>
    <x v="298"/>
    <x v="385"/>
    <x v="412"/>
    <s v="Nil"/>
    <s v="Nil"/>
    <x v="0"/>
    <x v="2"/>
    <s v="1,1,1.0,0.0"/>
    <s v="Rv2031c"/>
    <s v="56-70"/>
    <x v="0"/>
    <x v="0"/>
    <x v="0"/>
    <n v="0.66666666666666663"/>
    <x v="471"/>
    <n v="501"/>
  </r>
  <r>
    <n v="120870"/>
    <s v="PHVKPAALAEQPG"/>
    <n v="13"/>
    <s v="NP_218396.1"/>
    <x v="0"/>
    <x v="0"/>
    <x v="0"/>
    <s v="Rv3879c"/>
    <x v="0"/>
    <s v="Nil"/>
    <x v="0"/>
    <s v="Nil"/>
    <x v="1"/>
    <s v="Yes"/>
    <s v="No"/>
    <s v="No"/>
    <s v="No"/>
    <x v="56"/>
    <x v="6"/>
    <x v="6"/>
    <x v="6"/>
    <s v="HLA-B*07:02,HLA-B*08:01,HLA-B*39:01,HLA-B*55:01,HLA-B*56:01"/>
    <x v="91"/>
    <n v="0.77815125038364363"/>
    <x v="91"/>
    <x v="286"/>
    <x v="299"/>
    <x v="386"/>
    <x v="413"/>
    <s v="phvkpaalaeqpg"/>
    <s v="bceid_120870:13(-0)/13(100.0%)&lt;=&gt;tceid_120870:13(-0)/13(100.0%)"/>
    <x v="1"/>
    <x v="30"/>
    <s v="0,1,0.89,0.32"/>
    <s v="Rv3879c"/>
    <s v="326-338"/>
    <x v="0"/>
    <x v="1"/>
    <x v="0"/>
    <n v="0.66666666666666663"/>
    <x v="472"/>
    <n v="502"/>
  </r>
  <r>
    <n v="174023"/>
    <s v="WQRNDPLLNVGKLIA"/>
    <n v="15"/>
    <s v="NP_218321.1"/>
    <x v="0"/>
    <x v="0"/>
    <x v="0"/>
    <s v="Rv3804c"/>
    <x v="0"/>
    <s v="Nil"/>
    <x v="0"/>
    <s v="Nil"/>
    <x v="1"/>
    <s v="Yes"/>
    <s v="No"/>
    <s v="No"/>
    <s v="No"/>
    <x v="55"/>
    <x v="6"/>
    <x v="6"/>
    <x v="6"/>
    <s v="HLA-DRB1*03:06,HLA-DRB1*03:07,HLA-DRB1*03:08,HLA-DRB1*08:01,HLA-DRB1*08:04,HLA-DRB1*08:17,HLA-DRB1*11:01,HLA-DRB1*11:04,HLA-DRB1*11:06,HLA-DRB1*11:07,HLA-DRB1*11:28,HLA-DRB1*13:02,HLA-DRB1*13:05,HLA-DRB1*13:07,HLA-DRB1*13:11,HLA-DRB1*13:21,HLA-DRB3*02:02"/>
    <x v="76"/>
    <n v="1.255272505103306"/>
    <x v="76"/>
    <x v="287"/>
    <x v="300"/>
    <x v="387"/>
    <x v="414"/>
    <s v="Nil"/>
    <s v="Nil"/>
    <x v="0"/>
    <x v="1"/>
    <s v="0,1,0.99,0.09"/>
    <s v="Rv3804c"/>
    <s v="231-245"/>
    <x v="0"/>
    <x v="2"/>
    <x v="1"/>
    <n v="0.33333333333333331"/>
    <x v="473"/>
    <n v="503"/>
  </r>
  <r>
    <n v="43504"/>
    <s v="NDPLLNVGKLIANNTRVWVY"/>
    <n v="20"/>
    <s v="NP_218321.1"/>
    <x v="0"/>
    <x v="0"/>
    <x v="0"/>
    <s v="Rv3804c"/>
    <x v="0"/>
    <s v="Nil"/>
    <x v="0"/>
    <s v="Nil"/>
    <x v="1"/>
    <s v="Yes"/>
    <s v="No"/>
    <s v="No"/>
    <s v="No"/>
    <x v="55"/>
    <x v="6"/>
    <x v="6"/>
    <x v="6"/>
    <s v="HLA-DRB1*03:06,HLA-DRB1*03:07,HLA-DRB1*03:08,HLA-DRB1*04:02,HLA-DRB1*08:04,HLA-DRB1*08:17,HLA-DRB1*11:01,HLA-DRB1*11:04,HLA-DRB1*11:06,HLA-DRB1*11:07,HLA-DRB1*11:28,HLA-DRB1*13:02,HLA-DRB1*13:05,HLA-DRB1*13:07,HLA-DRB1*13:11,HLA-DRB1*13:21,HLA-DRB3*01:01,HLA-DRB3*02:02"/>
    <x v="66"/>
    <n v="1.2787536009528289"/>
    <x v="66"/>
    <x v="288"/>
    <x v="301"/>
    <x v="388"/>
    <x v="414"/>
    <s v="ndptqqipklvanntrlwvy"/>
    <s v="bceid_43514:20(-0)/20(100.0%)&lt;=&gt;tceid_43504:20(-0)/20(100.0%)"/>
    <x v="1"/>
    <x v="1"/>
    <s v="0,1,0.99,0.09"/>
    <s v="Rv3804c"/>
    <s v="234-253"/>
    <x v="0"/>
    <x v="2"/>
    <x v="1"/>
    <n v="0.33333333333333331"/>
    <x v="474"/>
    <n v="504"/>
  </r>
  <r>
    <n v="13386"/>
    <s v="EMKTDAATL"/>
    <n v="9"/>
    <s v="NP_218391.1,NP_218420.1"/>
    <x v="3"/>
    <x v="3"/>
    <x v="3"/>
    <s v="Rv3874,Rv3903c"/>
    <x v="3"/>
    <s v="Nil"/>
    <x v="0"/>
    <s v="Nil"/>
    <x v="1"/>
    <s v="Yes"/>
    <s v="No"/>
    <s v="No"/>
    <s v="No"/>
    <x v="49"/>
    <x v="5"/>
    <x v="5"/>
    <x v="5"/>
    <s v="HLA-A*25:01,HLA-B*08:01,HLA-B*14:02,HLA-B*15:02"/>
    <x v="90"/>
    <n v="0.69897000433601886"/>
    <x v="90"/>
    <x v="289"/>
    <x v="302"/>
    <x v="389"/>
    <x v="415"/>
    <s v="Nil"/>
    <s v="Nil"/>
    <x v="0"/>
    <x v="2"/>
    <s v="1,2,1.92,0.28"/>
    <s v="Rv3874"/>
    <d v="2022-11-03T00:00:00"/>
    <x v="0"/>
    <x v="2"/>
    <x v="1"/>
    <n v="0.33333333333333331"/>
    <x v="475"/>
    <n v="505"/>
  </r>
  <r>
    <n v="155718"/>
    <s v="RVIPIAASTRESFTVNESRT"/>
    <n v="20"/>
    <s v="NP_216545.1"/>
    <x v="0"/>
    <x v="0"/>
    <x v="0"/>
    <s v="Rv2029c"/>
    <x v="0"/>
    <s v="Nil"/>
    <x v="0"/>
    <s v="Nil"/>
    <x v="1"/>
    <s v="Yes"/>
    <s v="No"/>
    <s v="No"/>
    <s v="No"/>
    <x v="55"/>
    <x v="6"/>
    <x v="6"/>
    <x v="6"/>
    <s v="HLA-DRB1*03:01,HLA-DRB1*04:10,HLA-DRB5*01:01,HLA-DRB5*01:05"/>
    <x v="90"/>
    <n v="0.69897000433601886"/>
    <x v="90"/>
    <x v="290"/>
    <x v="303"/>
    <x v="390"/>
    <x v="416"/>
    <s v="Nil"/>
    <s v="Nil"/>
    <x v="0"/>
    <x v="1"/>
    <s v="0,1,0.99,0.09"/>
    <s v="Rv2029c"/>
    <s v="91-110"/>
    <x v="0"/>
    <x v="0"/>
    <x v="0"/>
    <n v="0.66666666666666663"/>
    <x v="476"/>
    <n v="506"/>
  </r>
  <r>
    <n v="144904"/>
    <s v="HLVRGAEVVDTVP"/>
    <n v="13"/>
    <s v="NP_216285.1"/>
    <x v="0"/>
    <x v="0"/>
    <x v="0"/>
    <s v="Rv1769"/>
    <x v="0"/>
    <s v="Nil"/>
    <x v="0"/>
    <s v="Nil"/>
    <x v="1"/>
    <s v="Yes"/>
    <s v="No"/>
    <s v="No"/>
    <s v="No"/>
    <x v="27"/>
    <x v="4"/>
    <x v="4"/>
    <x v="4"/>
    <s v="HLA-A*02:06,HLA-B*13:02,HLA-B*50:01,HLA-B*52:01,HLA-C*15:02"/>
    <x v="91"/>
    <n v="0.77815125038364363"/>
    <x v="91"/>
    <x v="291"/>
    <x v="304"/>
    <x v="391"/>
    <x v="417"/>
    <s v="Nil"/>
    <s v="Nil"/>
    <x v="0"/>
    <x v="12"/>
    <s v="0,1,0.98,0.15"/>
    <s v="Rv1769"/>
    <s v="392-404"/>
    <x v="0"/>
    <x v="2"/>
    <x v="1"/>
    <n v="0.33333333333333331"/>
    <x v="477"/>
    <n v="507"/>
  </r>
  <r>
    <n v="161641"/>
    <s v="IQGNVTSIHSLLDEG"/>
    <n v="15"/>
    <s v="YP_178023.1"/>
    <x v="0"/>
    <x v="0"/>
    <x v="0"/>
    <s v="Rv3875"/>
    <x v="0"/>
    <s v="Nil"/>
    <x v="0"/>
    <s v="Nil"/>
    <x v="1"/>
    <s v="Yes"/>
    <s v="No"/>
    <s v="No"/>
    <s v="No"/>
    <x v="55"/>
    <x v="6"/>
    <x v="6"/>
    <x v="6"/>
    <s v="HLA-DRB1*04:04,HLA-DRB1*04:05,HLA-DRB1*04:08,HLA-DRB1*04:10,HLA-DRB1*04:23,HLA-DRB1*04:26"/>
    <x v="74"/>
    <n v="0.84509804001425681"/>
    <x v="74"/>
    <x v="292"/>
    <x v="305"/>
    <x v="392"/>
    <x v="402"/>
    <s v="Nil"/>
    <s v="Nil"/>
    <x v="0"/>
    <x v="0"/>
    <s v="0,1,1.0,0.06"/>
    <s v="Rv3875"/>
    <s v="18-32"/>
    <x v="0"/>
    <x v="0"/>
    <x v="0"/>
    <n v="0.66666666666666663"/>
    <x v="478"/>
    <n v="508"/>
  </r>
  <r>
    <n v="51104"/>
    <s v="QIMYNYPAM"/>
    <n v="9"/>
    <s v="NP_214802.1,NP_217533.1,NP_217535.1"/>
    <x v="1"/>
    <x v="1"/>
    <x v="1"/>
    <s v="Rv0288,Rv3017c,Rv3019c"/>
    <x v="1"/>
    <s v="Nil"/>
    <x v="0"/>
    <s v="Nil"/>
    <x v="1"/>
    <s v="Yes"/>
    <s v="No"/>
    <s v="No"/>
    <s v="No"/>
    <x v="49"/>
    <x v="5"/>
    <x v="5"/>
    <x v="5"/>
    <s v="HLA-A*26:01,HLA-B*15:02,HLA-B*52:01"/>
    <x v="89"/>
    <n v="0.6020599913279624"/>
    <x v="89"/>
    <x v="293"/>
    <x v="306"/>
    <x v="393"/>
    <x v="418"/>
    <s v="Nil"/>
    <s v="Nil"/>
    <x v="0"/>
    <x v="2"/>
    <s v="1,3,2.75,0.44"/>
    <s v="Rv0288,Rv3017c"/>
    <s v="3-11,3-11"/>
    <x v="3"/>
    <x v="2"/>
    <x v="1"/>
    <n v="0.33333333333333331"/>
    <x v="479"/>
    <n v="509"/>
  </r>
  <r>
    <n v="72085"/>
    <s v="VYLLDGLRAQDDYNG"/>
    <n v="15"/>
    <s v="NP_216402.1,YP_177694.1"/>
    <x v="3"/>
    <x v="3"/>
    <x v="3"/>
    <s v="Rv0129c,Rv1886c"/>
    <x v="3"/>
    <s v="Nil"/>
    <x v="0"/>
    <s v="EFG76843.1,EFG79198.1"/>
    <x v="3"/>
    <s v="No"/>
    <s v="No"/>
    <s v="Yes"/>
    <s v="No"/>
    <x v="55"/>
    <x v="6"/>
    <x v="6"/>
    <x v="6"/>
    <s v="HLA-DRB1*01:02,HLA-DRB1*03:05,HLA-DRB1*03:09,HLA-DRB1*11:04,HLA-DRB1*11:06,HLA-DRB1*11:07,HLA-DRB1*11:14,HLA-DRB1*11:28,HLA-DRB1*13:05,HLA-DRB1*13:11,HLA-DRB1*13:23,HLA-DRB1*15:02,HLA-DRB1*15:06,HLA-DRB3*01:01"/>
    <x v="79"/>
    <n v="1.1760912590556813"/>
    <x v="79"/>
    <x v="294"/>
    <x v="307"/>
    <x v="368"/>
    <x v="419"/>
    <s v="Nil"/>
    <s v="Nil"/>
    <x v="0"/>
    <x v="2"/>
    <s v="1,2,2.0,0.06"/>
    <s v="Rv0129c,Rv1886c"/>
    <s v="80-94,76-90"/>
    <x v="3"/>
    <x v="2"/>
    <x v="1"/>
    <n v="0.33333333333333331"/>
    <x v="480"/>
    <n v="510"/>
  </r>
  <r>
    <n v="738143"/>
    <s v="GGILIGSDTDLT"/>
    <n v="12"/>
    <s v="YP_177702.1"/>
    <x v="0"/>
    <x v="0"/>
    <x v="0"/>
    <s v="Rv0237"/>
    <x v="0"/>
    <s v="Nil"/>
    <x v="0"/>
    <s v="Nil"/>
    <x v="1"/>
    <s v="Yes"/>
    <s v="No"/>
    <s v="No"/>
    <s v="No"/>
    <x v="58"/>
    <x v="5"/>
    <x v="5"/>
    <x v="5"/>
    <s v="HLA-A*02:01,HLA-C*17:01"/>
    <x v="92"/>
    <n v="0.47712125471966244"/>
    <x v="92"/>
    <x v="295"/>
    <x v="308"/>
    <x v="394"/>
    <x v="420"/>
    <s v="Nil"/>
    <s v="Nil"/>
    <x v="0"/>
    <x v="4"/>
    <s v="0,1,0.99,0.1"/>
    <s v="Rv0237"/>
    <s v="89-100"/>
    <x v="0"/>
    <x v="2"/>
    <x v="1"/>
    <n v="0.33333333333333331"/>
    <x v="481"/>
    <n v="511"/>
  </r>
  <r>
    <n v="58225"/>
    <s v="SGSEAYQGVQQKWDATATELNNALQ"/>
    <n v="25"/>
    <s v="YP_178023.1"/>
    <x v="0"/>
    <x v="0"/>
    <x v="0"/>
    <s v="Rv3875"/>
    <x v="0"/>
    <s v="Nil"/>
    <x v="0"/>
    <s v="Nil"/>
    <x v="1"/>
    <s v="Yes"/>
    <s v="No"/>
    <s v="No"/>
    <s v="No"/>
    <x v="50"/>
    <x v="6"/>
    <x v="6"/>
    <x v="6"/>
    <s v="HLA-DQA1*01:02/DQB1*06:02"/>
    <x v="93"/>
    <n v="0.3010299956639812"/>
    <x v="93"/>
    <x v="296"/>
    <x v="309"/>
    <x v="395"/>
    <x v="376"/>
    <s v="SGSEAYQGVqqkwdatatelnnALQ"/>
    <s v="bceid_52048:13(-0)/13(100.0%)&lt;=&gt;tceid_58225:13(-12)/25(52.0%)"/>
    <x v="1"/>
    <x v="2"/>
    <s v="1,1,1.0,0.0"/>
    <s v="Rv3875"/>
    <s v="46-70"/>
    <x v="0"/>
    <x v="0"/>
    <x v="0"/>
    <n v="0.66666666666666663"/>
    <x v="482"/>
    <n v="512"/>
  </r>
  <r>
    <n v="75495"/>
    <s v="YQGVQQKWDATATELNNALQ"/>
    <n v="20"/>
    <s v="YP_178023.1"/>
    <x v="0"/>
    <x v="0"/>
    <x v="0"/>
    <s v="Rv3875"/>
    <x v="0"/>
    <s v="Nil"/>
    <x v="0"/>
    <s v="Nil"/>
    <x v="1"/>
    <s v="Yes"/>
    <s v="No"/>
    <s v="No"/>
    <s v="No"/>
    <x v="50"/>
    <x v="6"/>
    <x v="6"/>
    <x v="6"/>
    <s v="HLA-DQA1*01:02/DQB1*06:02"/>
    <x v="93"/>
    <n v="0.3010299956639812"/>
    <x v="93"/>
    <x v="296"/>
    <x v="309"/>
    <x v="395"/>
    <x v="376"/>
    <s v="YQGVqqkwdatatelnnALQ"/>
    <s v="bceid_52048:13(-0)/13(100.0%)&lt;=&gt;tceid_75495:13(-7)/20(65.0%)"/>
    <x v="1"/>
    <x v="2"/>
    <s v="1,1,1.0,0.0"/>
    <s v="Rv3875"/>
    <s v="51-70"/>
    <x v="0"/>
    <x v="0"/>
    <x v="0"/>
    <n v="0.66666666666666663"/>
    <x v="482"/>
    <n v="513"/>
  </r>
  <r>
    <n v="106381"/>
    <s v="EGKQSLTKLAAAWGG"/>
    <n v="15"/>
    <s v="YP_178023.1"/>
    <x v="0"/>
    <x v="0"/>
    <x v="0"/>
    <s v="Rv3875"/>
    <x v="0"/>
    <s v="Nil"/>
    <x v="0"/>
    <s v="Nil"/>
    <x v="1"/>
    <s v="Yes"/>
    <s v="No"/>
    <s v="No"/>
    <s v="No"/>
    <x v="50"/>
    <x v="6"/>
    <x v="6"/>
    <x v="6"/>
    <s v="HLA-DQA1*01:02/DQB1*06:02"/>
    <x v="93"/>
    <n v="0.3010299956639812"/>
    <x v="93"/>
    <x v="296"/>
    <x v="309"/>
    <x v="395"/>
    <x v="376"/>
    <s v="egkqsltklaaawgG"/>
    <s v="bceid_35139:14(-2)/16(87.5%)&lt;=&gt;tceid_106381:14(-1)/15(93.33%)"/>
    <x v="1"/>
    <x v="2"/>
    <s v="1,1,1.0,0.0"/>
    <s v="Rv3875"/>
    <s v="31-45"/>
    <x v="0"/>
    <x v="0"/>
    <x v="0"/>
    <n v="0.66666666666666663"/>
    <x v="482"/>
    <n v="514"/>
  </r>
  <r>
    <n v="45249"/>
    <s v="NNSPAVYLLDGLRAQ"/>
    <n v="15"/>
    <s v="NP_216402.1"/>
    <x v="0"/>
    <x v="0"/>
    <x v="0"/>
    <s v="Rv1886c"/>
    <x v="0"/>
    <s v="Nil"/>
    <x v="0"/>
    <s v="EFG79198.1"/>
    <x v="0"/>
    <s v="No"/>
    <s v="No"/>
    <s v="Yes"/>
    <s v="No"/>
    <x v="55"/>
    <x v="6"/>
    <x v="6"/>
    <x v="6"/>
    <s v="HLA-DRB1*01:01,HLA-DRB1*01:02,HLA-DRB1*03:05,HLA-DRB1*03:09,HLA-DRB1*11:04,HLA-DRB1*11:06,HLA-DRB1*11:07,HLA-DRB1*11:14,HLA-DRB1*11:28,HLA-DRB1*13:05,HLA-DRB1*13:11,HLA-DRB1*13:23,HLA-DRB1*15:02,HLA-DRB1*15:06,HLA-DRB3*01:01"/>
    <x v="82"/>
    <n v="1.2041199826559248"/>
    <x v="82"/>
    <x v="297"/>
    <x v="310"/>
    <x v="396"/>
    <x v="318"/>
    <s v="Nil"/>
    <s v="Nil"/>
    <x v="0"/>
    <x v="0"/>
    <s v="0,1,1.0,0.06"/>
    <s v="Rv1886c"/>
    <s v="71-85"/>
    <x v="0"/>
    <x v="2"/>
    <x v="1"/>
    <n v="0.33333333333333331"/>
    <x v="483"/>
    <n v="515"/>
  </r>
  <r>
    <n v="52167"/>
    <s v="QQVTSLFSQVGGTGGGNP"/>
    <n v="18"/>
    <s v="YP_178022.1"/>
    <x v="0"/>
    <x v="0"/>
    <x v="0"/>
    <s v="Rv3873"/>
    <x v="0"/>
    <s v="Nil"/>
    <x v="0"/>
    <s v="Nil"/>
    <x v="1"/>
    <s v="Yes"/>
    <s v="No"/>
    <s v="No"/>
    <s v="No"/>
    <x v="27"/>
    <x v="4"/>
    <x v="4"/>
    <x v="4"/>
    <s v="HLA-A*02:06,HLA-A*26:01,HLA-A*68:02,HLA-B*13:02,HLA-C*15:02"/>
    <x v="91"/>
    <n v="0.77815125038364363"/>
    <x v="91"/>
    <x v="298"/>
    <x v="311"/>
    <x v="397"/>
    <x v="421"/>
    <s v="Nil"/>
    <s v="Nil"/>
    <x v="0"/>
    <x v="31"/>
    <s v="0,1,0.91,0.29"/>
    <s v="Rv3873"/>
    <s v="227-244"/>
    <x v="0"/>
    <x v="2"/>
    <x v="1"/>
    <n v="0.33333333333333331"/>
    <x v="484"/>
    <n v="516"/>
  </r>
  <r>
    <n v="72965"/>
    <s v="WPTLIGLAM"/>
    <n v="9"/>
    <s v="YP_177694.1"/>
    <x v="0"/>
    <x v="0"/>
    <x v="0"/>
    <s v="Rv0129c"/>
    <x v="0"/>
    <s v="Nil"/>
    <x v="0"/>
    <s v="Nil"/>
    <x v="1"/>
    <s v="Yes"/>
    <s v="No"/>
    <s v="No"/>
    <s v="No"/>
    <x v="56"/>
    <x v="6"/>
    <x v="6"/>
    <x v="6"/>
    <s v="HLA-B*07:02,HLA-B*35:01,HLA-B*35:03,HLA-B*51:01,HLA-B*53:01,HLA-B*55:01,HLA-B*56:01"/>
    <x v="87"/>
    <n v="0.90308998699194354"/>
    <x v="87"/>
    <x v="299"/>
    <x v="312"/>
    <x v="398"/>
    <x v="207"/>
    <s v="Nil"/>
    <s v="Nil"/>
    <x v="0"/>
    <x v="2"/>
    <s v="1,2,1.0,0.06"/>
    <s v="Rv0129c"/>
    <s v="204-212"/>
    <x v="0"/>
    <x v="2"/>
    <x v="1"/>
    <n v="0.33333333333333331"/>
    <x v="485"/>
    <n v="517"/>
  </r>
  <r>
    <n v="32710"/>
    <s v="KPGCDAPAY"/>
    <n v="9"/>
    <s v="NP_214608.1,NP_215664.1,NP_216103.2,NP_216461.1,NP_217984.1"/>
    <x v="4"/>
    <x v="4"/>
    <x v="4"/>
    <s v="Rv0094c,Rv1148c,Rv1587c,Rv1945,Rv3467"/>
    <x v="2"/>
    <s v="Nil"/>
    <x v="0"/>
    <s v="EFG73933.1,EFG74343.1,EFG74966.1"/>
    <x v="2"/>
    <s v="No"/>
    <s v="No"/>
    <s v="Yes"/>
    <s v="No"/>
    <x v="56"/>
    <x v="6"/>
    <x v="6"/>
    <x v="6"/>
    <s v="HLA-B*15:02,HLA-B*35:01,HLA-B*53:01"/>
    <x v="89"/>
    <n v="0.6020599913279624"/>
    <x v="89"/>
    <x v="300"/>
    <x v="313"/>
    <x v="399"/>
    <x v="422"/>
    <s v="Nil"/>
    <s v="Nil"/>
    <x v="0"/>
    <x v="0"/>
    <s v="0,5,2.11,0.58"/>
    <s v="Rv3467,Rv0094c,Rv1587c,Rv1148c,Rv1945"/>
    <s v="228-236,228-236,150-158,394-402,366-374"/>
    <x v="2"/>
    <x v="2"/>
    <x v="1"/>
    <n v="0.33333333333333331"/>
    <x v="486"/>
    <n v="518"/>
  </r>
  <r>
    <n v="55156"/>
    <s v="RPGCDAPAY"/>
    <n v="9"/>
    <s v="NP_214608.1,NP_215664.1,NP_216103.2,NP_216461.1,NP_217984.1"/>
    <x v="4"/>
    <x v="4"/>
    <x v="4"/>
    <s v="Rv0094c,Rv1148c,Rv1587c,Rv1945,Rv3467"/>
    <x v="2"/>
    <s v="Nil"/>
    <x v="0"/>
    <s v="Nil"/>
    <x v="1"/>
    <s v="Yes"/>
    <s v="No"/>
    <s v="No"/>
    <s v="No"/>
    <x v="56"/>
    <x v="6"/>
    <x v="6"/>
    <x v="6"/>
    <s v="HLA-B*15:02,HLA-B*35:01,HLA-B*53:01"/>
    <x v="89"/>
    <n v="0.6020599913279624"/>
    <x v="89"/>
    <x v="300"/>
    <x v="313"/>
    <x v="399"/>
    <x v="422"/>
    <s v="Nil"/>
    <s v="Nil"/>
    <x v="0"/>
    <x v="0"/>
    <s v="0,5,2.11,0.58"/>
    <s v="Rv1148c,Rv1945,Rv3467,Rv0094c,Rv1587c"/>
    <s v="394-402,366-374,228-236,228-236,150-158"/>
    <x v="2"/>
    <x v="6"/>
    <x v="1"/>
    <n v="0.33333333333333331"/>
    <x v="486"/>
    <n v="519"/>
  </r>
  <r>
    <n v="38515"/>
    <s v="LPGTAVVPL"/>
    <n v="9"/>
    <s v="YP_177770.1"/>
    <x v="0"/>
    <x v="0"/>
    <x v="0"/>
    <s v="Rv0934"/>
    <x v="0"/>
    <s v="NP_005566.2,NP_787116.2,XP_024301813.1"/>
    <x v="6"/>
    <s v="Nil"/>
    <x v="1"/>
    <s v="No"/>
    <s v="Yes"/>
    <s v="No"/>
    <s v="No"/>
    <x v="56"/>
    <x v="6"/>
    <x v="6"/>
    <x v="6"/>
    <s v="HLA-B*07:02,HLA-B*35:01,HLA-B*35:03,HLA-B*51:01,HLA-B*53:01,HLA-B*55:01,HLA-B*56:01"/>
    <x v="87"/>
    <n v="0.90308998699194354"/>
    <x v="87"/>
    <x v="299"/>
    <x v="312"/>
    <x v="398"/>
    <x v="207"/>
    <s v="Nil"/>
    <s v="Nil"/>
    <x v="0"/>
    <x v="1"/>
    <s v="0,2,1.02,0.18"/>
    <s v="Rv0934"/>
    <s v="175-183"/>
    <x v="0"/>
    <x v="2"/>
    <x v="1"/>
    <n v="0.33333333333333331"/>
    <x v="487"/>
    <n v="520"/>
  </r>
  <r>
    <n v="1081150"/>
    <s v="PAVVAANRGLMQLLA"/>
    <n v="15"/>
    <s v="YP_177726.2"/>
    <x v="0"/>
    <x v="0"/>
    <x v="0"/>
    <s v="Rv0442c"/>
    <x v="0"/>
    <s v="Nil"/>
    <x v="0"/>
    <s v="Nil"/>
    <x v="1"/>
    <s v="Yes"/>
    <s v="No"/>
    <s v="No"/>
    <s v="No"/>
    <x v="40"/>
    <x v="5"/>
    <x v="5"/>
    <x v="5"/>
    <s v="HLA-DQA1*01:02/DQB1*06:02,HLA-DRB1*03:01,HLA-DRB1*03:09,HLA-DRB1*08:06,HLA-DRB1*11:28,HLA-DRB1*13:05,HLA-DRB1*13:07,HLA-DRB3*02:02"/>
    <x v="88"/>
    <n v="0.95424250943932487"/>
    <x v="88"/>
    <x v="301"/>
    <x v="314"/>
    <x v="400"/>
    <x v="423"/>
    <s v="Nil"/>
    <s v="Nil"/>
    <x v="0"/>
    <x v="4"/>
    <s v="0,1,0.99,0.1"/>
    <s v="Nil"/>
    <s v="Nil"/>
    <x v="5"/>
    <x v="5"/>
    <x v="3"/>
    <n v="0"/>
    <x v="488"/>
    <n v="521"/>
  </r>
  <r>
    <n v="49440"/>
    <s v="PSMGRDIKVQFQSGG"/>
    <n v="15"/>
    <s v="NP_216402.1,NP_218321.1"/>
    <x v="3"/>
    <x v="3"/>
    <x v="3"/>
    <s v="Rv1886c,Rv3804c"/>
    <x v="3"/>
    <s v="Nil"/>
    <x v="0"/>
    <s v="EFG76843.1,EFG77402.1,EFG79198.1"/>
    <x v="2"/>
    <s v="No"/>
    <s v="No"/>
    <s v="Yes"/>
    <s v="No"/>
    <x v="55"/>
    <x v="6"/>
    <x v="6"/>
    <x v="6"/>
    <s v="HLA-DRB1*03:01,HLA-DRB1*03:05,HLA-DRB1*03:06,HLA-DRB1*03:07,HLA-DRB1*03:08,HLA-DRB1*03:09,HLA-DRB1*11:07,HLA-DRB4*01:01"/>
    <x v="88"/>
    <n v="0.95424250943932487"/>
    <x v="88"/>
    <x v="302"/>
    <x v="315"/>
    <x v="401"/>
    <x v="416"/>
    <s v="Nil"/>
    <s v="Nil"/>
    <x v="0"/>
    <x v="2"/>
    <s v="1,2,1.99,0.1"/>
    <s v="Rv1886c,Rv3804c"/>
    <s v="56-70,59-73"/>
    <x v="3"/>
    <x v="2"/>
    <x v="1"/>
    <n v="0.33333333333333331"/>
    <x v="489"/>
    <n v="522"/>
  </r>
  <r>
    <n v="161606"/>
    <s v="DEARRMWASAQNISG"/>
    <n v="15"/>
    <s v="NP_215554.1,NP_215713.1,NP_216863.1,NP_218137.1"/>
    <x v="2"/>
    <x v="2"/>
    <x v="2"/>
    <s v="Rv1038c,Rv1197,Rv1792,Rv2347c,Rv3620c"/>
    <x v="2"/>
    <s v="Nil"/>
    <x v="0"/>
    <s v="EFG78380.1,EFG78812.1,EFG79860.1"/>
    <x v="2"/>
    <s v="No"/>
    <s v="No"/>
    <s v="Yes"/>
    <s v="No"/>
    <x v="53"/>
    <x v="6"/>
    <x v="6"/>
    <x v="6"/>
    <s v="HLA-DPA1*02:01/DPB1*14:01"/>
    <x v="93"/>
    <n v="0.3010299956639812"/>
    <x v="93"/>
    <x v="303"/>
    <x v="316"/>
    <x v="402"/>
    <x v="424"/>
    <s v="Nil"/>
    <s v="Nil"/>
    <x v="0"/>
    <x v="2"/>
    <s v="2,6,3.55,1.13"/>
    <s v="Rv3620c,Rv1038c,Rv1197,Rv2347c,Rv1792"/>
    <s v="28-42,28-42,28-42,28-42,28-42"/>
    <x v="2"/>
    <x v="2"/>
    <x v="1"/>
    <n v="0.33333333333333331"/>
    <x v="490"/>
    <n v="523"/>
  </r>
  <r>
    <n v="32860"/>
    <s v="KPRDDAAAL"/>
    <n v="9"/>
    <s v="NP_215184.1"/>
    <x v="0"/>
    <x v="0"/>
    <x v="0"/>
    <s v="Rv0670"/>
    <x v="0"/>
    <s v="Nil"/>
    <x v="0"/>
    <s v="Nil"/>
    <x v="1"/>
    <s v="Yes"/>
    <s v="No"/>
    <s v="No"/>
    <s v="No"/>
    <x v="47"/>
    <x v="5"/>
    <x v="5"/>
    <x v="5"/>
    <s v="HLA-B*07:02,HLA-B*08:01,HLA-B*14:02,HLA-B*35:01,HLA-B*35:03,HLA-B*39:01,HLA-B*53:01,HLA-B*55:01,HLA-B*56:01,HLA-C*04:01,HLA-C*07:04"/>
    <x v="77"/>
    <n v="1.0791812460476249"/>
    <x v="77"/>
    <x v="304"/>
    <x v="317"/>
    <x v="403"/>
    <x v="425"/>
    <s v="Nil"/>
    <s v="Nil"/>
    <x v="0"/>
    <x v="32"/>
    <s v="0,1,0.83,0.38"/>
    <s v="Nil"/>
    <s v="Nil"/>
    <x v="5"/>
    <x v="5"/>
    <x v="3"/>
    <n v="0"/>
    <x v="491"/>
    <n v="524"/>
  </r>
  <r>
    <n v="54988"/>
    <s v="RNFQVIYEQANAHGQ"/>
    <n v="15"/>
    <s v="NP_215553.1,NP_215714.1,NP_216862.1,NP_218136.1,YP_177838.1"/>
    <x v="4"/>
    <x v="4"/>
    <x v="4"/>
    <s v="Rv1037c,Rv1198,Rv1793,Rv2346c,Rv3619c"/>
    <x v="2"/>
    <s v="Nil"/>
    <x v="0"/>
    <s v="EFG75166.1,EFG77528.1,EFG78811.1,EFG79290.1,EFG79303.1,EFG79861.1"/>
    <x v="4"/>
    <s v="No"/>
    <s v="No"/>
    <s v="Yes"/>
    <s v="No"/>
    <x v="55"/>
    <x v="6"/>
    <x v="6"/>
    <x v="6"/>
    <s v="HLA-DRB1*04:01,HLA-DRB1*04:26,HLA-DRB4*01:01"/>
    <x v="89"/>
    <n v="0.6020599913279624"/>
    <x v="89"/>
    <x v="305"/>
    <x v="318"/>
    <x v="404"/>
    <x v="394"/>
    <s v="Nil"/>
    <s v="Nil"/>
    <x v="0"/>
    <x v="2"/>
    <s v="4,6,4.84,0.69"/>
    <s v="Rv3619c,Rv1037c,Rv1198,Rv1793,Rv2346c"/>
    <s v="59-73,59-73,59-73,59-73,59-73"/>
    <x v="2"/>
    <x v="2"/>
    <x v="1"/>
    <n v="0.33333333333333331"/>
    <x v="492"/>
    <n v="525"/>
  </r>
  <r>
    <n v="173932"/>
    <s v="FSGWDINTPAFEWYD"/>
    <n v="15"/>
    <s v="NP_218321.1"/>
    <x v="0"/>
    <x v="0"/>
    <x v="0"/>
    <s v="Rv3804c"/>
    <x v="0"/>
    <s v="Nil"/>
    <x v="0"/>
    <s v="EFG77402.1"/>
    <x v="0"/>
    <s v="No"/>
    <s v="No"/>
    <s v="Yes"/>
    <s v="No"/>
    <x v="50"/>
    <x v="6"/>
    <x v="6"/>
    <x v="6"/>
    <s v="HLA-DQA1*03:01/DQB1*03:02,HLA-DQA1*04:01/DQB1*04:02"/>
    <x v="92"/>
    <n v="0.47712125471966244"/>
    <x v="92"/>
    <x v="306"/>
    <x v="319"/>
    <x v="405"/>
    <x v="426"/>
    <s v="Nil"/>
    <s v="Nil"/>
    <x v="0"/>
    <x v="1"/>
    <s v="0,1,0.99,0.09"/>
    <s v="Rv3804c"/>
    <s v="91-105"/>
    <x v="0"/>
    <x v="2"/>
    <x v="1"/>
    <n v="0.33333333333333331"/>
    <x v="493"/>
    <n v="526"/>
  </r>
  <r>
    <n v="161704"/>
    <s v="TAGSLQGQWRGAAGT"/>
    <n v="15"/>
    <s v="NP_218391.1"/>
    <x v="0"/>
    <x v="0"/>
    <x v="0"/>
    <s v="Rv3874"/>
    <x v="0"/>
    <s v="Nil"/>
    <x v="0"/>
    <s v="Nil"/>
    <x v="1"/>
    <s v="Yes"/>
    <s v="No"/>
    <s v="No"/>
    <s v="No"/>
    <x v="49"/>
    <x v="5"/>
    <x v="5"/>
    <x v="5"/>
    <s v="HLA-A*25:01,HLA-B*53:01,HLA-B*57:01,HLA-B*58:01,HLA-B*58:02"/>
    <x v="91"/>
    <n v="0.77815125038364363"/>
    <x v="91"/>
    <x v="307"/>
    <x v="320"/>
    <x v="406"/>
    <x v="407"/>
    <s v="Nil"/>
    <s v="Nil"/>
    <x v="0"/>
    <x v="2"/>
    <s v="1,1,1.0,0.0"/>
    <s v="Rv3874"/>
    <s v="35-49"/>
    <x v="0"/>
    <x v="2"/>
    <x v="1"/>
    <n v="0.33333333333333331"/>
    <x v="494"/>
    <n v="527"/>
  </r>
  <r>
    <n v="187189"/>
    <s v="SAAIAGLFG"/>
    <n v="9"/>
    <s v="YP_177775.1,YP_177886.1"/>
    <x v="3"/>
    <x v="3"/>
    <x v="3"/>
    <s v="Rv0980c,Rv2487c"/>
    <x v="3"/>
    <s v="Nil"/>
    <x v="0"/>
    <s v="Nil"/>
    <x v="1"/>
    <s v="Yes"/>
    <s v="No"/>
    <s v="No"/>
    <s v="No"/>
    <x v="59"/>
    <x v="6"/>
    <x v="6"/>
    <x v="6"/>
    <s v="HLA-C*03:02,HLA-C*16:01"/>
    <x v="92"/>
    <n v="0.47712125471966244"/>
    <x v="92"/>
    <x v="308"/>
    <x v="321"/>
    <x v="407"/>
    <x v="394"/>
    <s v="Nil"/>
    <s v="Nil"/>
    <x v="0"/>
    <x v="33"/>
    <s v="0,3,1.72,0.61"/>
    <s v="Rv0980c"/>
    <s v="47-55"/>
    <x v="0"/>
    <x v="1"/>
    <x v="0"/>
    <n v="0.66666666666666663"/>
    <x v="495"/>
    <n v="528"/>
  </r>
  <r>
    <n v="423392"/>
    <s v="KVLGYRNWLGLNKGD"/>
    <n v="15"/>
    <s v="NP_216353.1"/>
    <x v="0"/>
    <x v="0"/>
    <x v="0"/>
    <s v="Rv1837c"/>
    <x v="0"/>
    <s v="Nil"/>
    <x v="0"/>
    <s v="EEB62727.1,EEH68648.1,EEN84108.1,EEW15795.1,EEY93599.1,EFF82369.1,EFG79282.1,EFP57361.1,EFV76930.1,EGD24719.1,EHF12474.1,EHL95081.1,EMZ54039.1,EMZ54555.1,ENA34142.1,ENA34188.1,EPD48266.1,KGF16151.1,KJJ15216.1,OFJ56266.1,OFJ85858.1,OFJ94176.1,OFK16481.1,OFK32037.1,OFK98057.1,OFL10648.1,OFL12387.1,OFL70039.1,OFL73230.1,OFM00423.1,OFM15471.1,OFM21719.1,OFM50760.1,OFM57476.1,OFM62700.1,OFM69567.1,OFM86002.1,OFN06991.1,OFN29814.1,OFN35981.1,OFN52824.1,OFO15302.1,OFO24471.1,OFO89676.1,OFP53987.1,OFQ02210.1,OFQ28045.1,OFQ70244.1,OFQ87149.1,OFR13249.1,OFR49603.1,OFR62014.1,OFR91686.1,OFS17699.1,OFS29693.1,OFS60176.1,OFS75476.1,OFS92225.1,OFT72472.1,OFU55620.1,OFU56008.1,OFU60365.1,OFU94139.1,OHO96324.1,OHP03043.1,OHP13035.1,OHP39233.1,OHP43251.1,OHP46630.1,OHP55118.1,OHQ48786.1,OHQ61752.1,OHQ62980.1,OHQ77888.1,OHR23790.1,OHR24889.1,OHR28801.1,OHR30664.1,OHR31644.1,OHR33158.1,OHR35736.1,OHR38367.1,OHR78893.1"/>
    <x v="16"/>
    <s v="No"/>
    <s v="No"/>
    <s v="Yes"/>
    <s v="No"/>
    <x v="55"/>
    <x v="6"/>
    <x v="6"/>
    <x v="6"/>
    <s v="HLA-DRB1*11:14,HLA-DRB1*11:20,HLA-DRB1*11:28,HLA-DRB1*13:05,HLA-DRB1*13:07,HLA-DRB1*13:23,HLA-DRB1*15:01,HLA-DRB1*15:02,HLA-DRB1*15:06,HLA-DRB5*01:05"/>
    <x v="84"/>
    <n v="1.0413926851582251"/>
    <x v="84"/>
    <x v="309"/>
    <x v="322"/>
    <x v="408"/>
    <x v="427"/>
    <s v="Nil"/>
    <s v="Nil"/>
    <x v="0"/>
    <x v="0"/>
    <s v="0,1,1.0,0.06"/>
    <s v="Rv1837c"/>
    <s v="284-298"/>
    <x v="0"/>
    <x v="2"/>
    <x v="1"/>
    <n v="0.33333333333333331"/>
    <x v="496"/>
    <n v="529"/>
  </r>
  <r>
    <n v="87675"/>
    <s v="QQWNFAGIEA"/>
    <n v="10"/>
    <s v="YP_178023.1"/>
    <x v="0"/>
    <x v="0"/>
    <x v="0"/>
    <s v="Rv3875"/>
    <x v="0"/>
    <s v="Nil"/>
    <x v="0"/>
    <s v="Nil"/>
    <x v="1"/>
    <s v="Yes"/>
    <s v="No"/>
    <s v="No"/>
    <s v="No"/>
    <x v="56"/>
    <x v="6"/>
    <x v="6"/>
    <x v="6"/>
    <s v="HLA-B*13:02,HLA-B*50:01,HLA-B*52:01"/>
    <x v="89"/>
    <n v="0.6020599913279624"/>
    <x v="89"/>
    <x v="310"/>
    <x v="323"/>
    <x v="409"/>
    <x v="428"/>
    <s v="Nil"/>
    <s v="Nil"/>
    <x v="0"/>
    <x v="0"/>
    <s v="0,1,1.0,0.06"/>
    <s v="Rv3875"/>
    <d v="2013-04-01T00:00:00"/>
    <x v="0"/>
    <x v="0"/>
    <x v="0"/>
    <n v="0.66666666666666663"/>
    <x v="497"/>
    <n v="530"/>
  </r>
  <r>
    <n v="93309"/>
    <s v="LPVEYLQVP"/>
    <n v="9"/>
    <s v="NP_216402.1,NP_218321.1,YP_177694.1"/>
    <x v="1"/>
    <x v="1"/>
    <x v="1"/>
    <s v="Rv0129c,Rv1886c,Rv3804c"/>
    <x v="1"/>
    <s v="Nil"/>
    <x v="0"/>
    <s v="EFG76843.1,EFG77402.1,EFG79198.1"/>
    <x v="2"/>
    <s v="No"/>
    <s v="No"/>
    <s v="Yes"/>
    <s v="No"/>
    <x v="56"/>
    <x v="6"/>
    <x v="6"/>
    <x v="6"/>
    <s v="HLA-B*35:03,HLA-B*51:01,HLA-B*55:01,HLA-B*56:01"/>
    <x v="90"/>
    <n v="0.69897000433601886"/>
    <x v="90"/>
    <x v="311"/>
    <x v="324"/>
    <x v="410"/>
    <x v="429"/>
    <s v="Nil"/>
    <s v="Nil"/>
    <x v="0"/>
    <x v="2"/>
    <s v="2,4,3.01,0.12"/>
    <s v="Rv1886c,Rv3804c,Rv0129c"/>
    <s v="46-54,49-57,52-60"/>
    <x v="1"/>
    <x v="2"/>
    <x v="1"/>
    <n v="0.33333333333333331"/>
    <x v="498"/>
    <n v="531"/>
  </r>
  <r>
    <n v="851000"/>
    <s v="AEMLREEGY"/>
    <n v="9"/>
    <s v="NP_216142.1"/>
    <x v="0"/>
    <x v="0"/>
    <x v="0"/>
    <s v="Rv1626"/>
    <x v="0"/>
    <s v="Nil"/>
    <x v="0"/>
    <s v="Nil"/>
    <x v="1"/>
    <s v="Yes"/>
    <s v="No"/>
    <s v="No"/>
    <s v="No"/>
    <x v="56"/>
    <x v="6"/>
    <x v="6"/>
    <x v="6"/>
    <s v="HLA-B*18:01,HLA-B*37:01,HLA-B*40:01,HLA-B*44:02,HLA-B*44:03,HLA-B*50:01"/>
    <x v="74"/>
    <n v="0.84509804001425681"/>
    <x v="74"/>
    <x v="312"/>
    <x v="325"/>
    <x v="411"/>
    <x v="430"/>
    <s v="Nil"/>
    <s v="Nil"/>
    <x v="0"/>
    <x v="0"/>
    <s v="0,1,1.0,0.06"/>
    <s v="Rv1626"/>
    <s v="30-38"/>
    <x v="0"/>
    <x v="2"/>
    <x v="1"/>
    <n v="0.33333333333333331"/>
    <x v="499"/>
    <n v="532"/>
  </r>
  <r>
    <n v="72312"/>
    <s v="WDINTPAFEWYDQSGLSVVM"/>
    <n v="20"/>
    <s v="NP_216402.1,NP_218321.1,YP_177694.1"/>
    <x v="1"/>
    <x v="1"/>
    <x v="1"/>
    <s v="Rv0129c,Rv1886c,Rv3804c"/>
    <x v="1"/>
    <s v="Nil"/>
    <x v="0"/>
    <s v="EFG76843.1,EFG77402.1,EFG79198.1"/>
    <x v="2"/>
    <s v="No"/>
    <s v="No"/>
    <s v="Yes"/>
    <s v="No"/>
    <x v="50"/>
    <x v="6"/>
    <x v="6"/>
    <x v="6"/>
    <s v="HLA-DQA1*01:01/DQB1*05:01"/>
    <x v="93"/>
    <n v="0.3010299956639812"/>
    <x v="93"/>
    <x v="313"/>
    <x v="240"/>
    <x v="412"/>
    <x v="431"/>
    <s v="wdintpafewyyqsglsivm"/>
    <s v="bceid_72314:20(-0)/20(100.0%)&lt;=&gt;tceid_72312:20(-0)/20(100.0%)"/>
    <x v="1"/>
    <x v="2"/>
    <s v="2,3,2.99,0.12"/>
    <s v="Rv3804c,Rv1886c,Rv0129c"/>
    <s v="94-113,91-110,95-114"/>
    <x v="1"/>
    <x v="2"/>
    <x v="1"/>
    <n v="0.33333333333333331"/>
    <x v="500"/>
    <n v="533"/>
  </r>
  <r>
    <n v="174004"/>
    <s v="RAQDDFSGWDINTPA"/>
    <n v="15"/>
    <s v="NP_216402.1,NP_218321.1,YP_177694.1"/>
    <x v="1"/>
    <x v="1"/>
    <x v="1"/>
    <s v="Rv0129c,Rv1886c,Rv3804c"/>
    <x v="1"/>
    <s v="Nil"/>
    <x v="0"/>
    <s v="EFG76843.1,EFG77402.1,EFG79198.1"/>
    <x v="2"/>
    <s v="No"/>
    <s v="No"/>
    <s v="Yes"/>
    <s v="No"/>
    <x v="50"/>
    <x v="6"/>
    <x v="6"/>
    <x v="6"/>
    <s v="HLA-DQA1*01:01/DQB1*05:01"/>
    <x v="93"/>
    <n v="0.3010299956639812"/>
    <x v="93"/>
    <x v="313"/>
    <x v="240"/>
    <x v="412"/>
    <x v="431"/>
    <s v="Nil"/>
    <s v="Nil"/>
    <x v="0"/>
    <x v="2"/>
    <s v="2,3,2.99,0.1"/>
    <s v="Rv3804c,Rv1886c,Rv0129c"/>
    <s v="86-100,83-97,87-101"/>
    <x v="1"/>
    <x v="2"/>
    <x v="1"/>
    <n v="0.33333333333333331"/>
    <x v="500"/>
    <n v="534"/>
  </r>
  <r>
    <n v="140727"/>
    <s v="QAMEDLVRA"/>
    <n v="9"/>
    <s v="NP_214802.1,NP_217535.1"/>
    <x v="3"/>
    <x v="3"/>
    <x v="3"/>
    <s v="Rv0288,Rv3019c"/>
    <x v="3"/>
    <s v="NP_000832.1,NP_001243740.1,NP_001243741.1,NP_001243742.1"/>
    <x v="4"/>
    <s v="ETN45817.1"/>
    <x v="0"/>
    <s v="No"/>
    <s v="No"/>
    <s v="No"/>
    <s v="Yes"/>
    <x v="49"/>
    <x v="5"/>
    <x v="5"/>
    <x v="5"/>
    <s v="HLA-A*02:06,HLA-A*68:02,HLA-B*56:01"/>
    <x v="89"/>
    <n v="0.6020599913279624"/>
    <x v="89"/>
    <x v="314"/>
    <x v="326"/>
    <x v="413"/>
    <x v="432"/>
    <s v="Nil"/>
    <s v="Nil"/>
    <x v="0"/>
    <x v="2"/>
    <s v="1,2,1.76,0.43"/>
    <s v="Rv0288"/>
    <s v="60-68"/>
    <x v="0"/>
    <x v="2"/>
    <x v="1"/>
    <n v="0.33333333333333331"/>
    <x v="501"/>
    <n v="535"/>
  </r>
  <r>
    <n v="3629"/>
    <s v="APKTYCEELKGTDTGQACQI"/>
    <n v="20"/>
    <s v="NP_216496.1"/>
    <x v="0"/>
    <x v="0"/>
    <x v="0"/>
    <s v="Rv1980c"/>
    <x v="0"/>
    <s v="Nil"/>
    <x v="0"/>
    <s v="Nil"/>
    <x v="1"/>
    <s v="Yes"/>
    <s v="No"/>
    <s v="No"/>
    <s v="No"/>
    <x v="56"/>
    <x v="6"/>
    <x v="6"/>
    <x v="6"/>
    <s v="HLA-B*07:02,HLA-B*08:01,HLA-B*14:02,HLA-B*35:03,HLA-B*55:01"/>
    <x v="91"/>
    <n v="0.77815125038364363"/>
    <x v="91"/>
    <x v="315"/>
    <x v="327"/>
    <x v="414"/>
    <x v="375"/>
    <s v="ApktyceelkgtdtgqacqI"/>
    <s v="bceid_431708:18(-0)/18(100.0%)&lt;=&gt;tceid_3629:18(-2)/20(90.0%)"/>
    <x v="1"/>
    <x v="2"/>
    <s v="1,1,1.0,0.0"/>
    <s v="Rv1980c"/>
    <s v="24-43"/>
    <x v="0"/>
    <x v="2"/>
    <x v="1"/>
    <n v="0.33333333333333331"/>
    <x v="502"/>
    <n v="536"/>
  </r>
  <r>
    <n v="967"/>
    <s v="AEHQAIVRDVLAAGD"/>
    <n v="15"/>
    <s v="NP_215714.1,NP_216862.1,YP_177838.1"/>
    <x v="1"/>
    <x v="1"/>
    <x v="1"/>
    <s v="Rv1198,Rv1793,Rv2346c"/>
    <x v="1"/>
    <s v="Nil"/>
    <x v="0"/>
    <s v="EFG77528.1,EFG78381.1,EFG78811.1,EFG79303.1,EFG79310.1"/>
    <x v="6"/>
    <s v="No"/>
    <s v="No"/>
    <s v="Yes"/>
    <s v="No"/>
    <x v="55"/>
    <x v="6"/>
    <x v="6"/>
    <x v="6"/>
    <s v="HLA-DRB1*03:05,HLA-DRB1*03:06,HLA-DRB1*03:07,HLA-DRB1*03:08,HLA-DRB1*03:09,HLA-DRB1*11:07,HLA-DRB3*01:01"/>
    <x v="87"/>
    <n v="0.90308998699194354"/>
    <x v="87"/>
    <x v="316"/>
    <x v="328"/>
    <x v="415"/>
    <x v="394"/>
    <s v="aehqaivrdvlaagD"/>
    <s v="bceid_103128:14(-1)/15(93.33%)&lt;=&gt;tceid_967:14(-1)/15(93.33%)"/>
    <x v="1"/>
    <x v="2"/>
    <s v="2,5,3.02,0.59"/>
    <s v="Rv1793,Rv2346c,Rv1198"/>
    <s v="26-40,26-40,26-40"/>
    <x v="1"/>
    <x v="2"/>
    <x v="1"/>
    <n v="0.33333333333333331"/>
    <x v="503"/>
    <n v="537"/>
  </r>
  <r>
    <n v="161666"/>
    <s v="QAAVVRFQEAANKQK"/>
    <n v="15"/>
    <s v="NP_218391.1"/>
    <x v="0"/>
    <x v="0"/>
    <x v="0"/>
    <s v="Rv3874"/>
    <x v="0"/>
    <s v="Nil"/>
    <x v="0"/>
    <s v="Nil"/>
    <x v="1"/>
    <s v="Yes"/>
    <s v="No"/>
    <s v="No"/>
    <s v="No"/>
    <x v="55"/>
    <x v="6"/>
    <x v="6"/>
    <x v="6"/>
    <s v="HLA-DRB1*04:23,HLA-DRB1*04:26,HLA-DRB1*11:02,HLA-DRB1*11:14,HLA-DRB1*11:21,HLA-DRB1*13:01,HLA-DRB1*13:07,HLA-DRB1*13:22,HLA-DRB1*13:23,HLA-DRB1*13:27,HLA-DRB1*13:28,HLA-DRB4*01:01,HLA-DRB5*01:01,HLA-DRB5*01:05"/>
    <x v="79"/>
    <n v="1.1760912590556813"/>
    <x v="79"/>
    <x v="317"/>
    <x v="329"/>
    <x v="416"/>
    <x v="372"/>
    <s v="qaavvrfqeaankqK,QAavvrfqeaankqk"/>
    <s v="bceid_3934:14(-1)/15(93.33%)&lt;=&gt;tceid_161666:14(-1)/15(93.33%),bceid_120421:13(-0)/13(100.0%)&lt;=&gt;tceid_161666:13(-2)/15(86.67%)"/>
    <x v="3"/>
    <x v="0"/>
    <s v="0,1,1.0,0.06"/>
    <s v="Rv3874"/>
    <s v="52-66"/>
    <x v="0"/>
    <x v="2"/>
    <x v="1"/>
    <n v="0.33333333333333331"/>
    <x v="504"/>
    <n v="538"/>
  </r>
  <r>
    <n v="13215"/>
    <s v="ELPQWLSANR"/>
    <n v="10"/>
    <s v="NP_215638.1,NP_216402.1,NP_218321.1,YP_178017.1"/>
    <x v="2"/>
    <x v="2"/>
    <x v="2"/>
    <s v="Rv1122,Rv1886c,Rv3803c,Rv3804c"/>
    <x v="4"/>
    <s v="NP_001258784.1,XP_011519469.1,XP_011519470.1,XP_016877362.1"/>
    <x v="4"/>
    <s v="Nil"/>
    <x v="1"/>
    <s v="No"/>
    <s v="Yes"/>
    <s v="No"/>
    <s v="No"/>
    <x v="57"/>
    <x v="6"/>
    <x v="6"/>
    <x v="6"/>
    <s v="HLA-A*33:03,HLA-A*68:01"/>
    <x v="92"/>
    <n v="0.47712125471966244"/>
    <x v="92"/>
    <x v="318"/>
    <x v="330"/>
    <x v="417"/>
    <x v="405"/>
    <s v="Nil"/>
    <s v="Nil"/>
    <x v="0"/>
    <x v="2"/>
    <s v="2,4,3.97,0.19"/>
    <s v="Rv3803c,Rv1886c,Rv3804c"/>
    <s v="123-132,144-153,147-156"/>
    <x v="1"/>
    <x v="2"/>
    <x v="1"/>
    <n v="0.33333333333333331"/>
    <x v="505"/>
    <n v="539"/>
  </r>
  <r>
    <n v="155711"/>
    <s v="RTVSLPVGA"/>
    <n v="9"/>
    <s v="NP_216547.1"/>
    <x v="0"/>
    <x v="0"/>
    <x v="0"/>
    <s v="Rv2031c"/>
    <x v="0"/>
    <s v="Nil"/>
    <x v="0"/>
    <s v="Nil"/>
    <x v="1"/>
    <s v="Yes"/>
    <s v="No"/>
    <s v="No"/>
    <s v="No"/>
    <x v="57"/>
    <x v="6"/>
    <x v="6"/>
    <x v="6"/>
    <s v="HLA-A*30:01,HLA-A*68:02"/>
    <x v="92"/>
    <n v="0.47712125471966244"/>
    <x v="92"/>
    <x v="319"/>
    <x v="331"/>
    <x v="418"/>
    <x v="394"/>
    <s v="Nil"/>
    <s v="Nil"/>
    <x v="0"/>
    <x v="2"/>
    <s v="1,1,1.0,0.0"/>
    <s v="Rv2031c"/>
    <s v="100-108"/>
    <x v="0"/>
    <x v="0"/>
    <x v="0"/>
    <n v="0.66666666666666663"/>
    <x v="506"/>
    <n v="540"/>
  </r>
  <r>
    <n v="108957"/>
    <s v="FLLGLLFFV"/>
    <n v="9"/>
    <s v="NP_216006.1"/>
    <x v="0"/>
    <x v="0"/>
    <x v="0"/>
    <s v="Rv1490"/>
    <x v="0"/>
    <s v="Nil"/>
    <x v="0"/>
    <s v="Nil"/>
    <x v="1"/>
    <s v="Yes"/>
    <s v="No"/>
    <s v="No"/>
    <s v="No"/>
    <x v="57"/>
    <x v="6"/>
    <x v="6"/>
    <x v="6"/>
    <s v="HLA-A*02:01,HLA-A*02:06"/>
    <x v="92"/>
    <n v="0.47712125471966244"/>
    <x v="92"/>
    <x v="320"/>
    <x v="332"/>
    <x v="419"/>
    <x v="307"/>
    <s v="Nil"/>
    <s v="Nil"/>
    <x v="0"/>
    <x v="4"/>
    <s v="0,1,0.99,0.1"/>
    <s v="Rv1490"/>
    <s v="325-333"/>
    <x v="0"/>
    <x v="2"/>
    <x v="1"/>
    <n v="0.33333333333333331"/>
    <x v="507"/>
    <n v="541"/>
  </r>
  <r>
    <n v="25363"/>
    <s v="IANNTRVWVYCGNGKPSDLG"/>
    <n v="20"/>
    <s v="NP_218321.1,YP_177694.1"/>
    <x v="3"/>
    <x v="3"/>
    <x v="3"/>
    <s v="Rv0129c,Rv3804c"/>
    <x v="3"/>
    <s v="Nil"/>
    <x v="0"/>
    <s v="EFG76843.1,EFG77402.1"/>
    <x v="3"/>
    <s v="No"/>
    <s v="No"/>
    <s v="Yes"/>
    <s v="No"/>
    <x v="50"/>
    <x v="6"/>
    <x v="6"/>
    <x v="6"/>
    <s v="HLA-DQA1*01:02/DQB1*06:02"/>
    <x v="93"/>
    <n v="0.3010299956639812"/>
    <x v="93"/>
    <x v="296"/>
    <x v="309"/>
    <x v="395"/>
    <x v="376"/>
    <s v="vanntrlwvycgngtpnelg"/>
    <s v="bceid_67697:20(-0)/20(100.0%)&lt;=&gt;tceid_25363:20(-0)/20(100.0%)"/>
    <x v="1"/>
    <x v="2"/>
    <s v="1,2,1.99,0.09"/>
    <s v="Rv3804c,Rv0129c"/>
    <s v="244-263,245-264"/>
    <x v="3"/>
    <x v="2"/>
    <x v="1"/>
    <n v="0.33333333333333331"/>
    <x v="508"/>
    <n v="542"/>
  </r>
  <r>
    <n v="180068"/>
    <s v="KPTGSAVV"/>
    <n v="8"/>
    <s v="NP_215703.1,NP_218321.1,YP_177628.1"/>
    <x v="1"/>
    <x v="1"/>
    <x v="1"/>
    <s v="Rv1187,Rv3804c"/>
    <x v="3"/>
    <s v="Nil"/>
    <x v="0"/>
    <s v="EFG77402.1"/>
    <x v="0"/>
    <s v="No"/>
    <s v="No"/>
    <s v="Yes"/>
    <s v="No"/>
    <x v="56"/>
    <x v="6"/>
    <x v="6"/>
    <x v="6"/>
    <s v="HLA-B*07:02,HLA-B*55:01"/>
    <x v="92"/>
    <n v="0.47712125471966244"/>
    <x v="92"/>
    <x v="321"/>
    <x v="333"/>
    <x v="420"/>
    <x v="375"/>
    <s v="Nil"/>
    <s v="Nil"/>
    <x v="0"/>
    <x v="2"/>
    <s v="1,3,2.07,0.29"/>
    <s v="Rv3804c,Rv1187"/>
    <s v="159-166,487-493"/>
    <x v="3"/>
    <x v="2"/>
    <x v="1"/>
    <n v="0.33333333333333331"/>
    <x v="509"/>
    <n v="543"/>
  </r>
  <r>
    <n v="46501"/>
    <s v="NVTSIHSLLDEGKQSLTKLA"/>
    <n v="20"/>
    <s v="YP_178023.1"/>
    <x v="0"/>
    <x v="0"/>
    <x v="0"/>
    <s v="Rv3875"/>
    <x v="0"/>
    <s v="Nil"/>
    <x v="0"/>
    <s v="Nil"/>
    <x v="1"/>
    <s v="Yes"/>
    <s v="No"/>
    <s v="No"/>
    <s v="No"/>
    <x v="55"/>
    <x v="6"/>
    <x v="6"/>
    <x v="6"/>
    <s v="HLA-DRB1*04:05,HLA-DRB1*04:10"/>
    <x v="92"/>
    <n v="0.47712125471966244"/>
    <x v="92"/>
    <x v="322"/>
    <x v="334"/>
    <x v="421"/>
    <x v="402"/>
    <s v="nvtsihslldegkqslTKLA,NvtsihslldegkqsltklA"/>
    <s v="bceid_46500:16(-0)/16(100.0%)&lt;=&gt;tceid_46501:16(-4)/20(80.0%),bceid_433149:18(-0)/18(100.0%)&lt;=&gt;tceid_46501:18(-2)/20(90.0%)"/>
    <x v="3"/>
    <x v="2"/>
    <s v="1,1,1.0,0.0"/>
    <s v="Rv3875"/>
    <s v="21-40"/>
    <x v="0"/>
    <x v="0"/>
    <x v="0"/>
    <n v="0.66666666666666663"/>
    <x v="510"/>
    <n v="544"/>
  </r>
  <r>
    <n v="21423"/>
    <s v="GNFERISGDLKTQIDQVESTAGSLQ"/>
    <n v="25"/>
    <s v="NP_218391.1"/>
    <x v="0"/>
    <x v="0"/>
    <x v="0"/>
    <s v="Rv3874"/>
    <x v="0"/>
    <s v="Nil"/>
    <x v="0"/>
    <s v="Nil"/>
    <x v="1"/>
    <s v="Yes"/>
    <s v="No"/>
    <s v="No"/>
    <s v="No"/>
    <x v="55"/>
    <x v="6"/>
    <x v="6"/>
    <x v="6"/>
    <s v="HLA-DRB1*03:01,HLA-DRB1*03:06,HLA-DRB1*03:07,HLA-DRB1*03:08,HLA-DRB1*11:07,HLA-DRB4*01:01"/>
    <x v="74"/>
    <n v="0.84509804001425681"/>
    <x v="74"/>
    <x v="323"/>
    <x v="315"/>
    <x v="401"/>
    <x v="416"/>
    <s v="gnferisgdlktqidQVESTAGSLQ,GNFERisgdlktqidqvestAGSLQ,GNFERISGDLktqidqvestagslq,GNFERISGDlktqidqvestagSLQ,gnferisgdlktQIDQVESTAGSLQ"/>
    <s v="bceid_21422:15(-0)/15(100.0%)&lt;=&gt;tceid_21423:15(-10)/25(60.0%),bceid_28505:15(-0)/15(100.0%)&lt;=&gt;tceid_21423:15(-10)/25(60.0%),bceid_33831:15(-0)/15(100.0%)&lt;=&gt;tceid_21423:15(-10)/25(60.0%),bceid_37040:13(-0)/13(100.0%)&lt;=&gt;tceid_21423:13(-12)/25(52.0%),bceid_50549:12(-3)/15(80.0%)&lt;=&gt;tceid_21423:12(-13)/25(48.0%)"/>
    <x v="5"/>
    <x v="2"/>
    <s v="1,1,1.0,0.0"/>
    <s v="Rv3874"/>
    <s v="16-40"/>
    <x v="0"/>
    <x v="2"/>
    <x v="1"/>
    <n v="0.33333333333333331"/>
    <x v="511"/>
    <n v="545"/>
  </r>
  <r>
    <n v="28506"/>
    <s v="ISGDLKTQIDQVESTAGSLQ"/>
    <n v="20"/>
    <s v="NP_218391.1"/>
    <x v="0"/>
    <x v="0"/>
    <x v="0"/>
    <s v="Rv3874"/>
    <x v="0"/>
    <s v="Nil"/>
    <x v="0"/>
    <s v="Nil"/>
    <x v="1"/>
    <s v="Yes"/>
    <s v="No"/>
    <s v="No"/>
    <s v="No"/>
    <x v="55"/>
    <x v="6"/>
    <x v="6"/>
    <x v="6"/>
    <s v="HLA-DRB1*03:01,HLA-DRB1*03:06,HLA-DRB1*03:07,HLA-DRB1*03:08,HLA-DRB1*11:07,HLA-DRB4*01:01"/>
    <x v="74"/>
    <n v="0.84509804001425681"/>
    <x v="74"/>
    <x v="323"/>
    <x v="315"/>
    <x v="401"/>
    <x v="416"/>
    <s v="isgdlktqidqvestAGSLQ,ISGDLktqidqvestagslq,ISGDlktqidqvestagSLQ"/>
    <s v="bceid_28505:15(-0)/15(100.0%)&lt;=&gt;tceid_28506:15(-5)/20(75.0%),bceid_33831:15(-0)/15(100.0%)&lt;=&gt;tceid_28506:15(-5)/20(75.0%),bceid_37040:13(-0)/13(100.0%)&lt;=&gt;tceid_28506:13(-7)/20(65.0%)"/>
    <x v="2"/>
    <x v="2"/>
    <s v="1,1,1.0,0.0"/>
    <s v="Rv3874"/>
    <s v="21-40"/>
    <x v="0"/>
    <x v="2"/>
    <x v="1"/>
    <n v="0.33333333333333331"/>
    <x v="511"/>
    <n v="546"/>
  </r>
  <r>
    <n v="34928"/>
    <s v="LAQEAGNFERISGDLKTQID"/>
    <n v="20"/>
    <s v="NP_218391.1"/>
    <x v="0"/>
    <x v="0"/>
    <x v="0"/>
    <s v="Rv3874"/>
    <x v="0"/>
    <s v="Nil"/>
    <x v="0"/>
    <s v="Nil"/>
    <x v="1"/>
    <s v="Yes"/>
    <s v="No"/>
    <s v="No"/>
    <s v="No"/>
    <x v="55"/>
    <x v="6"/>
    <x v="6"/>
    <x v="6"/>
    <s v="HLA-DRB1*03:01,HLA-DRB1*03:06,HLA-DRB1*03:07,HLA-DRB1*03:08,HLA-DRB1*11:07,HLA-DRB5*01:01"/>
    <x v="74"/>
    <n v="0.84509804001425681"/>
    <x v="74"/>
    <x v="323"/>
    <x v="315"/>
    <x v="401"/>
    <x v="416"/>
    <s v="LAQEAgnferisgdlktqid,laqeagnferisgdlKTQID,LAqeagnferisgdlktQID"/>
    <s v="bceid_21422:15(-0)/15(100.0%)&lt;=&gt;tceid_34928:15(-5)/20(75.0%),bceid_34927:15(-0)/15(100.0%)&lt;=&gt;tceid_34928:15(-5)/20(75.0%),bceid_50549:15(-0)/15(100.0%)&lt;=&gt;tceid_34928:15(-5)/20(75.0%)"/>
    <x v="2"/>
    <x v="2"/>
    <s v="1,1,1.0,0.0"/>
    <s v="Rv3874"/>
    <d v="1930-11-01T00:00:00"/>
    <x v="0"/>
    <x v="2"/>
    <x v="1"/>
    <n v="0.33333333333333331"/>
    <x v="511"/>
    <n v="547"/>
  </r>
  <r>
    <n v="4002"/>
    <s v="AQLLTEFAI"/>
    <n v="9"/>
    <s v="YP_177918.1"/>
    <x v="0"/>
    <x v="0"/>
    <x v="0"/>
    <s v="Rv3018c"/>
    <x v="0"/>
    <s v="Nil"/>
    <x v="0"/>
    <s v="Nil"/>
    <x v="1"/>
    <s v="Yes"/>
    <s v="No"/>
    <s v="No"/>
    <s v="No"/>
    <x v="49"/>
    <x v="5"/>
    <x v="5"/>
    <x v="5"/>
    <s v="HLA-A*02:06,HLA-B*13:01,HLA-B*13:02,HLA-B*48:01,HLA-B*52:01"/>
    <x v="91"/>
    <n v="0.77815125038364363"/>
    <x v="91"/>
    <x v="324"/>
    <x v="335"/>
    <x v="422"/>
    <x v="433"/>
    <s v="Nil"/>
    <s v="Nil"/>
    <x v="0"/>
    <x v="34"/>
    <s v="0,4,0.89,0.4"/>
    <s v="Rv3018c"/>
    <s v="254-262"/>
    <x v="0"/>
    <x v="2"/>
    <x v="1"/>
    <n v="0.33333333333333331"/>
    <x v="512"/>
    <n v="548"/>
  </r>
  <r>
    <n v="155504"/>
    <s v="QAQTRHPAT"/>
    <n v="9"/>
    <s v="NP_216249.1"/>
    <x v="0"/>
    <x v="0"/>
    <x v="0"/>
    <s v="Rv1733c"/>
    <x v="0"/>
    <s v="Nil"/>
    <x v="0"/>
    <s v="Nil"/>
    <x v="1"/>
    <s v="Yes"/>
    <s v="No"/>
    <s v="No"/>
    <s v="No"/>
    <x v="56"/>
    <x v="6"/>
    <x v="6"/>
    <x v="6"/>
    <s v="HLA-B*08:01"/>
    <x v="93"/>
    <n v="0.3010299956639812"/>
    <x v="93"/>
    <x v="325"/>
    <x v="336"/>
    <x v="423"/>
    <x v="394"/>
    <s v="Nil"/>
    <s v="Nil"/>
    <x v="0"/>
    <x v="2"/>
    <s v="1,1,1.0,0.0"/>
    <s v="Rv1733c"/>
    <s v="78-86"/>
    <x v="0"/>
    <x v="0"/>
    <x v="0"/>
    <n v="0.66666666666666663"/>
    <x v="513"/>
    <n v="549"/>
  </r>
  <r>
    <n v="173948"/>
    <s v="MGRDIKVQFQSGGAN"/>
    <n v="15"/>
    <s v="NP_216402.1,NP_218321.1"/>
    <x v="3"/>
    <x v="3"/>
    <x v="3"/>
    <s v="Rv1886c,Rv3804c"/>
    <x v="3"/>
    <s v="Nil"/>
    <x v="0"/>
    <s v="EFG77402.1,EFG79198.1"/>
    <x v="3"/>
    <s v="No"/>
    <s v="No"/>
    <s v="Yes"/>
    <s v="No"/>
    <x v="55"/>
    <x v="6"/>
    <x v="6"/>
    <x v="6"/>
    <s v="HLA-DRB1*03:05,HLA-DRB1*03:06,HLA-DRB1*03:07,HLA-DRB1*03:08,HLA-DRB1*03:09,HLA-DRB1*11:07,HLA-DRB4*01:01"/>
    <x v="87"/>
    <n v="0.90308998699194354"/>
    <x v="87"/>
    <x v="316"/>
    <x v="328"/>
    <x v="415"/>
    <x v="394"/>
    <s v="Nil"/>
    <s v="Nil"/>
    <x v="0"/>
    <x v="2"/>
    <s v="1,2,1.99,0.1"/>
    <s v="Rv3804c,Rv1886c"/>
    <s v="61-75,58-72"/>
    <x v="3"/>
    <x v="2"/>
    <x v="1"/>
    <n v="0.33333333333333331"/>
    <x v="514"/>
    <n v="550"/>
  </r>
  <r>
    <n v="3935"/>
    <s v="AQAAVVRFQEAANKQKQELD"/>
    <n v="20"/>
    <s v="NP_218391.1"/>
    <x v="0"/>
    <x v="0"/>
    <x v="0"/>
    <s v="Rv3874"/>
    <x v="0"/>
    <s v="Nil"/>
    <x v="0"/>
    <s v="Nil"/>
    <x v="1"/>
    <s v="Yes"/>
    <s v="No"/>
    <s v="No"/>
    <s v="No"/>
    <x v="55"/>
    <x v="6"/>
    <x v="6"/>
    <x v="6"/>
    <s v="HLA-DRB1*04:23,HLA-DRB1*04:26,HLA-DRB1*11:02,HLA-DRB1*11:14,HLA-DRB1*11:21,HLA-DRB1*13:01,HLA-DRB1*13:07,HLA-DRB1*13:22,HLA-DRB1*13:23,HLA-DRB1*13:27,HLA-DRB1*13:28,HLA-DRB4*01:01,HLA-DRB5*01:01,HLA-DRB5*01:05"/>
    <x v="79"/>
    <n v="1.1760912590556813"/>
    <x v="79"/>
    <x v="317"/>
    <x v="329"/>
    <x v="416"/>
    <x v="372"/>
    <s v="aqaavvrfqeaankqKQELD,AQAavvrfqeaankqkQELD"/>
    <s v="bceid_3934:15(-0)/15(100.0%)&lt;=&gt;tceid_3935:15(-5)/20(75.0%),bceid_120421:13(-0)/13(100.0%)&lt;=&gt;tceid_3935:13(-7)/20(65.0%)"/>
    <x v="3"/>
    <x v="25"/>
    <s v="0,1,0.9,0.3"/>
    <s v="Rv3874"/>
    <s v="51-70"/>
    <x v="0"/>
    <x v="2"/>
    <x v="1"/>
    <n v="0.33333333333333331"/>
    <x v="515"/>
    <n v="551"/>
  </r>
  <r>
    <n v="144900"/>
    <s v="GQVVGMNTAASDNF"/>
    <n v="14"/>
    <s v="NP_214639.1"/>
    <x v="0"/>
    <x v="0"/>
    <x v="0"/>
    <s v="Rv0125"/>
    <x v="0"/>
    <s v="Nil"/>
    <x v="0"/>
    <s v="Nil"/>
    <x v="1"/>
    <s v="Yes"/>
    <s v="No"/>
    <s v="No"/>
    <s v="No"/>
    <x v="49"/>
    <x v="5"/>
    <x v="5"/>
    <x v="5"/>
    <s v="HLA-A*02:06,HLA-B*13:02,HLA-B*50:01"/>
    <x v="89"/>
    <n v="0.6020599913279624"/>
    <x v="89"/>
    <x v="326"/>
    <x v="337"/>
    <x v="424"/>
    <x v="421"/>
    <s v="Nil"/>
    <s v="Nil"/>
    <x v="0"/>
    <x v="10"/>
    <s v="0,1,0.97,0.17"/>
    <s v="Rv0125"/>
    <s v="217-230"/>
    <x v="0"/>
    <x v="2"/>
    <x v="1"/>
    <n v="0.33333333333333331"/>
    <x v="516"/>
    <n v="552"/>
  </r>
  <r>
    <n v="154894"/>
    <s v="IADAALAAL"/>
    <n v="9"/>
    <s v="Nil"/>
    <x v="9"/>
    <x v="9"/>
    <x v="9"/>
    <s v="Nil"/>
    <x v="9"/>
    <s v="Nil"/>
    <x v="0"/>
    <s v="Nil"/>
    <x v="1"/>
    <s v="Nil"/>
    <s v="Nil"/>
    <s v="Nil"/>
    <s v="Nil"/>
    <x v="6"/>
    <x v="3"/>
    <x v="3"/>
    <x v="3"/>
    <s v="HLA-A*02:06,HLA-B*35:01,HLA-B*35:03,HLA-B*37:01,HLA-B*39:01,HLA-B*51:01,HLA-C*01:02,HLA-C*02:02,HLA-C*02:09,HLA-C*03:02,HLA-C*03:03,HLA-C*03:04,HLA-C*04:01,HLA-C*05:01,HLA-C*07:04,HLA-C*08:01,HLA-C*08:02,HLA-C*12:02,HLA-C*12:03,HLA-C*15:02,HLA-C*16:01,HLA-C*17:01,HLA-E*01:01"/>
    <x v="55"/>
    <n v="1.3802112417116059"/>
    <x v="55"/>
    <x v="327"/>
    <x v="338"/>
    <x v="425"/>
    <x v="434"/>
    <s v="Nil"/>
    <s v="Nil"/>
    <x v="0"/>
    <x v="35"/>
    <s v="0,1,0.01,0.09"/>
    <s v="Nil"/>
    <s v="Nil"/>
    <x v="5"/>
    <x v="5"/>
    <x v="3"/>
    <n v="0"/>
    <x v="517"/>
    <n v="553"/>
  </r>
  <r>
    <n v="41766"/>
    <s v="MIRAQAGLLEAEHQA"/>
    <n v="15"/>
    <s v="NP_215553.1,NP_215714.1,NP_216862.1,NP_218136.1,YP_177838.1"/>
    <x v="4"/>
    <x v="4"/>
    <x v="4"/>
    <s v="Rv1037c,Rv1198,Rv1793,Rv2346c,Rv3619c"/>
    <x v="2"/>
    <s v="Nil"/>
    <x v="0"/>
    <s v="Nil"/>
    <x v="1"/>
    <s v="Yes"/>
    <s v="No"/>
    <s v="No"/>
    <s v="No"/>
    <x v="55"/>
    <x v="6"/>
    <x v="6"/>
    <x v="6"/>
    <s v="HLA-DRB1*13:04"/>
    <x v="93"/>
    <n v="0.3010299956639812"/>
    <x v="93"/>
    <x v="328"/>
    <x v="339"/>
    <x v="415"/>
    <x v="394"/>
    <s v="Nil"/>
    <s v="Nil"/>
    <x v="0"/>
    <x v="2"/>
    <s v="4,6,4.84,0.69"/>
    <s v="Rv1198,Rv2346c,Rv3619c,Rv1037c,Rv1793"/>
    <s v="16-30,16-30,16-30,16-30,16-30"/>
    <x v="2"/>
    <x v="2"/>
    <x v="1"/>
    <n v="0.33333333333333331"/>
    <x v="518"/>
    <n v="554"/>
  </r>
  <r>
    <n v="140561"/>
    <s v="GMFANRWII"/>
    <n v="9"/>
    <s v="NP_216513.1"/>
    <x v="0"/>
    <x v="0"/>
    <x v="0"/>
    <s v="Rv1997"/>
    <x v="0"/>
    <s v="Nil"/>
    <x v="0"/>
    <s v="Nil"/>
    <x v="1"/>
    <s v="Yes"/>
    <s v="No"/>
    <s v="No"/>
    <s v="No"/>
    <x v="49"/>
    <x v="5"/>
    <x v="5"/>
    <x v="5"/>
    <s v="HLA-A*32:01,HLA-B*13:02"/>
    <x v="92"/>
    <n v="0.47712125471966244"/>
    <x v="92"/>
    <x v="329"/>
    <x v="340"/>
    <x v="426"/>
    <x v="394"/>
    <s v="Nil"/>
    <s v="Nil"/>
    <x v="0"/>
    <x v="36"/>
    <s v="0,1,0.66,0.47"/>
    <s v="Rv1997"/>
    <s v="836-844"/>
    <x v="0"/>
    <x v="0"/>
    <x v="0"/>
    <n v="0.66666666666666663"/>
    <x v="519"/>
    <n v="555"/>
  </r>
  <r>
    <n v="857468"/>
    <s v="YIGLPPFY"/>
    <n v="8"/>
    <s v="NP_218309.1"/>
    <x v="0"/>
    <x v="0"/>
    <x v="0"/>
    <s v="Rv3792"/>
    <x v="0"/>
    <s v="Nil"/>
    <x v="0"/>
    <s v="OFS90558.1,OFV01705.1"/>
    <x v="3"/>
    <s v="No"/>
    <s v="No"/>
    <s v="Yes"/>
    <s v="No"/>
    <x v="27"/>
    <x v="4"/>
    <x v="4"/>
    <x v="4"/>
    <s v="HLA-A*29:02,HLA-A*30:02,HLA-B*15:02,HLA-C*03:02,HLA-C*14:02"/>
    <x v="91"/>
    <n v="0.77815125038364363"/>
    <x v="91"/>
    <x v="330"/>
    <x v="341"/>
    <x v="427"/>
    <x v="415"/>
    <s v="Nil"/>
    <s v="Nil"/>
    <x v="0"/>
    <x v="9"/>
    <s v="0,1,0.99,0.12"/>
    <s v="Nil"/>
    <s v="Nil"/>
    <x v="5"/>
    <x v="5"/>
    <x v="3"/>
    <n v="0"/>
    <x v="520"/>
    <n v="556"/>
  </r>
  <r>
    <n v="154889"/>
    <s v="HVYAHQAQT"/>
    <n v="9"/>
    <s v="NP_216249.1"/>
    <x v="0"/>
    <x v="0"/>
    <x v="0"/>
    <s v="Rv1733c"/>
    <x v="0"/>
    <s v="Nil"/>
    <x v="0"/>
    <s v="Nil"/>
    <x v="1"/>
    <s v="Yes"/>
    <s v="No"/>
    <s v="No"/>
    <s v="No"/>
    <x v="57"/>
    <x v="6"/>
    <x v="6"/>
    <x v="6"/>
    <s v="HLA-A*68:02"/>
    <x v="93"/>
    <n v="0.3010299956639812"/>
    <x v="93"/>
    <x v="331"/>
    <x v="342"/>
    <x v="428"/>
    <x v="394"/>
    <s v="Nil"/>
    <s v="Nil"/>
    <x v="0"/>
    <x v="2"/>
    <s v="1,1,1.0,0.0"/>
    <s v="Rv1733c"/>
    <s v="73-81"/>
    <x v="0"/>
    <x v="0"/>
    <x v="0"/>
    <n v="0.66666666666666663"/>
    <x v="521"/>
    <n v="557"/>
  </r>
  <r>
    <n v="49152"/>
    <s v="PQWLSANRAVKPTGS"/>
    <n v="15"/>
    <s v="NP_216402.1,NP_218321.1"/>
    <x v="3"/>
    <x v="3"/>
    <x v="3"/>
    <s v="Rv1886c,Rv3804c"/>
    <x v="3"/>
    <s v="Nil"/>
    <x v="0"/>
    <s v="Nil"/>
    <x v="1"/>
    <s v="Yes"/>
    <s v="No"/>
    <s v="No"/>
    <s v="No"/>
    <x v="55"/>
    <x v="6"/>
    <x v="6"/>
    <x v="6"/>
    <s v="HLA-DRB1*13:02,HLA-DRB1*13:07,HLA-DRB3*02:02"/>
    <x v="89"/>
    <n v="0.6020599913279624"/>
    <x v="89"/>
    <x v="332"/>
    <x v="343"/>
    <x v="429"/>
    <x v="435"/>
    <s v="PQwlsanravkptgs"/>
    <s v="bceid_103732:13(-2)/15(86.67%)&lt;=&gt;tceid_49152:13(-2)/15(86.67%)"/>
    <x v="1"/>
    <x v="2"/>
    <s v="1,2,1.98,0.15"/>
    <s v="Rv1886c,Rv3804c"/>
    <s v="146-160,149-163"/>
    <x v="3"/>
    <x v="2"/>
    <x v="1"/>
    <n v="0.33333333333333331"/>
    <x v="522"/>
    <n v="558"/>
  </r>
  <r>
    <n v="31342"/>
    <s v="KILVQANEAETTTASG"/>
    <n v="16"/>
    <s v="NP_217935.1"/>
    <x v="0"/>
    <x v="0"/>
    <x v="0"/>
    <s v="Rv3418c"/>
    <x v="0"/>
    <s v="Nil"/>
    <x v="0"/>
    <s v="EEB63950.1,EEI28422.1,EEI63216.1,EEN89261.1,EEW50245.1,EFG76181.1,EFV12871.1,EGD23176.1,EKX91628.1,EPD47978.1,EPD67747.1,KGF17334.1,OFJ56633.1,OFK32157.1,OFL11602.1,OFL69737.1,OFL72575.1,OFM18767.1,OFM54092.1,OFM86061.1,OFN06916.1,OFN36489.1,OFN53308.1,OFO26833.1,OFO49635.1,OFQ03102.1,OFR62205.1,OFR92002.1,OFS16619.1,OFT69337.1,OFU56171.1,OFU58935.1,OFU61962.1,OHQ64804.1,OHQ78225.1,OHR22779.1,OHR25901.1,OHR26154.1,OHR27075.1,OHR34848.1,OHR36261.1,OHR36789.1"/>
    <x v="17"/>
    <s v="No"/>
    <s v="No"/>
    <s v="Yes"/>
    <s v="No"/>
    <x v="55"/>
    <x v="6"/>
    <x v="6"/>
    <x v="6"/>
    <s v="HLA-DRB1*04:10"/>
    <x v="93"/>
    <n v="0.3010299956639812"/>
    <x v="93"/>
    <x v="333"/>
    <x v="344"/>
    <x v="430"/>
    <x v="394"/>
    <s v="kilvqaneaetttaSG"/>
    <s v="bceid_8900:14(-1)/15(93.33%)&lt;=&gt;tceid_31342:14(-2)/16(87.5%)"/>
    <x v="1"/>
    <x v="2"/>
    <s v="1,1,1.0,0.0"/>
    <s v="Rv3418c"/>
    <d v="2027-12-01T00:00:00"/>
    <x v="0"/>
    <x v="0"/>
    <x v="0"/>
    <n v="0.66666666666666663"/>
    <x v="523"/>
    <n v="559"/>
  </r>
  <r>
    <n v="173941"/>
    <s v="KEDPAWQRNDPLLNV"/>
    <n v="15"/>
    <s v="NP_218321.1"/>
    <x v="0"/>
    <x v="0"/>
    <x v="0"/>
    <s v="Rv3804c"/>
    <x v="0"/>
    <s v="Nil"/>
    <x v="0"/>
    <s v="EFG77402.1"/>
    <x v="0"/>
    <s v="No"/>
    <s v="No"/>
    <s v="Yes"/>
    <s v="No"/>
    <x v="55"/>
    <x v="6"/>
    <x v="6"/>
    <x v="6"/>
    <s v="HLA-DRB1*08:01,HLA-DRB1*08:17,HLA-DRB1*11:28,HLA-DRB1*13:05,HLA-DRB1*13:21,HLA-DRB3*01:01,HLA-DRB3*02:02"/>
    <x v="87"/>
    <n v="0.90308998699194354"/>
    <x v="87"/>
    <x v="334"/>
    <x v="345"/>
    <x v="431"/>
    <x v="394"/>
    <s v="Nil"/>
    <s v="Nil"/>
    <x v="0"/>
    <x v="1"/>
    <s v="0,1,0.99,0.09"/>
    <s v="Rv3804c"/>
    <s v="226-240"/>
    <x v="0"/>
    <x v="2"/>
    <x v="1"/>
    <n v="0.33333333333333331"/>
    <x v="524"/>
    <n v="560"/>
  </r>
  <r>
    <n v="49635"/>
    <s v="PTGPASVQGMSQDPVAVAASNNPEL"/>
    <n v="25"/>
    <s v="NP_217391.1"/>
    <x v="0"/>
    <x v="0"/>
    <x v="0"/>
    <s v="Rv2875"/>
    <x v="0"/>
    <s v="Nil"/>
    <x v="0"/>
    <s v="Nil"/>
    <x v="1"/>
    <s v="Yes"/>
    <s v="No"/>
    <s v="No"/>
    <s v="No"/>
    <x v="55"/>
    <x v="6"/>
    <x v="6"/>
    <x v="6"/>
    <s v="HLA-DRB1*03:06,HLA-DRB1*03:07,HLA-DRB1*03:08,HLA-DRB1*11:07,HLA-DRB1*13:02"/>
    <x v="91"/>
    <n v="0.77815125038364363"/>
    <x v="91"/>
    <x v="335"/>
    <x v="346"/>
    <x v="432"/>
    <x v="435"/>
    <s v="Nil"/>
    <s v="Nil"/>
    <x v="0"/>
    <x v="2"/>
    <s v="1,1,1.0,0.0"/>
    <s v="Rv2875"/>
    <s v="46-70"/>
    <x v="0"/>
    <x v="2"/>
    <x v="1"/>
    <n v="0.33333333333333331"/>
    <x v="525"/>
    <n v="561"/>
  </r>
  <r>
    <n v="140744"/>
    <s v="SQIMYNYPA"/>
    <n v="9"/>
    <s v="NP_214802.1,NP_217533.1,NP_217535.1"/>
    <x v="1"/>
    <x v="1"/>
    <x v="1"/>
    <s v="Rv0288,Rv3017c,Rv3019c"/>
    <x v="1"/>
    <s v="Nil"/>
    <x v="0"/>
    <s v="EHO07437.1,EHO08826.1,EHO09676.1,EKB05427.1,EPH13783.1"/>
    <x v="6"/>
    <s v="No"/>
    <s v="No"/>
    <s v="Yes"/>
    <s v="No"/>
    <x v="57"/>
    <x v="6"/>
    <x v="6"/>
    <x v="6"/>
    <s v="HLA-A*02:06"/>
    <x v="93"/>
    <n v="0.3010299956639812"/>
    <x v="93"/>
    <x v="336"/>
    <x v="347"/>
    <x v="433"/>
    <x v="421"/>
    <s v="Nil"/>
    <s v="Nil"/>
    <x v="0"/>
    <x v="2"/>
    <s v="1,4,2.75,0.49"/>
    <s v="Rv0288,Rv3017c"/>
    <s v="2-10,2-10"/>
    <x v="3"/>
    <x v="2"/>
    <x v="1"/>
    <n v="0.33333333333333331"/>
    <x v="526"/>
    <n v="562"/>
  </r>
  <r>
    <n v="8686"/>
    <s v="DIKVQFQSGGANSPALYLLD"/>
    <n v="20"/>
    <s v="NP_216402.1,NP_218321.1"/>
    <x v="3"/>
    <x v="3"/>
    <x v="3"/>
    <s v="Rv1886c,Rv3804c"/>
    <x v="3"/>
    <s v="Nil"/>
    <x v="0"/>
    <s v="EFG77402.1,EFG79198.1"/>
    <x v="3"/>
    <s v="No"/>
    <s v="No"/>
    <s v="Yes"/>
    <s v="No"/>
    <x v="55"/>
    <x v="6"/>
    <x v="6"/>
    <x v="6"/>
    <s v="HLA-DRB1*04:01"/>
    <x v="93"/>
    <n v="0.3010299956639812"/>
    <x v="93"/>
    <x v="305"/>
    <x v="318"/>
    <x v="404"/>
    <x v="394"/>
    <s v="dikvqfqsggnnspavylld,DIKVQFqsggnnspavylld"/>
    <s v="bceid_8688:20(-0)/20(100.0%)&lt;=&gt;tceid_8686:20(-0)/20(100.0%),bceid_103530:14(-1)/15(93.33%)&lt;=&gt;tceid_8686:14(-6)/20(70.0%)"/>
    <x v="3"/>
    <x v="2"/>
    <s v="1,2,1.99,0.1"/>
    <s v="Rv3804c,Rv1886c"/>
    <s v="64-83,61-80"/>
    <x v="3"/>
    <x v="2"/>
    <x v="1"/>
    <n v="0.33333333333333331"/>
    <x v="527"/>
    <n v="563"/>
  </r>
  <r>
    <n v="8687"/>
    <s v="DIKVQFQSGGNNSPA"/>
    <n v="15"/>
    <s v="NP_216402.1,NP_218321.1"/>
    <x v="3"/>
    <x v="3"/>
    <x v="3"/>
    <s v="Rv1886c,Rv3804c"/>
    <x v="3"/>
    <s v="Nil"/>
    <x v="0"/>
    <s v="EFG77402.1,EFG79198.1"/>
    <x v="3"/>
    <s v="No"/>
    <s v="No"/>
    <s v="Yes"/>
    <s v="No"/>
    <x v="55"/>
    <x v="6"/>
    <x v="6"/>
    <x v="6"/>
    <s v="HLA-DRB1*04:01"/>
    <x v="93"/>
    <n v="0.3010299956639812"/>
    <x v="93"/>
    <x v="305"/>
    <x v="318"/>
    <x v="404"/>
    <x v="394"/>
    <s v="Nil"/>
    <s v="Nil"/>
    <x v="0"/>
    <x v="2"/>
    <s v="1,2,1.99,0.1"/>
    <s v="Rv3804c,Rv1886c"/>
    <s v="64-78,61-75"/>
    <x v="3"/>
    <x v="2"/>
    <x v="1"/>
    <n v="0.33333333333333331"/>
    <x v="527"/>
    <n v="564"/>
  </r>
  <r>
    <n v="55188"/>
    <s v="RPKIDDHDY"/>
    <n v="9"/>
    <s v="NP_216157.1"/>
    <x v="0"/>
    <x v="0"/>
    <x v="0"/>
    <s v="Rv1641"/>
    <x v="0"/>
    <s v="Nil"/>
    <x v="0"/>
    <s v="EEB62437.1,EEH65295.1,EEI15804.1,EEI17760.1,EEI27307.1,EEI63658.1,EEI78458.1,EEN86153.1,EET77843.1,EEW17138.1,EEW51336.1,EEX48513.1,EFG47634.1,EFG80832.1,EFK54044.1,EFM43733.1,EFP58784.1,EFQ80092.1,EFV14000.1,EFW28149.1,EGD24593.1,EGE69760.1,EGF57159.1,EGQ73913.1,EGV14845.1,EHM87136.1,EHM95880.1,EJF44283.1,EJN85782.1,EKU74291.1,EPD30321.1,EPD33265.1,EPD45533.1,EPD70440.1,EPH00219.1,ERH17224.1,ERH17989.1,ERH23352.1,ERL24348.1,ERS38589.1,ERS42666.1,ERS45998.1,ERS46437.1,ERS48243.1,ERS53342.1,ERS53765.1,ERS55953.1,ERS56759.1,ERS59567.1,ERS63629.1,ERS70391.1,ERS70440.1,ERS71331.1,ERS75902.1,ERS77229.1,ETJ98566.1,KGF00662.1,KGF03442.1,KGF24085.1,KXB56705.1,KXI18863.1,OFJ57768.1,OFK25951.1,OFK32986.1,OFK61175.1,OFK65127.1,OFK68512.1,OFK95657.1,OFL12525.1,OFL16654.1,OFL24745.1,OFL59344.1,OFL71057.1,OFL73801.1,OFL78195.1,OFL90416.1,OFL99560.1,OFM17499.1,OFM33441.1,OFM49984.1,OFM55606.1,OFM86180.1,OFN09494.1,OFN20889.1,OFN36180.1,OFN38719.1,OFN41102.1,OFN54461.1,OFN77529.1,OFN77758.1,OFO16209.1,OFO18889.1,OFO25153.1,OFO34937.1,OFO98435.1,OFP15496.1,OFP25070.1,OFP31861.1,OFP51129.1,OFP65800.1,OFP68580.1,OFP70420.1,OFP83601.1,OFQ01962.1,OFQ37260.1,OFQ49424.1,OFQ53560.1,OFQ91039.1,OFR38424.1,OFR47548.1,OFR60928.1,OFR63231.1,OFR94514.1,OFS14965.1,OFS16553.1,OFS18304.1,OFS20118.1,OFS37700.1,OFT29723.1,OFT32240.1,OFT32984.1,OFT40754.1,OFT44385.1,OFT50215.1,OFT54352.1,OFT59086.1,OFT61321.1,OFT61654.1,OFT65210.1,OFT68435.1,OFT70676.1,OFT82057.1,OFT91630.1,OFU56843.1,OFU58063.1,OFU63093.1,OHO31778.1,OHO33992.1,OHO56074.1,OHO61906.1,OHO65204.1,OHO77671.1,OHQ52551.1,OHQ64508.1,OHQ77805.1,OHR21637.1,OHR23264.1,OHR27677.1,OHR28248.1,OHR29864.1,OHR29907.1,OHR32782.1,OHR39044.1,OHR39216.1"/>
    <x v="18"/>
    <s v="No"/>
    <s v="No"/>
    <s v="Yes"/>
    <s v="No"/>
    <x v="56"/>
    <x v="6"/>
    <x v="6"/>
    <x v="6"/>
    <s v="HLA-B*15:02,HLA-B*35:01,HLA-B*53:01"/>
    <x v="89"/>
    <n v="0.6020599913279624"/>
    <x v="89"/>
    <x v="300"/>
    <x v="313"/>
    <x v="399"/>
    <x v="422"/>
    <s v="Nil"/>
    <s v="Nil"/>
    <x v="0"/>
    <x v="37"/>
    <s v="0,1,0.96,0.2"/>
    <s v="Rv1641"/>
    <s v="91-99"/>
    <x v="0"/>
    <x v="2"/>
    <x v="1"/>
    <n v="0.33333333333333331"/>
    <x v="528"/>
    <n v="565"/>
  </r>
  <r>
    <n v="44381"/>
    <s v="NITSATYQSAIPPRGTQAVV"/>
    <n v="20"/>
    <s v="NP_216496.1"/>
    <x v="0"/>
    <x v="0"/>
    <x v="0"/>
    <s v="Rv1980c"/>
    <x v="0"/>
    <s v="Nil"/>
    <x v="0"/>
    <s v="Nil"/>
    <x v="1"/>
    <s v="Yes"/>
    <s v="No"/>
    <s v="No"/>
    <s v="No"/>
    <x v="55"/>
    <x v="6"/>
    <x v="6"/>
    <x v="6"/>
    <s v="HLA-DRB1*04:01,HLA-DRB1*04:02"/>
    <x v="92"/>
    <n v="0.47712125471966244"/>
    <x v="92"/>
    <x v="337"/>
    <x v="348"/>
    <x v="434"/>
    <x v="394"/>
    <s v="nitsatyqsaipprgtqavv"/>
    <s v="bceid_44381:20(-0)/20(100.0%)&lt;=&gt;tceid_44381:20(-0)/20(100.0%)"/>
    <x v="1"/>
    <x v="2"/>
    <s v="1,1,1.0,0.0"/>
    <s v="Rv1980c"/>
    <s v="94-113"/>
    <x v="0"/>
    <x v="2"/>
    <x v="1"/>
    <n v="0.33333333333333331"/>
    <x v="529"/>
    <n v="566"/>
  </r>
  <r>
    <n v="12583"/>
    <s v="EISTNIRQA"/>
    <n v="9"/>
    <s v="NP_218391.1,YP_004837056.2"/>
    <x v="3"/>
    <x v="3"/>
    <x v="3"/>
    <s v="Rv2237A,Rv3874"/>
    <x v="3"/>
    <s v="Nil"/>
    <x v="0"/>
    <s v="Nil"/>
    <x v="1"/>
    <s v="Yes"/>
    <s v="No"/>
    <s v="No"/>
    <s v="No"/>
    <x v="57"/>
    <x v="6"/>
    <x v="6"/>
    <x v="6"/>
    <s v="HLA-A*68:02"/>
    <x v="93"/>
    <n v="0.3010299956639812"/>
    <x v="93"/>
    <x v="331"/>
    <x v="342"/>
    <x v="428"/>
    <x v="394"/>
    <s v="Nil"/>
    <s v="Nil"/>
    <x v="0"/>
    <x v="2"/>
    <s v="1,2,1.09,0.29"/>
    <s v="Rv3874"/>
    <s v="71-79"/>
    <x v="0"/>
    <x v="2"/>
    <x v="1"/>
    <n v="0.33333333333333331"/>
    <x v="530"/>
    <n v="567"/>
  </r>
  <r>
    <n v="120810"/>
    <s v="MVNKSRMMPAV"/>
    <n v="11"/>
    <s v="NP_214932.1"/>
    <x v="0"/>
    <x v="0"/>
    <x v="0"/>
    <s v="Rv0418"/>
    <x v="0"/>
    <s v="Nil"/>
    <x v="0"/>
    <s v="Nil"/>
    <x v="1"/>
    <s v="Yes"/>
    <s v="No"/>
    <s v="No"/>
    <s v="No"/>
    <x v="47"/>
    <x v="5"/>
    <x v="5"/>
    <x v="5"/>
    <s v="HLA-B*08:01,HLA-B*14:02,HLA-C*16:01"/>
    <x v="89"/>
    <n v="0.6020599913279624"/>
    <x v="89"/>
    <x v="338"/>
    <x v="349"/>
    <x v="435"/>
    <x v="394"/>
    <s v="mvnksrmmpav"/>
    <s v="bceid_120810:11(-0)/11(100.0%)&lt;=&gt;tceid_120810:11(-0)/11(100.0%)"/>
    <x v="1"/>
    <x v="8"/>
    <s v="0,1,0.97,0.16"/>
    <s v="Nil"/>
    <s v="Nil"/>
    <x v="5"/>
    <x v="5"/>
    <x v="3"/>
    <n v="0"/>
    <x v="531"/>
    <n v="568"/>
  </r>
  <r>
    <n v="174007"/>
    <s v="SELPGWLQANRHVKP"/>
    <n v="15"/>
    <s v="NP_216402.1,NP_218321.1"/>
    <x v="3"/>
    <x v="3"/>
    <x v="3"/>
    <s v="Rv1886c,Rv3804c"/>
    <x v="3"/>
    <s v="Nil"/>
    <x v="0"/>
    <s v="Nil"/>
    <x v="1"/>
    <s v="Yes"/>
    <s v="No"/>
    <s v="No"/>
    <s v="No"/>
    <x v="55"/>
    <x v="6"/>
    <x v="6"/>
    <x v="6"/>
    <s v="HLA-DRB5*01:05"/>
    <x v="93"/>
    <n v="0.3010299956639812"/>
    <x v="93"/>
    <x v="339"/>
    <x v="339"/>
    <x v="415"/>
    <x v="394"/>
    <s v="selpqwlsanravkP"/>
    <s v="bceid_103668:14(-1)/15(93.33%)&lt;=&gt;tceid_174007:14(-1)/15(93.33%)"/>
    <x v="1"/>
    <x v="2"/>
    <s v="1,2,1.99,0.12"/>
    <s v="Rv3804c,Rv1886c"/>
    <s v="146-160,143-157"/>
    <x v="3"/>
    <x v="2"/>
    <x v="1"/>
    <n v="0.33333333333333331"/>
    <x v="532"/>
    <n v="569"/>
  </r>
  <r>
    <n v="140708"/>
    <s v="MAMMARDTA"/>
    <n v="9"/>
    <s v="NP_214802.1"/>
    <x v="0"/>
    <x v="0"/>
    <x v="0"/>
    <s v="Rv0288"/>
    <x v="0"/>
    <s v="Nil"/>
    <x v="0"/>
    <s v="Nil"/>
    <x v="1"/>
    <s v="Yes"/>
    <s v="No"/>
    <s v="No"/>
    <s v="No"/>
    <x v="56"/>
    <x v="6"/>
    <x v="6"/>
    <x v="6"/>
    <s v="HLA-B*55:01,HLA-B*56:01"/>
    <x v="92"/>
    <n v="0.47712125471966244"/>
    <x v="92"/>
    <x v="340"/>
    <x v="350"/>
    <x v="436"/>
    <x v="375"/>
    <s v="Nil"/>
    <s v="Nil"/>
    <x v="0"/>
    <x v="2"/>
    <s v="1,1,1.0,0.0"/>
    <s v="Rv0288"/>
    <s v="81-89"/>
    <x v="0"/>
    <x v="2"/>
    <x v="1"/>
    <n v="0.33333333333333331"/>
    <x v="533"/>
    <n v="570"/>
  </r>
  <r>
    <n v="18781"/>
    <s v="GASVTVTGQGNSLKVGNADVVCGGV"/>
    <n v="25"/>
    <s v="NP_217391.1"/>
    <x v="0"/>
    <x v="0"/>
    <x v="0"/>
    <s v="Rv2875"/>
    <x v="0"/>
    <s v="Nil"/>
    <x v="0"/>
    <s v="Nil"/>
    <x v="1"/>
    <s v="Yes"/>
    <s v="No"/>
    <s v="No"/>
    <s v="No"/>
    <x v="55"/>
    <x v="6"/>
    <x v="6"/>
    <x v="6"/>
    <s v="HLA-DRB1*13:02"/>
    <x v="93"/>
    <n v="0.3010299956639812"/>
    <x v="93"/>
    <x v="341"/>
    <x v="351"/>
    <x v="432"/>
    <x v="435"/>
    <s v="gasvtvtgqgnslkvGNADVVCGGV,GASvtvtgqgnslkvgnaDVVCGGV"/>
    <s v="bceid_103195:15(-0)/15(100.0%)&lt;=&gt;tceid_18781:15(-10)/25(60.0%),bceid_103720:15(-0)/15(100.0%)&lt;=&gt;tceid_18781:15(-10)/25(60.0%)"/>
    <x v="3"/>
    <x v="2"/>
    <s v="1,1,1.0,0.0"/>
    <s v="Rv2875"/>
    <s v="151-175"/>
    <x v="0"/>
    <x v="2"/>
    <x v="1"/>
    <n v="0.33333333333333331"/>
    <x v="534"/>
    <n v="571"/>
  </r>
  <r>
    <n v="140654"/>
    <s v="ANTMAMMAR"/>
    <n v="9"/>
    <s v="NP_214802.1"/>
    <x v="0"/>
    <x v="0"/>
    <x v="0"/>
    <s v="Rv0288"/>
    <x v="0"/>
    <s v="Nil"/>
    <x v="0"/>
    <s v="ERI05583.1,ERL12580.1"/>
    <x v="3"/>
    <s v="No"/>
    <s v="No"/>
    <s v="Yes"/>
    <s v="No"/>
    <x v="57"/>
    <x v="6"/>
    <x v="6"/>
    <x v="6"/>
    <s v="HLA-A*33:03"/>
    <x v="93"/>
    <n v="0.3010299956639812"/>
    <x v="93"/>
    <x v="342"/>
    <x v="352"/>
    <x v="437"/>
    <x v="405"/>
    <s v="Nil"/>
    <s v="Nil"/>
    <x v="0"/>
    <x v="2"/>
    <s v="1,1,1.0,0.0"/>
    <s v="Rv0288"/>
    <s v="78-86"/>
    <x v="0"/>
    <x v="2"/>
    <x v="1"/>
    <n v="0.33333333333333331"/>
    <x v="535"/>
    <n v="572"/>
  </r>
  <r>
    <n v="120428"/>
    <s v="DDLVGAGVIDAVA"/>
    <n v="13"/>
    <s v="NP_218400.1"/>
    <x v="0"/>
    <x v="0"/>
    <x v="0"/>
    <s v="Rv3883c"/>
    <x v="0"/>
    <s v="Nil"/>
    <x v="0"/>
    <s v="Nil"/>
    <x v="1"/>
    <s v="Yes"/>
    <s v="No"/>
    <s v="No"/>
    <s v="No"/>
    <x v="57"/>
    <x v="6"/>
    <x v="6"/>
    <x v="6"/>
    <s v="HLA-A*68:02"/>
    <x v="93"/>
    <n v="0.3010299956639812"/>
    <x v="93"/>
    <x v="331"/>
    <x v="342"/>
    <x v="428"/>
    <x v="394"/>
    <s v="ddlvgagvidava"/>
    <s v="bceid_120428:13(-0)/13(100.0%)&lt;=&gt;tceid_120428:13(-0)/13(100.0%)"/>
    <x v="1"/>
    <x v="0"/>
    <s v="0,1,1.0,0.06"/>
    <s v="Rv3883c"/>
    <s v="373-385"/>
    <x v="0"/>
    <x v="2"/>
    <x v="1"/>
    <n v="0.33333333333333331"/>
    <x v="536"/>
    <n v="573"/>
  </r>
  <r>
    <n v="140712"/>
    <s v="MMARDTAEA"/>
    <n v="9"/>
    <s v="NP_214802.1"/>
    <x v="0"/>
    <x v="0"/>
    <x v="0"/>
    <s v="Rv0288"/>
    <x v="0"/>
    <s v="Nil"/>
    <x v="0"/>
    <s v="Nil"/>
    <x v="1"/>
    <s v="Yes"/>
    <s v="No"/>
    <s v="No"/>
    <s v="No"/>
    <x v="56"/>
    <x v="6"/>
    <x v="6"/>
    <x v="6"/>
    <s v="HLA-B*55:01"/>
    <x v="93"/>
    <n v="0.3010299956639812"/>
    <x v="93"/>
    <x v="343"/>
    <x v="353"/>
    <x v="438"/>
    <x v="394"/>
    <s v="Nil"/>
    <s v="Nil"/>
    <x v="0"/>
    <x v="2"/>
    <s v="1,1,1.0,0.0"/>
    <s v="Rv0288"/>
    <s v="83-91"/>
    <x v="0"/>
    <x v="2"/>
    <x v="1"/>
    <n v="0.33333333333333331"/>
    <x v="537"/>
    <n v="574"/>
  </r>
  <r>
    <n v="1078"/>
    <s v="AEMKTDAA"/>
    <n v="8"/>
    <s v="NP_218391.1"/>
    <x v="0"/>
    <x v="0"/>
    <x v="0"/>
    <s v="Rv3874"/>
    <x v="0"/>
    <s v="Nil"/>
    <x v="0"/>
    <s v="Nil"/>
    <x v="1"/>
    <s v="Yes"/>
    <s v="No"/>
    <s v="No"/>
    <s v="No"/>
    <x v="56"/>
    <x v="6"/>
    <x v="6"/>
    <x v="6"/>
    <s v="HLA-B*50:01"/>
    <x v="93"/>
    <n v="0.3010299956639812"/>
    <x v="93"/>
    <x v="280"/>
    <x v="294"/>
    <x v="381"/>
    <x v="394"/>
    <s v="Nil"/>
    <s v="Nil"/>
    <x v="0"/>
    <x v="0"/>
    <s v="0,1,1.0,0.06"/>
    <s v="Rv3874"/>
    <d v="2022-09-02T00:00:00"/>
    <x v="0"/>
    <x v="2"/>
    <x v="1"/>
    <n v="0.33333333333333331"/>
    <x v="538"/>
    <n v="575"/>
  </r>
  <r>
    <n v="72323"/>
    <s v="WDQAYRKPITYDTLWQADTD"/>
    <n v="20"/>
    <s v="NP_216496.1"/>
    <x v="0"/>
    <x v="0"/>
    <x v="0"/>
    <s v="Rv1980c"/>
    <x v="0"/>
    <s v="Nil"/>
    <x v="0"/>
    <s v="Nil"/>
    <x v="1"/>
    <s v="Yes"/>
    <s v="No"/>
    <s v="No"/>
    <s v="No"/>
    <x v="55"/>
    <x v="6"/>
    <x v="6"/>
    <x v="6"/>
    <s v="HLA-DRB3*01:01"/>
    <x v="93"/>
    <n v="0.3010299956639812"/>
    <x v="93"/>
    <x v="339"/>
    <x v="339"/>
    <x v="415"/>
    <x v="394"/>
    <s v="Nil"/>
    <s v="Nil"/>
    <x v="0"/>
    <x v="2"/>
    <s v="1,1,1.0,0.0"/>
    <s v="Rv1980c"/>
    <s v="134-153"/>
    <x v="0"/>
    <x v="2"/>
    <x v="1"/>
    <n v="0.33333333333333331"/>
    <x v="539"/>
    <n v="576"/>
  </r>
  <r>
    <n v="174022"/>
    <s v="WLQANRHVKPTGSAV"/>
    <n v="15"/>
    <s v="NP_218321.1"/>
    <x v="0"/>
    <x v="0"/>
    <x v="0"/>
    <s v="Rv3804c"/>
    <x v="0"/>
    <s v="Nil"/>
    <x v="0"/>
    <s v="Nil"/>
    <x v="1"/>
    <s v="Yes"/>
    <s v="No"/>
    <s v="No"/>
    <s v="No"/>
    <x v="55"/>
    <x v="6"/>
    <x v="6"/>
    <x v="6"/>
    <s v="HLA-DRB5*01:05"/>
    <x v="93"/>
    <n v="0.3010299956639812"/>
    <x v="93"/>
    <x v="339"/>
    <x v="339"/>
    <x v="415"/>
    <x v="394"/>
    <s v="WLQanrhvkptgsav,wlsanravkptgsaa"/>
    <s v="bceid_3402:12(-3)/15(80.0%)&lt;=&gt;tceid_174022:12(-3)/15(80.0%),bceid_103732:15(-0)/15(100.0%)&lt;=&gt;tceid_174022:15(-0)/15(100.0%)"/>
    <x v="3"/>
    <x v="1"/>
    <s v="0,1,0.99,0.09"/>
    <s v="Rv3804c"/>
    <s v="151-165"/>
    <x v="0"/>
    <x v="2"/>
    <x v="1"/>
    <n v="0.33333333333333331"/>
    <x v="540"/>
    <n v="577"/>
  </r>
  <r>
    <n v="738127"/>
    <s v="EIEVDDDLIQK"/>
    <n v="11"/>
    <s v="YP_177629.1"/>
    <x v="0"/>
    <x v="0"/>
    <x v="0"/>
    <s v="Rv0634A"/>
    <x v="0"/>
    <s v="Nil"/>
    <x v="0"/>
    <s v="Nil"/>
    <x v="1"/>
    <s v="Yes"/>
    <s v="No"/>
    <s v="No"/>
    <s v="No"/>
    <x v="57"/>
    <x v="6"/>
    <x v="6"/>
    <x v="6"/>
    <s v="HLA-A*11:01,HLA-A*68:01"/>
    <x v="92"/>
    <n v="0.47712125471966244"/>
    <x v="92"/>
    <x v="344"/>
    <x v="354"/>
    <x v="439"/>
    <x v="137"/>
    <s v="Nil"/>
    <s v="Nil"/>
    <x v="0"/>
    <x v="0"/>
    <s v="0,1,1.0,0.06"/>
    <s v="Nil"/>
    <s v="Nil"/>
    <x v="5"/>
    <x v="5"/>
    <x v="3"/>
    <n v="0"/>
    <x v="541"/>
    <n v="578"/>
  </r>
  <r>
    <n v="3064"/>
    <s v="AMASTEGNV"/>
    <n v="9"/>
    <s v="YP_178023.1"/>
    <x v="0"/>
    <x v="0"/>
    <x v="0"/>
    <s v="Rv3875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Nil"/>
    <s v="Nil"/>
    <x v="0"/>
    <x v="2"/>
    <s v="1,1,1.0,0.0"/>
    <s v="Rv3875"/>
    <s v="82-90"/>
    <x v="0"/>
    <x v="0"/>
    <x v="0"/>
    <n v="0.66666666666666663"/>
    <x v="542"/>
    <n v="579"/>
  </r>
  <r>
    <n v="73784"/>
    <s v="YEVRAELPGVDPDKDVDIMV"/>
    <n v="20"/>
    <s v="NP_216547.1"/>
    <x v="0"/>
    <x v="0"/>
    <x v="0"/>
    <s v="Rv2031c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Nil"/>
    <s v="Nil"/>
    <x v="0"/>
    <x v="2"/>
    <s v="1,1,1.0,0.0"/>
    <s v="Rv2031c"/>
    <s v="51-70"/>
    <x v="0"/>
    <x v="0"/>
    <x v="0"/>
    <n v="0.66666666666666663"/>
    <x v="542"/>
    <n v="580"/>
  </r>
  <r>
    <n v="107024"/>
    <s v="YQGVQQKWDATATEL"/>
    <n v="15"/>
    <s v="YP_178023.1"/>
    <x v="0"/>
    <x v="0"/>
    <x v="0"/>
    <s v="Rv3875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YQGVqqkwdatatel"/>
    <s v="bceid_52048:11(-2)/13(84.62%)&lt;=&gt;tceid_107024:11(-4)/15(73.33%)"/>
    <x v="1"/>
    <x v="2"/>
    <s v="1,1,1.0,0.0"/>
    <s v="Rv3875"/>
    <s v="51-65"/>
    <x v="0"/>
    <x v="0"/>
    <x v="0"/>
    <n v="0.66666666666666663"/>
    <x v="542"/>
    <n v="581"/>
  </r>
  <r>
    <n v="161615"/>
    <s v="EAGQAMASTEGNVTG"/>
    <n v="15"/>
    <s v="YP_178023.1"/>
    <x v="0"/>
    <x v="0"/>
    <x v="0"/>
    <s v="Rv3875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Nil"/>
    <s v="Nil"/>
    <x v="0"/>
    <x v="2"/>
    <s v="1,1,1.0,0.0"/>
    <s v="Rv3875"/>
    <s v="78-92"/>
    <x v="0"/>
    <x v="0"/>
    <x v="0"/>
    <n v="0.66666666666666663"/>
    <x v="542"/>
    <n v="582"/>
  </r>
  <r>
    <n v="62062"/>
    <s v="SVAVSEGKPTEKHIQIRSTN"/>
    <n v="20"/>
    <s v="NP_216547.1"/>
    <x v="0"/>
    <x v="0"/>
    <x v="0"/>
    <s v="Rv2031c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SVAVSEgkptekhiqirstn,svavsegkptekhiQIRSTN"/>
    <s v="bceid_20662:14(-0)/14(100.0%)&lt;=&gt;tceid_62062:14(-6)/20(70.0%),bceid_103718:14(-1)/15(93.33%)&lt;=&gt;tceid_62062:14(-6)/20(70.0%)"/>
    <x v="3"/>
    <x v="0"/>
    <s v="0,1,1.0,0.06"/>
    <s v="Rv2031c"/>
    <s v="125-144"/>
    <x v="0"/>
    <x v="0"/>
    <x v="0"/>
    <n v="0.66666666666666663"/>
    <x v="543"/>
    <n v="583"/>
  </r>
  <r>
    <n v="154071"/>
    <s v="AILIRVRNA"/>
    <n v="9"/>
    <s v="NP_216249.1"/>
    <x v="0"/>
    <x v="0"/>
    <x v="0"/>
    <s v="Rv1733c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Nil"/>
    <s v="Nil"/>
    <x v="0"/>
    <x v="0"/>
    <s v="0,1,1.0,0.06"/>
    <s v="Rv1733c"/>
    <s v="188-196"/>
    <x v="0"/>
    <x v="0"/>
    <x v="0"/>
    <n v="0.66666666666666663"/>
    <x v="543"/>
    <n v="584"/>
  </r>
  <r>
    <n v="155246"/>
    <s v="MTEPAAWDEGKPRIITLTMN"/>
    <n v="20"/>
    <s v="NP_216545.1"/>
    <x v="0"/>
    <x v="0"/>
    <x v="0"/>
    <s v="Rv2029c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Nil"/>
    <s v="Nil"/>
    <x v="0"/>
    <x v="1"/>
    <s v="0,1,0.99,0.09"/>
    <s v="Rv2029c"/>
    <d v="2020-01-01T00:00:00"/>
    <x v="0"/>
    <x v="0"/>
    <x v="0"/>
    <n v="0.66666666666666663"/>
    <x v="544"/>
    <n v="585"/>
  </r>
  <r>
    <n v="161402"/>
    <s v="LILATMLVA"/>
    <n v="9"/>
    <s v="NP_215301.1"/>
    <x v="0"/>
    <x v="0"/>
    <x v="0"/>
    <s v="Rv0787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Nil"/>
    <s v="Nil"/>
    <x v="0"/>
    <x v="4"/>
    <s v="0,1,0.99,0.1"/>
    <s v="Rv0787"/>
    <s v="99-107"/>
    <x v="0"/>
    <x v="1"/>
    <x v="0"/>
    <n v="0.66666666666666663"/>
    <x v="545"/>
    <n v="586"/>
  </r>
  <r>
    <n v="17348"/>
    <s v="FPPNGTHSWEYWGAQ"/>
    <n v="15"/>
    <s v="NP_216402.1,NP_218321.1,YP_177694.1"/>
    <x v="1"/>
    <x v="1"/>
    <x v="1"/>
    <s v="Rv0129c,Rv1886c,Rv3804c"/>
    <x v="1"/>
    <s v="Nil"/>
    <x v="0"/>
    <s v="EEN88570.1,EFG79198.1"/>
    <x v="3"/>
    <s v="No"/>
    <s v="No"/>
    <s v="Yes"/>
    <s v="No"/>
    <x v="60"/>
    <x v="7"/>
    <x v="7"/>
    <x v="7"/>
    <s v="Nil"/>
    <x v="94"/>
    <n v="0"/>
    <x v="94"/>
    <x v="339"/>
    <x v="339"/>
    <x v="415"/>
    <x v="394"/>
    <s v="FPpngthsweywgaq"/>
    <s v="bceid_48646:13(-0)/13(100.0%)&lt;=&gt;tceid_17348:13(-2)/15(86.67%)"/>
    <x v="1"/>
    <x v="2"/>
    <s v="2,3,2.99,0.1"/>
    <s v="Rv1886c,Rv3804c,Rv0129c"/>
    <s v="296-310,299-313,300-314"/>
    <x v="1"/>
    <x v="2"/>
    <x v="1"/>
    <n v="0.33333333333333331"/>
    <x v="546"/>
    <n v="587"/>
  </r>
  <r>
    <n v="17833"/>
    <s v="FSRPGLPVEYLQVPS"/>
    <n v="15"/>
    <s v="NP_216402.1,NP_218321.1,YP_177694.1"/>
    <x v="1"/>
    <x v="1"/>
    <x v="1"/>
    <s v="Rv0129c,Rv1886c,Rv3804c"/>
    <x v="1"/>
    <s v="Nil"/>
    <x v="0"/>
    <s v="EFG76843.1,EFG77402.1,EFG79198.1"/>
    <x v="2"/>
    <s v="No"/>
    <s v="No"/>
    <s v="Yes"/>
    <s v="No"/>
    <x v="60"/>
    <x v="7"/>
    <x v="7"/>
    <x v="7"/>
    <s v="Nil"/>
    <x v="94"/>
    <n v="0"/>
    <x v="94"/>
    <x v="339"/>
    <x v="339"/>
    <x v="415"/>
    <x v="394"/>
    <s v="FSRPGLpveylqvps"/>
    <s v="bceid_185214:9(-0)/9(100.0%)&lt;=&gt;tceid_17833:9(-6)/15(60.0%)"/>
    <x v="1"/>
    <x v="2"/>
    <s v="2,3,2.99,0.12"/>
    <s v="Rv1886c,Rv3804c,Rv0129c"/>
    <s v="41-55,44-58,47-61"/>
    <x v="1"/>
    <x v="2"/>
    <x v="1"/>
    <n v="0.33333333333333331"/>
    <x v="546"/>
    <n v="588"/>
  </r>
  <r>
    <n v="52326"/>
    <s v="QSGLSVVMPVGGQSS"/>
    <n v="15"/>
    <s v="NP_216402.1,NP_218321.1,YP_177694.1"/>
    <x v="1"/>
    <x v="1"/>
    <x v="1"/>
    <s v="Rv0129c,Rv1886c,Rv3804c"/>
    <x v="1"/>
    <s v="Nil"/>
    <x v="0"/>
    <s v="EFG76843.1,EFG79198.1"/>
    <x v="3"/>
    <s v="No"/>
    <s v="No"/>
    <s v="Yes"/>
    <s v="No"/>
    <x v="60"/>
    <x v="7"/>
    <x v="7"/>
    <x v="7"/>
    <s v="Nil"/>
    <x v="94"/>
    <n v="0"/>
    <x v="94"/>
    <x v="339"/>
    <x v="339"/>
    <x v="415"/>
    <x v="394"/>
    <s v="QSGlsivmpvggqss"/>
    <s v="bceid_39449:12(-3)/15(80.0%)&lt;=&gt;tceid_52326:12(-3)/15(80.0%)"/>
    <x v="1"/>
    <x v="2"/>
    <s v="2,3,2.99,0.1"/>
    <s v="Rv3804c,Rv0129c,Rv1886c"/>
    <s v="106-120,107-121,103-117"/>
    <x v="1"/>
    <x v="2"/>
    <x v="1"/>
    <n v="0.33333333333333331"/>
    <x v="546"/>
    <n v="589"/>
  </r>
  <r>
    <n v="606423"/>
    <s v="ETFLTSELPGWLQAN"/>
    <n v="15"/>
    <s v="NP_216402.1,NP_218321.1,YP_177694.1"/>
    <x v="1"/>
    <x v="1"/>
    <x v="1"/>
    <s v="Rv0129c,Rv1886c,Rv3804c"/>
    <x v="1"/>
    <s v="Nil"/>
    <x v="0"/>
    <s v="EEW16503.1,EKX88060.1,OFM59852.1,OFT33717.1"/>
    <x v="5"/>
    <s v="No"/>
    <s v="No"/>
    <s v="Yes"/>
    <s v="No"/>
    <x v="60"/>
    <x v="7"/>
    <x v="7"/>
    <x v="7"/>
    <s v="Nil"/>
    <x v="94"/>
    <n v="0"/>
    <x v="94"/>
    <x v="339"/>
    <x v="339"/>
    <x v="415"/>
    <x v="394"/>
    <s v="Nil"/>
    <s v="Nil"/>
    <x v="0"/>
    <x v="2"/>
    <s v="2,3,2.99,0.12"/>
    <s v="Rv3804c,Rv0129c,Rv1886c"/>
    <s v="141-155,142-156,138-152"/>
    <x v="1"/>
    <x v="2"/>
    <x v="1"/>
    <n v="0.33333333333333331"/>
    <x v="546"/>
    <n v="590"/>
  </r>
  <r>
    <n v="10838"/>
    <s v="DWYQPACGKAGCQTYKWETF"/>
    <n v="20"/>
    <s v="NP_216402.1,NP_218321.1"/>
    <x v="3"/>
    <x v="3"/>
    <x v="3"/>
    <s v="Rv1886c,Rv3804c"/>
    <x v="3"/>
    <s v="Nil"/>
    <x v="0"/>
    <s v="EFG77402.1,EFG79198.1"/>
    <x v="3"/>
    <s v="No"/>
    <s v="No"/>
    <s v="Yes"/>
    <s v="No"/>
    <x v="60"/>
    <x v="7"/>
    <x v="7"/>
    <x v="7"/>
    <s v="Nil"/>
    <x v="94"/>
    <n v="0"/>
    <x v="94"/>
    <x v="339"/>
    <x v="339"/>
    <x v="415"/>
    <x v="394"/>
    <s v="dwyspacgkagcqtykwetf,dwyspacgkagcqtykwetl,DWYqpacrkagcqtykweTF"/>
    <s v="bceid_10841:20(-0)/20(100.0%)&lt;=&gt;tceid_10838:20(-0)/20(100.0%),bceid_10842:20(-0)/20(100.0%)&lt;=&gt;tceid_10838:20(-0)/20(100.0%),bceid_51790:15(-0)/15(100.0%)&lt;=&gt;tceid_10838:15(-5)/20(75.0%)"/>
    <x v="2"/>
    <x v="2"/>
    <s v="1,2,1.99,0.1"/>
    <s v="Rv3804c,Rv1886c"/>
    <s v="124-143,121-140"/>
    <x v="3"/>
    <x v="2"/>
    <x v="1"/>
    <n v="0.33333333333333331"/>
    <x v="547"/>
    <n v="591"/>
  </r>
  <r>
    <n v="60442"/>
    <s v="SQGMGPSLIGLAMGD"/>
    <n v="15"/>
    <s v="NP_216402.1,NP_218321.1"/>
    <x v="3"/>
    <x v="3"/>
    <x v="3"/>
    <s v="Rv1886c,Rv3804c"/>
    <x v="3"/>
    <s v="Nil"/>
    <x v="0"/>
    <s v="EFG77402.1,EFG79198.1"/>
    <x v="3"/>
    <s v="No"/>
    <s v="No"/>
    <s v="Yes"/>
    <s v="No"/>
    <x v="60"/>
    <x v="7"/>
    <x v="7"/>
    <x v="7"/>
    <s v="Nil"/>
    <x v="94"/>
    <n v="0"/>
    <x v="94"/>
    <x v="339"/>
    <x v="339"/>
    <x v="415"/>
    <x v="394"/>
    <s v="Nil"/>
    <s v="Nil"/>
    <x v="0"/>
    <x v="2"/>
    <s v="1,2,1.99,0.1"/>
    <s v="Rv1886c,Rv3804c"/>
    <s v="196-210,199-213"/>
    <x v="3"/>
    <x v="2"/>
    <x v="1"/>
    <n v="0.33333333333333331"/>
    <x v="547"/>
    <n v="592"/>
  </r>
  <r>
    <n v="497169"/>
    <s v="ACGKAGCQTYKWETF"/>
    <n v="15"/>
    <s v="NP_216402.1,NP_218321.1"/>
    <x v="3"/>
    <x v="3"/>
    <x v="3"/>
    <s v="Rv1886c,Rv3804c"/>
    <x v="3"/>
    <s v="Nil"/>
    <x v="0"/>
    <s v="EFG77402.1,EFG79198.1"/>
    <x v="3"/>
    <s v="No"/>
    <s v="No"/>
    <s v="Yes"/>
    <s v="No"/>
    <x v="60"/>
    <x v="7"/>
    <x v="7"/>
    <x v="7"/>
    <s v="Nil"/>
    <x v="94"/>
    <n v="0"/>
    <x v="94"/>
    <x v="339"/>
    <x v="339"/>
    <x v="415"/>
    <x v="394"/>
    <s v="acrkagcqtykweTF"/>
    <s v="bceid_51790:13(-2)/15(86.67%)&lt;=&gt;tceid_497169:13(-2)/15(86.67%)"/>
    <x v="1"/>
    <x v="2"/>
    <s v="1,2,1.99,0.1"/>
    <s v="Rv3804c,Rv1886c"/>
    <s v="129-143,126-140"/>
    <x v="3"/>
    <x v="2"/>
    <x v="1"/>
    <n v="0.33333333333333331"/>
    <x v="547"/>
    <n v="593"/>
  </r>
  <r>
    <n v="140706"/>
    <s v="LVRAYHAMS"/>
    <n v="9"/>
    <s v="NP_214802.1,NP_217535.1"/>
    <x v="3"/>
    <x v="3"/>
    <x v="3"/>
    <s v="Rv0288,Rv3019c"/>
    <x v="3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Nil"/>
    <s v="Nil"/>
    <x v="0"/>
    <x v="2"/>
    <s v="1,2,1.76,0.43"/>
    <s v="Rv0288"/>
    <s v="65-73"/>
    <x v="0"/>
    <x v="2"/>
    <x v="1"/>
    <n v="0.33333333333333331"/>
    <x v="547"/>
    <n v="594"/>
  </r>
  <r>
    <n v="55158"/>
    <s v="RPGLDELSFTLTGNPNRPDGGILT"/>
    <n v="24"/>
    <s v="YP_177893.1"/>
    <x v="0"/>
    <x v="0"/>
    <x v="0"/>
    <s v="Rv2608"/>
    <x v="0"/>
    <s v="Nil"/>
    <x v="0"/>
    <s v="Nil"/>
    <x v="1"/>
    <s v="Yes"/>
    <s v="No"/>
    <s v="No"/>
    <s v="No"/>
    <x v="55"/>
    <x v="6"/>
    <x v="6"/>
    <x v="6"/>
    <s v="HLA-DRB3*02:02"/>
    <x v="93"/>
    <n v="0.3010299956639812"/>
    <x v="93"/>
    <x v="339"/>
    <x v="339"/>
    <x v="415"/>
    <x v="394"/>
    <s v="RPGLDELSFTLTgnpnrpdggilt,RPGLDElsftltgnpnrpDGGILT,rpgldelsftltGNPNRPDGGILT,rpgldelsftltgnpnrpdggilt"/>
    <s v="bceid_21497:12(-0)/12(100.0%)&lt;=&gt;tceid_55158:12(-12)/24(50.0%),bceid_39354:12(-0)/12(100.0%)&lt;=&gt;tceid_55158:12(-12)/24(50.0%),bceid_55157:12(-0)/12(100.0%)&lt;=&gt;tceid_55158:12(-12)/24(50.0%),bceid_55158:24(-0)/24(100.0%)&lt;=&gt;tceid_55158:24(-0)/24(100.0%)"/>
    <x v="4"/>
    <x v="9"/>
    <s v="0,1,0.99,0.12"/>
    <s v="Nil"/>
    <s v="Nil"/>
    <x v="5"/>
    <x v="5"/>
    <x v="3"/>
    <n v="0"/>
    <x v="548"/>
    <n v="595"/>
  </r>
  <r>
    <n v="40164"/>
    <s v="LTSELPQWLSANRAV"/>
    <n v="15"/>
    <s v="NP_216402.1,NP_218321.1"/>
    <x v="3"/>
    <x v="3"/>
    <x v="3"/>
    <s v="Rv1886c,Rv3804c"/>
    <x v="3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Ltselpqwlsanrav"/>
    <s v="bceid_103668:14(-1)/15(93.33%)&lt;=&gt;tceid_40164:14(-1)/15(93.33%)"/>
    <x v="1"/>
    <x v="0"/>
    <s v="0,2,1.97,0.18"/>
    <s v="Rv1886c,Rv3804c"/>
    <s v="141-155,144-158"/>
    <x v="3"/>
    <x v="2"/>
    <x v="1"/>
    <n v="0.33333333333333331"/>
    <x v="549"/>
    <n v="596"/>
  </r>
  <r>
    <n v="1681"/>
    <s v="AGSLQGQWRGAAGTA"/>
    <n v="15"/>
    <s v="NP_218391.1"/>
    <x v="0"/>
    <x v="0"/>
    <x v="0"/>
    <s v="Rv3874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Nil"/>
    <s v="Nil"/>
    <x v="0"/>
    <x v="2"/>
    <s v="1,1,1.0,0.0"/>
    <s v="Rv3874"/>
    <s v="36-50"/>
    <x v="0"/>
    <x v="2"/>
    <x v="1"/>
    <n v="0.33333333333333331"/>
    <x v="550"/>
    <n v="597"/>
  </r>
  <r>
    <n v="35140"/>
    <s v="LDEISTNIRQAGVQY"/>
    <n v="15"/>
    <s v="NP_218391.1"/>
    <x v="0"/>
    <x v="0"/>
    <x v="0"/>
    <s v="Rv3874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ldeistnirqagVQY"/>
    <s v="bceid_32971:12(-3)/15(80.0%)&lt;=&gt;tceid_35140:12(-3)/15(80.0%)"/>
    <x v="1"/>
    <x v="2"/>
    <s v="1,1,1.0,0.0"/>
    <s v="Rv3874"/>
    <s v="69-83"/>
    <x v="0"/>
    <x v="2"/>
    <x v="1"/>
    <n v="0.33333333333333331"/>
    <x v="550"/>
    <n v="598"/>
  </r>
  <r>
    <n v="37041"/>
    <s v="LKTQIDQVESTAGSL"/>
    <n v="15"/>
    <s v="NP_218391.1"/>
    <x v="0"/>
    <x v="0"/>
    <x v="0"/>
    <s v="Rv3874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Lktqidqvestagsl,lktqidqvestagSL"/>
    <s v="bceid_33831:14(-1)/15(93.33%)&lt;=&gt;tceid_37041:14(-1)/15(93.33%),bceid_37040:13(-0)/13(100.0%)&lt;=&gt;tceid_37041:13(-2)/15(86.67%)"/>
    <x v="3"/>
    <x v="2"/>
    <s v="1,1,1.0,0.0"/>
    <s v="Rv3874"/>
    <s v="25-39"/>
    <x v="0"/>
    <x v="2"/>
    <x v="1"/>
    <n v="0.33333333333333331"/>
    <x v="550"/>
    <n v="599"/>
  </r>
  <r>
    <n v="52690"/>
    <s v="QVESTAGSLQGQWRGAAGTA"/>
    <n v="20"/>
    <s v="NP_218391.1"/>
    <x v="0"/>
    <x v="0"/>
    <x v="0"/>
    <s v="Rv3874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Nil"/>
    <s v="Nil"/>
    <x v="0"/>
    <x v="2"/>
    <s v="1,1,1.0,0.0"/>
    <s v="Rv3874"/>
    <s v="31-50"/>
    <x v="0"/>
    <x v="2"/>
    <x v="1"/>
    <n v="0.33333333333333331"/>
    <x v="550"/>
    <n v="600"/>
  </r>
  <r>
    <n v="55394"/>
    <s v="RQAGVQYSRADEEQQ"/>
    <n v="15"/>
    <s v="NP_218391.1"/>
    <x v="0"/>
    <x v="0"/>
    <x v="0"/>
    <s v="Rv3874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Nil"/>
    <s v="Nil"/>
    <x v="0"/>
    <x v="2"/>
    <s v="1,1,1.0,0.0"/>
    <s v="Rv3874"/>
    <s v="77-91"/>
    <x v="0"/>
    <x v="2"/>
    <x v="1"/>
    <n v="0.33333333333333331"/>
    <x v="550"/>
    <n v="601"/>
  </r>
  <r>
    <n v="70980"/>
    <s v="VSIAPNAGLDPVNYQNFAVT"/>
    <n v="20"/>
    <s v="NP_216496.1"/>
    <x v="0"/>
    <x v="0"/>
    <x v="0"/>
    <s v="Rv1980c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Nil"/>
    <s v="Nil"/>
    <x v="0"/>
    <x v="2"/>
    <s v="1,1,1.0,0.0"/>
    <s v="Rv1980c"/>
    <s v="174-193"/>
    <x v="0"/>
    <x v="2"/>
    <x v="1"/>
    <n v="0.33333333333333331"/>
    <x v="550"/>
    <n v="602"/>
  </r>
  <r>
    <n v="140652"/>
    <s v="AMMARDTAE"/>
    <n v="9"/>
    <s v="NP_214802.1"/>
    <x v="0"/>
    <x v="0"/>
    <x v="0"/>
    <s v="Rv0288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Nil"/>
    <s v="Nil"/>
    <x v="0"/>
    <x v="2"/>
    <s v="1,1,1.0,0.0"/>
    <s v="Rv0288"/>
    <s v="82-90"/>
    <x v="0"/>
    <x v="2"/>
    <x v="1"/>
    <n v="0.33333333333333331"/>
    <x v="550"/>
    <n v="603"/>
  </r>
  <r>
    <n v="1545"/>
    <s v="AGGYKAADMWGPSSDPAWER"/>
    <n v="20"/>
    <s v="NP_216402.1"/>
    <x v="0"/>
    <x v="0"/>
    <x v="0"/>
    <s v="Rv1886c"/>
    <x v="0"/>
    <s v="Nil"/>
    <x v="0"/>
    <s v="EFG77402.1,EFG79198.1"/>
    <x v="3"/>
    <s v="No"/>
    <s v="No"/>
    <s v="Yes"/>
    <s v="No"/>
    <x v="60"/>
    <x v="7"/>
    <x v="7"/>
    <x v="7"/>
    <s v="Nil"/>
    <x v="94"/>
    <n v="0"/>
    <x v="94"/>
    <x v="339"/>
    <x v="339"/>
    <x v="415"/>
    <x v="394"/>
    <s v="aggykaadmwgpssdPAWER,aggykaadmwgpssdpawer,AGGYKAadmwgpssdpawer"/>
    <s v="bceid_1544:15(-0)/15(100.0%)&lt;=&gt;tceid_1545:15(-5)/20(75.0%),bceid_1545:20(-0)/20(100.0%)&lt;=&gt;tceid_1545:20(-0)/20(100.0%),bceid_149244:14(-1)/15(93.33%)&lt;=&gt;tceid_1545:14(-6)/20(70.0%)"/>
    <x v="2"/>
    <x v="0"/>
    <s v="0,1,1.0,0.06"/>
    <s v="Rv1886c"/>
    <s v="211-230"/>
    <x v="0"/>
    <x v="2"/>
    <x v="1"/>
    <n v="0.33333333333333331"/>
    <x v="551"/>
    <n v="604"/>
  </r>
  <r>
    <n v="423580"/>
    <s v="VLGYRNWLG"/>
    <n v="9"/>
    <s v="NP_216353.1"/>
    <x v="0"/>
    <x v="0"/>
    <x v="0"/>
    <s v="Rv1837c"/>
    <x v="0"/>
    <s v="NP_005056.3,XP_005268046.1"/>
    <x v="7"/>
    <s v="EEN84108.1,EFG79282.1,EFP57361.1,EFV13973.1,EFV76930.1,EGD24719.1,EHL95081.1,ENA34142.1"/>
    <x v="19"/>
    <s v="No"/>
    <s v="No"/>
    <s v="No"/>
    <s v="Yes"/>
    <x v="60"/>
    <x v="7"/>
    <x v="7"/>
    <x v="7"/>
    <s v="Nil"/>
    <x v="94"/>
    <n v="0"/>
    <x v="94"/>
    <x v="339"/>
    <x v="339"/>
    <x v="415"/>
    <x v="394"/>
    <s v="Nil"/>
    <s v="Nil"/>
    <x v="0"/>
    <x v="0"/>
    <s v="0,1,1.0,0.06"/>
    <s v="Rv1837c"/>
    <s v="285-293"/>
    <x v="0"/>
    <x v="2"/>
    <x v="1"/>
    <n v="0.33333333333333331"/>
    <x v="551"/>
    <n v="605"/>
  </r>
  <r>
    <n v="606440"/>
    <s v="GGHNGVFDFPDSGTH"/>
    <n v="15"/>
    <s v="NP_218321.1"/>
    <x v="0"/>
    <x v="0"/>
    <x v="0"/>
    <s v="Rv3804c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gghngvfdfpdsgTH"/>
    <s v="bceid_1522:13(-2)/15(86.67%)&lt;=&gt;tceid_606440:13(-2)/15(86.67%)"/>
    <x v="1"/>
    <x v="1"/>
    <s v="0,1,0.99,0.09"/>
    <s v="Rv3804c"/>
    <s v="291-305"/>
    <x v="0"/>
    <x v="2"/>
    <x v="1"/>
    <n v="0.33333333333333331"/>
    <x v="552"/>
    <n v="606"/>
  </r>
  <r>
    <n v="161353"/>
    <s v="IMILLVLVSA"/>
    <n v="10"/>
    <s v="NP_217200.1,YP_177899.1"/>
    <x v="3"/>
    <x v="3"/>
    <x v="3"/>
    <s v="Rv2684,Rv2685"/>
    <x v="3"/>
    <s v="Nil"/>
    <x v="0"/>
    <s v="KXI11637.1"/>
    <x v="0"/>
    <s v="No"/>
    <s v="No"/>
    <s v="Yes"/>
    <s v="No"/>
    <x v="60"/>
    <x v="7"/>
    <x v="7"/>
    <x v="7"/>
    <s v="Nil"/>
    <x v="94"/>
    <n v="0"/>
    <x v="94"/>
    <x v="339"/>
    <x v="339"/>
    <x v="415"/>
    <x v="394"/>
    <s v="Nil"/>
    <s v="Nil"/>
    <x v="0"/>
    <x v="2"/>
    <s v="1,2,1.93,0.26"/>
    <s v="Nil"/>
    <s v="Nil"/>
    <x v="5"/>
    <x v="5"/>
    <x v="3"/>
    <n v="0"/>
    <x v="553"/>
    <n v="607"/>
  </r>
  <r>
    <n v="181114"/>
    <s v="KDTQGADGPAG"/>
    <n v="11"/>
    <s v="NP_216789.1"/>
    <x v="0"/>
    <x v="0"/>
    <x v="0"/>
    <s v="Rv2273"/>
    <x v="0"/>
    <s v="Nil"/>
    <x v="0"/>
    <s v="Nil"/>
    <x v="1"/>
    <s v="Yes"/>
    <s v="No"/>
    <s v="No"/>
    <s v="No"/>
    <x v="60"/>
    <x v="7"/>
    <x v="7"/>
    <x v="7"/>
    <s v="Nil"/>
    <x v="94"/>
    <n v="0"/>
    <x v="94"/>
    <x v="339"/>
    <x v="339"/>
    <x v="415"/>
    <x v="394"/>
    <s v="Nil"/>
    <s v="Nil"/>
    <x v="0"/>
    <x v="28"/>
    <s v="0,1,0.97,0.18"/>
    <s v="Nil"/>
    <s v="Nil"/>
    <x v="5"/>
    <x v="5"/>
    <x v="3"/>
    <n v="0"/>
    <x v="554"/>
    <n v="608"/>
  </r>
  <r>
    <n v="92817"/>
    <s v="GLAGGAATA"/>
    <n v="9"/>
    <s v="Nil"/>
    <x v="9"/>
    <x v="9"/>
    <x v="9"/>
    <s v="Nil"/>
    <x v="9"/>
    <s v="Nil"/>
    <x v="0"/>
    <s v="Nil"/>
    <x v="1"/>
    <s v="Nil"/>
    <s v="Nil"/>
    <s v="Nil"/>
    <s v="Nil"/>
    <x v="57"/>
    <x v="6"/>
    <x v="6"/>
    <x v="6"/>
    <s v="HLA-A*02:01,HLA-A*02:06"/>
    <x v="92"/>
    <n v="0.47712125471966244"/>
    <x v="92"/>
    <x v="320"/>
    <x v="332"/>
    <x v="419"/>
    <x v="307"/>
    <s v="Nil"/>
    <s v="Nil"/>
    <x v="0"/>
    <x v="38"/>
    <s v="0,1,0.04,0.19"/>
    <s v="Nil"/>
    <s v="Nil"/>
    <x v="5"/>
    <x v="5"/>
    <x v="3"/>
    <n v="0"/>
    <x v="555"/>
    <n v="6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A21567-CE84-4719-9D45-E38EED41FF13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3">
  <location ref="A3:B14" firstHeaderRow="1" firstDataRow="1" firstDataCol="1"/>
  <pivotFields count="43">
    <pivotField showAll="0"/>
    <pivotField showAll="0"/>
    <pivotField showAll="0"/>
    <pivotField showAll="0"/>
    <pivotField axis="axisRow" dataField="1" showAll="0">
      <items count="11">
        <item x="9"/>
        <item x="0"/>
        <item x="3"/>
        <item x="1"/>
        <item x="2"/>
        <item x="4"/>
        <item x="6"/>
        <item x="5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Mtb_NP_Prtn_count" fld="4" subtotal="count" baseField="4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33EB82-0A5B-4FFE-8980-9D0CB45AB123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20:B31" firstHeaderRow="1" firstDataRow="1" firstDataCol="1"/>
  <pivotFields count="43">
    <pivotField showAll="0"/>
    <pivotField showAll="0"/>
    <pivotField showAll="0"/>
    <pivotField showAll="0"/>
    <pivotField showAll="0"/>
    <pivotField axis="axisRow" dataField="1" showAll="0">
      <items count="11">
        <item x="9"/>
        <item x="0"/>
        <item x="3"/>
        <item x="1"/>
        <item x="2"/>
        <item x="4"/>
        <item x="6"/>
        <item x="5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log_Mtb_NP_Prtn_count" fld="5" subtotal="count" baseField="5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23A8A6-B0D9-4DEB-9A71-D664F6AD7EB8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6:B45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6"/>
  </rowFields>
  <rowItems count="9">
    <i>
      <x v="1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Items count="1">
    <i/>
  </colItems>
  <dataFields count="1">
    <dataField name="Count of minmax_Mtb_NP_Prtn_count" fld="6" subtotal="count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1810A6-B2FA-4BD2-9EFB-1AB09F22D713}" name="PivotTable8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50:C228" firstHeaderRow="1" firstDataRow="1" firstDataCol="1"/>
  <pivotFields count="1">
    <pivotField axis="axisRow" dataField="1" showAll="0">
      <items count="178">
        <item x="82"/>
        <item x="51"/>
        <item x="137"/>
        <item x="138"/>
        <item x="24"/>
        <item x="31"/>
        <item x="2"/>
        <item x="36"/>
        <item x="89"/>
        <item x="86"/>
        <item x="39"/>
        <item x="119"/>
        <item x="172"/>
        <item x="56"/>
        <item x="143"/>
        <item x="92"/>
        <item x="6"/>
        <item x="100"/>
        <item x="42"/>
        <item x="72"/>
        <item x="93"/>
        <item x="28"/>
        <item x="52"/>
        <item x="35"/>
        <item x="16"/>
        <item x="146"/>
        <item x="101"/>
        <item x="7"/>
        <item x="43"/>
        <item x="71"/>
        <item x="79"/>
        <item x="69"/>
        <item x="32"/>
        <item x="113"/>
        <item x="63"/>
        <item x="94"/>
        <item x="34"/>
        <item x="139"/>
        <item x="48"/>
        <item x="73"/>
        <item x="85"/>
        <item x="166"/>
        <item x="135"/>
        <item x="53"/>
        <item x="171"/>
        <item x="62"/>
        <item x="19"/>
        <item x="140"/>
        <item x="133"/>
        <item x="163"/>
        <item x="88"/>
        <item x="114"/>
        <item x="3"/>
        <item x="41"/>
        <item x="54"/>
        <item x="12"/>
        <item x="91"/>
        <item x="14"/>
        <item x="108"/>
        <item x="11"/>
        <item x="40"/>
        <item x="58"/>
        <item x="112"/>
        <item x="49"/>
        <item x="23"/>
        <item x="67"/>
        <item x="120"/>
        <item x="158"/>
        <item x="8"/>
        <item x="102"/>
        <item x="122"/>
        <item x="123"/>
        <item x="124"/>
        <item x="81"/>
        <item x="74"/>
        <item x="70"/>
        <item x="44"/>
        <item x="84"/>
        <item x="174"/>
        <item x="26"/>
        <item x="141"/>
        <item x="68"/>
        <item x="13"/>
        <item x="80"/>
        <item x="97"/>
        <item x="60"/>
        <item x="37"/>
        <item x="45"/>
        <item x="175"/>
        <item x="64"/>
        <item x="46"/>
        <item x="98"/>
        <item x="107"/>
        <item x="115"/>
        <item x="66"/>
        <item x="117"/>
        <item x="87"/>
        <item x="50"/>
        <item x="55"/>
        <item x="170"/>
        <item x="33"/>
        <item x="110"/>
        <item x="75"/>
        <item x="76"/>
        <item x="9"/>
        <item x="103"/>
        <item x="47"/>
        <item x="65"/>
        <item x="109"/>
        <item x="77"/>
        <item x="17"/>
        <item x="173"/>
        <item x="25"/>
        <item x="38"/>
        <item x="83"/>
        <item x="1"/>
        <item x="0"/>
        <item x="96"/>
        <item x="90"/>
        <item x="78"/>
        <item x="116"/>
        <item x="30"/>
        <item x="27"/>
        <item x="147"/>
        <item x="164"/>
        <item x="148"/>
        <item x="167"/>
        <item x="20"/>
        <item x="165"/>
        <item x="168"/>
        <item x="21"/>
        <item x="176"/>
        <item x="134"/>
        <item x="95"/>
        <item x="99"/>
        <item x="125"/>
        <item x="59"/>
        <item x="160"/>
        <item x="149"/>
        <item x="159"/>
        <item x="105"/>
        <item x="106"/>
        <item x="169"/>
        <item x="22"/>
        <item x="18"/>
        <item x="150"/>
        <item x="126"/>
        <item x="151"/>
        <item x="152"/>
        <item x="10"/>
        <item x="153"/>
        <item x="127"/>
        <item x="128"/>
        <item x="154"/>
        <item x="136"/>
        <item x="111"/>
        <item x="161"/>
        <item x="121"/>
        <item x="61"/>
        <item x="142"/>
        <item x="155"/>
        <item x="129"/>
        <item x="15"/>
        <item x="57"/>
        <item x="130"/>
        <item x="162"/>
        <item x="144"/>
        <item x="104"/>
        <item x="145"/>
        <item x="156"/>
        <item x="118"/>
        <item x="131"/>
        <item x="132"/>
        <item x="157"/>
        <item x="29"/>
        <item x="4"/>
        <item x="5"/>
        <item t="default"/>
      </items>
    </pivotField>
  </pivotFields>
  <rowFields count="1">
    <field x="0"/>
  </rowFields>
  <rowItems count="1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 t="grand">
      <x/>
    </i>
  </rowItems>
  <colItems count="1">
    <i/>
  </colItems>
  <dataFields count="1">
    <dataField name="Count of np_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DFFA5-5B69-4D58-87FF-D3B8F7A873B3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9:B30" firstHeaderRow="1" firstDataRow="1" firstDataCol="1"/>
  <pivotFields count="43">
    <pivotField showAll="0"/>
    <pivotField showAll="0"/>
    <pivotField showAll="0"/>
    <pivotField showAll="0"/>
    <pivotField showAll="0"/>
    <pivotField axis="axisRow" dataField="1" showAll="0">
      <items count="11">
        <item x="9"/>
        <item x="0"/>
        <item x="3"/>
        <item x="1"/>
        <item x="2"/>
        <item x="4"/>
        <item x="6"/>
        <item x="5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log_Mtb_NP_Prtn_count" fld="5" subtotal="count" baseField="5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35B1F8-5753-4996-8537-5C0CC694F898}" name="PivotTable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9"/>
        <item x="0"/>
        <item x="3"/>
        <item x="1"/>
        <item x="4"/>
        <item x="2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Mtb_Rv_Prtn_count" fld="8" subtotal="count" baseField="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67F2BE-CEA8-4FC7-9B53-4DF4CCCCDB42}" name="PivotTable1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3">
  <location ref="A3:B6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0.01-0.89" sd="0" x="0"/>
        <item n="0.90-1.00" sd="0" x="1"/>
        <item t="default"/>
      </items>
    </pivotField>
  </pivotFields>
  <rowFields count="2">
    <field x="42"/>
    <field x="32"/>
  </rowFields>
  <rowItems count="3">
    <i>
      <x/>
    </i>
    <i>
      <x v="1"/>
    </i>
    <i t="grand">
      <x/>
    </i>
  </rowItems>
  <colItems count="1">
    <i/>
  </colItems>
  <dataFields count="1">
    <dataField name="Count of Hyp_strain_cov" fld="32" subtotal="count" baseField="32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64C7DE-8E38-4B78-B22D-BFE9ACEAEAB6}" name="PivotTable1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8" rowHeaderCaption="HEG condition">
  <location ref="B20:C28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axis="axisRow" dataField="1" showAll="0">
      <items count="8">
        <item x="4"/>
        <item x="0"/>
        <item x="3"/>
        <item x="2"/>
        <item x="6"/>
        <item x="1"/>
        <item x="5"/>
        <item t="default"/>
      </items>
    </pivotField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3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HEG_species/condition" fld="37" subtotal="count" baseField="3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DFF974-B7AB-483C-A410-21B47148BC1F}" name="PivotTable1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B3:C12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axis="axisRow" dataField="1" showAll="0">
      <items count="9">
        <item x="5"/>
        <item x="0"/>
        <item x="3"/>
        <item x="1"/>
        <item x="6"/>
        <item x="2"/>
        <item x="4"/>
        <item x="7"/>
        <item t="default"/>
      </items>
    </pivotField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3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HEG_Rv_count" fld="36" subtotal="count" baseField="3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E5997-4C2D-4663-8F10-8918E38C94FC}" name="PivotTable15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43:D182" firstHeaderRow="1" firstDataRow="1" firstDataCol="1"/>
  <pivotFields count="1">
    <pivotField axis="axisRow" dataField="1" showAll="0">
      <items count="139">
        <item x="23"/>
        <item x="32"/>
        <item x="43"/>
        <item x="112"/>
        <item x="20"/>
        <item x="113"/>
        <item x="129"/>
        <item x="130"/>
        <item x="2"/>
        <item x="31"/>
        <item x="70"/>
        <item x="34"/>
        <item x="97"/>
        <item x="134"/>
        <item x="109"/>
        <item x="75"/>
        <item x="79"/>
        <item x="116"/>
        <item x="137"/>
        <item x="104"/>
        <item x="49"/>
        <item x="126"/>
        <item x="8"/>
        <item x="81"/>
        <item x="120"/>
        <item x="36"/>
        <item x="61"/>
        <item x="125"/>
        <item x="45"/>
        <item x="30"/>
        <item x="16"/>
        <item x="118"/>
        <item x="86"/>
        <item x="82"/>
        <item x="6"/>
        <item x="59"/>
        <item x="64"/>
        <item x="57"/>
        <item x="95"/>
        <item x="54"/>
        <item x="87"/>
        <item x="74"/>
        <item x="132"/>
        <item x="114"/>
        <item x="39"/>
        <item x="69"/>
        <item x="131"/>
        <item x="110"/>
        <item x="44"/>
        <item x="18"/>
        <item x="133"/>
        <item x="51"/>
        <item x="19"/>
        <item x="106"/>
        <item x="115"/>
        <item x="108"/>
        <item x="121"/>
        <item x="122"/>
        <item x="84"/>
        <item x="9"/>
        <item x="123"/>
        <item x="105"/>
        <item x="119"/>
        <item x="124"/>
        <item x="128"/>
        <item x="71"/>
        <item x="94"/>
        <item x="3"/>
        <item x="46"/>
        <item x="12"/>
        <item x="73"/>
        <item x="14"/>
        <item x="111"/>
        <item x="89"/>
        <item x="11"/>
        <item x="33"/>
        <item x="48"/>
        <item x="93"/>
        <item x="92"/>
        <item x="40"/>
        <item x="22"/>
        <item x="55"/>
        <item x="98"/>
        <item x="10"/>
        <item x="83"/>
        <item x="101"/>
        <item x="100"/>
        <item x="102"/>
        <item x="29"/>
        <item x="66"/>
        <item x="58"/>
        <item x="99"/>
        <item x="68"/>
        <item x="135"/>
        <item x="25"/>
        <item x="35"/>
        <item x="56"/>
        <item x="13"/>
        <item x="65"/>
        <item x="77"/>
        <item x="50"/>
        <item x="15"/>
        <item x="47"/>
        <item x="21"/>
        <item x="37"/>
        <item x="53"/>
        <item x="103"/>
        <item x="28"/>
        <item x="78"/>
        <item x="88"/>
        <item x="127"/>
        <item x="136"/>
        <item x="96"/>
        <item x="41"/>
        <item x="85"/>
        <item x="117"/>
        <item x="38"/>
        <item x="42"/>
        <item x="27"/>
        <item x="91"/>
        <item x="62"/>
        <item x="107"/>
        <item x="63"/>
        <item x="7"/>
        <item x="80"/>
        <item x="52"/>
        <item x="90"/>
        <item x="60"/>
        <item x="17"/>
        <item x="26"/>
        <item x="24"/>
        <item x="67"/>
        <item x="4"/>
        <item x="1"/>
        <item x="5"/>
        <item x="0"/>
        <item x="76"/>
        <item x="72"/>
        <item t="default"/>
      </items>
    </pivotField>
  </pivotFields>
  <rowFields count="1">
    <field x="0"/>
  </rowFields>
  <rowItems count="1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 t="grand">
      <x/>
    </i>
  </rowItems>
  <colItems count="1">
    <i/>
  </colItems>
  <dataFields count="1">
    <dataField name="Count of Rv_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B89A13-C554-4D55-ACD1-315DE466F41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Experiment scores">
  <location ref="O10:P15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8">
        <item x="3"/>
        <item x="1"/>
        <item x="0"/>
        <item x="2"/>
        <item m="1" x="6"/>
        <item m="1" x="4"/>
        <item m="1" x="5"/>
        <item t="default"/>
      </items>
    </pivotField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3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CE-HEGs" fld="38" subtotal="count" baseField="38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9B07EB-6E3D-4E5B-B5A4-3B18D7439577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5:B43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20"/>
  </rowFields>
  <rowItems count="8">
    <i>
      <x v="1"/>
    </i>
    <i>
      <x v="4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minmax_Locus_count" fld="20" subtotal="count" baseField="2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07744C-5640-4963-8176-AB0FE10DC765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20:B28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19"/>
  </rowFields>
  <rowItems count="8">
    <i>
      <x v="1"/>
    </i>
    <i>
      <x v="4"/>
    </i>
    <i>
      <x v="5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log_Locus_count" fld="19" subtotal="count" baseField="1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E4E44C-E088-4BB8-B66F-6C7F2BE48860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2">
  <location ref="A3:B12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Locus_count" fld="18" subtotal="count" baseField="1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F21ACD-26ED-40EB-9595-C1C810C81101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51:B113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1">
        <item x="57"/>
        <item x="49"/>
        <item x="27"/>
        <item m="1" x="65"/>
        <item m="1" x="69"/>
        <item x="2"/>
        <item x="1"/>
        <item x="31"/>
        <item x="8"/>
        <item m="1" x="67"/>
        <item x="24"/>
        <item x="21"/>
        <item x="9"/>
        <item x="19"/>
        <item x="20"/>
        <item x="10"/>
        <item x="6"/>
        <item x="46"/>
        <item m="1" x="61"/>
        <item m="1" x="66"/>
        <item x="45"/>
        <item x="33"/>
        <item x="23"/>
        <item x="39"/>
        <item x="25"/>
        <item x="42"/>
        <item x="58"/>
        <item m="1" x="64"/>
        <item x="56"/>
        <item x="47"/>
        <item m="1" x="68"/>
        <item x="44"/>
        <item m="1" x="62"/>
        <item x="48"/>
        <item m="1" x="63"/>
        <item x="35"/>
        <item x="29"/>
        <item x="43"/>
        <item x="38"/>
        <item x="59"/>
        <item x="51"/>
        <item x="53"/>
        <item x="54"/>
        <item x="36"/>
        <item x="34"/>
        <item x="50"/>
        <item x="40"/>
        <item x="55"/>
        <item x="60"/>
        <item x="0"/>
        <item x="3"/>
        <item x="4"/>
        <item x="5"/>
        <item x="7"/>
        <item x="11"/>
        <item x="12"/>
        <item x="13"/>
        <item x="14"/>
        <item x="15"/>
        <item x="16"/>
        <item x="17"/>
        <item x="18"/>
        <item x="22"/>
        <item x="26"/>
        <item x="28"/>
        <item x="30"/>
        <item x="32"/>
        <item x="37"/>
        <item x="41"/>
        <item x="5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17"/>
  </rowFields>
  <rowItems count="62">
    <i>
      <x/>
    </i>
    <i>
      <x v="1"/>
    </i>
    <i>
      <x v="2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1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Count of Locus" fld="1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97DF95-3251-4765-BC52-E7E36239331C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L3:M11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19"/>
  </rowFields>
  <rowItems count="8">
    <i>
      <x v="1"/>
    </i>
    <i>
      <x v="4"/>
    </i>
    <i>
      <x v="5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log_Locus_count" fld="19" subtotal="count" baseField="1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853D2B-1D55-49B3-9377-0256183E4D06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7">
  <location ref="A3:B16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2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Alleles_count" fld="22" subtotal="count" baseField="22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6D9216-A50D-458A-8803-247E65D39336}" name="PivotTable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L20:M31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24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minmax_Alleles_count" fld="24" subtotal="count" baseField="2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32B278-2622-49E7-A78D-2492275CE326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3">
  <location ref="A3:B10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0"/>
        <item x="1"/>
        <item x="3"/>
        <item x="2"/>
        <item x="4"/>
        <item x="5"/>
        <item t="default"/>
      </items>
    </pivotField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3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IR_BCE_counter" fld="31" subtotal="count" baseField="3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90463B-A8B9-4DC0-99FF-80010302AF94}" name="PivotTable1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19:B40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1">
        <item x="1"/>
        <item x="0"/>
        <item x="3"/>
        <item x="2"/>
        <item x="5"/>
        <item x="6"/>
        <item x="4"/>
        <item x="19"/>
        <item x="15"/>
        <item x="17"/>
        <item x="13"/>
        <item x="8"/>
        <item x="16"/>
        <item x="9"/>
        <item x="7"/>
        <item x="18"/>
        <item x="11"/>
        <item x="12"/>
        <item x="10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1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Biom_Protein_count" fld="12" subtotal="count" baseField="1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EBD5BF-B91A-49D5-8C6E-A642F253B012}" name="PivotTable1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2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9">
        <item x="0"/>
        <item x="1"/>
        <item x="7"/>
        <item x="6"/>
        <item x="4"/>
        <item x="5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HS_Protein_count" fld="10" subtotal="count" baseField="1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AD3E1E-EF18-4300-922A-9760ED4C3DBD}" name="PivotTable1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25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World" fld="25" subtotal="count" baseField="2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E6B306-CA68-41C7-8307-67B389F5FA13}" name="PivotTable1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Z3:AA14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2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Malaysia" fld="28" subtotal="count" baseField="2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BEB8C6-1631-4556-810A-F817693905D6}" name="PivotTable1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O3:P14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27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Southeast_Asia" fld="27" subtotal="count" baseField="2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D590CF-33C8-405C-B882-D97C85432BEA}" name="PivotTable1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L3:M14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2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Asian" fld="26" subtotal="count" baseField="2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DB8C4C-ACD1-4503-9FFF-C674A7DCC653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1:Y10" firstHeaderRow="1" firstDataRow="1" firstDataCol="1"/>
  <pivotFields count="7"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0"/>
  </rowFields>
  <rowItems count="9">
    <i>
      <x v="1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Items count="1">
    <i/>
  </colItems>
  <dataFields count="1">
    <dataField name="Count of minmax_Mtb_NP_Prtn_cou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5BC724-0FDC-4F25-AF8A-2C4D5E3D65E8}" name="PivotTable18" cacheId="5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7" indent="0" outline="1" outlineData="1" multipleFieldFilters="0" chartFormat="5">
  <location ref="A2:B7" firstHeaderRow="1" firstDataRow="1" firstDataCol="1"/>
  <pivotFields count="4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0">
        <item x="35"/>
        <item x="24"/>
        <item x="38"/>
        <item x="26"/>
        <item x="27"/>
        <item x="23"/>
        <item x="22"/>
        <item x="36"/>
        <item x="32"/>
        <item x="18"/>
        <item x="19"/>
        <item x="17"/>
        <item x="13"/>
        <item x="21"/>
        <item x="11"/>
        <item x="34"/>
        <item x="30"/>
        <item x="5"/>
        <item x="25"/>
        <item x="20"/>
        <item x="31"/>
        <item x="15"/>
        <item x="16"/>
        <item x="3"/>
        <item x="7"/>
        <item x="33"/>
        <item x="14"/>
        <item x="37"/>
        <item x="29"/>
        <item x="28"/>
        <item x="10"/>
        <item x="8"/>
        <item x="12"/>
        <item x="6"/>
        <item x="9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 defaultSubtotal="0">
      <items count="2">
        <item x="0"/>
        <item x="1"/>
      </items>
    </pivotField>
  </pivotFields>
  <rowFields count="1">
    <field x="40"/>
  </rowFields>
  <rowItems count="5"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grand_score" fld="40" subtotal="count" baseField="4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DEE690-E8BC-4D6B-994C-FB868C639A71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58:Y63" firstHeaderRow="1" firstDataRow="1" firstDataCol="1"/>
  <pivotFields count="7">
    <pivotField showAll="0"/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5"/>
  </rowFields>
  <rowItems count="5">
    <i>
      <x v="1"/>
    </i>
    <i>
      <x v="4"/>
    </i>
    <i>
      <x v="7"/>
    </i>
    <i>
      <x v="10"/>
    </i>
    <i t="grand">
      <x/>
    </i>
  </rowItems>
  <colItems count="1">
    <i/>
  </colItems>
  <dataFields count="1">
    <dataField name="Count of minmax_HEG_expr_score" fld="5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837FC-489A-439D-91ED-9B97435EFA36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48:Y56" firstHeaderRow="1" firstDataRow="1" firstDataCol="1"/>
  <pivotFields count="7">
    <pivotField showAll="0"/>
    <pivotField showAll="0"/>
    <pivotField showAll="0"/>
    <pivotField showAll="0"/>
    <pivotField axis="axisRow" dataField="1" showAll="0">
      <items count="13">
        <item x="0"/>
        <item x="1"/>
        <item x="3"/>
        <item x="4"/>
        <item x="2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4"/>
  </rowFields>
  <rowItems count="8">
    <i>
      <x v="1"/>
    </i>
    <i>
      <x v="4"/>
    </i>
    <i>
      <x v="5"/>
    </i>
    <i>
      <x v="6"/>
    </i>
    <i>
      <x v="7"/>
    </i>
    <i>
      <x v="9"/>
    </i>
    <i>
      <x v="10"/>
    </i>
    <i t="grand">
      <x/>
    </i>
  </rowItems>
  <colItems count="1">
    <i/>
  </colItems>
  <dataFields count="1">
    <dataField name="Count of Hyp_strain_cov" fld="4" subtotal="count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AD3C28-04B6-4A3F-A81C-A81C94A89290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22:Y33" firstHeaderRow="1" firstDataRow="1" firstDataCol="1"/>
  <pivotFields count="7"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2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minmax_Alleles_count" fld="2" subtotal="count" baseField="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A7143-E65B-4BF3-B9CC-C22CF82EC57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1:O22" firstHeaderRow="0" firstDataRow="1" firstDataCol="0"/>
  <pivotFields count="7"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57"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minmax_Locus_count" fld="1" baseField="0" baseItem="0"/>
    <dataField name="Sum of Hyp_strain_cov" fld="4" baseField="0" baseItem="0"/>
    <dataField name="Sum of minmax_Alleles_count" fld="2" baseField="0" baseItem="0"/>
    <dataField name="Count of minmax_Mtb_NP_Prtn_count" fld="0" subtotal="count" baseField="0" baseItem="0"/>
    <dataField name="Sum of minmax_HEG_expr_score" fld="5" baseField="0" baseItem="0"/>
    <dataField name="Sum of Worl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310844-62B7-4505-87E5-5601B97F45F6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12:Y20" firstHeaderRow="1" firstDataRow="1" firstDataCol="1"/>
  <pivotFields count="7"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1"/>
  </rowFields>
  <rowItems count="8">
    <i>
      <x v="1"/>
    </i>
    <i>
      <x v="4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minmax_Locus_count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68A9D2-AA4D-4B4F-9DF0-6D92F7292B1C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35:Y46" firstHeaderRow="1" firstDataRow="1" firstDataCol="1"/>
  <pivotFields count="7"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World" fld="3" subtotal="count" baseField="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A23475-AB2D-4F54-A5B9-EE6AE93B45C1}" name="Table2" displayName="Table2" ref="A50:A897" totalsRowShown="0">
  <autoFilter ref="A50:A897" xr:uid="{49A23475-AB2D-4F54-A5B9-EE6AE93B45C1}"/>
  <tableColumns count="1">
    <tableColumn id="1" xr3:uid="{732D946B-F1D7-42BC-B273-DD187FCDA1BE}" name="np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99B4998-B0D7-4668-B85C-731B7E5E0FB4}" name="Table15" displayName="Table15" ref="O2:O191" totalsRowShown="0">
  <autoFilter ref="O2:O191" xr:uid="{B99B4998-B0D7-4668-B85C-731B7E5E0FB4}"/>
  <tableColumns count="1">
    <tableColumn id="2" xr3:uid="{F001A227-2821-4795-9862-22C320A63428}" name="np_prt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E6836BA-BEA6-4011-A011-44F0D6C57DA6}" name="Table16" displayName="Table16" ref="P2:Q191" totalsRowShown="0">
  <autoFilter ref="P2:Q191" xr:uid="{3E6836BA-BEA6-4011-A011-44F0D6C57DA6}"/>
  <tableColumns count="2">
    <tableColumn id="1" xr3:uid="{472A3688-5110-41AD-8E9C-D3B5B89E6CAD}" name="count matched TCEs"/>
    <tableColumn id="2" xr3:uid="{7E1F085C-2F36-4FBC-B393-A468EA2124A7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CC322B8-2A7F-4E32-827A-3F51793E9F5B}" name="Table11" displayName="Table11" ref="A20:D629" totalsRowShown="0">
  <autoFilter ref="A20:D629" xr:uid="{CCC322B8-2A7F-4E32-827A-3F51793E9F5B}"/>
  <sortState xmlns:xlrd2="http://schemas.microsoft.com/office/spreadsheetml/2017/richdata2" ref="A21:D629">
    <sortCondition ref="C20:C629"/>
  </sortState>
  <tableColumns count="4">
    <tableColumn id="1" xr3:uid="{DD23558C-E337-499F-AD7A-8C508B87AC83}" name="Min" dataDxfId="88"/>
    <tableColumn id="2" xr3:uid="{32D6B2A4-FE3E-432D-9E0A-A4237786CD59}" name="Max"/>
    <tableColumn id="3" xr3:uid="{D5BB7C83-A19D-4A46-9806-7C4E5029B8E5}" name="Average"/>
    <tableColumn id="4" xr3:uid="{A2836649-95C6-4EBF-A544-47A4EB38538C}" name="s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2227F-BBB4-4B2E-8AE2-3EEF965914B9}" name="Table3" displayName="Table3" ref="B34:B856" totalsRowShown="0">
  <autoFilter ref="B34:B856" xr:uid="{4A12227F-BBB4-4B2E-8AE2-3EEF965914B9}"/>
  <tableColumns count="1">
    <tableColumn id="1" xr3:uid="{E46A2B83-53AE-4432-80D1-AF805D76349D}" name="Rv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312F67-3A24-4080-8037-BA74A16029A4}" name="Table65" displayName="Table65" ref="O2:P7" totalsRowShown="0">
  <autoFilter ref="O2:P7" xr:uid="{28312F67-3A24-4080-8037-BA74A16029A4}"/>
  <tableColumns count="2">
    <tableColumn id="1" xr3:uid="{62B11DB7-5AB9-4B7B-8BCB-4C02CD49B69A}" name="types of HEG"/>
    <tableColumn id="2" xr3:uid="{5181006D-EF65-436B-AD56-2DD8A62001D1}" name="frequenc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301123-D47E-490F-9A32-A5C93FD760D2}" name="Table5" displayName="Table5" ref="K68:K77" totalsRowShown="0">
  <autoFilter ref="K68:K77" xr:uid="{FE301123-D47E-490F-9A32-A5C93FD760D2}"/>
  <tableColumns count="1">
    <tableColumn id="1" xr3:uid="{FB9C8967-17AD-4E45-9A2C-6C1414FF032E}" name="alleles in all t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E5989C-3A1B-486C-B8AA-13464E0474FE}" name="Table10" displayName="Table10" ref="I68:J77" totalsRowShown="0" headerRowDxfId="87" headerRowBorderDxfId="86" tableBorderDxfId="85">
  <autoFilter ref="I68:J77" xr:uid="{97E5989C-3A1B-486C-B8AA-13464E0474FE}"/>
  <sortState xmlns:xlrd2="http://schemas.microsoft.com/office/spreadsheetml/2017/richdata2" ref="I69:J77">
    <sortCondition descending="1" ref="J68:J77"/>
  </sortState>
  <tableColumns count="2">
    <tableColumn id="1" xr3:uid="{ADFA7C4B-69EB-472D-88C4-7B7CE0CEB6D8}" name="Locus"/>
    <tableColumn id="2" xr3:uid="{EF127DF8-B664-4158-88DA-2F04AF4D9B90}" name="locus in all t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DEAD3DB-5666-4BE3-B1AE-541A2DC803C7}" name="Table25" displayName="Table25" ref="D67:E128" totalsRowShown="0">
  <autoFilter ref="D67:E128" xr:uid="{EDEAD3DB-5666-4BE3-B1AE-541A2DC803C7}"/>
  <sortState xmlns:xlrd2="http://schemas.microsoft.com/office/spreadsheetml/2017/richdata2" ref="D68:E128">
    <sortCondition descending="1" ref="E67:E128"/>
  </sortState>
  <tableColumns count="2">
    <tableColumn id="1" xr3:uid="{F6CB6165-5A6B-4DCC-BC13-0B8E1A258FDD}" name="locus" dataDxfId="84"/>
    <tableColumn id="2" xr3:uid="{AC360967-8327-4F2D-8C53-6D394F7F9227}" name="freq" dataDxfId="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C4817A6-44F9-44E9-B06C-16E19DB2FB68}" name="Table13" displayName="Table13" ref="O37:Q182" totalsRowShown="0">
  <autoFilter ref="O37:Q182" xr:uid="{6C4817A6-44F9-44E9-B06C-16E19DB2FB68}"/>
  <sortState xmlns:xlrd2="http://schemas.microsoft.com/office/spreadsheetml/2017/richdata2" ref="O38:P182">
    <sortCondition descending="1" ref="O37:O182"/>
  </sortState>
  <tableColumns count="3">
    <tableColumn id="1" xr3:uid="{6A90548C-E225-4B42-870D-2A16F56511EA}" name="TCE freq"/>
    <tableColumn id="2" xr3:uid="{EBC93C91-902C-41B9-A22B-C1276352165A}" name="alleles matched in top30 (20220901)"/>
    <tableColumn id="3" xr3:uid="{E2F38DDB-6C00-4015-86D5-132FA471B1A3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359C3D3-3532-4C51-ADEA-4AA098ABFAC4}" name="Table14" displayName="Table14" ref="T37:X118" totalsRowShown="0">
  <autoFilter ref="T37:X118" xr:uid="{3359C3D3-3532-4C51-ADEA-4AA098ABFAC4}"/>
  <sortState xmlns:xlrd2="http://schemas.microsoft.com/office/spreadsheetml/2017/richdata2" ref="T38:X104">
    <sortCondition descending="1" ref="T37:T104"/>
  </sortState>
  <tableColumns count="5">
    <tableColumn id="1" xr3:uid="{88E135EF-CAE7-49C8-A7B2-0A35E347BCA2}" name="count"/>
    <tableColumn id="2" xr3:uid="{40821AED-7D4C-4A3C-93BD-3547B8639238}" name="all alleles (sum until 2 digit)"/>
    <tableColumn id="3" xr3:uid="{A888028D-9F4C-4A61-930B-5F21B4F697DD}" name="Column1"/>
    <tableColumn id="4" xr3:uid="{D5307664-3E1E-40F5-BF53-2BE21D2AADC3}" name="Column2"/>
    <tableColumn id="5" xr3:uid="{F3B81609-EFAF-4F2C-97CA-D5CE2D82BA00}" name="Column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20AF800-2619-407E-BDD8-837119D91E17}" name="Table26" displayName="Table26" ref="Z37:AA118" totalsRowShown="0" headerRowDxfId="81" headerRowBorderDxfId="80" tableBorderDxfId="79">
  <autoFilter ref="Z37:AA118" xr:uid="{420AF800-2619-407E-BDD8-837119D91E17}"/>
  <tableColumns count="2">
    <tableColumn id="1" xr3:uid="{17D62C07-50C8-4383-B4F8-F82A41603187}" name="count"/>
    <tableColumn id="2" xr3:uid="{6DB5D1DC-EE91-4038-A52F-7BCF7ED36FAB}" name="top30 alleles matched (sum until 2 digit 20220913)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48612F-4CD8-421B-A513-F817832E36CA}" name="Table12" displayName="Table12" ref="L37:M181" totalsRowShown="0">
  <autoFilter ref="L37:M181" xr:uid="{9548612F-4CD8-421B-A513-F817832E36CA}"/>
  <sortState xmlns:xlrd2="http://schemas.microsoft.com/office/spreadsheetml/2017/richdata2" ref="L38:M181">
    <sortCondition descending="1" ref="L37:L181"/>
  </sortState>
  <tableColumns count="2">
    <tableColumn id="1" xr3:uid="{AAE811D9-20D3-4742-BFE5-A6951F836AE6}" name="Total TCE "/>
    <tableColumn id="2" xr3:uid="{B3301017-6BCF-40F9-89EF-184BA5B7E02E}" name="total alleles (20220913)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0561F7C-773E-4113-B6AE-7BE322232E46}" name="Table22" displayName="Table22" ref="A1:AP102" totalsRowShown="0">
  <autoFilter ref="A1:AP102" xr:uid="{B0561F7C-773E-4113-B6AE-7BE322232E46}"/>
  <tableColumns count="42">
    <tableColumn id="1" xr3:uid="{EABC9766-9EDE-4DEC-AA5F-AB9803A89E6D}" name="TCE_id"/>
    <tableColumn id="2" xr3:uid="{D507176B-D5FF-4B38-9AFC-0E1839B4FFCF}" name="TCE_sequence"/>
    <tableColumn id="3" xr3:uid="{3CA2FF12-33A0-4A61-8337-557401EAFF41}" name="TCE_length"/>
    <tableColumn id="4" xr3:uid="{C8695918-A3F5-44CE-918F-84FEBFAD4DA4}" name="Mtb_NP_Prtn_id"/>
    <tableColumn id="5" xr3:uid="{6ECA6863-6315-4113-BB3C-C12D031A00D5}" name="Mtb_NP_Prtn_count"/>
    <tableColumn id="6" xr3:uid="{521E4CCA-1448-48D8-A321-4AEB997365AD}" name="log_Mtb_NP_Prtn_count"/>
    <tableColumn id="7" xr3:uid="{9357546D-9E41-4E9F-BC49-B3D6416924A2}" name="minmax_Mtb_NP_Prtn_count"/>
    <tableColumn id="8" xr3:uid="{15B94D36-618C-4744-8699-6C67DE3ADF00}" name="Mtb_Rv_Prtn_id"/>
    <tableColumn id="9" xr3:uid="{AA1B69EF-37A6-4DCA-BD94-527696B3B176}" name="Mtb_Rv_Prtn_count"/>
    <tableColumn id="10" xr3:uid="{C43B6AAD-789C-440B-B45A-F7540C2E53A3}" name="Hs_Protein_id"/>
    <tableColumn id="11" xr3:uid="{523924F8-5264-4CF3-9A64-93C610474EE2}" name="HS_Protein_count"/>
    <tableColumn id="12" xr3:uid="{6E1A794C-D964-489D-BA6C-ED5DA1CFAC98}" name="Biome_Protein_id"/>
    <tableColumn id="13" xr3:uid="{88DF2DE1-7023-4506-9C57-7E7DF2DFDF57}" name="Biom_Protein_count"/>
    <tableColumn id="14" xr3:uid="{5062B2DA-D3EA-4230-931F-B1EBA461B5EC}" name="Unique_to_Mtb"/>
    <tableColumn id="15" xr3:uid="{61390603-F09D-4A06-92E8-41493E5322E6}" name="Found_in_Mtb-Hs"/>
    <tableColumn id="16" xr3:uid="{9ED3F2B8-B7A9-449D-9E34-E1FCBF241EB4}" name="Found_in_Mtb-Biom"/>
    <tableColumn id="17" xr3:uid="{5974FDE2-9224-4D99-8F33-EDF6CCC04339}" name="Found_in_Mtb-Hs-Biom"/>
    <tableColumn id="18" xr3:uid="{B5A47C4B-B751-4E9C-889F-08606688B9D4}" name="Locus"/>
    <tableColumn id="19" xr3:uid="{ACA8E832-9ABA-4E79-8AAD-5230863B97BC}" name="Locus_count"/>
    <tableColumn id="20" xr3:uid="{36661500-920B-4FB9-B405-FE51FB58AECB}" name="log_Locus_count"/>
    <tableColumn id="21" xr3:uid="{BF03DF28-C96D-4954-AEB4-DCAC0006FCAB}" name="minmax_Locus_count"/>
    <tableColumn id="22" xr3:uid="{6B7FF9CA-825D-4735-B0FB-F18CC8BEB10C}" name="Alleles"/>
    <tableColumn id="23" xr3:uid="{B51A9376-8DF4-45FB-B6EB-C9B98BCE04DA}" name="Alleles_count"/>
    <tableColumn id="24" xr3:uid="{30A6F236-F36C-40BF-AFD7-A198DCEA788F}" name="log_Alleles_count"/>
    <tableColumn id="25" xr3:uid="{E2E12075-AE8C-4263-A787-6CF5396D25B0}" name="minmax_Alleles_count"/>
    <tableColumn id="26" xr3:uid="{CE3C5501-A604-430E-93F2-8ABB5281350A}" name="World"/>
    <tableColumn id="27" xr3:uid="{39F841DC-65E2-45F3-9939-365934FB8911}" name="Asian"/>
    <tableColumn id="28" xr3:uid="{EC57190E-4A89-4C97-BEAC-6A2C3C09DBB5}" name="Southeast_Asia"/>
    <tableColumn id="29" xr3:uid="{06378494-F732-4259-89F4-2A2F2889533E}" name="Malaysia"/>
    <tableColumn id="30" xr3:uid="{A8773A1F-468B-42FB-BB36-B1C8F52D3151}" name="IR_matched_sequence"/>
    <tableColumn id="31" xr3:uid="{CB72B0A4-4914-4FC9-823A-B02E69476FFA}" name="IR_BCE_TCE_%matched"/>
    <tableColumn id="32" xr3:uid="{D700843B-28F6-4E5B-89AB-DB8548B48596}" name="IR_BCE_counter"/>
    <tableColumn id="33" xr3:uid="{FB01B4A1-419D-482F-B4E1-BA58FC2F1572}" name="Hyp_strain_cov"/>
    <tableColumn id="34" xr3:uid="{DB7C494A-2EAC-4BF1-BC3D-FD089318B94D}" name="Hyp_min,max,avg,sd"/>
    <tableColumn id="35" xr3:uid="{05F56047-E5B7-4371-80AC-E9BD7328EF38}" name="HEG_Rv_id"/>
    <tableColumn id="36" xr3:uid="{965D558A-C8DF-4841-9FB6-E635A43D672A}" name="HEG_Rv_loc" dataDxfId="82"/>
    <tableColumn id="37" xr3:uid="{F8DC763A-C503-4A2C-ADD7-AE541FB1CD28}" name="HEG_Rv_count"/>
    <tableColumn id="38" xr3:uid="{4BA3C8FF-BEE2-4AE3-986E-E48817186B9D}" name="HEG_species/condition"/>
    <tableColumn id="39" xr3:uid="{9EB65F38-65A8-41FB-80B9-57DFEA7E42AE}" name="HEG_expr_score"/>
    <tableColumn id="40" xr3:uid="{A7587458-8C6E-4257-B869-B1C6872D4BF9}" name="minmax_HEG_expr_score"/>
    <tableColumn id="41" xr3:uid="{4762AF59-593A-48B3-A74E-9C8FECB37E71}" name="grand_score"/>
    <tableColumn id="42" xr3:uid="{A6D306B2-052A-4E63-9128-84967BD86972}" name="top_score_rank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F7B38F-2203-4E73-88A9-7DE8F5A3E2B0}" name="Table9" displayName="Table9" ref="A38:E48" totalsRowShown="0" headerRowDxfId="78" headerRowBorderDxfId="77">
  <autoFilter ref="A38:E48" xr:uid="{47F7B38F-2203-4E73-88A9-7DE8F5A3E2B0}"/>
  <tableColumns count="5">
    <tableColumn id="1" xr3:uid="{D3616C17-C4FC-4499-A1DA-B07ED8D7D996}" name="Row Labels" dataDxfId="76"/>
    <tableColumn id="2" xr3:uid="{F83E43C8-CF54-40B4-8501-B46948931929}" name="World" dataDxfId="75"/>
    <tableColumn id="3" xr3:uid="{7E6619C2-1347-4C44-9989-28A7984B20C0}" name="Asian" dataDxfId="74"/>
    <tableColumn id="4" xr3:uid="{FCB187A5-E9EB-4970-BB83-793E400D22BA}" name="Southeast Asia" dataDxfId="73"/>
    <tableColumn id="5" xr3:uid="{6C73D773-C902-4C8D-A855-ED6A0FBC2C84}" name="Malaysia" dataDxfId="7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F253A46-B701-430F-8AB1-4FC58742A6B7}" name="Table27" displayName="Table27" ref="A55:G91" totalsRowShown="0">
  <autoFilter ref="A55:G91" xr:uid="{BF253A46-B701-430F-8AB1-4FC58742A6B7}"/>
  <sortState xmlns:xlrd2="http://schemas.microsoft.com/office/spreadsheetml/2017/richdata2" ref="A56:G91">
    <sortCondition descending="1" ref="D55:D91"/>
  </sortState>
  <tableColumns count="7">
    <tableColumn id="1" xr3:uid="{074F9FBB-8FE4-467C-A229-366ECCEAA9C6}" name="no "/>
    <tableColumn id="2" xr3:uid="{F95AB87D-84B8-48E7-84E1-92B66E82D615}" name="Frequency of top 30 TCE"/>
    <tableColumn id="3" xr3:uid="{39EEF41D-FAB7-4A7D-8C7F-8A23D7BFA084}" name="Alleles"/>
    <tableColumn id="4" xr3:uid="{2B2D6734-2492-4E54-83A1-034B590044E8}" name="% world"/>
    <tableColumn id="5" xr3:uid="{49112E3D-EB00-434E-B38C-58CCC9858662}" name="% Asian"/>
    <tableColumn id="6" xr3:uid="{A150316C-6562-468C-B2E4-44D688F10562}" name="% Southeast Asia"/>
    <tableColumn id="7" xr3:uid="{6DD4C68A-75E8-4B8D-99CF-EE9C1C701770}" name="Malaysi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ED3594B-8D24-4583-A84A-544B7D7167E5}" name="Table17" displayName="Table17" ref="K55:O58" totalsRowShown="0" headerRowDxfId="71" headerRowBorderDxfId="70" tableBorderDxfId="69">
  <autoFilter ref="K55:O58" xr:uid="{4ED3594B-8D24-4583-A84A-544B7D7167E5}"/>
  <sortState xmlns:xlrd2="http://schemas.microsoft.com/office/spreadsheetml/2017/richdata2" ref="K56:O58">
    <sortCondition descending="1" ref="L55:L58"/>
  </sortState>
  <tableColumns count="5">
    <tableColumn id="1" xr3:uid="{0564031A-AFF1-49B3-90E4-172DA4B1F0F4}" name="Alleles"/>
    <tableColumn id="2" xr3:uid="{ED7B2E3B-58DE-44AE-BFC2-A6F62B3507D8}" name="% world"/>
    <tableColumn id="3" xr3:uid="{4C04190F-6C8A-41ED-9AC9-5492F332F439}" name="% Asian"/>
    <tableColumn id="4" xr3:uid="{2634DB89-706C-419E-8F53-C6A1006FCB6C}" name="% Southeast Asia"/>
    <tableColumn id="5" xr3:uid="{DDB2BFFF-1CDD-4BA6-9AB9-C6BBC042B4A8}" name="Malaysia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481F73-21CF-4186-9C76-80E0179156B1}" name="Table6" displayName="Table6" ref="A1:M610" totalsRowShown="0">
  <autoFilter ref="A1:M610" xr:uid="{97481F73-21CF-4186-9C76-80E0179156B1}"/>
  <tableColumns count="13">
    <tableColumn id="1" xr3:uid="{77B4D201-D3E2-4D45-AA7B-DA340725B10E}" name="Mtb_NP_Prtn_count"/>
    <tableColumn id="2" xr3:uid="{C634EA25-FC15-4AB4-8BB4-87E4F864DB03}" name="Mtb_Rv_Prtn_count"/>
    <tableColumn id="3" xr3:uid="{226E7FCD-0276-4AEF-830B-843059AADBF1}" name="Locus_count"/>
    <tableColumn id="4" xr3:uid="{0226AF81-7E42-4E50-B048-E6BDE6354668}" name="Alleles_count"/>
    <tableColumn id="5" xr3:uid="{94A4F4A9-A9AC-4DA3-A916-0C5B03B40A04}" name="World"/>
    <tableColumn id="6" xr3:uid="{6C263B7E-7AE8-4420-A305-190997E271AC}" name="Asian"/>
    <tableColumn id="7" xr3:uid="{D1F03165-40E6-4875-A91D-D83715F061E7}" name="Southeast_Asia"/>
    <tableColumn id="8" xr3:uid="{7591ED24-997D-4EA8-BD59-B67C502584FE}" name="Malaysia"/>
    <tableColumn id="9" xr3:uid="{3ACCB572-C250-43F5-A331-42698A9092B5}" name="IR_BCE_counter"/>
    <tableColumn id="10" xr3:uid="{2B3CAF54-217E-4BAC-918D-BD9D70D4BBAD}" name="Hyp_strain_cov"/>
    <tableColumn id="11" xr3:uid="{38CCE370-952F-4125-8068-78745CB9B02C}" name="HEG_Rv_count"/>
    <tableColumn id="12" xr3:uid="{EC723771-C16F-4098-920B-AB41AA483955}" name="HEG_expr_score"/>
    <tableColumn id="13" xr3:uid="{B86F2A0E-C60A-4E56-BF8E-A59982FE8CB7}" name="TCE_length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78AAD35-4B70-4BAD-8D9F-AB44855AA8FD}" name="Table20" displayName="Table20" ref="N1:O14" totalsRowShown="0">
  <autoFilter ref="N1:O14" xr:uid="{B78AAD35-4B70-4BAD-8D9F-AB44855AA8FD}"/>
  <tableColumns count="2">
    <tableColumn id="1" xr3:uid="{8272F63F-A7A7-4391-A20F-1DDCAAE42014}" name="Score range"/>
    <tableColumn id="3" xr3:uid="{F616C27A-AF48-413F-BDAC-7AC04F2BD8D3}" name="Mtb_NP_Prtn_coun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AA9B81E-120D-4222-B180-45712B0AADAE}" name="Table21" displayName="Table21" ref="Q1:V610" totalsRowShown="0" headerRowDxfId="68" dataDxfId="67">
  <autoFilter ref="Q1:V610" xr:uid="{EAA9B81E-120D-4222-B180-45712B0AADAE}"/>
  <tableColumns count="6">
    <tableColumn id="1" xr3:uid="{B7A52114-7B31-4100-A75A-BC8D9130991D}" name="minmax_Mtb_NP_Prtn_count" dataDxfId="66">
      <calculatedColumnFormula>(Table1[[#This Row],[log_Mtb_NP_Prtn_count]]-MIN(Table1[log_Mtb_NP_Prtn_count]))/(MAX(Table1[log_Mtb_NP_Prtn_count])-MIN(Table1[log_Mtb_NP_Prtn_count]))</calculatedColumnFormula>
    </tableColumn>
    <tableColumn id="2" xr3:uid="{71F89429-DEE6-4717-9FF0-B8878BC4E212}" name="minmax_Locus_count" dataDxfId="65">
      <calculatedColumnFormula>(Table1[[#This Row],[log_Locus_count]]-MIN(Table1[log_Locus_count]))/(MAX(Table1[log_Locus_count])-MIN(Table1[log_Locus_count]))</calculatedColumnFormula>
    </tableColumn>
    <tableColumn id="3" xr3:uid="{6A338906-8197-455D-87A1-2D4A930355C1}" name="minmax_Alleles_count" dataDxfId="64">
      <calculatedColumnFormula>(Table1[[#This Row],[log_Alleles_count]]-MIN(Table1[log_Alleles_count]))/(MAX(Table1[log_Alleles_count])-MIN(Table1[log_Alleles_count]))</calculatedColumnFormula>
    </tableColumn>
    <tableColumn id="4" xr3:uid="{4FB01201-B02A-42DF-AFF9-427A968C8DDA}" name="World" dataDxfId="63"/>
    <tableColumn id="5" xr3:uid="{3474A2E8-9C66-4A02-9917-AC407A9E2032}" name="Hyp_strain_cov" dataDxfId="62"/>
    <tableColumn id="6" xr3:uid="{9A2C2F34-CDAD-47EF-AA36-80CE97CA3C61}" name="minmax_HEG_expr_score" dataDxfId="61">
      <calculatedColumnFormula>(Table1[[#This Row],[HEG_expr_score]]-MIN(Table1[HEG_expr_score]))/(MAX(Table1[HEG_expr_score])-MIN(Table1[HEG_expr_score]))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P610" totalsRowShown="0">
  <autoFilter ref="A1:AP610" xr:uid="{00000000-0009-0000-0100-000001000000}">
    <filterColumn colId="38">
      <filters>
        <filter val="3"/>
      </filters>
    </filterColumn>
  </autoFilter>
  <sortState xmlns:xlrd2="http://schemas.microsoft.com/office/spreadsheetml/2017/richdata2" ref="A2:AP610">
    <sortCondition ref="A1:A610"/>
  </sortState>
  <tableColumns count="42">
    <tableColumn id="1" xr3:uid="{00000000-0010-0000-0000-000001000000}" name="TCE_id"/>
    <tableColumn id="2" xr3:uid="{00000000-0010-0000-0000-000002000000}" name="TCE_sequence"/>
    <tableColumn id="36" xr3:uid="{D66FE62E-3781-497F-A31F-BA8932210693}" name="TCE_length" dataDxfId="60">
      <calculatedColumnFormula>LEN(Table1[[#This Row],[TCE_sequence]])</calculatedColumnFormula>
    </tableColumn>
    <tableColumn id="3" xr3:uid="{00000000-0010-0000-0000-000003000000}" name="Mtb_NP_Prtn_id"/>
    <tableColumn id="4" xr3:uid="{00000000-0010-0000-0000-000004000000}" name="Mtb_NP_Prtn_count"/>
    <tableColumn id="35" xr3:uid="{DD2C60DC-1748-4498-ADC2-B7392ED15811}" name="log_Mtb_NP_Prtn_count" dataDxfId="59">
      <calculatedColumnFormula>LOG10(Table1[[#This Row],[Mtb_NP_Prtn_count]]+1)</calculatedColumnFormula>
    </tableColumn>
    <tableColumn id="34" xr3:uid="{D8E66CBA-E7FB-4036-9826-C87EB9388096}" name="minmax_Mtb_NP_Prtn_count" dataDxfId="58">
      <calculatedColumnFormula>(Table1[[#This Row],[log_Mtb_NP_Prtn_count]]-MIN(Table1[log_Mtb_NP_Prtn_count]))/(MAX(Table1[log_Mtb_NP_Prtn_count])-MIN(Table1[log_Mtb_NP_Prtn_count]))</calculatedColumnFormula>
    </tableColumn>
    <tableColumn id="5" xr3:uid="{00000000-0010-0000-0000-000005000000}" name="Mtb_Rv_Prtn_id"/>
    <tableColumn id="6" xr3:uid="{00000000-0010-0000-0000-000006000000}" name="Mtb_Rv_Prtn_count"/>
    <tableColumn id="7" xr3:uid="{00000000-0010-0000-0000-000007000000}" name="Hs_Protein_id"/>
    <tableColumn id="8" xr3:uid="{00000000-0010-0000-0000-000008000000}" name="HS_Protein_count"/>
    <tableColumn id="9" xr3:uid="{00000000-0010-0000-0000-000009000000}" name="Biome_Protein_id"/>
    <tableColumn id="10" xr3:uid="{00000000-0010-0000-0000-00000A000000}" name="Biom_Protein_count"/>
    <tableColumn id="11" xr3:uid="{00000000-0010-0000-0000-00000B000000}" name="Unique_to_Mtb"/>
    <tableColumn id="12" xr3:uid="{00000000-0010-0000-0000-00000C000000}" name="Found_in_Mtb-Hs"/>
    <tableColumn id="13" xr3:uid="{00000000-0010-0000-0000-00000D000000}" name="Found_in_Mtb-Biom"/>
    <tableColumn id="14" xr3:uid="{00000000-0010-0000-0000-00000E000000}" name="Found_in_Mtb-Hs-Biom"/>
    <tableColumn id="15" xr3:uid="{00000000-0010-0000-0000-00000F000000}" name="Locus"/>
    <tableColumn id="16" xr3:uid="{00000000-0010-0000-0000-000010000000}" name="Locus_count"/>
    <tableColumn id="38" xr3:uid="{F4E86537-47BE-4A7A-8F72-3FD283899F84}" name="log_Locus_count" dataDxfId="57">
      <calculatedColumnFormula>LOG10(Table1[[#This Row],[Locus_count]]+1)</calculatedColumnFormula>
    </tableColumn>
    <tableColumn id="37" xr3:uid="{66ACB2C2-EA0A-47F4-9A0A-9D6B408E2985}" name="minmax_Locus_count" dataDxfId="56">
      <calculatedColumnFormula>(Table1[[#This Row],[log_Locus_count]]-MIN(Table1[log_Locus_count]))/(MAX(Table1[log_Locus_count])-MIN(Table1[log_Locus_count]))</calculatedColumnFormula>
    </tableColumn>
    <tableColumn id="17" xr3:uid="{00000000-0010-0000-0000-000011000000}" name="Alleles"/>
    <tableColumn id="18" xr3:uid="{00000000-0010-0000-0000-000012000000}" name="Alleles_count"/>
    <tableColumn id="40" xr3:uid="{B1BFC508-D316-42A5-BC8A-019365673B18}" name="log_Alleles_count" dataDxfId="55">
      <calculatedColumnFormula>LOG10(Table1[[#This Row],[Alleles_count]]+1)</calculatedColumnFormula>
    </tableColumn>
    <tableColumn id="39" xr3:uid="{33EE960B-EC25-4EE1-972A-D21ED6DC8EAD}" name="minmax_Alleles_count" dataDxfId="54">
      <calculatedColumnFormula>(Table1[[#This Row],[log_Alleles_count]]-MIN(Table1[log_Alleles_count]))/(MAX(Table1[log_Alleles_count])-MIN(Table1[log_Alleles_count]))</calculatedColumnFormula>
    </tableColumn>
    <tableColumn id="19" xr3:uid="{00000000-0010-0000-0000-000013000000}" name="World"/>
    <tableColumn id="20" xr3:uid="{00000000-0010-0000-0000-000014000000}" name="Asian"/>
    <tableColumn id="21" xr3:uid="{00000000-0010-0000-0000-000015000000}" name="Southeast_Asia"/>
    <tableColumn id="22" xr3:uid="{00000000-0010-0000-0000-000016000000}" name="Malaysia"/>
    <tableColumn id="23" xr3:uid="{00000000-0010-0000-0000-000017000000}" name="IR_matched_sequence"/>
    <tableColumn id="24" xr3:uid="{00000000-0010-0000-0000-000018000000}" name="IR_BCE_TCE_%matched"/>
    <tableColumn id="25" xr3:uid="{00000000-0010-0000-0000-000019000000}" name="IR_BCE_counter"/>
    <tableColumn id="26" xr3:uid="{00000000-0010-0000-0000-00001A000000}" name="Hyp_strain_cov"/>
    <tableColumn id="27" xr3:uid="{00000000-0010-0000-0000-00001B000000}" name="Hyp_min,max,avg,sd"/>
    <tableColumn id="28" xr3:uid="{00000000-0010-0000-0000-00001C000000}" name="HEG_Rv_id"/>
    <tableColumn id="29" xr3:uid="{00000000-0010-0000-0000-00001D000000}" name="HEG_Rv_loc"/>
    <tableColumn id="30" xr3:uid="{00000000-0010-0000-0000-00001E000000}" name="HEG_Rv_count"/>
    <tableColumn id="31" xr3:uid="{00000000-0010-0000-0000-00001F000000}" name="HEG_species/condition"/>
    <tableColumn id="32" xr3:uid="{00000000-0010-0000-0000-000020000000}" name="HEG_expr_score" dataDxfId="53"/>
    <tableColumn id="41" xr3:uid="{E53F3821-2ECE-4A46-A6A0-0B906F4C3AD7}" name="minmax_HEG_expr_score" dataDxfId="52">
      <calculatedColumnFormula>(Table1[[#This Row],[HEG_expr_score]]-MIN(Table1[HEG_expr_score]))/(MAX(Table1[HEG_expr_score])-MIN(Table1[HEG_expr_score]))</calculatedColumnFormula>
    </tableColumn>
    <tableColumn id="42" xr3:uid="{F6B90F6D-E0A5-481B-A28D-B9D9AEDF567C}" name="grand_score" dataDxfId="51">
      <calculatedColumnFormula>SUM(G2,U2,Y2,Z2,AG2,AN2)</calculatedColumnFormula>
    </tableColumn>
    <tableColumn id="33" xr3:uid="{1C1EA2AE-BA3F-46BB-9943-7B183E4E0E21}" name="top_score_rank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F22813-AE6A-4716-B753-C7BB65A4C049}" name="Table7" displayName="Table7" ref="A3:P44" totalsRowShown="0" headerRowDxfId="50" headerRowBorderDxfId="49" tableBorderDxfId="48">
  <autoFilter ref="A3:P44" xr:uid="{40F22813-AE6A-4716-B753-C7BB65A4C049}"/>
  <tableColumns count="16">
    <tableColumn id="1" xr3:uid="{08D9EF78-F827-4A13-966A-BFB7567DC0BF}" name="Genes"/>
    <tableColumn id="2" xr3:uid="{C6CF88AC-9DD8-48F5-ADA8-7CB4CCF87BA6}" name="Number of TCE matched to the genes (top 30/bottom 30)" dataDxfId="47"/>
    <tableColumn id="16" xr3:uid="{2D352C61-353F-4433-B02E-4017FDC8509A}" name="TCE id match to the genes (top 30/bottom 30)" dataDxfId="46"/>
    <tableColumn id="3" xr3:uid="{4825F6D2-A7D1-43D5-AED7-5BC73BE6E76E}" name="virulence, detoxification, adaptation" dataDxfId="45"/>
    <tableColumn id="4" xr3:uid="{E81999F9-C4F6-41E0-B4C5-59C94FA7648A}" name="information pathways" dataDxfId="44"/>
    <tableColumn id="5" xr3:uid="{EFF9AC96-AAF1-441A-AA28-C6227B2673D2}" name="cell wall and cell processes" dataDxfId="43"/>
    <tableColumn id="6" xr3:uid="{D91C4318-AD30-49E8-9763-3665BCE92ACC}" name="stable RNAs" dataDxfId="42"/>
    <tableColumn id="7" xr3:uid="{5C2999D7-6051-4F3E-B28B-C0C0266E180C}" name="insertion seqs and phages" dataDxfId="41"/>
    <tableColumn id="8" xr3:uid="{F0AEDE4E-233B-48FD-940B-2D020E9996AB}" name="PE/PPE" dataDxfId="40"/>
    <tableColumn id="9" xr3:uid="{EDE18FAC-B1E1-4295-8A18-4CADA2B982CE}" name="intermediary metabolism and respiration" dataDxfId="39"/>
    <tableColumn id="10" xr3:uid="{C29226DC-6C10-493A-B6C6-289718420B23}" name="unknown" dataDxfId="38"/>
    <tableColumn id="11" xr3:uid="{8FA7A792-B8D3-4B37-84FF-1C2C0EE83B54}" name="regulatory proteins" dataDxfId="37"/>
    <tableColumn id="12" xr3:uid="{A37B54A9-B410-4E7F-AAF9-BC4806089053}" name="conserved hypotheticals" dataDxfId="36"/>
    <tableColumn id="13" xr3:uid="{EA303DA6-E107-4C07-89A3-0AE6CFBC81E1}" name="lipid metabolism" dataDxfId="35"/>
    <tableColumn id="14" xr3:uid="{9C023427-63E0-4488-8C19-107ADF1342C2}" name="pseudogenes" dataDxfId="34"/>
    <tableColumn id="15" xr3:uid="{592EF3EF-7032-4850-880F-E86FBD238CCD}" name="Column1" dataDxfId="33">
      <calculatedColumnFormula>SUM(Table7[[#This Row],[virulence, detoxification, adaptation]:[pseudogenes]])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D49824A-0C17-47C5-AF3A-6279601C324E}" name="Table19" displayName="Table19" ref="Q3:U24" totalsRowShown="0">
  <autoFilter ref="Q3:U24" xr:uid="{6D49824A-0C17-47C5-AF3A-6279601C324E}"/>
  <tableColumns count="5">
    <tableColumn id="1" xr3:uid="{EEB1BA19-E65B-4B0A-AC5A-76D0878E3C6B}" name="Common name"/>
    <tableColumn id="2" xr3:uid="{01350B0D-E3A5-4A9B-A6C1-BF1C591B120C}" name="Common name description"/>
    <tableColumn id="3" xr3:uid="{45F1ED69-70C8-4865-847A-B81FFE261D6A}" name="present in given articles"/>
    <tableColumn id="5" xr3:uid="{BA97BDE6-FE7A-47BD-A706-DFD949CF9016}" name="Vacccine articles" dataDxfId="32"/>
    <tableColumn id="4" xr3:uid="{4A157206-735C-4D70-A4A0-A1764A490A81}" name="Diagnostic articles" dataDxfId="3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23C1E15-8F1A-4547-B2D0-56B97F2BEA30}" name="Table24" displayName="Table24" ref="Q26:T44" totalsRowShown="0">
  <autoFilter ref="Q26:T44" xr:uid="{F23C1E15-8F1A-4547-B2D0-56B97F2BEA30}"/>
  <tableColumns count="4">
    <tableColumn id="1" xr3:uid="{089BE045-D2EC-4A66-B81A-B0AEAD0A19DC}" name="Common name"/>
    <tableColumn id="2" xr3:uid="{0B7CA18A-11B3-4772-B00C-5F16A05F5A34}" name="Common name description"/>
    <tableColumn id="3" xr3:uid="{413784C0-24C8-450B-9AC0-FF87ABF00B63}" name="present in given articles"/>
    <tableColumn id="4" xr3:uid="{35340AD1-F855-4278-BDA4-6745958F80F7}" name="Vacccine articles" dataDxfId="3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F8BDB98-39E8-4FB3-8F8D-D63D3111E50C}" name="Table23" displayName="Table23" ref="V3:AB44" totalsRowShown="0">
  <autoFilter ref="V3:AB44" xr:uid="{1F8BDB98-39E8-4FB3-8F8D-D63D3111E50C}"/>
  <tableColumns count="7">
    <tableColumn id="1" xr3:uid="{12221CC6-3BAF-4359-A910-710B4AFC4DF4}" name="IGRA" dataDxfId="29" dataCellStyle="Hyperlink"/>
    <tableColumn id="2" xr3:uid="{D7C452C8-D092-4A40-A132-62F06B9E2A89}" name="humoral" dataDxfId="28"/>
    <tableColumn id="3" xr3:uid="{6BA4FDC8-217E-415B-A8F1-D5C399680CF7}" name="cellular"/>
    <tableColumn id="4" xr3:uid="{CEF9C217-1937-4475-BCB0-59E5BC1A250F}" name="Keywords"/>
    <tableColumn id="5" xr3:uid="{CBF2B7CC-4926-4C4B-810E-B1758BBC7405}" name="Notes"/>
    <tableColumn id="6" xr3:uid="{146743A6-13D6-4202-B544-312EB3B46DF0}" name="Column1"/>
    <tableColumn id="7" xr3:uid="{F30D2E70-3AC1-4E11-BFC2-98A48CCEF8C3}" name="Column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ECA519-80DF-45FF-B42F-7CD9DC0F490D}" name="Table18" displayName="Table18" ref="A2:E32" totalsRowShown="0" headerRowDxfId="27" dataDxfId="25" headerRowBorderDxfId="26" tableBorderDxfId="24" totalsRowBorderDxfId="23">
  <autoFilter ref="A2:E32" xr:uid="{CBECA519-80DF-45FF-B42F-7CD9DC0F490D}"/>
  <tableColumns count="5">
    <tableColumn id="1" xr3:uid="{D98A8675-0794-48D8-913F-668740F7B831}" name="TCE_id" dataDxfId="22"/>
    <tableColumn id="2" xr3:uid="{67F03096-C772-4FA6-905B-52353EA0DFD1}" name="TCE_sequence" dataDxfId="21"/>
    <tableColumn id="3" xr3:uid="{18508E07-EDD6-47D4-B8FD-9877E599F0F7}" name="TCE_length" dataDxfId="20"/>
    <tableColumn id="8" xr3:uid="{686B1749-BAD1-4793-9A77-CCC0881FFF78}" name="Mtb_Rv_Prtn_id" dataDxfId="19"/>
    <tableColumn id="9" xr3:uid="{0AD6F0A7-D8E8-4271-9FFA-DB5CF801F166}" name="Mtb_Rv_Prtn_count" dataDxfId="18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E39EBC-4F0B-44EB-8FE1-42299C244725}" name="Table8" displayName="Table8" ref="A4:F68" totalsRowShown="0" headerRowDxfId="17" dataDxfId="15" headerRowBorderDxfId="16" tableBorderDxfId="14">
  <autoFilter ref="A4:F68" xr:uid="{56E39EBC-4F0B-44EB-8FE1-42299C244725}"/>
  <tableColumns count="6">
    <tableColumn id="1" xr3:uid="{3C4B6B67-15A3-4096-BD41-B22C56084A1C}" name="Epitope_id" dataDxfId="13"/>
    <tableColumn id="2" xr3:uid="{AFE07E1F-FBBA-4513-89A1-D5DA012DCE13}" name="Epitope_seq" dataDxfId="12"/>
    <tableColumn id="3" xr3:uid="{28F97DEE-3FFE-4737-B5B6-B04C302135FE}" name="GENOME.JP" dataDxfId="11"/>
    <tableColumn id="4" xr3:uid="{C2E423B4-A8FA-4D06-82BD-79C30EF751DD}" name="Pfam ID" dataDxfId="10"/>
    <tableColumn id="5" xr3:uid="{1821E0F8-41F0-486D-84A7-47A351D14C13}" name="Description" dataDxfId="9"/>
    <tableColumn id="6" xr3:uid="{DD5B3835-9BD1-4F0F-A706-491533C62A10}" name="E-valu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7" Type="http://schemas.openxmlformats.org/officeDocument/2006/relationships/table" Target="../tables/table6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table" Target="../tables/table5.xml"/><Relationship Id="rId5" Type="http://schemas.openxmlformats.org/officeDocument/2006/relationships/drawing" Target="../drawings/drawing4.xml"/><Relationship Id="rId4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pivotTable" Target="../pivotTables/pivotTable14.xml"/><Relationship Id="rId7" Type="http://schemas.openxmlformats.org/officeDocument/2006/relationships/table" Target="../tables/table7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15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pivotTable" Target="../pivotTables/pivotTable18.xml"/><Relationship Id="rId7" Type="http://schemas.openxmlformats.org/officeDocument/2006/relationships/table" Target="../tables/table12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21.xml"/><Relationship Id="rId1" Type="http://schemas.openxmlformats.org/officeDocument/2006/relationships/pivotTable" Target="../pivotTables/pivotTable20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pivotTable" Target="../pivotTables/pivotTable24.xml"/><Relationship Id="rId7" Type="http://schemas.openxmlformats.org/officeDocument/2006/relationships/table" Target="../tables/table15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6" Type="http://schemas.openxmlformats.org/officeDocument/2006/relationships/drawing" Target="../drawings/drawing9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25.xml"/><Relationship Id="rId9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3.xml"/><Relationship Id="rId3" Type="http://schemas.openxmlformats.org/officeDocument/2006/relationships/pivotTable" Target="../pivotTables/pivotTable28.xml"/><Relationship Id="rId7" Type="http://schemas.openxmlformats.org/officeDocument/2006/relationships/pivotTable" Target="../pivotTables/pivotTable32.xml"/><Relationship Id="rId2" Type="http://schemas.openxmlformats.org/officeDocument/2006/relationships/pivotTable" Target="../pivotTables/pivotTable27.xml"/><Relationship Id="rId1" Type="http://schemas.openxmlformats.org/officeDocument/2006/relationships/pivotTable" Target="../pivotTables/pivotTable26.xml"/><Relationship Id="rId6" Type="http://schemas.openxmlformats.org/officeDocument/2006/relationships/pivotTable" Target="../pivotTables/pivotTable31.xml"/><Relationship Id="rId11" Type="http://schemas.openxmlformats.org/officeDocument/2006/relationships/table" Target="../tables/table20.xml"/><Relationship Id="rId5" Type="http://schemas.openxmlformats.org/officeDocument/2006/relationships/pivotTable" Target="../pivotTables/pivotTable30.xml"/><Relationship Id="rId10" Type="http://schemas.openxmlformats.org/officeDocument/2006/relationships/table" Target="../tables/table19.xml"/><Relationship Id="rId4" Type="http://schemas.openxmlformats.org/officeDocument/2006/relationships/pivotTable" Target="../pivotTables/pivotTable29.xml"/><Relationship Id="rId9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5208-91B7-45AE-B188-F474479AE70A}">
  <dimension ref="B1:U46"/>
  <sheetViews>
    <sheetView topLeftCell="A28" zoomScale="130" zoomScaleNormal="130" workbookViewId="0">
      <selection activeCell="W34" sqref="W34"/>
    </sheetView>
  </sheetViews>
  <sheetFormatPr defaultRowHeight="14.4" x14ac:dyDescent="0.3"/>
  <cols>
    <col min="2" max="2" width="11.33203125" customWidth="1"/>
    <col min="3" max="3" width="15" customWidth="1"/>
    <col min="4" max="4" width="12.109375" customWidth="1"/>
    <col min="9" max="9" width="10.44140625" customWidth="1"/>
    <col min="10" max="10" width="12.109375" customWidth="1"/>
    <col min="11" max="11" width="11.6640625" customWidth="1"/>
  </cols>
  <sheetData>
    <row r="1" spans="2:21" x14ac:dyDescent="0.3">
      <c r="B1" t="s">
        <v>0</v>
      </c>
    </row>
    <row r="2" spans="2:21" x14ac:dyDescent="0.3">
      <c r="B2" t="s">
        <v>1</v>
      </c>
      <c r="K2" t="s">
        <v>2</v>
      </c>
      <c r="Q2" t="s">
        <v>3</v>
      </c>
    </row>
    <row r="3" spans="2:21" x14ac:dyDescent="0.3">
      <c r="B3" t="s">
        <v>4</v>
      </c>
      <c r="K3" t="s">
        <v>5</v>
      </c>
      <c r="Q3" t="s">
        <v>6</v>
      </c>
    </row>
    <row r="4" spans="2:21" x14ac:dyDescent="0.3">
      <c r="B4" t="s">
        <v>7</v>
      </c>
      <c r="C4" t="s">
        <v>8</v>
      </c>
      <c r="K4" t="s">
        <v>9</v>
      </c>
      <c r="L4" t="s">
        <v>10</v>
      </c>
      <c r="M4" t="s">
        <v>11</v>
      </c>
      <c r="N4" t="s">
        <v>8</v>
      </c>
      <c r="Q4" t="s">
        <v>9</v>
      </c>
      <c r="R4" t="s">
        <v>12</v>
      </c>
      <c r="S4" t="s">
        <v>10</v>
      </c>
      <c r="T4" t="s">
        <v>11</v>
      </c>
      <c r="U4" t="s">
        <v>8</v>
      </c>
    </row>
    <row r="5" spans="2:21" x14ac:dyDescent="0.3">
      <c r="B5">
        <v>0.1</v>
      </c>
      <c r="C5">
        <v>0.34556999999999999</v>
      </c>
      <c r="K5">
        <v>40</v>
      </c>
      <c r="L5">
        <v>266</v>
      </c>
      <c r="M5">
        <v>183</v>
      </c>
      <c r="N5">
        <v>0.71312200000000003</v>
      </c>
      <c r="Q5" s="39">
        <v>50</v>
      </c>
      <c r="R5" s="39">
        <v>0</v>
      </c>
      <c r="S5" s="39">
        <v>266</v>
      </c>
      <c r="T5" s="39">
        <v>189</v>
      </c>
      <c r="U5" s="39">
        <v>0.715391</v>
      </c>
    </row>
    <row r="6" spans="2:21" x14ac:dyDescent="0.3">
      <c r="B6">
        <v>0.2</v>
      </c>
      <c r="C6">
        <v>0.54230999999999996</v>
      </c>
      <c r="K6">
        <v>45</v>
      </c>
      <c r="L6">
        <v>266</v>
      </c>
      <c r="M6">
        <v>185</v>
      </c>
      <c r="N6">
        <v>0.73027399999999998</v>
      </c>
      <c r="Q6">
        <v>50</v>
      </c>
      <c r="R6">
        <v>1</v>
      </c>
      <c r="S6">
        <v>276</v>
      </c>
      <c r="T6">
        <v>189</v>
      </c>
      <c r="U6">
        <v>0.70967400000000003</v>
      </c>
    </row>
    <row r="7" spans="2:21" x14ac:dyDescent="0.3">
      <c r="B7" s="39">
        <v>0.3</v>
      </c>
      <c r="C7" s="39">
        <v>0.60955000000000004</v>
      </c>
      <c r="K7">
        <v>46</v>
      </c>
      <c r="L7">
        <v>266</v>
      </c>
      <c r="M7">
        <v>189</v>
      </c>
      <c r="N7">
        <v>0.715391</v>
      </c>
      <c r="Q7">
        <v>50</v>
      </c>
      <c r="R7">
        <v>2</v>
      </c>
      <c r="S7">
        <v>297</v>
      </c>
      <c r="T7">
        <v>189</v>
      </c>
      <c r="U7">
        <v>0.68729099999999999</v>
      </c>
    </row>
    <row r="8" spans="2:21" x14ac:dyDescent="0.3">
      <c r="B8">
        <v>0.4</v>
      </c>
      <c r="C8">
        <v>0.60219800000000001</v>
      </c>
      <c r="K8">
        <v>47</v>
      </c>
      <c r="L8">
        <v>266</v>
      </c>
      <c r="M8">
        <v>189</v>
      </c>
      <c r="N8">
        <v>0.715391</v>
      </c>
      <c r="Q8">
        <v>50</v>
      </c>
      <c r="R8">
        <v>3</v>
      </c>
      <c r="S8">
        <v>309</v>
      </c>
      <c r="T8">
        <v>191</v>
      </c>
      <c r="U8">
        <v>0.68111900000000003</v>
      </c>
    </row>
    <row r="9" spans="2:21" x14ac:dyDescent="0.3">
      <c r="B9">
        <v>0.5</v>
      </c>
      <c r="C9">
        <v>0.60687000000000002</v>
      </c>
      <c r="K9">
        <v>48</v>
      </c>
      <c r="L9">
        <v>266</v>
      </c>
      <c r="M9">
        <v>189</v>
      </c>
      <c r="N9">
        <v>0.715391</v>
      </c>
      <c r="Q9">
        <v>70</v>
      </c>
      <c r="R9">
        <v>0</v>
      </c>
      <c r="S9">
        <v>266</v>
      </c>
      <c r="T9">
        <v>234</v>
      </c>
      <c r="U9">
        <v>0.67440599999999995</v>
      </c>
    </row>
    <row r="10" spans="2:21" x14ac:dyDescent="0.3">
      <c r="B10">
        <v>0.6</v>
      </c>
      <c r="C10">
        <v>0.60076600000000002</v>
      </c>
      <c r="K10">
        <v>49</v>
      </c>
      <c r="L10">
        <v>266</v>
      </c>
      <c r="M10">
        <v>189</v>
      </c>
      <c r="N10">
        <v>0.715391</v>
      </c>
      <c r="Q10">
        <v>70</v>
      </c>
      <c r="R10">
        <v>1</v>
      </c>
      <c r="S10">
        <v>276</v>
      </c>
      <c r="T10">
        <v>238</v>
      </c>
      <c r="U10">
        <v>0.66411299999999995</v>
      </c>
    </row>
    <row r="11" spans="2:21" x14ac:dyDescent="0.3">
      <c r="B11">
        <v>0.7</v>
      </c>
      <c r="C11">
        <v>0.5952269</v>
      </c>
      <c r="K11" s="39">
        <v>50</v>
      </c>
      <c r="L11" s="39">
        <v>266</v>
      </c>
      <c r="M11" s="39">
        <v>189</v>
      </c>
      <c r="N11" s="39">
        <v>0.71663200000000005</v>
      </c>
      <c r="Q11">
        <v>70</v>
      </c>
      <c r="R11">
        <v>2</v>
      </c>
      <c r="S11">
        <v>297</v>
      </c>
      <c r="T11">
        <v>236</v>
      </c>
      <c r="U11">
        <v>0.65447299999999997</v>
      </c>
    </row>
    <row r="12" spans="2:21" x14ac:dyDescent="0.3">
      <c r="B12">
        <v>0.8</v>
      </c>
      <c r="C12">
        <v>0.58082999999999996</v>
      </c>
      <c r="K12">
        <v>51</v>
      </c>
      <c r="L12">
        <v>266</v>
      </c>
      <c r="M12">
        <v>227</v>
      </c>
      <c r="N12">
        <v>0.674068</v>
      </c>
      <c r="Q12">
        <v>70</v>
      </c>
      <c r="R12">
        <v>3</v>
      </c>
      <c r="S12">
        <v>309</v>
      </c>
      <c r="T12">
        <v>241</v>
      </c>
      <c r="U12">
        <v>0.64127000000000001</v>
      </c>
    </row>
    <row r="13" spans="2:21" x14ac:dyDescent="0.3">
      <c r="B13">
        <v>0.9</v>
      </c>
      <c r="C13">
        <v>0.54154999999999998</v>
      </c>
      <c r="K13">
        <v>52</v>
      </c>
      <c r="L13">
        <v>266</v>
      </c>
      <c r="M13">
        <v>227</v>
      </c>
      <c r="N13">
        <v>0.674068</v>
      </c>
      <c r="Q13">
        <v>90</v>
      </c>
      <c r="R13">
        <v>0</v>
      </c>
      <c r="S13">
        <v>266</v>
      </c>
      <c r="T13">
        <v>250</v>
      </c>
      <c r="U13">
        <v>0.61436599999999997</v>
      </c>
    </row>
    <row r="14" spans="2:21" x14ac:dyDescent="0.3">
      <c r="B14">
        <v>1</v>
      </c>
      <c r="C14">
        <v>0.52300999999999997</v>
      </c>
      <c r="K14">
        <v>53</v>
      </c>
      <c r="L14">
        <v>266</v>
      </c>
      <c r="M14">
        <v>227</v>
      </c>
      <c r="N14">
        <v>0.674068</v>
      </c>
      <c r="Q14">
        <v>90</v>
      </c>
      <c r="R14">
        <v>1</v>
      </c>
      <c r="S14">
        <v>276</v>
      </c>
      <c r="T14">
        <v>260</v>
      </c>
      <c r="U14">
        <v>0.61053999999999997</v>
      </c>
    </row>
    <row r="15" spans="2:21" x14ac:dyDescent="0.3">
      <c r="K15">
        <v>54</v>
      </c>
      <c r="L15">
        <v>266</v>
      </c>
      <c r="M15">
        <v>227</v>
      </c>
      <c r="N15">
        <v>0.674068</v>
      </c>
      <c r="Q15">
        <v>90</v>
      </c>
      <c r="R15">
        <v>2</v>
      </c>
      <c r="S15">
        <v>297</v>
      </c>
      <c r="T15">
        <v>277</v>
      </c>
      <c r="U15">
        <v>0.58244899999999999</v>
      </c>
    </row>
    <row r="16" spans="2:21" x14ac:dyDescent="0.3">
      <c r="K16">
        <v>55</v>
      </c>
      <c r="L16">
        <v>266</v>
      </c>
      <c r="M16">
        <v>227</v>
      </c>
      <c r="N16">
        <v>0.67430900000000005</v>
      </c>
      <c r="Q16">
        <v>90</v>
      </c>
      <c r="R16">
        <v>3</v>
      </c>
      <c r="S16">
        <v>309</v>
      </c>
      <c r="T16">
        <v>288</v>
      </c>
      <c r="U16">
        <v>0.56450400000000001</v>
      </c>
    </row>
    <row r="17" spans="2:21" x14ac:dyDescent="0.3">
      <c r="K17">
        <v>56</v>
      </c>
      <c r="L17">
        <v>266</v>
      </c>
      <c r="M17">
        <v>228</v>
      </c>
      <c r="N17">
        <v>0.66919499999999998</v>
      </c>
    </row>
    <row r="18" spans="2:21" x14ac:dyDescent="0.3">
      <c r="K18">
        <v>57</v>
      </c>
      <c r="L18">
        <v>266</v>
      </c>
      <c r="M18">
        <v>228</v>
      </c>
      <c r="N18">
        <v>0.68021799999999999</v>
      </c>
    </row>
    <row r="19" spans="2:21" x14ac:dyDescent="0.3">
      <c r="K19">
        <v>58</v>
      </c>
      <c r="L19">
        <v>266</v>
      </c>
      <c r="M19">
        <v>228</v>
      </c>
      <c r="N19">
        <v>0.68021799999999999</v>
      </c>
    </row>
    <row r="20" spans="2:21" x14ac:dyDescent="0.3">
      <c r="K20">
        <v>59</v>
      </c>
      <c r="L20">
        <v>266</v>
      </c>
      <c r="M20">
        <v>228</v>
      </c>
      <c r="N20">
        <v>0.68021799999999999</v>
      </c>
    </row>
    <row r="21" spans="2:21" x14ac:dyDescent="0.3">
      <c r="K21">
        <v>60</v>
      </c>
      <c r="L21">
        <v>266</v>
      </c>
      <c r="M21">
        <v>228</v>
      </c>
      <c r="N21">
        <v>0.68021799999999999</v>
      </c>
    </row>
    <row r="22" spans="2:21" x14ac:dyDescent="0.3">
      <c r="K22">
        <v>70</v>
      </c>
      <c r="L22">
        <v>266</v>
      </c>
      <c r="M22">
        <v>234</v>
      </c>
      <c r="N22">
        <v>0.67440599999999995</v>
      </c>
    </row>
    <row r="23" spans="2:21" x14ac:dyDescent="0.3">
      <c r="K23">
        <v>80</v>
      </c>
      <c r="L23">
        <v>266</v>
      </c>
      <c r="M23">
        <v>241</v>
      </c>
      <c r="N23">
        <v>0.64580899999999997</v>
      </c>
    </row>
    <row r="24" spans="2:21" x14ac:dyDescent="0.3">
      <c r="K24">
        <v>90</v>
      </c>
      <c r="L24">
        <v>266</v>
      </c>
      <c r="M24">
        <v>250</v>
      </c>
      <c r="N24">
        <v>0.61436599999999997</v>
      </c>
    </row>
    <row r="25" spans="2:21" x14ac:dyDescent="0.3">
      <c r="K25">
        <v>100</v>
      </c>
      <c r="L25">
        <v>266</v>
      </c>
      <c r="M25">
        <v>256</v>
      </c>
      <c r="N25">
        <v>0.57862800000000003</v>
      </c>
    </row>
    <row r="28" spans="2:21" x14ac:dyDescent="0.3">
      <c r="B28" t="s">
        <v>13</v>
      </c>
      <c r="K28" t="s">
        <v>14</v>
      </c>
      <c r="Q28" t="s">
        <v>15</v>
      </c>
    </row>
    <row r="29" spans="2:21" x14ac:dyDescent="0.3">
      <c r="B29" t="s">
        <v>16</v>
      </c>
      <c r="K29" t="s">
        <v>17</v>
      </c>
      <c r="Q29" t="s">
        <v>18</v>
      </c>
    </row>
    <row r="30" spans="2:21" x14ac:dyDescent="0.3">
      <c r="B30" t="s">
        <v>7</v>
      </c>
      <c r="C30" t="s">
        <v>8</v>
      </c>
      <c r="K30" t="s">
        <v>9</v>
      </c>
      <c r="L30" t="s">
        <v>10</v>
      </c>
      <c r="M30" t="s">
        <v>11</v>
      </c>
      <c r="N30" t="s">
        <v>8</v>
      </c>
      <c r="Q30" t="s">
        <v>9</v>
      </c>
      <c r="R30" t="s">
        <v>12</v>
      </c>
      <c r="S30" t="s">
        <v>10</v>
      </c>
      <c r="T30" t="s">
        <v>11</v>
      </c>
      <c r="U30" t="s">
        <v>8</v>
      </c>
    </row>
    <row r="31" spans="2:21" x14ac:dyDescent="0.3">
      <c r="B31">
        <v>1</v>
      </c>
      <c r="C31">
        <v>0.42999399999999999</v>
      </c>
      <c r="K31">
        <v>40</v>
      </c>
      <c r="L31">
        <v>641</v>
      </c>
      <c r="M31">
        <v>379</v>
      </c>
      <c r="N31">
        <v>0.46881099999999998</v>
      </c>
      <c r="Q31">
        <v>50</v>
      </c>
      <c r="R31">
        <v>0</v>
      </c>
      <c r="S31">
        <v>641</v>
      </c>
      <c r="T31">
        <v>383</v>
      </c>
      <c r="U31">
        <v>0.46741300000000002</v>
      </c>
    </row>
    <row r="32" spans="2:21" x14ac:dyDescent="0.3">
      <c r="B32">
        <v>2</v>
      </c>
      <c r="C32">
        <v>0.37226599999999999</v>
      </c>
      <c r="K32">
        <v>50</v>
      </c>
      <c r="L32">
        <v>641</v>
      </c>
      <c r="M32">
        <v>383</v>
      </c>
      <c r="N32">
        <v>0.46741300000000002</v>
      </c>
      <c r="Q32">
        <v>50</v>
      </c>
      <c r="R32">
        <v>1</v>
      </c>
      <c r="S32">
        <v>693</v>
      </c>
      <c r="T32">
        <v>412</v>
      </c>
      <c r="U32">
        <v>0.48682700000000001</v>
      </c>
    </row>
    <row r="33" spans="2:21" x14ac:dyDescent="0.3">
      <c r="B33">
        <v>3</v>
      </c>
      <c r="C33">
        <v>0.46551599999999999</v>
      </c>
      <c r="K33">
        <v>60</v>
      </c>
      <c r="L33">
        <v>641</v>
      </c>
      <c r="M33">
        <v>397</v>
      </c>
      <c r="N33">
        <v>0.46996399999999999</v>
      </c>
      <c r="Q33">
        <v>50</v>
      </c>
      <c r="R33">
        <v>2</v>
      </c>
      <c r="S33">
        <v>768</v>
      </c>
      <c r="T33">
        <v>447</v>
      </c>
      <c r="U33">
        <v>0.51178900000000005</v>
      </c>
    </row>
    <row r="34" spans="2:21" x14ac:dyDescent="0.3">
      <c r="B34" s="39">
        <v>4</v>
      </c>
      <c r="C34" s="39">
        <v>0.46741300000000002</v>
      </c>
      <c r="K34">
        <v>70</v>
      </c>
      <c r="L34">
        <v>641</v>
      </c>
      <c r="M34">
        <v>437</v>
      </c>
      <c r="N34">
        <v>0.47193600000000002</v>
      </c>
      <c r="Q34">
        <v>50</v>
      </c>
      <c r="R34">
        <v>3</v>
      </c>
      <c r="S34">
        <v>847</v>
      </c>
      <c r="T34">
        <v>496</v>
      </c>
      <c r="U34">
        <v>0.52227199999999996</v>
      </c>
    </row>
    <row r="35" spans="2:21" x14ac:dyDescent="0.3">
      <c r="B35">
        <v>5</v>
      </c>
      <c r="C35">
        <v>0.42685099999999998</v>
      </c>
      <c r="K35">
        <v>80</v>
      </c>
      <c r="L35">
        <v>641</v>
      </c>
      <c r="M35">
        <v>479</v>
      </c>
      <c r="N35">
        <v>0.51485999999999998</v>
      </c>
      <c r="Q35">
        <v>70</v>
      </c>
      <c r="R35">
        <v>0</v>
      </c>
      <c r="S35">
        <v>641</v>
      </c>
      <c r="T35">
        <v>437</v>
      </c>
      <c r="U35">
        <v>0.47193600000000002</v>
      </c>
    </row>
    <row r="36" spans="2:21" x14ac:dyDescent="0.3">
      <c r="B36">
        <v>6</v>
      </c>
      <c r="C36">
        <v>0.42486699999999999</v>
      </c>
      <c r="K36">
        <v>85</v>
      </c>
      <c r="L36">
        <v>641</v>
      </c>
      <c r="M36">
        <v>534</v>
      </c>
      <c r="N36">
        <v>0.53763000000000005</v>
      </c>
      <c r="Q36">
        <v>70</v>
      </c>
      <c r="R36">
        <v>1</v>
      </c>
      <c r="S36">
        <v>693</v>
      </c>
      <c r="T36">
        <v>467</v>
      </c>
      <c r="U36">
        <v>0.487257</v>
      </c>
    </row>
    <row r="37" spans="2:21" x14ac:dyDescent="0.3">
      <c r="B37">
        <v>7</v>
      </c>
      <c r="C37">
        <v>0.41270400000000002</v>
      </c>
      <c r="K37">
        <v>87</v>
      </c>
      <c r="L37">
        <v>641</v>
      </c>
      <c r="M37">
        <v>535</v>
      </c>
      <c r="N37">
        <v>0.53163000000000005</v>
      </c>
      <c r="Q37">
        <v>70</v>
      </c>
      <c r="R37">
        <v>2</v>
      </c>
      <c r="S37">
        <v>768</v>
      </c>
      <c r="T37">
        <v>509</v>
      </c>
      <c r="U37">
        <v>0.50975199999999998</v>
      </c>
    </row>
    <row r="38" spans="2:21" x14ac:dyDescent="0.3">
      <c r="B38">
        <v>8</v>
      </c>
      <c r="C38">
        <v>0.40740300000000002</v>
      </c>
      <c r="K38">
        <v>88</v>
      </c>
      <c r="L38">
        <v>641</v>
      </c>
      <c r="M38">
        <v>544</v>
      </c>
      <c r="N38">
        <v>0.539493</v>
      </c>
      <c r="Q38">
        <v>70</v>
      </c>
      <c r="R38">
        <v>3</v>
      </c>
      <c r="S38">
        <v>847</v>
      </c>
      <c r="T38">
        <v>556</v>
      </c>
      <c r="U38">
        <v>0.51636899999999997</v>
      </c>
    </row>
    <row r="39" spans="2:21" x14ac:dyDescent="0.3">
      <c r="B39">
        <v>9</v>
      </c>
      <c r="C39">
        <v>0.39757100000000001</v>
      </c>
      <c r="K39" s="39">
        <v>89</v>
      </c>
      <c r="L39" s="39">
        <v>641</v>
      </c>
      <c r="M39" s="39">
        <v>544</v>
      </c>
      <c r="N39" s="39">
        <v>0.55477100000000001</v>
      </c>
      <c r="Q39">
        <v>89</v>
      </c>
      <c r="R39">
        <v>0</v>
      </c>
      <c r="S39">
        <v>641</v>
      </c>
      <c r="T39">
        <v>544</v>
      </c>
      <c r="U39">
        <v>0.55477100000000001</v>
      </c>
    </row>
    <row r="40" spans="2:21" x14ac:dyDescent="0.3">
      <c r="B40">
        <v>10</v>
      </c>
      <c r="C40">
        <v>0.37749500000000002</v>
      </c>
      <c r="K40">
        <v>90</v>
      </c>
      <c r="L40">
        <v>641</v>
      </c>
      <c r="M40">
        <v>549</v>
      </c>
      <c r="N40">
        <v>0.54758700000000005</v>
      </c>
      <c r="Q40">
        <v>89</v>
      </c>
      <c r="R40">
        <v>1</v>
      </c>
      <c r="S40">
        <v>693</v>
      </c>
      <c r="T40">
        <v>584</v>
      </c>
      <c r="U40">
        <v>0.55578300000000003</v>
      </c>
    </row>
    <row r="41" spans="2:21" x14ac:dyDescent="0.3">
      <c r="K41">
        <v>91</v>
      </c>
      <c r="L41">
        <v>641</v>
      </c>
      <c r="M41">
        <v>550</v>
      </c>
      <c r="N41">
        <v>0.54191199999999995</v>
      </c>
      <c r="Q41" s="39">
        <v>89</v>
      </c>
      <c r="R41" s="39">
        <v>2</v>
      </c>
      <c r="S41" s="39">
        <v>768</v>
      </c>
      <c r="T41" s="39">
        <v>638</v>
      </c>
      <c r="U41" s="39">
        <v>0.55703999999999998</v>
      </c>
    </row>
    <row r="42" spans="2:21" x14ac:dyDescent="0.3">
      <c r="K42">
        <v>92</v>
      </c>
      <c r="L42">
        <v>641</v>
      </c>
      <c r="M42">
        <v>550</v>
      </c>
      <c r="N42">
        <v>0.54191199999999995</v>
      </c>
      <c r="Q42">
        <v>89</v>
      </c>
      <c r="R42">
        <v>3</v>
      </c>
      <c r="S42">
        <v>847</v>
      </c>
      <c r="T42">
        <v>695</v>
      </c>
      <c r="U42">
        <v>0.55552800000000002</v>
      </c>
    </row>
    <row r="43" spans="2:21" x14ac:dyDescent="0.3">
      <c r="K43">
        <v>93</v>
      </c>
      <c r="L43">
        <v>641</v>
      </c>
      <c r="M43">
        <v>550</v>
      </c>
      <c r="N43">
        <v>0.54191199999999995</v>
      </c>
      <c r="Q43">
        <v>90</v>
      </c>
      <c r="R43">
        <v>0</v>
      </c>
      <c r="S43">
        <v>641</v>
      </c>
      <c r="T43">
        <v>549</v>
      </c>
      <c r="U43">
        <v>0.54758700000000005</v>
      </c>
    </row>
    <row r="44" spans="2:21" x14ac:dyDescent="0.3">
      <c r="K44">
        <v>95</v>
      </c>
      <c r="L44">
        <v>641</v>
      </c>
      <c r="M44">
        <v>582</v>
      </c>
      <c r="N44">
        <v>0.531609</v>
      </c>
      <c r="Q44">
        <v>90</v>
      </c>
      <c r="R44">
        <v>1</v>
      </c>
      <c r="S44">
        <v>693</v>
      </c>
      <c r="T44">
        <v>589</v>
      </c>
      <c r="U44">
        <v>0.54819300000000004</v>
      </c>
    </row>
    <row r="45" spans="2:21" x14ac:dyDescent="0.3">
      <c r="K45">
        <v>100</v>
      </c>
      <c r="L45">
        <v>641</v>
      </c>
      <c r="M45">
        <v>582</v>
      </c>
      <c r="N45">
        <v>0.50146900000000005</v>
      </c>
      <c r="Q45">
        <v>90</v>
      </c>
      <c r="R45">
        <v>2</v>
      </c>
      <c r="S45">
        <v>768</v>
      </c>
      <c r="T45">
        <v>646</v>
      </c>
      <c r="U45">
        <v>0.54891199999999996</v>
      </c>
    </row>
    <row r="46" spans="2:21" x14ac:dyDescent="0.3">
      <c r="Q46">
        <v>90</v>
      </c>
      <c r="R46">
        <v>3</v>
      </c>
      <c r="S46">
        <v>847</v>
      </c>
      <c r="T46">
        <v>700</v>
      </c>
      <c r="U46">
        <v>0.54597899999999999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FD50-E76C-46A1-B451-CD97D3D9C92A}">
  <dimension ref="A2:Q897"/>
  <sheetViews>
    <sheetView topLeftCell="A152" zoomScale="115" zoomScaleNormal="115" workbookViewId="0">
      <selection activeCell="A36" sqref="A36:B44"/>
    </sheetView>
  </sheetViews>
  <sheetFormatPr defaultRowHeight="14.4" x14ac:dyDescent="0.3"/>
  <cols>
    <col min="1" max="1" width="12.6640625" bestFit="1" customWidth="1"/>
    <col min="2" max="2" width="34.6640625" bestFit="1" customWidth="1"/>
    <col min="3" max="3" width="13.6640625" bestFit="1" customWidth="1"/>
    <col min="15" max="15" width="17" customWidth="1"/>
    <col min="16" max="16" width="19.33203125" customWidth="1"/>
  </cols>
  <sheetData>
    <row r="2" spans="1:17" x14ac:dyDescent="0.3">
      <c r="O2" t="s">
        <v>19</v>
      </c>
      <c r="P2" t="s">
        <v>20</v>
      </c>
      <c r="Q2" t="s">
        <v>21</v>
      </c>
    </row>
    <row r="3" spans="1:17" x14ac:dyDescent="0.3">
      <c r="A3" s="3" t="s">
        <v>22</v>
      </c>
      <c r="B3" t="s">
        <v>23</v>
      </c>
      <c r="O3" t="s">
        <v>24</v>
      </c>
      <c r="P3">
        <v>75</v>
      </c>
    </row>
    <row r="4" spans="1:17" x14ac:dyDescent="0.3">
      <c r="A4" s="4">
        <v>0</v>
      </c>
      <c r="B4">
        <v>2</v>
      </c>
      <c r="O4" t="s">
        <v>25</v>
      </c>
      <c r="P4">
        <v>74</v>
      </c>
    </row>
    <row r="5" spans="1:17" x14ac:dyDescent="0.3">
      <c r="A5" s="4">
        <v>1</v>
      </c>
      <c r="B5">
        <v>496</v>
      </c>
      <c r="O5" t="s">
        <v>26</v>
      </c>
      <c r="P5">
        <v>49</v>
      </c>
    </row>
    <row r="6" spans="1:17" x14ac:dyDescent="0.3">
      <c r="A6" s="4">
        <v>2</v>
      </c>
      <c r="B6">
        <v>52</v>
      </c>
      <c r="O6" t="s">
        <v>27</v>
      </c>
      <c r="P6">
        <v>44</v>
      </c>
    </row>
    <row r="7" spans="1:17" x14ac:dyDescent="0.3">
      <c r="A7" s="4">
        <v>3</v>
      </c>
      <c r="B7">
        <v>27</v>
      </c>
      <c r="O7" t="s">
        <v>28</v>
      </c>
      <c r="P7">
        <v>35</v>
      </c>
    </row>
    <row r="8" spans="1:17" x14ac:dyDescent="0.3">
      <c r="A8" s="4">
        <v>4</v>
      </c>
      <c r="B8">
        <v>16</v>
      </c>
      <c r="O8" t="s">
        <v>29</v>
      </c>
      <c r="P8">
        <v>33</v>
      </c>
    </row>
    <row r="9" spans="1:17" x14ac:dyDescent="0.3">
      <c r="A9" s="4">
        <v>5</v>
      </c>
      <c r="B9">
        <v>12</v>
      </c>
      <c r="O9" t="s">
        <v>30</v>
      </c>
      <c r="P9">
        <v>32</v>
      </c>
    </row>
    <row r="10" spans="1:17" x14ac:dyDescent="0.3">
      <c r="A10" s="4">
        <v>6</v>
      </c>
      <c r="B10">
        <v>1</v>
      </c>
      <c r="O10" t="s">
        <v>31</v>
      </c>
      <c r="P10">
        <v>26</v>
      </c>
    </row>
    <row r="11" spans="1:17" x14ac:dyDescent="0.3">
      <c r="A11" s="4">
        <v>7</v>
      </c>
      <c r="B11">
        <v>1</v>
      </c>
      <c r="O11" t="s">
        <v>32</v>
      </c>
      <c r="P11">
        <v>25</v>
      </c>
    </row>
    <row r="12" spans="1:17" x14ac:dyDescent="0.3">
      <c r="A12" s="4">
        <v>8</v>
      </c>
      <c r="B12">
        <v>1</v>
      </c>
      <c r="O12" t="s">
        <v>26</v>
      </c>
      <c r="P12">
        <v>23</v>
      </c>
    </row>
    <row r="13" spans="1:17" x14ac:dyDescent="0.3">
      <c r="A13" s="4">
        <v>19</v>
      </c>
      <c r="B13">
        <v>1</v>
      </c>
      <c r="O13" t="s">
        <v>27</v>
      </c>
      <c r="P13">
        <v>20</v>
      </c>
      <c r="Q13">
        <f>SUM(P3:P13)</f>
        <v>436</v>
      </c>
    </row>
    <row r="14" spans="1:17" x14ac:dyDescent="0.3">
      <c r="A14" s="4" t="s">
        <v>33</v>
      </c>
      <c r="B14">
        <v>609</v>
      </c>
      <c r="O14" t="s">
        <v>34</v>
      </c>
      <c r="P14">
        <v>19</v>
      </c>
    </row>
    <row r="15" spans="1:17" x14ac:dyDescent="0.3">
      <c r="O15" t="s">
        <v>35</v>
      </c>
      <c r="P15">
        <v>13</v>
      </c>
    </row>
    <row r="16" spans="1:17" x14ac:dyDescent="0.3">
      <c r="O16" t="s">
        <v>36</v>
      </c>
      <c r="P16">
        <v>13</v>
      </c>
    </row>
    <row r="17" spans="1:16" x14ac:dyDescent="0.3">
      <c r="O17" t="s">
        <v>37</v>
      </c>
      <c r="P17">
        <v>13</v>
      </c>
    </row>
    <row r="18" spans="1:16" x14ac:dyDescent="0.3">
      <c r="O18" t="s">
        <v>38</v>
      </c>
      <c r="P18">
        <v>12</v>
      </c>
    </row>
    <row r="19" spans="1:16" x14ac:dyDescent="0.3">
      <c r="O19" t="s">
        <v>39</v>
      </c>
      <c r="P19">
        <v>12</v>
      </c>
    </row>
    <row r="20" spans="1:16" x14ac:dyDescent="0.3">
      <c r="A20" s="3" t="s">
        <v>22</v>
      </c>
      <c r="B20" t="s">
        <v>40</v>
      </c>
      <c r="O20" t="s">
        <v>41</v>
      </c>
      <c r="P20">
        <v>11</v>
      </c>
    </row>
    <row r="21" spans="1:16" x14ac:dyDescent="0.3">
      <c r="A21" s="4">
        <v>0</v>
      </c>
      <c r="B21">
        <v>2</v>
      </c>
      <c r="O21" t="s">
        <v>42</v>
      </c>
      <c r="P21">
        <v>10</v>
      </c>
    </row>
    <row r="22" spans="1:16" x14ac:dyDescent="0.3">
      <c r="A22" s="4">
        <v>0.3010299956639812</v>
      </c>
      <c r="B22">
        <v>496</v>
      </c>
      <c r="O22" t="s">
        <v>43</v>
      </c>
      <c r="P22">
        <v>10</v>
      </c>
    </row>
    <row r="23" spans="1:16" x14ac:dyDescent="0.3">
      <c r="A23" s="4">
        <v>0.47712125471966244</v>
      </c>
      <c r="B23">
        <v>52</v>
      </c>
      <c r="O23" t="s">
        <v>44</v>
      </c>
      <c r="P23">
        <v>10</v>
      </c>
    </row>
    <row r="24" spans="1:16" x14ac:dyDescent="0.3">
      <c r="A24" s="4">
        <v>0.6020599913279624</v>
      </c>
      <c r="B24">
        <v>27</v>
      </c>
      <c r="O24" t="s">
        <v>45</v>
      </c>
      <c r="P24">
        <v>10</v>
      </c>
    </row>
    <row r="25" spans="1:16" x14ac:dyDescent="0.3">
      <c r="A25" s="4">
        <v>0.69897000433601886</v>
      </c>
      <c r="B25">
        <v>16</v>
      </c>
      <c r="O25" t="s">
        <v>46</v>
      </c>
      <c r="P25">
        <v>10</v>
      </c>
    </row>
    <row r="26" spans="1:16" x14ac:dyDescent="0.3">
      <c r="A26" s="4">
        <v>0.77815125038364363</v>
      </c>
      <c r="B26">
        <v>12</v>
      </c>
      <c r="O26" t="s">
        <v>47</v>
      </c>
      <c r="P26">
        <v>9</v>
      </c>
    </row>
    <row r="27" spans="1:16" x14ac:dyDescent="0.3">
      <c r="A27" s="4">
        <v>0.84509804001425681</v>
      </c>
      <c r="B27">
        <v>1</v>
      </c>
      <c r="O27" t="s">
        <v>48</v>
      </c>
      <c r="P27">
        <v>9</v>
      </c>
    </row>
    <row r="28" spans="1:16" x14ac:dyDescent="0.3">
      <c r="A28" s="4">
        <v>0.90308998699194354</v>
      </c>
      <c r="B28">
        <v>1</v>
      </c>
      <c r="O28" t="s">
        <v>49</v>
      </c>
      <c r="P28">
        <v>8</v>
      </c>
    </row>
    <row r="29" spans="1:16" x14ac:dyDescent="0.3">
      <c r="A29" s="4">
        <v>0.95424250943932487</v>
      </c>
      <c r="B29">
        <v>1</v>
      </c>
      <c r="O29" t="s">
        <v>50</v>
      </c>
      <c r="P29">
        <v>8</v>
      </c>
    </row>
    <row r="30" spans="1:16" x14ac:dyDescent="0.3">
      <c r="A30" s="4">
        <v>1.3010299956639813</v>
      </c>
      <c r="B30">
        <v>1</v>
      </c>
      <c r="O30" t="s">
        <v>51</v>
      </c>
      <c r="P30">
        <v>5</v>
      </c>
    </row>
    <row r="31" spans="1:16" x14ac:dyDescent="0.3">
      <c r="A31" s="4" t="s">
        <v>33</v>
      </c>
      <c r="B31">
        <v>609</v>
      </c>
      <c r="O31" t="s">
        <v>52</v>
      </c>
      <c r="P31">
        <v>5</v>
      </c>
    </row>
    <row r="32" spans="1:16" x14ac:dyDescent="0.3">
      <c r="O32" t="s">
        <v>53</v>
      </c>
      <c r="P32">
        <v>4</v>
      </c>
    </row>
    <row r="33" spans="1:16" x14ac:dyDescent="0.3">
      <c r="O33" t="s">
        <v>54</v>
      </c>
      <c r="P33">
        <v>4</v>
      </c>
    </row>
    <row r="34" spans="1:16" x14ac:dyDescent="0.3">
      <c r="O34" t="s">
        <v>55</v>
      </c>
      <c r="P34">
        <v>4</v>
      </c>
    </row>
    <row r="35" spans="1:16" x14ac:dyDescent="0.3">
      <c r="O35" t="s">
        <v>56</v>
      </c>
      <c r="P35">
        <v>4</v>
      </c>
    </row>
    <row r="36" spans="1:16" x14ac:dyDescent="0.3">
      <c r="A36" s="3" t="s">
        <v>22</v>
      </c>
      <c r="B36" t="s">
        <v>57</v>
      </c>
      <c r="O36" t="s">
        <v>58</v>
      </c>
      <c r="P36">
        <v>4</v>
      </c>
    </row>
    <row r="37" spans="1:16" x14ac:dyDescent="0.3">
      <c r="A37" s="4" t="s">
        <v>59</v>
      </c>
      <c r="B37">
        <v>2</v>
      </c>
      <c r="O37" t="s">
        <v>60</v>
      </c>
      <c r="P37">
        <v>4</v>
      </c>
    </row>
    <row r="38" spans="1:16" x14ac:dyDescent="0.3">
      <c r="A38" s="4" t="s">
        <v>61</v>
      </c>
      <c r="B38">
        <v>496</v>
      </c>
      <c r="O38" t="s">
        <v>62</v>
      </c>
      <c r="P38">
        <v>4</v>
      </c>
    </row>
    <row r="39" spans="1:16" x14ac:dyDescent="0.3">
      <c r="A39" s="4" t="s">
        <v>63</v>
      </c>
      <c r="B39">
        <v>52</v>
      </c>
      <c r="O39" t="s">
        <v>41</v>
      </c>
      <c r="P39">
        <v>4</v>
      </c>
    </row>
    <row r="40" spans="1:16" x14ac:dyDescent="0.3">
      <c r="A40" s="4" t="s">
        <v>64</v>
      </c>
      <c r="B40">
        <v>27</v>
      </c>
      <c r="O40" t="s">
        <v>65</v>
      </c>
      <c r="P40">
        <v>3</v>
      </c>
    </row>
    <row r="41" spans="1:16" x14ac:dyDescent="0.3">
      <c r="A41" s="4" t="s">
        <v>66</v>
      </c>
      <c r="B41">
        <v>28</v>
      </c>
      <c r="O41" t="s">
        <v>67</v>
      </c>
      <c r="P41">
        <v>3</v>
      </c>
    </row>
    <row r="42" spans="1:16" x14ac:dyDescent="0.3">
      <c r="A42" s="4" t="s">
        <v>68</v>
      </c>
      <c r="B42">
        <v>2</v>
      </c>
      <c r="O42" t="s">
        <v>69</v>
      </c>
      <c r="P42">
        <v>3</v>
      </c>
    </row>
    <row r="43" spans="1:16" x14ac:dyDescent="0.3">
      <c r="A43" s="4" t="s">
        <v>70</v>
      </c>
      <c r="B43">
        <v>1</v>
      </c>
      <c r="O43" t="s">
        <v>71</v>
      </c>
      <c r="P43">
        <v>3</v>
      </c>
    </row>
    <row r="44" spans="1:16" x14ac:dyDescent="0.3">
      <c r="A44" s="4" t="s">
        <v>72</v>
      </c>
      <c r="B44">
        <v>1</v>
      </c>
      <c r="O44" t="s">
        <v>73</v>
      </c>
      <c r="P44">
        <v>3</v>
      </c>
    </row>
    <row r="45" spans="1:16" x14ac:dyDescent="0.3">
      <c r="A45" s="4" t="s">
        <v>33</v>
      </c>
      <c r="B45">
        <v>609</v>
      </c>
      <c r="O45" t="s">
        <v>74</v>
      </c>
      <c r="P45">
        <v>3</v>
      </c>
    </row>
    <row r="46" spans="1:16" x14ac:dyDescent="0.3">
      <c r="O46" t="s">
        <v>75</v>
      </c>
      <c r="P46">
        <v>2</v>
      </c>
    </row>
    <row r="47" spans="1:16" x14ac:dyDescent="0.3">
      <c r="O47" t="s">
        <v>76</v>
      </c>
      <c r="P47">
        <v>2</v>
      </c>
    </row>
    <row r="48" spans="1:16" x14ac:dyDescent="0.3">
      <c r="O48" t="s">
        <v>77</v>
      </c>
      <c r="P48">
        <v>2</v>
      </c>
    </row>
    <row r="49" spans="1:16" x14ac:dyDescent="0.3">
      <c r="O49" t="s">
        <v>78</v>
      </c>
      <c r="P49">
        <v>2</v>
      </c>
    </row>
    <row r="50" spans="1:16" x14ac:dyDescent="0.3">
      <c r="A50" t="s">
        <v>79</v>
      </c>
      <c r="B50" s="3" t="s">
        <v>22</v>
      </c>
      <c r="C50" t="s">
        <v>80</v>
      </c>
      <c r="O50" t="s">
        <v>81</v>
      </c>
      <c r="P50">
        <v>2</v>
      </c>
    </row>
    <row r="51" spans="1:16" x14ac:dyDescent="0.3">
      <c r="A51" t="s">
        <v>43</v>
      </c>
      <c r="B51" s="4" t="s">
        <v>82</v>
      </c>
      <c r="C51">
        <v>2</v>
      </c>
      <c r="O51" t="s">
        <v>83</v>
      </c>
      <c r="P51">
        <v>2</v>
      </c>
    </row>
    <row r="52" spans="1:16" x14ac:dyDescent="0.3">
      <c r="A52" t="s">
        <v>25</v>
      </c>
      <c r="B52" s="4" t="s">
        <v>84</v>
      </c>
      <c r="C52">
        <v>2</v>
      </c>
      <c r="O52" t="s">
        <v>85</v>
      </c>
      <c r="P52">
        <v>2</v>
      </c>
    </row>
    <row r="53" spans="1:16" x14ac:dyDescent="0.3">
      <c r="A53" t="s">
        <v>25</v>
      </c>
      <c r="B53" s="4" t="s">
        <v>86</v>
      </c>
      <c r="C53">
        <v>1</v>
      </c>
      <c r="O53" t="s">
        <v>87</v>
      </c>
      <c r="P53">
        <v>2</v>
      </c>
    </row>
    <row r="54" spans="1:16" x14ac:dyDescent="0.3">
      <c r="A54" t="s">
        <v>73</v>
      </c>
      <c r="B54" s="4" t="s">
        <v>88</v>
      </c>
      <c r="C54">
        <v>1</v>
      </c>
      <c r="O54" t="s">
        <v>89</v>
      </c>
      <c r="P54">
        <v>2</v>
      </c>
    </row>
    <row r="55" spans="1:16" x14ac:dyDescent="0.3">
      <c r="A55" t="s">
        <v>26</v>
      </c>
      <c r="B55" s="4" t="s">
        <v>90</v>
      </c>
      <c r="C55">
        <v>1</v>
      </c>
      <c r="O55" t="s">
        <v>91</v>
      </c>
      <c r="P55">
        <v>2</v>
      </c>
    </row>
    <row r="56" spans="1:16" x14ac:dyDescent="0.3">
      <c r="A56" t="s">
        <v>30</v>
      </c>
      <c r="B56" s="4" t="s">
        <v>74</v>
      </c>
      <c r="C56">
        <v>3</v>
      </c>
      <c r="O56" t="s">
        <v>25</v>
      </c>
      <c r="P56">
        <v>2</v>
      </c>
    </row>
    <row r="57" spans="1:16" x14ac:dyDescent="0.3">
      <c r="A57" t="s">
        <v>25</v>
      </c>
      <c r="B57" s="4" t="s">
        <v>73</v>
      </c>
      <c r="C57">
        <v>5</v>
      </c>
      <c r="O57" t="s">
        <v>92</v>
      </c>
      <c r="P57">
        <v>2</v>
      </c>
    </row>
    <row r="58" spans="1:16" x14ac:dyDescent="0.3">
      <c r="A58" t="s">
        <v>25</v>
      </c>
      <c r="B58" s="4" t="s">
        <v>41</v>
      </c>
      <c r="C58">
        <v>15</v>
      </c>
      <c r="O58" t="s">
        <v>93</v>
      </c>
      <c r="P58">
        <v>2</v>
      </c>
    </row>
    <row r="59" spans="1:16" x14ac:dyDescent="0.3">
      <c r="A59" t="s">
        <v>25</v>
      </c>
      <c r="B59" s="4" t="s">
        <v>62</v>
      </c>
      <c r="C59">
        <v>4</v>
      </c>
      <c r="O59" t="s">
        <v>94</v>
      </c>
      <c r="P59">
        <v>2</v>
      </c>
    </row>
    <row r="60" spans="1:16" x14ac:dyDescent="0.3">
      <c r="A60" t="s">
        <v>26</v>
      </c>
      <c r="B60" s="4" t="s">
        <v>95</v>
      </c>
      <c r="C60">
        <v>2</v>
      </c>
      <c r="O60" t="s">
        <v>96</v>
      </c>
      <c r="P60">
        <v>2</v>
      </c>
    </row>
    <row r="61" spans="1:16" x14ac:dyDescent="0.3">
      <c r="A61" t="s">
        <v>25</v>
      </c>
      <c r="B61" s="4" t="s">
        <v>97</v>
      </c>
      <c r="C61">
        <v>1</v>
      </c>
      <c r="O61" t="s">
        <v>98</v>
      </c>
      <c r="P61">
        <v>2</v>
      </c>
    </row>
    <row r="62" spans="1:16" x14ac:dyDescent="0.3">
      <c r="A62" t="s">
        <v>24</v>
      </c>
      <c r="B62" s="4" t="s">
        <v>99</v>
      </c>
      <c r="C62">
        <v>1</v>
      </c>
      <c r="O62" t="s">
        <v>100</v>
      </c>
      <c r="P62">
        <v>2</v>
      </c>
    </row>
    <row r="63" spans="1:16" x14ac:dyDescent="0.3">
      <c r="A63" t="s">
        <v>25</v>
      </c>
      <c r="B63" s="4" t="s">
        <v>101</v>
      </c>
      <c r="C63">
        <v>2</v>
      </c>
      <c r="O63" t="s">
        <v>102</v>
      </c>
      <c r="P63">
        <v>2</v>
      </c>
    </row>
    <row r="64" spans="1:16" x14ac:dyDescent="0.3">
      <c r="A64" t="s">
        <v>26</v>
      </c>
      <c r="B64" s="4" t="s">
        <v>103</v>
      </c>
      <c r="C64">
        <v>1</v>
      </c>
      <c r="O64" t="s">
        <v>104</v>
      </c>
      <c r="P64">
        <v>2</v>
      </c>
    </row>
    <row r="65" spans="1:16" x14ac:dyDescent="0.3">
      <c r="A65" t="s">
        <v>48</v>
      </c>
      <c r="B65" s="4" t="s">
        <v>105</v>
      </c>
      <c r="C65">
        <v>1</v>
      </c>
      <c r="O65" t="s">
        <v>106</v>
      </c>
      <c r="P65">
        <v>2</v>
      </c>
    </row>
    <row r="66" spans="1:16" x14ac:dyDescent="0.3">
      <c r="A66" t="s">
        <v>46</v>
      </c>
      <c r="B66" s="4" t="s">
        <v>107</v>
      </c>
      <c r="C66">
        <v>1</v>
      </c>
      <c r="O66" t="s">
        <v>108</v>
      </c>
      <c r="P66">
        <v>2</v>
      </c>
    </row>
    <row r="67" spans="1:16" x14ac:dyDescent="0.3">
      <c r="A67" t="s">
        <v>45</v>
      </c>
      <c r="B67" s="4" t="s">
        <v>48</v>
      </c>
      <c r="C67">
        <v>9</v>
      </c>
      <c r="O67" t="s">
        <v>109</v>
      </c>
      <c r="P67">
        <v>2</v>
      </c>
    </row>
    <row r="68" spans="1:16" x14ac:dyDescent="0.3">
      <c r="A68" t="s">
        <v>47</v>
      </c>
      <c r="B68" s="4" t="s">
        <v>37</v>
      </c>
      <c r="C68">
        <v>13</v>
      </c>
      <c r="O68" t="s">
        <v>110</v>
      </c>
      <c r="P68">
        <v>2</v>
      </c>
    </row>
    <row r="69" spans="1:16" x14ac:dyDescent="0.3">
      <c r="A69" t="s">
        <v>42</v>
      </c>
      <c r="B69" s="4" t="s">
        <v>111</v>
      </c>
      <c r="C69">
        <v>1</v>
      </c>
      <c r="O69" t="s">
        <v>101</v>
      </c>
      <c r="P69">
        <v>2</v>
      </c>
    </row>
    <row r="70" spans="1:16" x14ac:dyDescent="0.3">
      <c r="A70" t="s">
        <v>46</v>
      </c>
      <c r="B70" s="4" t="s">
        <v>112</v>
      </c>
      <c r="C70">
        <v>1</v>
      </c>
      <c r="O70" t="s">
        <v>73</v>
      </c>
      <c r="P70">
        <v>2</v>
      </c>
    </row>
    <row r="71" spans="1:16" x14ac:dyDescent="0.3">
      <c r="A71" t="s">
        <v>45</v>
      </c>
      <c r="B71" s="4" t="s">
        <v>113</v>
      </c>
      <c r="C71">
        <v>1</v>
      </c>
      <c r="O71" t="s">
        <v>84</v>
      </c>
      <c r="P71">
        <v>2</v>
      </c>
    </row>
    <row r="72" spans="1:16" x14ac:dyDescent="0.3">
      <c r="A72" t="s">
        <v>42</v>
      </c>
      <c r="B72" s="4" t="s">
        <v>114</v>
      </c>
      <c r="C72">
        <v>1</v>
      </c>
      <c r="O72" t="s">
        <v>115</v>
      </c>
      <c r="P72">
        <v>1</v>
      </c>
    </row>
    <row r="73" spans="1:16" x14ac:dyDescent="0.3">
      <c r="A73" t="s">
        <v>43</v>
      </c>
      <c r="B73" s="4" t="s">
        <v>110</v>
      </c>
      <c r="C73">
        <v>2</v>
      </c>
      <c r="O73" t="s">
        <v>116</v>
      </c>
      <c r="P73">
        <v>1</v>
      </c>
    </row>
    <row r="74" spans="1:16" x14ac:dyDescent="0.3">
      <c r="A74" t="s">
        <v>25</v>
      </c>
      <c r="B74" s="4" t="s">
        <v>117</v>
      </c>
      <c r="C74">
        <v>1</v>
      </c>
      <c r="O74" t="s">
        <v>116</v>
      </c>
      <c r="P74">
        <v>1</v>
      </c>
    </row>
    <row r="75" spans="1:16" x14ac:dyDescent="0.3">
      <c r="A75" t="s">
        <v>25</v>
      </c>
      <c r="B75" s="4" t="s">
        <v>109</v>
      </c>
      <c r="C75">
        <v>2</v>
      </c>
      <c r="O75" t="s">
        <v>118</v>
      </c>
      <c r="P75">
        <v>1</v>
      </c>
    </row>
    <row r="76" spans="1:16" x14ac:dyDescent="0.3">
      <c r="A76" t="s">
        <v>25</v>
      </c>
      <c r="B76" s="4" t="s">
        <v>119</v>
      </c>
      <c r="C76">
        <v>1</v>
      </c>
      <c r="O76" t="s">
        <v>120</v>
      </c>
      <c r="P76">
        <v>1</v>
      </c>
    </row>
    <row r="77" spans="1:16" x14ac:dyDescent="0.3">
      <c r="A77" t="s">
        <v>69</v>
      </c>
      <c r="B77" s="4" t="s">
        <v>36</v>
      </c>
      <c r="C77">
        <v>13</v>
      </c>
      <c r="O77" t="s">
        <v>121</v>
      </c>
      <c r="P77">
        <v>1</v>
      </c>
    </row>
    <row r="78" spans="1:16" x14ac:dyDescent="0.3">
      <c r="A78" t="s">
        <v>43</v>
      </c>
      <c r="B78" s="4" t="s">
        <v>46</v>
      </c>
      <c r="C78">
        <v>10</v>
      </c>
      <c r="O78" t="s">
        <v>122</v>
      </c>
      <c r="P78">
        <v>1</v>
      </c>
    </row>
    <row r="79" spans="1:16" x14ac:dyDescent="0.3">
      <c r="A79" t="s">
        <v>26</v>
      </c>
      <c r="B79" s="4" t="s">
        <v>123</v>
      </c>
      <c r="C79">
        <v>1</v>
      </c>
      <c r="O79" t="s">
        <v>124</v>
      </c>
      <c r="P79">
        <v>1</v>
      </c>
    </row>
    <row r="80" spans="1:16" x14ac:dyDescent="0.3">
      <c r="A80" t="s">
        <v>25</v>
      </c>
      <c r="B80" s="4" t="s">
        <v>125</v>
      </c>
      <c r="C80">
        <v>1</v>
      </c>
      <c r="O80" t="s">
        <v>126</v>
      </c>
      <c r="P80">
        <v>1</v>
      </c>
    </row>
    <row r="81" spans="1:16" x14ac:dyDescent="0.3">
      <c r="A81" t="s">
        <v>26</v>
      </c>
      <c r="B81" s="4" t="s">
        <v>127</v>
      </c>
      <c r="C81">
        <v>1</v>
      </c>
      <c r="O81" t="s">
        <v>77</v>
      </c>
      <c r="P81">
        <v>1</v>
      </c>
    </row>
    <row r="82" spans="1:16" x14ac:dyDescent="0.3">
      <c r="A82" t="s">
        <v>71</v>
      </c>
      <c r="B82" s="4" t="s">
        <v>128</v>
      </c>
      <c r="C82">
        <v>1</v>
      </c>
      <c r="O82" t="s">
        <v>129</v>
      </c>
      <c r="P82">
        <v>1</v>
      </c>
    </row>
    <row r="83" spans="1:16" x14ac:dyDescent="0.3">
      <c r="A83" t="s">
        <v>39</v>
      </c>
      <c r="B83" s="4" t="s">
        <v>130</v>
      </c>
      <c r="C83">
        <v>1</v>
      </c>
      <c r="O83" t="s">
        <v>131</v>
      </c>
      <c r="P83">
        <v>1</v>
      </c>
    </row>
    <row r="84" spans="1:16" x14ac:dyDescent="0.3">
      <c r="A84" t="s">
        <v>24</v>
      </c>
      <c r="B84" s="4" t="s">
        <v>132</v>
      </c>
      <c r="C84">
        <v>1</v>
      </c>
      <c r="O84" t="s">
        <v>133</v>
      </c>
      <c r="P84">
        <v>1</v>
      </c>
    </row>
    <row r="85" spans="1:16" x14ac:dyDescent="0.3">
      <c r="A85" t="s">
        <v>30</v>
      </c>
      <c r="B85" s="4" t="s">
        <v>134</v>
      </c>
      <c r="C85">
        <v>1</v>
      </c>
      <c r="O85" t="s">
        <v>135</v>
      </c>
      <c r="P85">
        <v>1</v>
      </c>
    </row>
    <row r="86" spans="1:16" x14ac:dyDescent="0.3">
      <c r="A86" t="s">
        <v>26</v>
      </c>
      <c r="B86" s="4" t="s">
        <v>108</v>
      </c>
      <c r="C86">
        <v>2</v>
      </c>
      <c r="O86" t="s">
        <v>136</v>
      </c>
      <c r="P86">
        <v>1</v>
      </c>
    </row>
    <row r="87" spans="1:16" x14ac:dyDescent="0.3">
      <c r="A87" t="s">
        <v>34</v>
      </c>
      <c r="B87" s="4" t="s">
        <v>137</v>
      </c>
      <c r="C87">
        <v>1</v>
      </c>
      <c r="O87" t="s">
        <v>138</v>
      </c>
      <c r="P87">
        <v>1</v>
      </c>
    </row>
    <row r="88" spans="1:16" x14ac:dyDescent="0.3">
      <c r="A88" t="s">
        <v>25</v>
      </c>
      <c r="B88" s="4" t="s">
        <v>139</v>
      </c>
      <c r="C88">
        <v>1</v>
      </c>
      <c r="O88" t="s">
        <v>140</v>
      </c>
      <c r="P88">
        <v>1</v>
      </c>
    </row>
    <row r="89" spans="1:16" x14ac:dyDescent="0.3">
      <c r="A89" t="s">
        <v>25</v>
      </c>
      <c r="B89" s="4" t="s">
        <v>141</v>
      </c>
      <c r="C89">
        <v>1</v>
      </c>
      <c r="O89" t="s">
        <v>142</v>
      </c>
      <c r="P89">
        <v>1</v>
      </c>
    </row>
    <row r="90" spans="1:16" x14ac:dyDescent="0.3">
      <c r="A90" t="s">
        <v>78</v>
      </c>
      <c r="B90" s="4" t="s">
        <v>143</v>
      </c>
      <c r="C90">
        <v>1</v>
      </c>
      <c r="O90" t="s">
        <v>144</v>
      </c>
      <c r="P90">
        <v>1</v>
      </c>
    </row>
    <row r="91" spans="1:16" x14ac:dyDescent="0.3">
      <c r="A91" t="s">
        <v>30</v>
      </c>
      <c r="B91" s="4" t="s">
        <v>145</v>
      </c>
      <c r="C91">
        <v>1</v>
      </c>
      <c r="O91" t="s">
        <v>146</v>
      </c>
      <c r="P91">
        <v>1</v>
      </c>
    </row>
    <row r="92" spans="1:16" x14ac:dyDescent="0.3">
      <c r="A92" t="s">
        <v>109</v>
      </c>
      <c r="B92" s="4" t="s">
        <v>147</v>
      </c>
      <c r="C92">
        <v>1</v>
      </c>
      <c r="O92" t="s">
        <v>148</v>
      </c>
      <c r="P92">
        <v>1</v>
      </c>
    </row>
    <row r="93" spans="1:16" x14ac:dyDescent="0.3">
      <c r="A93" t="s">
        <v>30</v>
      </c>
      <c r="B93" s="4" t="s">
        <v>106</v>
      </c>
      <c r="C93">
        <v>2</v>
      </c>
      <c r="O93" t="s">
        <v>149</v>
      </c>
      <c r="P93">
        <v>1</v>
      </c>
    </row>
    <row r="94" spans="1:16" x14ac:dyDescent="0.3">
      <c r="A94" t="s">
        <v>39</v>
      </c>
      <c r="B94" s="4" t="s">
        <v>104</v>
      </c>
      <c r="C94">
        <v>2</v>
      </c>
      <c r="O94" t="s">
        <v>150</v>
      </c>
      <c r="P94">
        <v>1</v>
      </c>
    </row>
    <row r="95" spans="1:16" x14ac:dyDescent="0.3">
      <c r="A95" t="s">
        <v>151</v>
      </c>
      <c r="B95" s="4" t="s">
        <v>152</v>
      </c>
      <c r="C95">
        <v>1</v>
      </c>
      <c r="O95" t="s">
        <v>153</v>
      </c>
      <c r="P95">
        <v>1</v>
      </c>
    </row>
    <row r="96" spans="1:16" x14ac:dyDescent="0.3">
      <c r="A96" t="s">
        <v>109</v>
      </c>
      <c r="B96" s="4" t="s">
        <v>154</v>
      </c>
      <c r="C96">
        <v>1</v>
      </c>
      <c r="O96" t="s">
        <v>155</v>
      </c>
      <c r="P96">
        <v>1</v>
      </c>
    </row>
    <row r="97" spans="1:16" x14ac:dyDescent="0.3">
      <c r="A97" t="s">
        <v>53</v>
      </c>
      <c r="B97" s="4" t="s">
        <v>156</v>
      </c>
      <c r="C97">
        <v>1</v>
      </c>
      <c r="O97" t="s">
        <v>155</v>
      </c>
      <c r="P97">
        <v>1</v>
      </c>
    </row>
    <row r="98" spans="1:16" x14ac:dyDescent="0.3">
      <c r="A98" t="s">
        <v>156</v>
      </c>
      <c r="B98" s="4" t="s">
        <v>31</v>
      </c>
      <c r="C98">
        <v>26</v>
      </c>
      <c r="O98" t="s">
        <v>157</v>
      </c>
      <c r="P98">
        <v>1</v>
      </c>
    </row>
    <row r="99" spans="1:16" x14ac:dyDescent="0.3">
      <c r="A99" t="s">
        <v>26</v>
      </c>
      <c r="B99" s="4" t="s">
        <v>60</v>
      </c>
      <c r="C99">
        <v>4</v>
      </c>
      <c r="O99" t="s">
        <v>158</v>
      </c>
      <c r="P99">
        <v>1</v>
      </c>
    </row>
    <row r="100" spans="1:16" x14ac:dyDescent="0.3">
      <c r="A100" t="s">
        <v>32</v>
      </c>
      <c r="B100" s="4" t="s">
        <v>58</v>
      </c>
      <c r="C100">
        <v>4</v>
      </c>
      <c r="O100" t="s">
        <v>159</v>
      </c>
      <c r="P100">
        <v>1</v>
      </c>
    </row>
    <row r="101" spans="1:16" x14ac:dyDescent="0.3">
      <c r="A101" t="s">
        <v>160</v>
      </c>
      <c r="B101" s="4" t="s">
        <v>50</v>
      </c>
      <c r="C101">
        <v>8</v>
      </c>
      <c r="O101" t="s">
        <v>161</v>
      </c>
      <c r="P101">
        <v>1</v>
      </c>
    </row>
    <row r="102" spans="1:16" x14ac:dyDescent="0.3">
      <c r="A102" t="s">
        <v>150</v>
      </c>
      <c r="B102" s="4" t="s">
        <v>162</v>
      </c>
      <c r="C102">
        <v>1</v>
      </c>
      <c r="O102" t="s">
        <v>163</v>
      </c>
      <c r="P102">
        <v>1</v>
      </c>
    </row>
    <row r="103" spans="1:16" x14ac:dyDescent="0.3">
      <c r="A103" t="s">
        <v>78</v>
      </c>
      <c r="B103" s="4" t="s">
        <v>26</v>
      </c>
      <c r="C103">
        <v>72</v>
      </c>
      <c r="O103" t="s">
        <v>164</v>
      </c>
      <c r="P103">
        <v>1</v>
      </c>
    </row>
    <row r="104" spans="1:16" x14ac:dyDescent="0.3">
      <c r="A104" t="s">
        <v>26</v>
      </c>
      <c r="B104" s="4" t="s">
        <v>165</v>
      </c>
      <c r="C104">
        <v>1</v>
      </c>
      <c r="O104" t="s">
        <v>166</v>
      </c>
      <c r="P104">
        <v>1</v>
      </c>
    </row>
    <row r="105" spans="1:16" x14ac:dyDescent="0.3">
      <c r="A105" t="s">
        <v>48</v>
      </c>
      <c r="B105" s="4" t="s">
        <v>102</v>
      </c>
      <c r="C105">
        <v>2</v>
      </c>
      <c r="O105" t="s">
        <v>167</v>
      </c>
      <c r="P105">
        <v>1</v>
      </c>
    </row>
    <row r="106" spans="1:16" x14ac:dyDescent="0.3">
      <c r="A106" t="s">
        <v>46</v>
      </c>
      <c r="B106" s="4" t="s">
        <v>71</v>
      </c>
      <c r="C106">
        <v>3</v>
      </c>
      <c r="O106" t="s">
        <v>160</v>
      </c>
      <c r="P106">
        <v>1</v>
      </c>
    </row>
    <row r="107" spans="1:16" x14ac:dyDescent="0.3">
      <c r="A107" t="s">
        <v>45</v>
      </c>
      <c r="B107" s="4" t="s">
        <v>56</v>
      </c>
      <c r="C107">
        <v>4</v>
      </c>
      <c r="O107" t="s">
        <v>168</v>
      </c>
      <c r="P107">
        <v>1</v>
      </c>
    </row>
    <row r="108" spans="1:16" x14ac:dyDescent="0.3">
      <c r="A108" t="s">
        <v>47</v>
      </c>
      <c r="B108" s="4" t="s">
        <v>34</v>
      </c>
      <c r="C108">
        <v>19</v>
      </c>
      <c r="O108" t="s">
        <v>169</v>
      </c>
      <c r="P108">
        <v>1</v>
      </c>
    </row>
    <row r="109" spans="1:16" x14ac:dyDescent="0.3">
      <c r="A109" t="s">
        <v>42</v>
      </c>
      <c r="B109" s="4" t="s">
        <v>170</v>
      </c>
      <c r="C109">
        <v>1</v>
      </c>
      <c r="O109" t="s">
        <v>32</v>
      </c>
      <c r="P109">
        <v>1</v>
      </c>
    </row>
    <row r="110" spans="1:16" x14ac:dyDescent="0.3">
      <c r="A110" t="s">
        <v>48</v>
      </c>
      <c r="B110" s="4" t="s">
        <v>69</v>
      </c>
      <c r="C110">
        <v>3</v>
      </c>
      <c r="O110" t="s">
        <v>171</v>
      </c>
      <c r="P110">
        <v>1</v>
      </c>
    </row>
    <row r="111" spans="1:16" x14ac:dyDescent="0.3">
      <c r="A111" t="s">
        <v>46</v>
      </c>
      <c r="B111" s="4" t="s">
        <v>55</v>
      </c>
      <c r="C111">
        <v>4</v>
      </c>
      <c r="O111" t="s">
        <v>172</v>
      </c>
      <c r="P111">
        <v>1</v>
      </c>
    </row>
    <row r="112" spans="1:16" x14ac:dyDescent="0.3">
      <c r="A112" t="s">
        <v>45</v>
      </c>
      <c r="B112" s="4" t="s">
        <v>173</v>
      </c>
      <c r="C112">
        <v>1</v>
      </c>
      <c r="O112" t="s">
        <v>174</v>
      </c>
      <c r="P112">
        <v>1</v>
      </c>
    </row>
    <row r="113" spans="1:16" x14ac:dyDescent="0.3">
      <c r="A113" t="s">
        <v>47</v>
      </c>
      <c r="B113" s="4" t="s">
        <v>175</v>
      </c>
      <c r="C113">
        <v>1</v>
      </c>
      <c r="O113" t="s">
        <v>176</v>
      </c>
      <c r="P113">
        <v>1</v>
      </c>
    </row>
    <row r="114" spans="1:16" x14ac:dyDescent="0.3">
      <c r="A114" t="s">
        <v>42</v>
      </c>
      <c r="B114" s="4" t="s">
        <v>29</v>
      </c>
      <c r="C114">
        <v>33</v>
      </c>
      <c r="O114" t="s">
        <v>177</v>
      </c>
      <c r="P114">
        <v>1</v>
      </c>
    </row>
    <row r="115" spans="1:16" x14ac:dyDescent="0.3">
      <c r="A115" t="s">
        <v>28</v>
      </c>
      <c r="B115" s="4" t="s">
        <v>28</v>
      </c>
      <c r="C115">
        <v>35</v>
      </c>
      <c r="O115" t="s">
        <v>178</v>
      </c>
      <c r="P115">
        <v>1</v>
      </c>
    </row>
    <row r="116" spans="1:16" x14ac:dyDescent="0.3">
      <c r="A116" t="s">
        <v>43</v>
      </c>
      <c r="B116" s="4" t="s">
        <v>179</v>
      </c>
      <c r="C116">
        <v>1</v>
      </c>
      <c r="O116" t="s">
        <v>180</v>
      </c>
      <c r="P116">
        <v>1</v>
      </c>
    </row>
    <row r="117" spans="1:16" x14ac:dyDescent="0.3">
      <c r="A117" t="s">
        <v>28</v>
      </c>
      <c r="B117" s="4" t="s">
        <v>181</v>
      </c>
      <c r="C117">
        <v>1</v>
      </c>
      <c r="O117" t="s">
        <v>182</v>
      </c>
      <c r="P117">
        <v>1</v>
      </c>
    </row>
    <row r="118" spans="1:16" x14ac:dyDescent="0.3">
      <c r="A118" t="s">
        <v>90</v>
      </c>
      <c r="B118" s="4" t="s">
        <v>100</v>
      </c>
      <c r="C118">
        <v>2</v>
      </c>
      <c r="O118" t="s">
        <v>183</v>
      </c>
      <c r="P118">
        <v>1</v>
      </c>
    </row>
    <row r="119" spans="1:16" x14ac:dyDescent="0.3">
      <c r="A119" t="s">
        <v>26</v>
      </c>
      <c r="B119" s="4" t="s">
        <v>45</v>
      </c>
      <c r="C119">
        <v>10</v>
      </c>
      <c r="O119" t="s">
        <v>184</v>
      </c>
      <c r="P119">
        <v>1</v>
      </c>
    </row>
    <row r="120" spans="1:16" x14ac:dyDescent="0.3">
      <c r="A120" t="s">
        <v>27</v>
      </c>
      <c r="B120" s="4" t="s">
        <v>35</v>
      </c>
      <c r="C120">
        <v>13</v>
      </c>
      <c r="O120" t="s">
        <v>151</v>
      </c>
      <c r="P120">
        <v>1</v>
      </c>
    </row>
    <row r="121" spans="1:16" x14ac:dyDescent="0.3">
      <c r="A121" t="s">
        <v>26</v>
      </c>
      <c r="B121" s="4" t="s">
        <v>185</v>
      </c>
      <c r="C121">
        <v>1</v>
      </c>
      <c r="O121" t="s">
        <v>186</v>
      </c>
      <c r="P121">
        <v>1</v>
      </c>
    </row>
    <row r="122" spans="1:16" x14ac:dyDescent="0.3">
      <c r="A122" t="s">
        <v>27</v>
      </c>
      <c r="B122" s="4" t="s">
        <v>187</v>
      </c>
      <c r="C122">
        <v>1</v>
      </c>
      <c r="O122" t="s">
        <v>188</v>
      </c>
      <c r="P122">
        <v>1</v>
      </c>
    </row>
    <row r="123" spans="1:16" x14ac:dyDescent="0.3">
      <c r="A123" t="s">
        <v>26</v>
      </c>
      <c r="B123" s="4" t="s">
        <v>189</v>
      </c>
      <c r="C123">
        <v>1</v>
      </c>
      <c r="O123" t="s">
        <v>190</v>
      </c>
      <c r="P123">
        <v>1</v>
      </c>
    </row>
    <row r="124" spans="1:16" x14ac:dyDescent="0.3">
      <c r="A124" t="s">
        <v>27</v>
      </c>
      <c r="B124" s="4" t="s">
        <v>191</v>
      </c>
      <c r="C124">
        <v>1</v>
      </c>
      <c r="O124" t="s">
        <v>192</v>
      </c>
      <c r="P124">
        <v>1</v>
      </c>
    </row>
    <row r="125" spans="1:16" x14ac:dyDescent="0.3">
      <c r="A125" t="s">
        <v>28</v>
      </c>
      <c r="B125" s="4" t="s">
        <v>193</v>
      </c>
      <c r="C125">
        <v>1</v>
      </c>
      <c r="O125" t="s">
        <v>38</v>
      </c>
      <c r="P125">
        <v>1</v>
      </c>
    </row>
    <row r="126" spans="1:16" x14ac:dyDescent="0.3">
      <c r="A126" t="s">
        <v>43</v>
      </c>
      <c r="B126" s="4" t="s">
        <v>194</v>
      </c>
      <c r="C126">
        <v>1</v>
      </c>
      <c r="O126" t="s">
        <v>195</v>
      </c>
      <c r="P126">
        <v>1</v>
      </c>
    </row>
    <row r="127" spans="1:16" x14ac:dyDescent="0.3">
      <c r="A127" t="s">
        <v>26</v>
      </c>
      <c r="B127" s="4" t="s">
        <v>196</v>
      </c>
      <c r="C127">
        <v>1</v>
      </c>
      <c r="O127" t="s">
        <v>197</v>
      </c>
      <c r="P127">
        <v>1</v>
      </c>
    </row>
    <row r="128" spans="1:16" x14ac:dyDescent="0.3">
      <c r="A128" t="s">
        <v>27</v>
      </c>
      <c r="B128" s="4" t="s">
        <v>49</v>
      </c>
      <c r="C128">
        <v>8</v>
      </c>
      <c r="O128" t="s">
        <v>198</v>
      </c>
      <c r="P128">
        <v>1</v>
      </c>
    </row>
    <row r="129" spans="1:16" x14ac:dyDescent="0.3">
      <c r="A129" t="s">
        <v>26</v>
      </c>
      <c r="B129" s="4" t="s">
        <v>98</v>
      </c>
      <c r="C129">
        <v>3</v>
      </c>
      <c r="O129" t="s">
        <v>199</v>
      </c>
      <c r="P129">
        <v>1</v>
      </c>
    </row>
    <row r="130" spans="1:16" x14ac:dyDescent="0.3">
      <c r="A130" t="s">
        <v>27</v>
      </c>
      <c r="B130" s="4" t="s">
        <v>200</v>
      </c>
      <c r="C130">
        <v>1</v>
      </c>
      <c r="O130" t="s">
        <v>201</v>
      </c>
      <c r="P130">
        <v>1</v>
      </c>
    </row>
    <row r="131" spans="1:16" x14ac:dyDescent="0.3">
      <c r="A131" t="s">
        <v>200</v>
      </c>
      <c r="B131" s="4" t="s">
        <v>202</v>
      </c>
      <c r="C131">
        <v>1</v>
      </c>
      <c r="O131" t="s">
        <v>203</v>
      </c>
      <c r="P131">
        <v>1</v>
      </c>
    </row>
    <row r="132" spans="1:16" x14ac:dyDescent="0.3">
      <c r="A132" t="s">
        <v>30</v>
      </c>
      <c r="B132" s="4" t="s">
        <v>204</v>
      </c>
      <c r="C132">
        <v>1</v>
      </c>
      <c r="O132" t="s">
        <v>205</v>
      </c>
      <c r="P132">
        <v>1</v>
      </c>
    </row>
    <row r="133" spans="1:16" x14ac:dyDescent="0.3">
      <c r="A133" t="s">
        <v>24</v>
      </c>
      <c r="B133" s="4" t="s">
        <v>39</v>
      </c>
      <c r="C133">
        <v>12</v>
      </c>
      <c r="O133" t="s">
        <v>206</v>
      </c>
      <c r="P133">
        <v>1</v>
      </c>
    </row>
    <row r="134" spans="1:16" x14ac:dyDescent="0.3">
      <c r="A134" t="s">
        <v>24</v>
      </c>
      <c r="B134" s="4" t="s">
        <v>207</v>
      </c>
      <c r="C134">
        <v>1</v>
      </c>
      <c r="O134" t="s">
        <v>208</v>
      </c>
      <c r="P134">
        <v>1</v>
      </c>
    </row>
    <row r="135" spans="1:16" x14ac:dyDescent="0.3">
      <c r="A135" t="s">
        <v>25</v>
      </c>
      <c r="B135" s="4" t="s">
        <v>96</v>
      </c>
      <c r="C135">
        <v>2</v>
      </c>
      <c r="O135" t="s">
        <v>209</v>
      </c>
      <c r="P135">
        <v>1</v>
      </c>
    </row>
    <row r="136" spans="1:16" x14ac:dyDescent="0.3">
      <c r="A136" t="s">
        <v>176</v>
      </c>
      <c r="B136" s="4" t="s">
        <v>67</v>
      </c>
      <c r="C136">
        <v>3</v>
      </c>
      <c r="O136" t="s">
        <v>210</v>
      </c>
      <c r="P136">
        <v>1</v>
      </c>
    </row>
    <row r="137" spans="1:16" x14ac:dyDescent="0.3">
      <c r="A137" t="s">
        <v>25</v>
      </c>
      <c r="B137" s="4" t="s">
        <v>44</v>
      </c>
      <c r="C137">
        <v>11</v>
      </c>
      <c r="O137" t="s">
        <v>211</v>
      </c>
      <c r="P137">
        <v>1</v>
      </c>
    </row>
    <row r="138" spans="1:16" x14ac:dyDescent="0.3">
      <c r="A138" t="s">
        <v>25</v>
      </c>
      <c r="B138" s="4" t="s">
        <v>212</v>
      </c>
      <c r="C138">
        <v>1</v>
      </c>
      <c r="O138" t="s">
        <v>213</v>
      </c>
      <c r="P138">
        <v>1</v>
      </c>
    </row>
    <row r="139" spans="1:16" x14ac:dyDescent="0.3">
      <c r="A139" t="s">
        <v>28</v>
      </c>
      <c r="B139" s="4" t="s">
        <v>213</v>
      </c>
      <c r="C139">
        <v>1</v>
      </c>
      <c r="O139" t="s">
        <v>212</v>
      </c>
      <c r="P139">
        <v>1</v>
      </c>
    </row>
    <row r="140" spans="1:16" x14ac:dyDescent="0.3">
      <c r="A140" t="s">
        <v>114</v>
      </c>
      <c r="B140" s="4" t="s">
        <v>211</v>
      </c>
      <c r="C140">
        <v>1</v>
      </c>
      <c r="O140" t="s">
        <v>44</v>
      </c>
      <c r="P140">
        <v>1</v>
      </c>
    </row>
    <row r="141" spans="1:16" x14ac:dyDescent="0.3">
      <c r="A141" t="s">
        <v>26</v>
      </c>
      <c r="B141" s="4" t="s">
        <v>210</v>
      </c>
      <c r="C141">
        <v>1</v>
      </c>
      <c r="O141" t="s">
        <v>207</v>
      </c>
      <c r="P141">
        <v>1</v>
      </c>
    </row>
    <row r="142" spans="1:16" x14ac:dyDescent="0.3">
      <c r="A142" t="s">
        <v>27</v>
      </c>
      <c r="B142" s="4" t="s">
        <v>209</v>
      </c>
      <c r="C142">
        <v>1</v>
      </c>
      <c r="O142" t="s">
        <v>204</v>
      </c>
      <c r="P142">
        <v>1</v>
      </c>
    </row>
    <row r="143" spans="1:16" x14ac:dyDescent="0.3">
      <c r="A143" t="s">
        <v>75</v>
      </c>
      <c r="B143" s="4" t="s">
        <v>208</v>
      </c>
      <c r="C143">
        <v>1</v>
      </c>
      <c r="O143" t="s">
        <v>202</v>
      </c>
      <c r="P143">
        <v>1</v>
      </c>
    </row>
    <row r="144" spans="1:16" x14ac:dyDescent="0.3">
      <c r="A144" t="s">
        <v>25</v>
      </c>
      <c r="B144" s="4" t="s">
        <v>206</v>
      </c>
      <c r="C144">
        <v>1</v>
      </c>
      <c r="O144" t="s">
        <v>200</v>
      </c>
      <c r="P144">
        <v>1</v>
      </c>
    </row>
    <row r="145" spans="1:16" x14ac:dyDescent="0.3">
      <c r="A145" t="s">
        <v>177</v>
      </c>
      <c r="B145" s="4" t="s">
        <v>205</v>
      </c>
      <c r="C145">
        <v>1</v>
      </c>
      <c r="O145" t="s">
        <v>98</v>
      </c>
      <c r="P145">
        <v>1</v>
      </c>
    </row>
    <row r="146" spans="1:16" x14ac:dyDescent="0.3">
      <c r="A146" t="s">
        <v>74</v>
      </c>
      <c r="B146" s="4" t="s">
        <v>203</v>
      </c>
      <c r="C146">
        <v>1</v>
      </c>
      <c r="O146" t="s">
        <v>196</v>
      </c>
      <c r="P146">
        <v>1</v>
      </c>
    </row>
    <row r="147" spans="1:16" x14ac:dyDescent="0.3">
      <c r="A147" t="s">
        <v>69</v>
      </c>
      <c r="B147" s="4" t="s">
        <v>201</v>
      </c>
      <c r="C147">
        <v>1</v>
      </c>
      <c r="O147" t="s">
        <v>194</v>
      </c>
      <c r="P147">
        <v>1</v>
      </c>
    </row>
    <row r="148" spans="1:16" x14ac:dyDescent="0.3">
      <c r="A148" t="s">
        <v>30</v>
      </c>
      <c r="B148" s="4" t="s">
        <v>199</v>
      </c>
      <c r="C148">
        <v>1</v>
      </c>
      <c r="O148" t="s">
        <v>193</v>
      </c>
      <c r="P148">
        <v>1</v>
      </c>
    </row>
    <row r="149" spans="1:16" x14ac:dyDescent="0.3">
      <c r="A149" t="s">
        <v>74</v>
      </c>
      <c r="B149" s="4" t="s">
        <v>94</v>
      </c>
      <c r="C149">
        <v>2</v>
      </c>
      <c r="O149" t="s">
        <v>191</v>
      </c>
      <c r="P149">
        <v>1</v>
      </c>
    </row>
    <row r="150" spans="1:16" x14ac:dyDescent="0.3">
      <c r="A150" t="s">
        <v>24</v>
      </c>
      <c r="B150" s="4" t="s">
        <v>93</v>
      </c>
      <c r="C150">
        <v>2</v>
      </c>
      <c r="O150" t="s">
        <v>189</v>
      </c>
      <c r="P150">
        <v>1</v>
      </c>
    </row>
    <row r="151" spans="1:16" x14ac:dyDescent="0.3">
      <c r="A151" t="s">
        <v>30</v>
      </c>
      <c r="B151" s="4" t="s">
        <v>92</v>
      </c>
      <c r="C151">
        <v>2</v>
      </c>
      <c r="O151" t="s">
        <v>187</v>
      </c>
      <c r="P151">
        <v>1</v>
      </c>
    </row>
    <row r="152" spans="1:16" x14ac:dyDescent="0.3">
      <c r="A152" t="s">
        <v>26</v>
      </c>
      <c r="B152" s="4" t="s">
        <v>198</v>
      </c>
      <c r="C152">
        <v>1</v>
      </c>
      <c r="O152" t="s">
        <v>185</v>
      </c>
      <c r="P152">
        <v>1</v>
      </c>
    </row>
    <row r="153" spans="1:16" x14ac:dyDescent="0.3">
      <c r="A153" t="s">
        <v>27</v>
      </c>
      <c r="B153" s="4" t="s">
        <v>197</v>
      </c>
      <c r="C153">
        <v>1</v>
      </c>
      <c r="O153" t="s">
        <v>181</v>
      </c>
      <c r="P153">
        <v>1</v>
      </c>
    </row>
    <row r="154" spans="1:16" x14ac:dyDescent="0.3">
      <c r="A154" t="s">
        <v>32</v>
      </c>
      <c r="B154" s="4" t="s">
        <v>195</v>
      </c>
      <c r="C154">
        <v>1</v>
      </c>
      <c r="O154" t="s">
        <v>179</v>
      </c>
      <c r="P154">
        <v>1</v>
      </c>
    </row>
    <row r="155" spans="1:16" x14ac:dyDescent="0.3">
      <c r="A155" t="s">
        <v>39</v>
      </c>
      <c r="B155" s="4" t="s">
        <v>47</v>
      </c>
      <c r="C155">
        <v>9</v>
      </c>
      <c r="O155" t="s">
        <v>175</v>
      </c>
      <c r="P155">
        <v>1</v>
      </c>
    </row>
    <row r="156" spans="1:16" x14ac:dyDescent="0.3">
      <c r="A156" t="s">
        <v>26</v>
      </c>
      <c r="B156" s="4" t="s">
        <v>38</v>
      </c>
      <c r="C156">
        <v>13</v>
      </c>
      <c r="O156" t="s">
        <v>173</v>
      </c>
      <c r="P156">
        <v>1</v>
      </c>
    </row>
    <row r="157" spans="1:16" x14ac:dyDescent="0.3">
      <c r="A157" t="s">
        <v>27</v>
      </c>
      <c r="B157" s="4" t="s">
        <v>192</v>
      </c>
      <c r="C157">
        <v>1</v>
      </c>
      <c r="O157" t="s">
        <v>170</v>
      </c>
      <c r="P157">
        <v>1</v>
      </c>
    </row>
    <row r="158" spans="1:16" x14ac:dyDescent="0.3">
      <c r="A158" t="s">
        <v>32</v>
      </c>
      <c r="B158" s="4" t="s">
        <v>190</v>
      </c>
      <c r="C158">
        <v>1</v>
      </c>
      <c r="O158" t="s">
        <v>165</v>
      </c>
      <c r="P158">
        <v>1</v>
      </c>
    </row>
    <row r="159" spans="1:16" x14ac:dyDescent="0.3">
      <c r="A159" t="s">
        <v>26</v>
      </c>
      <c r="B159" s="4" t="s">
        <v>188</v>
      </c>
      <c r="C159">
        <v>1</v>
      </c>
      <c r="O159" t="s">
        <v>162</v>
      </c>
      <c r="P159">
        <v>1</v>
      </c>
    </row>
    <row r="160" spans="1:16" x14ac:dyDescent="0.3">
      <c r="A160" t="s">
        <v>27</v>
      </c>
      <c r="B160" s="4" t="s">
        <v>186</v>
      </c>
      <c r="C160">
        <v>1</v>
      </c>
      <c r="O160" t="s">
        <v>156</v>
      </c>
      <c r="P160">
        <v>1</v>
      </c>
    </row>
    <row r="161" spans="1:16" x14ac:dyDescent="0.3">
      <c r="A161" t="s">
        <v>32</v>
      </c>
      <c r="B161" s="4" t="s">
        <v>151</v>
      </c>
      <c r="C161">
        <v>1</v>
      </c>
      <c r="O161" t="s">
        <v>154</v>
      </c>
      <c r="P161">
        <v>1</v>
      </c>
    </row>
    <row r="162" spans="1:16" x14ac:dyDescent="0.3">
      <c r="A162" t="s">
        <v>130</v>
      </c>
      <c r="B162" s="4" t="s">
        <v>184</v>
      </c>
      <c r="C162">
        <v>1</v>
      </c>
      <c r="O162" t="s">
        <v>152</v>
      </c>
      <c r="P162">
        <v>1</v>
      </c>
    </row>
    <row r="163" spans="1:16" x14ac:dyDescent="0.3">
      <c r="A163" t="s">
        <v>25</v>
      </c>
      <c r="B163" s="4" t="s">
        <v>27</v>
      </c>
      <c r="C163">
        <v>64</v>
      </c>
      <c r="O163" t="s">
        <v>147</v>
      </c>
      <c r="P163">
        <v>1</v>
      </c>
    </row>
    <row r="164" spans="1:16" x14ac:dyDescent="0.3">
      <c r="A164" t="s">
        <v>26</v>
      </c>
      <c r="B164" s="4" t="s">
        <v>183</v>
      </c>
      <c r="C164">
        <v>1</v>
      </c>
      <c r="O164" t="s">
        <v>145</v>
      </c>
      <c r="P164">
        <v>1</v>
      </c>
    </row>
    <row r="165" spans="1:16" x14ac:dyDescent="0.3">
      <c r="A165" t="s">
        <v>30</v>
      </c>
      <c r="B165" s="4" t="s">
        <v>182</v>
      </c>
      <c r="C165">
        <v>1</v>
      </c>
      <c r="O165" t="s">
        <v>143</v>
      </c>
      <c r="P165">
        <v>1</v>
      </c>
    </row>
    <row r="166" spans="1:16" x14ac:dyDescent="0.3">
      <c r="A166" t="s">
        <v>39</v>
      </c>
      <c r="B166" s="4" t="s">
        <v>25</v>
      </c>
      <c r="C166">
        <v>76</v>
      </c>
      <c r="O166" t="s">
        <v>141</v>
      </c>
      <c r="P166">
        <v>1</v>
      </c>
    </row>
    <row r="167" spans="1:16" x14ac:dyDescent="0.3">
      <c r="A167" t="s">
        <v>26</v>
      </c>
      <c r="B167" s="4" t="s">
        <v>43</v>
      </c>
      <c r="C167">
        <v>10</v>
      </c>
      <c r="O167" t="s">
        <v>139</v>
      </c>
      <c r="P167">
        <v>1</v>
      </c>
    </row>
    <row r="168" spans="1:16" x14ac:dyDescent="0.3">
      <c r="A168" t="s">
        <v>39</v>
      </c>
      <c r="B168" s="4" t="s">
        <v>52</v>
      </c>
      <c r="C168">
        <v>5</v>
      </c>
      <c r="O168" t="s">
        <v>137</v>
      </c>
      <c r="P168">
        <v>1</v>
      </c>
    </row>
    <row r="169" spans="1:16" x14ac:dyDescent="0.3">
      <c r="A169" t="s">
        <v>34</v>
      </c>
      <c r="B169" s="4" t="s">
        <v>51</v>
      </c>
      <c r="C169">
        <v>5</v>
      </c>
      <c r="O169" t="s">
        <v>134</v>
      </c>
      <c r="P169">
        <v>1</v>
      </c>
    </row>
    <row r="170" spans="1:16" x14ac:dyDescent="0.3">
      <c r="A170" t="s">
        <v>34</v>
      </c>
      <c r="B170" s="4" t="s">
        <v>180</v>
      </c>
      <c r="C170">
        <v>1</v>
      </c>
      <c r="O170" t="s">
        <v>132</v>
      </c>
      <c r="P170">
        <v>1</v>
      </c>
    </row>
    <row r="171" spans="1:16" x14ac:dyDescent="0.3">
      <c r="A171" t="s">
        <v>43</v>
      </c>
      <c r="B171" s="4" t="s">
        <v>178</v>
      </c>
      <c r="C171">
        <v>1</v>
      </c>
      <c r="O171" t="s">
        <v>130</v>
      </c>
      <c r="P171">
        <v>1</v>
      </c>
    </row>
    <row r="172" spans="1:16" x14ac:dyDescent="0.3">
      <c r="A172" t="s">
        <v>43</v>
      </c>
      <c r="B172" s="4" t="s">
        <v>177</v>
      </c>
      <c r="C172">
        <v>1</v>
      </c>
      <c r="O172" t="s">
        <v>128</v>
      </c>
      <c r="P172">
        <v>1</v>
      </c>
    </row>
    <row r="173" spans="1:16" x14ac:dyDescent="0.3">
      <c r="A173" t="s">
        <v>30</v>
      </c>
      <c r="B173" s="4" t="s">
        <v>176</v>
      </c>
      <c r="C173">
        <v>1</v>
      </c>
      <c r="O173" t="s">
        <v>127</v>
      </c>
      <c r="P173">
        <v>1</v>
      </c>
    </row>
    <row r="174" spans="1:16" x14ac:dyDescent="0.3">
      <c r="A174" t="s">
        <v>30</v>
      </c>
      <c r="B174" s="4" t="s">
        <v>174</v>
      </c>
      <c r="C174">
        <v>1</v>
      </c>
      <c r="O174" t="s">
        <v>125</v>
      </c>
      <c r="P174">
        <v>1</v>
      </c>
    </row>
    <row r="175" spans="1:16" x14ac:dyDescent="0.3">
      <c r="A175" t="s">
        <v>28</v>
      </c>
      <c r="B175" s="4" t="s">
        <v>91</v>
      </c>
      <c r="C175">
        <v>2</v>
      </c>
      <c r="O175" t="s">
        <v>123</v>
      </c>
      <c r="P175">
        <v>1</v>
      </c>
    </row>
    <row r="176" spans="1:16" x14ac:dyDescent="0.3">
      <c r="A176" t="s">
        <v>92</v>
      </c>
      <c r="B176" s="4" t="s">
        <v>172</v>
      </c>
      <c r="C176">
        <v>1</v>
      </c>
      <c r="O176" t="s">
        <v>119</v>
      </c>
      <c r="P176">
        <v>1</v>
      </c>
    </row>
    <row r="177" spans="1:16" x14ac:dyDescent="0.3">
      <c r="A177" t="s">
        <v>39</v>
      </c>
      <c r="B177" s="4" t="s">
        <v>171</v>
      </c>
      <c r="C177">
        <v>1</v>
      </c>
      <c r="O177" t="s">
        <v>117</v>
      </c>
      <c r="P177">
        <v>1</v>
      </c>
    </row>
    <row r="178" spans="1:16" x14ac:dyDescent="0.3">
      <c r="A178" t="s">
        <v>137</v>
      </c>
      <c r="B178" s="4" t="s">
        <v>32</v>
      </c>
      <c r="C178">
        <v>26</v>
      </c>
      <c r="O178" t="s">
        <v>114</v>
      </c>
      <c r="P178">
        <v>1</v>
      </c>
    </row>
    <row r="179" spans="1:16" x14ac:dyDescent="0.3">
      <c r="A179" t="s">
        <v>26</v>
      </c>
      <c r="B179" s="4" t="s">
        <v>169</v>
      </c>
      <c r="C179">
        <v>1</v>
      </c>
      <c r="O179" t="s">
        <v>113</v>
      </c>
      <c r="P179">
        <v>1</v>
      </c>
    </row>
    <row r="180" spans="1:16" x14ac:dyDescent="0.3">
      <c r="A180" t="s">
        <v>27</v>
      </c>
      <c r="B180" s="4" t="s">
        <v>168</v>
      </c>
      <c r="C180">
        <v>1</v>
      </c>
      <c r="O180" t="s">
        <v>112</v>
      </c>
      <c r="P180">
        <v>1</v>
      </c>
    </row>
    <row r="181" spans="1:16" x14ac:dyDescent="0.3">
      <c r="A181" t="s">
        <v>32</v>
      </c>
      <c r="B181" s="4" t="s">
        <v>160</v>
      </c>
      <c r="C181">
        <v>1</v>
      </c>
      <c r="O181" t="s">
        <v>111</v>
      </c>
      <c r="P181">
        <v>1</v>
      </c>
    </row>
    <row r="182" spans="1:16" x14ac:dyDescent="0.3">
      <c r="A182" t="s">
        <v>26</v>
      </c>
      <c r="B182" s="4" t="s">
        <v>167</v>
      </c>
      <c r="C182">
        <v>1</v>
      </c>
      <c r="O182" t="s">
        <v>107</v>
      </c>
      <c r="P182">
        <v>1</v>
      </c>
    </row>
    <row r="183" spans="1:16" x14ac:dyDescent="0.3">
      <c r="A183" t="s">
        <v>27</v>
      </c>
      <c r="B183" s="4" t="s">
        <v>166</v>
      </c>
      <c r="C183">
        <v>1</v>
      </c>
      <c r="O183" t="s">
        <v>105</v>
      </c>
      <c r="P183">
        <v>1</v>
      </c>
    </row>
    <row r="184" spans="1:16" x14ac:dyDescent="0.3">
      <c r="A184" t="s">
        <v>71</v>
      </c>
      <c r="B184" s="4" t="s">
        <v>54</v>
      </c>
      <c r="C184">
        <v>4</v>
      </c>
      <c r="O184" t="s">
        <v>103</v>
      </c>
      <c r="P184">
        <v>1</v>
      </c>
    </row>
    <row r="185" spans="1:16" x14ac:dyDescent="0.3">
      <c r="A185" t="s">
        <v>39</v>
      </c>
      <c r="B185" s="4" t="s">
        <v>164</v>
      </c>
      <c r="C185">
        <v>1</v>
      </c>
      <c r="O185" t="s">
        <v>99</v>
      </c>
      <c r="P185">
        <v>1</v>
      </c>
    </row>
    <row r="186" spans="1:16" x14ac:dyDescent="0.3">
      <c r="A186" t="s">
        <v>25</v>
      </c>
      <c r="B186" s="4" t="s">
        <v>89</v>
      </c>
      <c r="C186">
        <v>2</v>
      </c>
      <c r="O186" t="s">
        <v>97</v>
      </c>
      <c r="P186">
        <v>1</v>
      </c>
    </row>
    <row r="187" spans="1:16" x14ac:dyDescent="0.3">
      <c r="A187" t="s">
        <v>25</v>
      </c>
      <c r="B187" s="4" t="s">
        <v>163</v>
      </c>
      <c r="C187">
        <v>1</v>
      </c>
      <c r="O187" t="s">
        <v>95</v>
      </c>
      <c r="P187">
        <v>1</v>
      </c>
    </row>
    <row r="188" spans="1:16" x14ac:dyDescent="0.3">
      <c r="A188" t="s">
        <v>30</v>
      </c>
      <c r="B188" s="4" t="s">
        <v>161</v>
      </c>
      <c r="C188">
        <v>1</v>
      </c>
      <c r="O188" t="s">
        <v>95</v>
      </c>
      <c r="P188">
        <v>1</v>
      </c>
    </row>
    <row r="189" spans="1:16" x14ac:dyDescent="0.3">
      <c r="A189" t="s">
        <v>26</v>
      </c>
      <c r="B189" s="4" t="s">
        <v>159</v>
      </c>
      <c r="C189">
        <v>1</v>
      </c>
      <c r="O189" t="s">
        <v>90</v>
      </c>
      <c r="P189">
        <v>1</v>
      </c>
    </row>
    <row r="190" spans="1:16" x14ac:dyDescent="0.3">
      <c r="A190" t="s">
        <v>43</v>
      </c>
      <c r="B190" s="4" t="s">
        <v>158</v>
      </c>
      <c r="C190">
        <v>1</v>
      </c>
      <c r="O190" t="s">
        <v>88</v>
      </c>
      <c r="P190">
        <v>1</v>
      </c>
    </row>
    <row r="191" spans="1:16" x14ac:dyDescent="0.3">
      <c r="A191" t="s">
        <v>25</v>
      </c>
      <c r="B191" s="4" t="s">
        <v>157</v>
      </c>
      <c r="C191">
        <v>1</v>
      </c>
      <c r="O191" t="s">
        <v>86</v>
      </c>
      <c r="P191">
        <v>1</v>
      </c>
    </row>
    <row r="192" spans="1:16" x14ac:dyDescent="0.3">
      <c r="A192" t="s">
        <v>25</v>
      </c>
      <c r="B192" s="4" t="s">
        <v>155</v>
      </c>
      <c r="C192">
        <v>2</v>
      </c>
      <c r="P192">
        <f>SUM(P3:P191)</f>
        <v>845</v>
      </c>
    </row>
    <row r="193" spans="1:3" x14ac:dyDescent="0.3">
      <c r="A193" t="s">
        <v>53</v>
      </c>
      <c r="B193" s="4" t="s">
        <v>153</v>
      </c>
      <c r="C193">
        <v>1</v>
      </c>
    </row>
    <row r="194" spans="1:3" x14ac:dyDescent="0.3">
      <c r="A194" t="s">
        <v>28</v>
      </c>
      <c r="B194" s="4" t="s">
        <v>150</v>
      </c>
      <c r="C194">
        <v>1</v>
      </c>
    </row>
    <row r="195" spans="1:3" x14ac:dyDescent="0.3">
      <c r="A195" t="s">
        <v>25</v>
      </c>
      <c r="B195" s="4" t="s">
        <v>53</v>
      </c>
      <c r="C195">
        <v>4</v>
      </c>
    </row>
    <row r="196" spans="1:3" x14ac:dyDescent="0.3">
      <c r="A196" t="s">
        <v>34</v>
      </c>
      <c r="B196" s="4" t="s">
        <v>149</v>
      </c>
      <c r="C196">
        <v>1</v>
      </c>
    </row>
    <row r="197" spans="1:3" x14ac:dyDescent="0.3">
      <c r="A197" t="s">
        <v>117</v>
      </c>
      <c r="B197" s="4" t="s">
        <v>87</v>
      </c>
      <c r="C197">
        <v>2</v>
      </c>
    </row>
    <row r="198" spans="1:3" x14ac:dyDescent="0.3">
      <c r="A198" t="s">
        <v>41</v>
      </c>
      <c r="B198" s="4" t="s">
        <v>148</v>
      </c>
      <c r="C198">
        <v>1</v>
      </c>
    </row>
    <row r="199" spans="1:3" x14ac:dyDescent="0.3">
      <c r="A199" t="s">
        <v>44</v>
      </c>
      <c r="B199" s="4" t="s">
        <v>146</v>
      </c>
      <c r="C199">
        <v>1</v>
      </c>
    </row>
    <row r="200" spans="1:3" x14ac:dyDescent="0.3">
      <c r="A200" t="s">
        <v>183</v>
      </c>
      <c r="B200" s="4" t="s">
        <v>42</v>
      </c>
      <c r="C200">
        <v>10</v>
      </c>
    </row>
    <row r="201" spans="1:3" x14ac:dyDescent="0.3">
      <c r="A201" t="s">
        <v>71</v>
      </c>
      <c r="B201" s="4" t="s">
        <v>144</v>
      </c>
      <c r="C201">
        <v>1</v>
      </c>
    </row>
    <row r="202" spans="1:3" x14ac:dyDescent="0.3">
      <c r="A202" t="s">
        <v>43</v>
      </c>
      <c r="B202" s="4" t="s">
        <v>85</v>
      </c>
      <c r="C202">
        <v>2</v>
      </c>
    </row>
    <row r="203" spans="1:3" x14ac:dyDescent="0.3">
      <c r="A203" t="s">
        <v>34</v>
      </c>
      <c r="B203" s="4" t="s">
        <v>83</v>
      </c>
      <c r="C203">
        <v>2</v>
      </c>
    </row>
    <row r="204" spans="1:3" x14ac:dyDescent="0.3">
      <c r="A204" t="s">
        <v>97</v>
      </c>
      <c r="B204" s="4" t="s">
        <v>142</v>
      </c>
      <c r="C204">
        <v>1</v>
      </c>
    </row>
    <row r="205" spans="1:3" x14ac:dyDescent="0.3">
      <c r="A205" t="s">
        <v>55</v>
      </c>
      <c r="B205" s="4" t="s">
        <v>140</v>
      </c>
      <c r="C205">
        <v>1</v>
      </c>
    </row>
    <row r="206" spans="1:3" x14ac:dyDescent="0.3">
      <c r="A206" t="s">
        <v>27</v>
      </c>
      <c r="B206" s="4" t="s">
        <v>138</v>
      </c>
      <c r="C206">
        <v>1</v>
      </c>
    </row>
    <row r="207" spans="1:3" x14ac:dyDescent="0.3">
      <c r="A207" t="s">
        <v>32</v>
      </c>
      <c r="B207" s="4" t="s">
        <v>136</v>
      </c>
      <c r="C207">
        <v>1</v>
      </c>
    </row>
    <row r="208" spans="1:3" x14ac:dyDescent="0.3">
      <c r="A208" t="s">
        <v>24</v>
      </c>
      <c r="B208" s="4" t="s">
        <v>135</v>
      </c>
      <c r="C208">
        <v>1</v>
      </c>
    </row>
    <row r="209" spans="1:3" x14ac:dyDescent="0.3">
      <c r="A209" t="s">
        <v>28</v>
      </c>
      <c r="B209" s="4" t="s">
        <v>133</v>
      </c>
      <c r="C209">
        <v>1</v>
      </c>
    </row>
    <row r="210" spans="1:3" x14ac:dyDescent="0.3">
      <c r="A210" t="s">
        <v>41</v>
      </c>
      <c r="B210" s="4" t="s">
        <v>131</v>
      </c>
      <c r="C210">
        <v>1</v>
      </c>
    </row>
    <row r="211" spans="1:3" x14ac:dyDescent="0.3">
      <c r="A211" t="s">
        <v>165</v>
      </c>
      <c r="B211" s="4" t="s">
        <v>129</v>
      </c>
      <c r="C211">
        <v>1</v>
      </c>
    </row>
    <row r="212" spans="1:3" x14ac:dyDescent="0.3">
      <c r="A212" t="s">
        <v>44</v>
      </c>
      <c r="B212" s="4" t="s">
        <v>81</v>
      </c>
      <c r="C212">
        <v>2</v>
      </c>
    </row>
    <row r="213" spans="1:3" x14ac:dyDescent="0.3">
      <c r="A213" t="s">
        <v>26</v>
      </c>
      <c r="B213" s="4" t="s">
        <v>78</v>
      </c>
      <c r="C213">
        <v>2</v>
      </c>
    </row>
    <row r="214" spans="1:3" x14ac:dyDescent="0.3">
      <c r="A214" t="s">
        <v>111</v>
      </c>
      <c r="B214" s="4" t="s">
        <v>65</v>
      </c>
      <c r="C214">
        <v>3</v>
      </c>
    </row>
    <row r="215" spans="1:3" x14ac:dyDescent="0.3">
      <c r="A215" t="s">
        <v>123</v>
      </c>
      <c r="B215" s="4" t="s">
        <v>77</v>
      </c>
      <c r="C215">
        <v>3</v>
      </c>
    </row>
    <row r="216" spans="1:3" x14ac:dyDescent="0.3">
      <c r="A216" t="s">
        <v>196</v>
      </c>
      <c r="B216" s="4" t="s">
        <v>126</v>
      </c>
      <c r="C216">
        <v>1</v>
      </c>
    </row>
    <row r="217" spans="1:3" x14ac:dyDescent="0.3">
      <c r="A217" t="s">
        <v>212</v>
      </c>
      <c r="B217" s="4" t="s">
        <v>124</v>
      </c>
      <c r="C217">
        <v>1</v>
      </c>
    </row>
    <row r="218" spans="1:3" x14ac:dyDescent="0.3">
      <c r="A218" t="s">
        <v>210</v>
      </c>
      <c r="B218" s="4" t="s">
        <v>122</v>
      </c>
      <c r="C218">
        <v>1</v>
      </c>
    </row>
    <row r="219" spans="1:3" x14ac:dyDescent="0.3">
      <c r="A219" t="s">
        <v>192</v>
      </c>
      <c r="B219" s="4" t="s">
        <v>121</v>
      </c>
      <c r="C219">
        <v>1</v>
      </c>
    </row>
    <row r="220" spans="1:3" x14ac:dyDescent="0.3">
      <c r="A220" t="s">
        <v>34</v>
      </c>
      <c r="B220" s="4" t="s">
        <v>120</v>
      </c>
      <c r="C220">
        <v>1</v>
      </c>
    </row>
    <row r="221" spans="1:3" x14ac:dyDescent="0.3">
      <c r="A221" t="s">
        <v>141</v>
      </c>
      <c r="B221" s="4" t="s">
        <v>118</v>
      </c>
      <c r="C221">
        <v>1</v>
      </c>
    </row>
    <row r="222" spans="1:3" x14ac:dyDescent="0.3">
      <c r="A222" t="s">
        <v>25</v>
      </c>
      <c r="B222" s="4" t="s">
        <v>76</v>
      </c>
      <c r="C222">
        <v>2</v>
      </c>
    </row>
    <row r="223" spans="1:3" x14ac:dyDescent="0.3">
      <c r="A223" t="s">
        <v>25</v>
      </c>
      <c r="B223" s="4" t="s">
        <v>116</v>
      </c>
      <c r="C223">
        <v>2</v>
      </c>
    </row>
    <row r="224" spans="1:3" x14ac:dyDescent="0.3">
      <c r="A224" t="s">
        <v>25</v>
      </c>
      <c r="B224" s="4" t="s">
        <v>115</v>
      </c>
      <c r="C224">
        <v>1</v>
      </c>
    </row>
    <row r="225" spans="1:3" x14ac:dyDescent="0.3">
      <c r="A225" t="s">
        <v>24</v>
      </c>
      <c r="B225" s="4" t="s">
        <v>75</v>
      </c>
      <c r="C225">
        <v>2</v>
      </c>
    </row>
    <row r="226" spans="1:3" x14ac:dyDescent="0.3">
      <c r="A226" t="s">
        <v>25</v>
      </c>
      <c r="B226" s="4" t="s">
        <v>30</v>
      </c>
      <c r="C226">
        <v>32</v>
      </c>
    </row>
    <row r="227" spans="1:3" x14ac:dyDescent="0.3">
      <c r="A227" t="s">
        <v>34</v>
      </c>
      <c r="B227" s="4" t="s">
        <v>24</v>
      </c>
      <c r="C227">
        <v>75</v>
      </c>
    </row>
    <row r="228" spans="1:3" x14ac:dyDescent="0.3">
      <c r="A228" t="s">
        <v>25</v>
      </c>
      <c r="B228" s="4" t="s">
        <v>33</v>
      </c>
      <c r="C228">
        <v>847</v>
      </c>
    </row>
    <row r="229" spans="1:3" x14ac:dyDescent="0.3">
      <c r="A229" t="s">
        <v>29</v>
      </c>
    </row>
    <row r="230" spans="1:3" x14ac:dyDescent="0.3">
      <c r="A230" t="s">
        <v>48</v>
      </c>
    </row>
    <row r="231" spans="1:3" x14ac:dyDescent="0.3">
      <c r="A231" t="s">
        <v>46</v>
      </c>
    </row>
    <row r="232" spans="1:3" x14ac:dyDescent="0.3">
      <c r="A232" t="s">
        <v>45</v>
      </c>
    </row>
    <row r="233" spans="1:3" x14ac:dyDescent="0.3">
      <c r="A233" t="s">
        <v>47</v>
      </c>
    </row>
    <row r="234" spans="1:3" x14ac:dyDescent="0.3">
      <c r="A234" t="s">
        <v>42</v>
      </c>
    </row>
    <row r="235" spans="1:3" x14ac:dyDescent="0.3">
      <c r="A235" t="s">
        <v>30</v>
      </c>
    </row>
    <row r="236" spans="1:3" x14ac:dyDescent="0.3">
      <c r="A236" t="s">
        <v>199</v>
      </c>
    </row>
    <row r="237" spans="1:3" x14ac:dyDescent="0.3">
      <c r="A237" t="s">
        <v>27</v>
      </c>
    </row>
    <row r="238" spans="1:3" x14ac:dyDescent="0.3">
      <c r="A238" t="s">
        <v>32</v>
      </c>
    </row>
    <row r="239" spans="1:3" x14ac:dyDescent="0.3">
      <c r="A239" t="s">
        <v>75</v>
      </c>
    </row>
    <row r="240" spans="1:3" x14ac:dyDescent="0.3">
      <c r="A240" t="s">
        <v>84</v>
      </c>
    </row>
    <row r="241" spans="1:1" x14ac:dyDescent="0.3">
      <c r="A241" t="s">
        <v>110</v>
      </c>
    </row>
    <row r="242" spans="1:1" x14ac:dyDescent="0.3">
      <c r="A242" t="s">
        <v>104</v>
      </c>
    </row>
    <row r="243" spans="1:1" x14ac:dyDescent="0.3">
      <c r="A243" t="s">
        <v>102</v>
      </c>
    </row>
    <row r="244" spans="1:1" x14ac:dyDescent="0.3">
      <c r="A244" t="s">
        <v>94</v>
      </c>
    </row>
    <row r="245" spans="1:1" x14ac:dyDescent="0.3">
      <c r="A245" t="s">
        <v>103</v>
      </c>
    </row>
    <row r="246" spans="1:1" x14ac:dyDescent="0.3">
      <c r="A246" t="s">
        <v>25</v>
      </c>
    </row>
    <row r="247" spans="1:1" x14ac:dyDescent="0.3">
      <c r="A247" t="s">
        <v>25</v>
      </c>
    </row>
    <row r="248" spans="1:1" x14ac:dyDescent="0.3">
      <c r="A248" t="s">
        <v>48</v>
      </c>
    </row>
    <row r="249" spans="1:1" x14ac:dyDescent="0.3">
      <c r="A249" t="s">
        <v>46</v>
      </c>
    </row>
    <row r="250" spans="1:1" x14ac:dyDescent="0.3">
      <c r="A250" t="s">
        <v>45</v>
      </c>
    </row>
    <row r="251" spans="1:1" x14ac:dyDescent="0.3">
      <c r="A251" t="s">
        <v>47</v>
      </c>
    </row>
    <row r="252" spans="1:1" x14ac:dyDescent="0.3">
      <c r="A252" t="s">
        <v>42</v>
      </c>
    </row>
    <row r="253" spans="1:1" x14ac:dyDescent="0.3">
      <c r="A253" t="s">
        <v>24</v>
      </c>
    </row>
    <row r="254" spans="1:1" x14ac:dyDescent="0.3">
      <c r="A254" t="s">
        <v>25</v>
      </c>
    </row>
    <row r="255" spans="1:1" x14ac:dyDescent="0.3">
      <c r="A255" t="s">
        <v>25</v>
      </c>
    </row>
    <row r="256" spans="1:1" x14ac:dyDescent="0.3">
      <c r="A256" t="s">
        <v>30</v>
      </c>
    </row>
    <row r="257" spans="1:1" x14ac:dyDescent="0.3">
      <c r="A257" t="s">
        <v>28</v>
      </c>
    </row>
    <row r="258" spans="1:1" x14ac:dyDescent="0.3">
      <c r="A258" t="s">
        <v>28</v>
      </c>
    </row>
    <row r="259" spans="1:1" x14ac:dyDescent="0.3">
      <c r="A259" t="s">
        <v>25</v>
      </c>
    </row>
    <row r="260" spans="1:1" x14ac:dyDescent="0.3">
      <c r="A260" t="s">
        <v>34</v>
      </c>
    </row>
    <row r="261" spans="1:1" x14ac:dyDescent="0.3">
      <c r="A261" t="s">
        <v>73</v>
      </c>
    </row>
    <row r="262" spans="1:1" x14ac:dyDescent="0.3">
      <c r="A262" t="s">
        <v>65</v>
      </c>
    </row>
    <row r="263" spans="1:1" x14ac:dyDescent="0.3">
      <c r="A263" t="s">
        <v>30</v>
      </c>
    </row>
    <row r="264" spans="1:1" x14ac:dyDescent="0.3">
      <c r="A264" t="s">
        <v>173</v>
      </c>
    </row>
    <row r="265" spans="1:1" x14ac:dyDescent="0.3">
      <c r="A265" t="s">
        <v>39</v>
      </c>
    </row>
    <row r="266" spans="1:1" x14ac:dyDescent="0.3">
      <c r="A266" t="s">
        <v>30</v>
      </c>
    </row>
    <row r="267" spans="1:1" x14ac:dyDescent="0.3">
      <c r="A267" t="s">
        <v>163</v>
      </c>
    </row>
    <row r="268" spans="1:1" x14ac:dyDescent="0.3">
      <c r="A268" t="s">
        <v>26</v>
      </c>
    </row>
    <row r="269" spans="1:1" x14ac:dyDescent="0.3">
      <c r="A269" t="s">
        <v>27</v>
      </c>
    </row>
    <row r="270" spans="1:1" x14ac:dyDescent="0.3">
      <c r="A270" t="s">
        <v>32</v>
      </c>
    </row>
    <row r="271" spans="1:1" x14ac:dyDescent="0.3">
      <c r="A271" t="s">
        <v>26</v>
      </c>
    </row>
    <row r="272" spans="1:1" x14ac:dyDescent="0.3">
      <c r="A272" t="s">
        <v>27</v>
      </c>
    </row>
    <row r="273" spans="1:1" x14ac:dyDescent="0.3">
      <c r="A273" t="s">
        <v>32</v>
      </c>
    </row>
    <row r="274" spans="1:1" x14ac:dyDescent="0.3">
      <c r="A274" t="s">
        <v>28</v>
      </c>
    </row>
    <row r="275" spans="1:1" x14ac:dyDescent="0.3">
      <c r="A275" t="s">
        <v>26</v>
      </c>
    </row>
    <row r="276" spans="1:1" x14ac:dyDescent="0.3">
      <c r="A276" t="s">
        <v>27</v>
      </c>
    </row>
    <row r="277" spans="1:1" x14ac:dyDescent="0.3">
      <c r="A277" t="s">
        <v>26</v>
      </c>
    </row>
    <row r="278" spans="1:1" x14ac:dyDescent="0.3">
      <c r="A278" t="s">
        <v>27</v>
      </c>
    </row>
    <row r="279" spans="1:1" x14ac:dyDescent="0.3">
      <c r="A279" t="s">
        <v>25</v>
      </c>
    </row>
    <row r="280" spans="1:1" x14ac:dyDescent="0.3">
      <c r="A280" t="s">
        <v>25</v>
      </c>
    </row>
    <row r="281" spans="1:1" x14ac:dyDescent="0.3">
      <c r="A281" t="s">
        <v>25</v>
      </c>
    </row>
    <row r="282" spans="1:1" x14ac:dyDescent="0.3">
      <c r="A282" t="s">
        <v>28</v>
      </c>
    </row>
    <row r="283" spans="1:1" x14ac:dyDescent="0.3">
      <c r="A283" t="s">
        <v>30</v>
      </c>
    </row>
    <row r="284" spans="1:1" x14ac:dyDescent="0.3">
      <c r="A284" t="s">
        <v>26</v>
      </c>
    </row>
    <row r="285" spans="1:1" x14ac:dyDescent="0.3">
      <c r="A285" t="s">
        <v>48</v>
      </c>
    </row>
    <row r="286" spans="1:1" x14ac:dyDescent="0.3">
      <c r="A286" t="s">
        <v>46</v>
      </c>
    </row>
    <row r="287" spans="1:1" x14ac:dyDescent="0.3">
      <c r="A287" t="s">
        <v>45</v>
      </c>
    </row>
    <row r="288" spans="1:1" x14ac:dyDescent="0.3">
      <c r="A288" t="s">
        <v>47</v>
      </c>
    </row>
    <row r="289" spans="1:1" x14ac:dyDescent="0.3">
      <c r="A289" t="s">
        <v>42</v>
      </c>
    </row>
    <row r="290" spans="1:1" x14ac:dyDescent="0.3">
      <c r="A290" t="s">
        <v>28</v>
      </c>
    </row>
    <row r="291" spans="1:1" x14ac:dyDescent="0.3">
      <c r="A291" t="s">
        <v>39</v>
      </c>
    </row>
    <row r="292" spans="1:1" x14ac:dyDescent="0.3">
      <c r="A292" t="s">
        <v>26</v>
      </c>
    </row>
    <row r="293" spans="1:1" x14ac:dyDescent="0.3">
      <c r="A293" t="s">
        <v>27</v>
      </c>
    </row>
    <row r="294" spans="1:1" x14ac:dyDescent="0.3">
      <c r="A294" t="s">
        <v>32</v>
      </c>
    </row>
    <row r="295" spans="1:1" x14ac:dyDescent="0.3">
      <c r="A295" t="s">
        <v>24</v>
      </c>
    </row>
    <row r="296" spans="1:1" x14ac:dyDescent="0.3">
      <c r="A296" t="s">
        <v>24</v>
      </c>
    </row>
    <row r="297" spans="1:1" x14ac:dyDescent="0.3">
      <c r="A297" t="s">
        <v>24</v>
      </c>
    </row>
    <row r="298" spans="1:1" x14ac:dyDescent="0.3">
      <c r="A298" t="s">
        <v>48</v>
      </c>
    </row>
    <row r="299" spans="1:1" x14ac:dyDescent="0.3">
      <c r="A299" t="s">
        <v>46</v>
      </c>
    </row>
    <row r="300" spans="1:1" x14ac:dyDescent="0.3">
      <c r="A300" t="s">
        <v>45</v>
      </c>
    </row>
    <row r="301" spans="1:1" x14ac:dyDescent="0.3">
      <c r="A301" t="s">
        <v>47</v>
      </c>
    </row>
    <row r="302" spans="1:1" x14ac:dyDescent="0.3">
      <c r="A302" t="s">
        <v>42</v>
      </c>
    </row>
    <row r="303" spans="1:1" x14ac:dyDescent="0.3">
      <c r="A303" t="s">
        <v>24</v>
      </c>
    </row>
    <row r="304" spans="1:1" x14ac:dyDescent="0.3">
      <c r="A304" t="s">
        <v>26</v>
      </c>
    </row>
    <row r="305" spans="1:1" x14ac:dyDescent="0.3">
      <c r="A305" t="s">
        <v>34</v>
      </c>
    </row>
    <row r="306" spans="1:1" x14ac:dyDescent="0.3">
      <c r="A306" t="s">
        <v>27</v>
      </c>
    </row>
    <row r="307" spans="1:1" x14ac:dyDescent="0.3">
      <c r="A307" t="s">
        <v>26</v>
      </c>
    </row>
    <row r="308" spans="1:1" x14ac:dyDescent="0.3">
      <c r="A308" t="s">
        <v>32</v>
      </c>
    </row>
    <row r="309" spans="1:1" x14ac:dyDescent="0.3">
      <c r="A309" t="s">
        <v>26</v>
      </c>
    </row>
    <row r="310" spans="1:1" x14ac:dyDescent="0.3">
      <c r="A310" t="s">
        <v>25</v>
      </c>
    </row>
    <row r="311" spans="1:1" x14ac:dyDescent="0.3">
      <c r="A311" t="s">
        <v>34</v>
      </c>
    </row>
    <row r="312" spans="1:1" x14ac:dyDescent="0.3">
      <c r="A312" t="s">
        <v>24</v>
      </c>
    </row>
    <row r="313" spans="1:1" x14ac:dyDescent="0.3">
      <c r="A313" t="s">
        <v>26</v>
      </c>
    </row>
    <row r="314" spans="1:1" x14ac:dyDescent="0.3">
      <c r="A314" t="s">
        <v>26</v>
      </c>
    </row>
    <row r="315" spans="1:1" x14ac:dyDescent="0.3">
      <c r="A315" t="s">
        <v>30</v>
      </c>
    </row>
    <row r="316" spans="1:1" x14ac:dyDescent="0.3">
      <c r="A316" t="s">
        <v>24</v>
      </c>
    </row>
    <row r="317" spans="1:1" x14ac:dyDescent="0.3">
      <c r="A317" t="s">
        <v>28</v>
      </c>
    </row>
    <row r="318" spans="1:1" x14ac:dyDescent="0.3">
      <c r="A318" t="s">
        <v>34</v>
      </c>
    </row>
    <row r="319" spans="1:1" x14ac:dyDescent="0.3">
      <c r="A319" t="s">
        <v>30</v>
      </c>
    </row>
    <row r="320" spans="1:1" x14ac:dyDescent="0.3">
      <c r="A320" t="s">
        <v>26</v>
      </c>
    </row>
    <row r="321" spans="1:1" x14ac:dyDescent="0.3">
      <c r="A321" t="s">
        <v>27</v>
      </c>
    </row>
    <row r="322" spans="1:1" x14ac:dyDescent="0.3">
      <c r="A322" t="s">
        <v>28</v>
      </c>
    </row>
    <row r="323" spans="1:1" x14ac:dyDescent="0.3">
      <c r="A323" t="s">
        <v>26</v>
      </c>
    </row>
    <row r="324" spans="1:1" x14ac:dyDescent="0.3">
      <c r="A324" t="s">
        <v>27</v>
      </c>
    </row>
    <row r="325" spans="1:1" x14ac:dyDescent="0.3">
      <c r="A325" t="s">
        <v>26</v>
      </c>
    </row>
    <row r="326" spans="1:1" x14ac:dyDescent="0.3">
      <c r="A326" t="s">
        <v>27</v>
      </c>
    </row>
    <row r="327" spans="1:1" x14ac:dyDescent="0.3">
      <c r="A327" t="s">
        <v>39</v>
      </c>
    </row>
    <row r="328" spans="1:1" x14ac:dyDescent="0.3">
      <c r="A328" t="s">
        <v>26</v>
      </c>
    </row>
    <row r="329" spans="1:1" x14ac:dyDescent="0.3">
      <c r="A329" t="s">
        <v>27</v>
      </c>
    </row>
    <row r="330" spans="1:1" x14ac:dyDescent="0.3">
      <c r="A330" t="s">
        <v>30</v>
      </c>
    </row>
    <row r="331" spans="1:1" x14ac:dyDescent="0.3">
      <c r="A331" t="s">
        <v>34</v>
      </c>
    </row>
    <row r="332" spans="1:1" x14ac:dyDescent="0.3">
      <c r="A332" t="s">
        <v>26</v>
      </c>
    </row>
    <row r="333" spans="1:1" x14ac:dyDescent="0.3">
      <c r="A333" t="s">
        <v>48</v>
      </c>
    </row>
    <row r="334" spans="1:1" x14ac:dyDescent="0.3">
      <c r="A334" t="s">
        <v>46</v>
      </c>
    </row>
    <row r="335" spans="1:1" x14ac:dyDescent="0.3">
      <c r="A335" t="s">
        <v>45</v>
      </c>
    </row>
    <row r="336" spans="1:1" x14ac:dyDescent="0.3">
      <c r="A336" t="s">
        <v>47</v>
      </c>
    </row>
    <row r="337" spans="1:1" x14ac:dyDescent="0.3">
      <c r="A337" t="s">
        <v>42</v>
      </c>
    </row>
    <row r="338" spans="1:1" x14ac:dyDescent="0.3">
      <c r="A338" t="s">
        <v>41</v>
      </c>
    </row>
    <row r="339" spans="1:1" x14ac:dyDescent="0.3">
      <c r="A339" t="s">
        <v>67</v>
      </c>
    </row>
    <row r="340" spans="1:1" x14ac:dyDescent="0.3">
      <c r="A340" t="s">
        <v>44</v>
      </c>
    </row>
    <row r="341" spans="1:1" x14ac:dyDescent="0.3">
      <c r="A341" t="s">
        <v>26</v>
      </c>
    </row>
    <row r="342" spans="1:1" x14ac:dyDescent="0.3">
      <c r="A342" t="s">
        <v>32</v>
      </c>
    </row>
    <row r="343" spans="1:1" x14ac:dyDescent="0.3">
      <c r="A343" t="s">
        <v>34</v>
      </c>
    </row>
    <row r="344" spans="1:1" x14ac:dyDescent="0.3">
      <c r="A344" t="s">
        <v>26</v>
      </c>
    </row>
    <row r="345" spans="1:1" x14ac:dyDescent="0.3">
      <c r="A345" t="s">
        <v>26</v>
      </c>
    </row>
    <row r="346" spans="1:1" x14ac:dyDescent="0.3">
      <c r="A346" t="s">
        <v>27</v>
      </c>
    </row>
    <row r="347" spans="1:1" x14ac:dyDescent="0.3">
      <c r="A347" t="s">
        <v>30</v>
      </c>
    </row>
    <row r="348" spans="1:1" x14ac:dyDescent="0.3">
      <c r="A348" t="s">
        <v>26</v>
      </c>
    </row>
    <row r="349" spans="1:1" x14ac:dyDescent="0.3">
      <c r="A349" t="s">
        <v>27</v>
      </c>
    </row>
    <row r="350" spans="1:1" x14ac:dyDescent="0.3">
      <c r="A350" t="s">
        <v>32</v>
      </c>
    </row>
    <row r="351" spans="1:1" x14ac:dyDescent="0.3">
      <c r="A351" t="s">
        <v>30</v>
      </c>
    </row>
    <row r="352" spans="1:1" x14ac:dyDescent="0.3">
      <c r="A352" t="s">
        <v>39</v>
      </c>
    </row>
    <row r="353" spans="1:1" x14ac:dyDescent="0.3">
      <c r="A353" t="s">
        <v>25</v>
      </c>
    </row>
    <row r="354" spans="1:1" x14ac:dyDescent="0.3">
      <c r="A354" t="s">
        <v>25</v>
      </c>
    </row>
    <row r="355" spans="1:1" x14ac:dyDescent="0.3">
      <c r="A355" t="s">
        <v>25</v>
      </c>
    </row>
    <row r="356" spans="1:1" x14ac:dyDescent="0.3">
      <c r="A356" t="s">
        <v>25</v>
      </c>
    </row>
    <row r="357" spans="1:1" x14ac:dyDescent="0.3">
      <c r="A357" t="s">
        <v>25</v>
      </c>
    </row>
    <row r="358" spans="1:1" x14ac:dyDescent="0.3">
      <c r="A358" t="s">
        <v>28</v>
      </c>
    </row>
    <row r="359" spans="1:1" x14ac:dyDescent="0.3">
      <c r="A359" t="s">
        <v>34</v>
      </c>
    </row>
    <row r="360" spans="1:1" x14ac:dyDescent="0.3">
      <c r="A360" t="s">
        <v>25</v>
      </c>
    </row>
    <row r="361" spans="1:1" x14ac:dyDescent="0.3">
      <c r="A361" t="s">
        <v>28</v>
      </c>
    </row>
    <row r="362" spans="1:1" x14ac:dyDescent="0.3">
      <c r="A362" t="s">
        <v>48</v>
      </c>
    </row>
    <row r="363" spans="1:1" x14ac:dyDescent="0.3">
      <c r="A363" t="s">
        <v>46</v>
      </c>
    </row>
    <row r="364" spans="1:1" x14ac:dyDescent="0.3">
      <c r="A364" t="s">
        <v>45</v>
      </c>
    </row>
    <row r="365" spans="1:1" x14ac:dyDescent="0.3">
      <c r="A365" t="s">
        <v>47</v>
      </c>
    </row>
    <row r="366" spans="1:1" x14ac:dyDescent="0.3">
      <c r="A366" t="s">
        <v>42</v>
      </c>
    </row>
    <row r="367" spans="1:1" x14ac:dyDescent="0.3">
      <c r="A367" t="s">
        <v>84</v>
      </c>
    </row>
    <row r="368" spans="1:1" x14ac:dyDescent="0.3">
      <c r="A368" t="s">
        <v>110</v>
      </c>
    </row>
    <row r="369" spans="1:1" x14ac:dyDescent="0.3">
      <c r="A369" t="s">
        <v>104</v>
      </c>
    </row>
    <row r="370" spans="1:1" x14ac:dyDescent="0.3">
      <c r="A370" t="s">
        <v>102</v>
      </c>
    </row>
    <row r="371" spans="1:1" x14ac:dyDescent="0.3">
      <c r="A371" t="s">
        <v>94</v>
      </c>
    </row>
    <row r="372" spans="1:1" x14ac:dyDescent="0.3">
      <c r="A372" t="s">
        <v>133</v>
      </c>
    </row>
    <row r="373" spans="1:1" x14ac:dyDescent="0.3">
      <c r="A373" t="s">
        <v>154</v>
      </c>
    </row>
    <row r="374" spans="1:1" x14ac:dyDescent="0.3">
      <c r="A374" t="s">
        <v>134</v>
      </c>
    </row>
    <row r="375" spans="1:1" x14ac:dyDescent="0.3">
      <c r="A375" t="s">
        <v>211</v>
      </c>
    </row>
    <row r="376" spans="1:1" x14ac:dyDescent="0.3">
      <c r="A376" t="s">
        <v>190</v>
      </c>
    </row>
    <row r="377" spans="1:1" x14ac:dyDescent="0.3">
      <c r="A377" t="s">
        <v>205</v>
      </c>
    </row>
    <row r="378" spans="1:1" x14ac:dyDescent="0.3">
      <c r="A378" t="s">
        <v>179</v>
      </c>
    </row>
    <row r="379" spans="1:1" x14ac:dyDescent="0.3">
      <c r="A379" t="s">
        <v>204</v>
      </c>
    </row>
    <row r="380" spans="1:1" x14ac:dyDescent="0.3">
      <c r="A380" t="s">
        <v>128</v>
      </c>
    </row>
    <row r="381" spans="1:1" x14ac:dyDescent="0.3">
      <c r="A381" t="s">
        <v>194</v>
      </c>
    </row>
    <row r="382" spans="1:1" x14ac:dyDescent="0.3">
      <c r="A382" t="s">
        <v>25</v>
      </c>
    </row>
    <row r="383" spans="1:1" x14ac:dyDescent="0.3">
      <c r="A383" t="s">
        <v>125</v>
      </c>
    </row>
    <row r="384" spans="1:1" x14ac:dyDescent="0.3">
      <c r="A384" t="s">
        <v>28</v>
      </c>
    </row>
    <row r="385" spans="1:1" x14ac:dyDescent="0.3">
      <c r="A385" t="s">
        <v>24</v>
      </c>
    </row>
    <row r="386" spans="1:1" x14ac:dyDescent="0.3">
      <c r="A386" t="s">
        <v>27</v>
      </c>
    </row>
    <row r="387" spans="1:1" x14ac:dyDescent="0.3">
      <c r="A387" t="s">
        <v>26</v>
      </c>
    </row>
    <row r="388" spans="1:1" x14ac:dyDescent="0.3">
      <c r="A388" t="s">
        <v>28</v>
      </c>
    </row>
    <row r="389" spans="1:1" x14ac:dyDescent="0.3">
      <c r="A389" t="s">
        <v>28</v>
      </c>
    </row>
    <row r="390" spans="1:1" x14ac:dyDescent="0.3">
      <c r="A390" t="s">
        <v>24</v>
      </c>
    </row>
    <row r="391" spans="1:1" x14ac:dyDescent="0.3">
      <c r="A391" t="s">
        <v>112</v>
      </c>
    </row>
    <row r="392" spans="1:1" x14ac:dyDescent="0.3">
      <c r="A392" t="s">
        <v>143</v>
      </c>
    </row>
    <row r="393" spans="1:1" x14ac:dyDescent="0.3">
      <c r="A393" t="s">
        <v>193</v>
      </c>
    </row>
    <row r="394" spans="1:1" x14ac:dyDescent="0.3">
      <c r="A394" t="s">
        <v>197</v>
      </c>
    </row>
    <row r="395" spans="1:1" x14ac:dyDescent="0.3">
      <c r="A395" t="s">
        <v>195</v>
      </c>
    </row>
    <row r="396" spans="1:1" x14ac:dyDescent="0.3">
      <c r="A396" t="s">
        <v>186</v>
      </c>
    </row>
    <row r="397" spans="1:1" x14ac:dyDescent="0.3">
      <c r="A397" t="s">
        <v>180</v>
      </c>
    </row>
    <row r="398" spans="1:1" x14ac:dyDescent="0.3">
      <c r="A398" t="s">
        <v>26</v>
      </c>
    </row>
    <row r="399" spans="1:1" x14ac:dyDescent="0.3">
      <c r="A399" t="s">
        <v>27</v>
      </c>
    </row>
    <row r="400" spans="1:1" x14ac:dyDescent="0.3">
      <c r="A400" t="s">
        <v>30</v>
      </c>
    </row>
    <row r="401" spans="1:1" x14ac:dyDescent="0.3">
      <c r="A401" t="s">
        <v>69</v>
      </c>
    </row>
    <row r="402" spans="1:1" x14ac:dyDescent="0.3">
      <c r="A402" t="s">
        <v>39</v>
      </c>
    </row>
    <row r="403" spans="1:1" x14ac:dyDescent="0.3">
      <c r="A403" t="s">
        <v>25</v>
      </c>
    </row>
    <row r="404" spans="1:1" x14ac:dyDescent="0.3">
      <c r="A404" t="s">
        <v>34</v>
      </c>
    </row>
    <row r="405" spans="1:1" x14ac:dyDescent="0.3">
      <c r="A405" t="s">
        <v>28</v>
      </c>
    </row>
    <row r="406" spans="1:1" x14ac:dyDescent="0.3">
      <c r="A406" t="s">
        <v>30</v>
      </c>
    </row>
    <row r="407" spans="1:1" x14ac:dyDescent="0.3">
      <c r="A407" t="s">
        <v>25</v>
      </c>
    </row>
    <row r="408" spans="1:1" x14ac:dyDescent="0.3">
      <c r="A408" t="s">
        <v>25</v>
      </c>
    </row>
    <row r="409" spans="1:1" x14ac:dyDescent="0.3">
      <c r="A409" t="s">
        <v>24</v>
      </c>
    </row>
    <row r="410" spans="1:1" x14ac:dyDescent="0.3">
      <c r="A410" t="s">
        <v>24</v>
      </c>
    </row>
    <row r="411" spans="1:1" x14ac:dyDescent="0.3">
      <c r="A411" t="s">
        <v>25</v>
      </c>
    </row>
    <row r="412" spans="1:1" x14ac:dyDescent="0.3">
      <c r="A412" t="s">
        <v>41</v>
      </c>
    </row>
    <row r="413" spans="1:1" x14ac:dyDescent="0.3">
      <c r="A413" t="s">
        <v>44</v>
      </c>
    </row>
    <row r="414" spans="1:1" x14ac:dyDescent="0.3">
      <c r="A414" t="s">
        <v>26</v>
      </c>
    </row>
    <row r="415" spans="1:1" x14ac:dyDescent="0.3">
      <c r="A415" t="s">
        <v>27</v>
      </c>
    </row>
    <row r="416" spans="1:1" x14ac:dyDescent="0.3">
      <c r="A416" t="s">
        <v>26</v>
      </c>
    </row>
    <row r="417" spans="1:1" x14ac:dyDescent="0.3">
      <c r="A417" t="s">
        <v>127</v>
      </c>
    </row>
    <row r="418" spans="1:1" x14ac:dyDescent="0.3">
      <c r="A418" t="s">
        <v>30</v>
      </c>
    </row>
    <row r="419" spans="1:1" x14ac:dyDescent="0.3">
      <c r="A419" t="s">
        <v>74</v>
      </c>
    </row>
    <row r="420" spans="1:1" x14ac:dyDescent="0.3">
      <c r="A420" t="s">
        <v>34</v>
      </c>
    </row>
    <row r="421" spans="1:1" x14ac:dyDescent="0.3">
      <c r="A421" t="s">
        <v>30</v>
      </c>
    </row>
    <row r="422" spans="1:1" x14ac:dyDescent="0.3">
      <c r="A422" t="s">
        <v>30</v>
      </c>
    </row>
    <row r="423" spans="1:1" x14ac:dyDescent="0.3">
      <c r="A423" t="s">
        <v>28</v>
      </c>
    </row>
    <row r="424" spans="1:1" x14ac:dyDescent="0.3">
      <c r="A424" t="s">
        <v>28</v>
      </c>
    </row>
    <row r="425" spans="1:1" x14ac:dyDescent="0.3">
      <c r="A425" t="s">
        <v>26</v>
      </c>
    </row>
    <row r="426" spans="1:1" x14ac:dyDescent="0.3">
      <c r="A426" t="s">
        <v>32</v>
      </c>
    </row>
    <row r="427" spans="1:1" x14ac:dyDescent="0.3">
      <c r="A427" t="s">
        <v>26</v>
      </c>
    </row>
    <row r="428" spans="1:1" x14ac:dyDescent="0.3">
      <c r="A428" t="s">
        <v>32</v>
      </c>
    </row>
    <row r="429" spans="1:1" x14ac:dyDescent="0.3">
      <c r="A429" t="s">
        <v>30</v>
      </c>
    </row>
    <row r="430" spans="1:1" x14ac:dyDescent="0.3">
      <c r="A430" t="s">
        <v>30</v>
      </c>
    </row>
    <row r="431" spans="1:1" x14ac:dyDescent="0.3">
      <c r="A431" t="s">
        <v>207</v>
      </c>
    </row>
    <row r="432" spans="1:1" x14ac:dyDescent="0.3">
      <c r="A432" t="s">
        <v>25</v>
      </c>
    </row>
    <row r="433" spans="1:1" x14ac:dyDescent="0.3">
      <c r="A433" t="s">
        <v>25</v>
      </c>
    </row>
    <row r="434" spans="1:1" x14ac:dyDescent="0.3">
      <c r="A434" t="s">
        <v>25</v>
      </c>
    </row>
    <row r="435" spans="1:1" x14ac:dyDescent="0.3">
      <c r="A435" t="s">
        <v>34</v>
      </c>
    </row>
    <row r="436" spans="1:1" x14ac:dyDescent="0.3">
      <c r="A436" t="s">
        <v>30</v>
      </c>
    </row>
    <row r="437" spans="1:1" x14ac:dyDescent="0.3">
      <c r="A437" t="s">
        <v>26</v>
      </c>
    </row>
    <row r="438" spans="1:1" x14ac:dyDescent="0.3">
      <c r="A438" t="s">
        <v>32</v>
      </c>
    </row>
    <row r="439" spans="1:1" x14ac:dyDescent="0.3">
      <c r="A439" t="s">
        <v>26</v>
      </c>
    </row>
    <row r="440" spans="1:1" x14ac:dyDescent="0.3">
      <c r="A440" t="s">
        <v>27</v>
      </c>
    </row>
    <row r="441" spans="1:1" x14ac:dyDescent="0.3">
      <c r="A441" t="s">
        <v>32</v>
      </c>
    </row>
    <row r="442" spans="1:1" x14ac:dyDescent="0.3">
      <c r="A442" t="s">
        <v>26</v>
      </c>
    </row>
    <row r="443" spans="1:1" x14ac:dyDescent="0.3">
      <c r="A443" t="s">
        <v>27</v>
      </c>
    </row>
    <row r="444" spans="1:1" x14ac:dyDescent="0.3">
      <c r="A444" t="s">
        <v>32</v>
      </c>
    </row>
    <row r="445" spans="1:1" x14ac:dyDescent="0.3">
      <c r="A445" t="s">
        <v>34</v>
      </c>
    </row>
    <row r="446" spans="1:1" x14ac:dyDescent="0.3">
      <c r="A446" t="s">
        <v>53</v>
      </c>
    </row>
    <row r="447" spans="1:1" x14ac:dyDescent="0.3">
      <c r="A447" t="s">
        <v>32</v>
      </c>
    </row>
    <row r="448" spans="1:1" x14ac:dyDescent="0.3">
      <c r="A448" t="s">
        <v>41</v>
      </c>
    </row>
    <row r="449" spans="1:1" x14ac:dyDescent="0.3">
      <c r="A449" t="s">
        <v>44</v>
      </c>
    </row>
    <row r="450" spans="1:1" x14ac:dyDescent="0.3">
      <c r="A450" t="s">
        <v>53</v>
      </c>
    </row>
    <row r="451" spans="1:1" x14ac:dyDescent="0.3">
      <c r="A451" t="s">
        <v>92</v>
      </c>
    </row>
    <row r="452" spans="1:1" x14ac:dyDescent="0.3">
      <c r="A452" t="s">
        <v>34</v>
      </c>
    </row>
    <row r="453" spans="1:1" x14ac:dyDescent="0.3">
      <c r="A453" t="s">
        <v>28</v>
      </c>
    </row>
    <row r="454" spans="1:1" x14ac:dyDescent="0.3">
      <c r="A454" t="s">
        <v>24</v>
      </c>
    </row>
    <row r="455" spans="1:1" x14ac:dyDescent="0.3">
      <c r="A455" t="s">
        <v>26</v>
      </c>
    </row>
    <row r="456" spans="1:1" x14ac:dyDescent="0.3">
      <c r="A456" t="s">
        <v>26</v>
      </c>
    </row>
    <row r="457" spans="1:1" x14ac:dyDescent="0.3">
      <c r="A457" t="s">
        <v>27</v>
      </c>
    </row>
    <row r="458" spans="1:1" x14ac:dyDescent="0.3">
      <c r="A458" t="s">
        <v>32</v>
      </c>
    </row>
    <row r="459" spans="1:1" x14ac:dyDescent="0.3">
      <c r="A459" t="s">
        <v>24</v>
      </c>
    </row>
    <row r="460" spans="1:1" x14ac:dyDescent="0.3">
      <c r="A460" t="s">
        <v>25</v>
      </c>
    </row>
    <row r="461" spans="1:1" x14ac:dyDescent="0.3">
      <c r="A461" t="s">
        <v>25</v>
      </c>
    </row>
    <row r="462" spans="1:1" x14ac:dyDescent="0.3">
      <c r="A462" t="s">
        <v>25</v>
      </c>
    </row>
    <row r="463" spans="1:1" x14ac:dyDescent="0.3">
      <c r="A463" t="s">
        <v>24</v>
      </c>
    </row>
    <row r="464" spans="1:1" x14ac:dyDescent="0.3">
      <c r="A464" t="s">
        <v>24</v>
      </c>
    </row>
    <row r="465" spans="1:1" x14ac:dyDescent="0.3">
      <c r="A465" t="s">
        <v>24</v>
      </c>
    </row>
    <row r="466" spans="1:1" x14ac:dyDescent="0.3">
      <c r="A466" t="s">
        <v>191</v>
      </c>
    </row>
    <row r="467" spans="1:1" x14ac:dyDescent="0.3">
      <c r="A467" t="s">
        <v>82</v>
      </c>
    </row>
    <row r="468" spans="1:1" x14ac:dyDescent="0.3">
      <c r="A468" t="s">
        <v>182</v>
      </c>
    </row>
    <row r="469" spans="1:1" x14ac:dyDescent="0.3">
      <c r="A469" t="s">
        <v>26</v>
      </c>
    </row>
    <row r="470" spans="1:1" x14ac:dyDescent="0.3">
      <c r="A470" t="s">
        <v>27</v>
      </c>
    </row>
    <row r="471" spans="1:1" x14ac:dyDescent="0.3">
      <c r="A471" t="s">
        <v>32</v>
      </c>
    </row>
    <row r="472" spans="1:1" x14ac:dyDescent="0.3">
      <c r="A472" t="s">
        <v>25</v>
      </c>
    </row>
    <row r="473" spans="1:1" x14ac:dyDescent="0.3">
      <c r="A473" t="s">
        <v>24</v>
      </c>
    </row>
    <row r="474" spans="1:1" x14ac:dyDescent="0.3">
      <c r="A474" t="s">
        <v>49</v>
      </c>
    </row>
    <row r="475" spans="1:1" x14ac:dyDescent="0.3">
      <c r="A475" t="s">
        <v>49</v>
      </c>
    </row>
    <row r="476" spans="1:1" x14ac:dyDescent="0.3">
      <c r="A476" t="s">
        <v>24</v>
      </c>
    </row>
    <row r="477" spans="1:1" x14ac:dyDescent="0.3">
      <c r="A477" t="s">
        <v>49</v>
      </c>
    </row>
    <row r="478" spans="1:1" x14ac:dyDescent="0.3">
      <c r="A478" t="s">
        <v>24</v>
      </c>
    </row>
    <row r="479" spans="1:1" x14ac:dyDescent="0.3">
      <c r="A479" t="s">
        <v>24</v>
      </c>
    </row>
    <row r="480" spans="1:1" x14ac:dyDescent="0.3">
      <c r="A480" t="s">
        <v>49</v>
      </c>
    </row>
    <row r="481" spans="1:1" x14ac:dyDescent="0.3">
      <c r="A481" t="s">
        <v>24</v>
      </c>
    </row>
    <row r="482" spans="1:1" x14ac:dyDescent="0.3">
      <c r="A482" t="s">
        <v>49</v>
      </c>
    </row>
    <row r="483" spans="1:1" x14ac:dyDescent="0.3">
      <c r="A483" t="s">
        <v>49</v>
      </c>
    </row>
    <row r="484" spans="1:1" x14ac:dyDescent="0.3">
      <c r="A484" t="s">
        <v>24</v>
      </c>
    </row>
    <row r="485" spans="1:1" x14ac:dyDescent="0.3">
      <c r="A485" t="s">
        <v>49</v>
      </c>
    </row>
    <row r="486" spans="1:1" x14ac:dyDescent="0.3">
      <c r="A486" t="s">
        <v>24</v>
      </c>
    </row>
    <row r="487" spans="1:1" x14ac:dyDescent="0.3">
      <c r="A487" t="s">
        <v>24</v>
      </c>
    </row>
    <row r="488" spans="1:1" x14ac:dyDescent="0.3">
      <c r="A488" t="s">
        <v>24</v>
      </c>
    </row>
    <row r="489" spans="1:1" x14ac:dyDescent="0.3">
      <c r="A489" t="s">
        <v>49</v>
      </c>
    </row>
    <row r="490" spans="1:1" x14ac:dyDescent="0.3">
      <c r="A490" t="s">
        <v>24</v>
      </c>
    </row>
    <row r="491" spans="1:1" x14ac:dyDescent="0.3">
      <c r="A491" t="s">
        <v>24</v>
      </c>
    </row>
    <row r="492" spans="1:1" x14ac:dyDescent="0.3">
      <c r="A492" t="s">
        <v>24</v>
      </c>
    </row>
    <row r="493" spans="1:1" x14ac:dyDescent="0.3">
      <c r="A493" t="s">
        <v>24</v>
      </c>
    </row>
    <row r="494" spans="1:1" x14ac:dyDescent="0.3">
      <c r="A494" t="s">
        <v>24</v>
      </c>
    </row>
    <row r="495" spans="1:1" x14ac:dyDescent="0.3">
      <c r="A495" t="s">
        <v>24</v>
      </c>
    </row>
    <row r="496" spans="1:1" x14ac:dyDescent="0.3">
      <c r="A496" t="s">
        <v>145</v>
      </c>
    </row>
    <row r="497" spans="1:1" x14ac:dyDescent="0.3">
      <c r="A497" t="s">
        <v>95</v>
      </c>
    </row>
    <row r="498" spans="1:1" x14ac:dyDescent="0.3">
      <c r="A498" t="s">
        <v>201</v>
      </c>
    </row>
    <row r="499" spans="1:1" x14ac:dyDescent="0.3">
      <c r="A499" t="s">
        <v>95</v>
      </c>
    </row>
    <row r="500" spans="1:1" x14ac:dyDescent="0.3">
      <c r="A500" t="s">
        <v>24</v>
      </c>
    </row>
    <row r="501" spans="1:1" x14ac:dyDescent="0.3">
      <c r="A501" t="s">
        <v>24</v>
      </c>
    </row>
    <row r="502" spans="1:1" x14ac:dyDescent="0.3">
      <c r="A502" t="s">
        <v>24</v>
      </c>
    </row>
    <row r="503" spans="1:1" x14ac:dyDescent="0.3">
      <c r="A503" t="s">
        <v>24</v>
      </c>
    </row>
    <row r="504" spans="1:1" x14ac:dyDescent="0.3">
      <c r="A504" t="s">
        <v>24</v>
      </c>
    </row>
    <row r="505" spans="1:1" x14ac:dyDescent="0.3">
      <c r="A505" t="s">
        <v>25</v>
      </c>
    </row>
    <row r="506" spans="1:1" x14ac:dyDescent="0.3">
      <c r="A506" t="s">
        <v>50</v>
      </c>
    </row>
    <row r="507" spans="1:1" x14ac:dyDescent="0.3">
      <c r="A507" t="s">
        <v>62</v>
      </c>
    </row>
    <row r="508" spans="1:1" x14ac:dyDescent="0.3">
      <c r="A508" t="s">
        <v>50</v>
      </c>
    </row>
    <row r="509" spans="1:1" x14ac:dyDescent="0.3">
      <c r="A509" t="s">
        <v>51</v>
      </c>
    </row>
    <row r="510" spans="1:1" x14ac:dyDescent="0.3">
      <c r="A510" t="s">
        <v>25</v>
      </c>
    </row>
    <row r="511" spans="1:1" x14ac:dyDescent="0.3">
      <c r="A511" t="s">
        <v>51</v>
      </c>
    </row>
    <row r="512" spans="1:1" x14ac:dyDescent="0.3">
      <c r="A512" t="s">
        <v>50</v>
      </c>
    </row>
    <row r="513" spans="1:1" x14ac:dyDescent="0.3">
      <c r="A513" t="s">
        <v>56</v>
      </c>
    </row>
    <row r="514" spans="1:1" x14ac:dyDescent="0.3">
      <c r="A514" t="s">
        <v>50</v>
      </c>
    </row>
    <row r="515" spans="1:1" x14ac:dyDescent="0.3">
      <c r="A515" t="s">
        <v>107</v>
      </c>
    </row>
    <row r="516" spans="1:1" x14ac:dyDescent="0.3">
      <c r="A516" t="s">
        <v>113</v>
      </c>
    </row>
    <row r="517" spans="1:1" x14ac:dyDescent="0.3">
      <c r="A517" t="s">
        <v>55</v>
      </c>
    </row>
    <row r="518" spans="1:1" x14ac:dyDescent="0.3">
      <c r="A518" t="s">
        <v>108</v>
      </c>
    </row>
    <row r="519" spans="1:1" x14ac:dyDescent="0.3">
      <c r="A519" t="s">
        <v>54</v>
      </c>
    </row>
    <row r="520" spans="1:1" x14ac:dyDescent="0.3">
      <c r="A520" t="s">
        <v>51</v>
      </c>
    </row>
    <row r="521" spans="1:1" x14ac:dyDescent="0.3">
      <c r="A521" t="s">
        <v>62</v>
      </c>
    </row>
    <row r="522" spans="1:1" x14ac:dyDescent="0.3">
      <c r="A522" t="s">
        <v>56</v>
      </c>
    </row>
    <row r="523" spans="1:1" x14ac:dyDescent="0.3">
      <c r="A523" t="s">
        <v>54</v>
      </c>
    </row>
    <row r="524" spans="1:1" x14ac:dyDescent="0.3">
      <c r="A524" t="s">
        <v>62</v>
      </c>
    </row>
    <row r="525" spans="1:1" x14ac:dyDescent="0.3">
      <c r="A525" t="s">
        <v>52</v>
      </c>
    </row>
    <row r="526" spans="1:1" x14ac:dyDescent="0.3">
      <c r="A526" t="s">
        <v>43</v>
      </c>
    </row>
    <row r="527" spans="1:1" x14ac:dyDescent="0.3">
      <c r="A527" t="s">
        <v>96</v>
      </c>
    </row>
    <row r="528" spans="1:1" x14ac:dyDescent="0.3">
      <c r="A528" t="s">
        <v>24</v>
      </c>
    </row>
    <row r="529" spans="1:1" x14ac:dyDescent="0.3">
      <c r="A529" t="s">
        <v>209</v>
      </c>
    </row>
    <row r="530" spans="1:1" x14ac:dyDescent="0.3">
      <c r="A530" t="s">
        <v>108</v>
      </c>
    </row>
    <row r="531" spans="1:1" x14ac:dyDescent="0.3">
      <c r="A531" t="s">
        <v>52</v>
      </c>
    </row>
    <row r="532" spans="1:1" x14ac:dyDescent="0.3">
      <c r="A532" t="s">
        <v>25</v>
      </c>
    </row>
    <row r="533" spans="1:1" x14ac:dyDescent="0.3">
      <c r="A533" t="s">
        <v>30</v>
      </c>
    </row>
    <row r="534" spans="1:1" x14ac:dyDescent="0.3">
      <c r="A534" t="s">
        <v>55</v>
      </c>
    </row>
    <row r="535" spans="1:1" x14ac:dyDescent="0.3">
      <c r="A535" t="s">
        <v>50</v>
      </c>
    </row>
    <row r="536" spans="1:1" x14ac:dyDescent="0.3">
      <c r="A536" t="s">
        <v>50</v>
      </c>
    </row>
    <row r="537" spans="1:1" x14ac:dyDescent="0.3">
      <c r="A537" t="s">
        <v>96</v>
      </c>
    </row>
    <row r="538" spans="1:1" x14ac:dyDescent="0.3">
      <c r="A538" t="s">
        <v>164</v>
      </c>
    </row>
    <row r="539" spans="1:1" x14ac:dyDescent="0.3">
      <c r="A539" t="s">
        <v>50</v>
      </c>
    </row>
    <row r="540" spans="1:1" x14ac:dyDescent="0.3">
      <c r="A540" t="s">
        <v>37</v>
      </c>
    </row>
    <row r="541" spans="1:1" x14ac:dyDescent="0.3">
      <c r="A541" t="s">
        <v>36</v>
      </c>
    </row>
    <row r="542" spans="1:1" x14ac:dyDescent="0.3">
      <c r="A542" t="s">
        <v>35</v>
      </c>
    </row>
    <row r="543" spans="1:1" x14ac:dyDescent="0.3">
      <c r="A543" t="s">
        <v>38</v>
      </c>
    </row>
    <row r="544" spans="1:1" x14ac:dyDescent="0.3">
      <c r="A544" t="s">
        <v>122</v>
      </c>
    </row>
    <row r="545" spans="1:1" x14ac:dyDescent="0.3">
      <c r="A545" t="s">
        <v>157</v>
      </c>
    </row>
    <row r="546" spans="1:1" x14ac:dyDescent="0.3">
      <c r="A546" t="s">
        <v>155</v>
      </c>
    </row>
    <row r="547" spans="1:1" x14ac:dyDescent="0.3">
      <c r="A547" t="s">
        <v>208</v>
      </c>
    </row>
    <row r="548" spans="1:1" x14ac:dyDescent="0.3">
      <c r="A548" t="s">
        <v>170</v>
      </c>
    </row>
    <row r="549" spans="1:1" x14ac:dyDescent="0.3">
      <c r="A549" t="s">
        <v>37</v>
      </c>
    </row>
    <row r="550" spans="1:1" x14ac:dyDescent="0.3">
      <c r="A550" t="s">
        <v>36</v>
      </c>
    </row>
    <row r="551" spans="1:1" x14ac:dyDescent="0.3">
      <c r="A551" t="s">
        <v>35</v>
      </c>
    </row>
    <row r="552" spans="1:1" x14ac:dyDescent="0.3">
      <c r="A552" t="s">
        <v>38</v>
      </c>
    </row>
    <row r="553" spans="1:1" x14ac:dyDescent="0.3">
      <c r="A553" t="s">
        <v>188</v>
      </c>
    </row>
    <row r="554" spans="1:1" x14ac:dyDescent="0.3">
      <c r="A554" t="s">
        <v>198</v>
      </c>
    </row>
    <row r="555" spans="1:1" x14ac:dyDescent="0.3">
      <c r="A555" t="s">
        <v>138</v>
      </c>
    </row>
    <row r="556" spans="1:1" x14ac:dyDescent="0.3">
      <c r="A556" t="s">
        <v>175</v>
      </c>
    </row>
    <row r="557" spans="1:1" x14ac:dyDescent="0.3">
      <c r="A557" t="s">
        <v>132</v>
      </c>
    </row>
    <row r="558" spans="1:1" x14ac:dyDescent="0.3">
      <c r="A558" t="s">
        <v>162</v>
      </c>
    </row>
    <row r="559" spans="1:1" x14ac:dyDescent="0.3">
      <c r="A559" t="s">
        <v>206</v>
      </c>
    </row>
    <row r="560" spans="1:1" x14ac:dyDescent="0.3">
      <c r="A560" t="s">
        <v>178</v>
      </c>
    </row>
    <row r="561" spans="1:1" x14ac:dyDescent="0.3">
      <c r="A561" t="s">
        <v>203</v>
      </c>
    </row>
    <row r="562" spans="1:1" x14ac:dyDescent="0.3">
      <c r="A562" t="s">
        <v>118</v>
      </c>
    </row>
    <row r="563" spans="1:1" x14ac:dyDescent="0.3">
      <c r="A563" t="s">
        <v>99</v>
      </c>
    </row>
    <row r="564" spans="1:1" x14ac:dyDescent="0.3">
      <c r="A564" t="s">
        <v>181</v>
      </c>
    </row>
    <row r="565" spans="1:1" x14ac:dyDescent="0.3">
      <c r="A565" t="s">
        <v>135</v>
      </c>
    </row>
    <row r="566" spans="1:1" x14ac:dyDescent="0.3">
      <c r="A566" t="s">
        <v>185</v>
      </c>
    </row>
    <row r="567" spans="1:1" x14ac:dyDescent="0.3">
      <c r="A567" t="s">
        <v>187</v>
      </c>
    </row>
    <row r="568" spans="1:1" x14ac:dyDescent="0.3">
      <c r="A568" t="s">
        <v>189</v>
      </c>
    </row>
    <row r="569" spans="1:1" x14ac:dyDescent="0.3">
      <c r="A569" t="s">
        <v>41</v>
      </c>
    </row>
    <row r="570" spans="1:1" x14ac:dyDescent="0.3">
      <c r="A570" t="s">
        <v>44</v>
      </c>
    </row>
    <row r="571" spans="1:1" x14ac:dyDescent="0.3">
      <c r="A571" t="s">
        <v>41</v>
      </c>
    </row>
    <row r="572" spans="1:1" x14ac:dyDescent="0.3">
      <c r="A572" t="s">
        <v>41</v>
      </c>
    </row>
    <row r="573" spans="1:1" x14ac:dyDescent="0.3">
      <c r="A573" t="s">
        <v>41</v>
      </c>
    </row>
    <row r="574" spans="1:1" x14ac:dyDescent="0.3">
      <c r="A574" t="s">
        <v>44</v>
      </c>
    </row>
    <row r="575" spans="1:1" x14ac:dyDescent="0.3">
      <c r="A575" t="s">
        <v>41</v>
      </c>
    </row>
    <row r="576" spans="1:1" x14ac:dyDescent="0.3">
      <c r="A576" t="s">
        <v>41</v>
      </c>
    </row>
    <row r="577" spans="1:1" x14ac:dyDescent="0.3">
      <c r="A577" t="s">
        <v>41</v>
      </c>
    </row>
    <row r="578" spans="1:1" x14ac:dyDescent="0.3">
      <c r="A578" t="s">
        <v>44</v>
      </c>
    </row>
    <row r="579" spans="1:1" x14ac:dyDescent="0.3">
      <c r="A579" t="s">
        <v>41</v>
      </c>
    </row>
    <row r="580" spans="1:1" x14ac:dyDescent="0.3">
      <c r="A580" t="s">
        <v>67</v>
      </c>
    </row>
    <row r="581" spans="1:1" x14ac:dyDescent="0.3">
      <c r="A581" t="s">
        <v>44</v>
      </c>
    </row>
    <row r="582" spans="1:1" x14ac:dyDescent="0.3">
      <c r="A582" t="s">
        <v>41</v>
      </c>
    </row>
    <row r="583" spans="1:1" x14ac:dyDescent="0.3">
      <c r="A583" t="s">
        <v>44</v>
      </c>
    </row>
    <row r="584" spans="1:1" x14ac:dyDescent="0.3">
      <c r="A584" t="s">
        <v>41</v>
      </c>
    </row>
    <row r="585" spans="1:1" x14ac:dyDescent="0.3">
      <c r="A585" t="s">
        <v>67</v>
      </c>
    </row>
    <row r="586" spans="1:1" x14ac:dyDescent="0.3">
      <c r="A586" t="s">
        <v>44</v>
      </c>
    </row>
    <row r="587" spans="1:1" x14ac:dyDescent="0.3">
      <c r="A587" t="s">
        <v>89</v>
      </c>
    </row>
    <row r="588" spans="1:1" x14ac:dyDescent="0.3">
      <c r="A588" t="s">
        <v>87</v>
      </c>
    </row>
    <row r="589" spans="1:1" x14ac:dyDescent="0.3">
      <c r="A589" t="s">
        <v>85</v>
      </c>
    </row>
    <row r="590" spans="1:1" x14ac:dyDescent="0.3">
      <c r="A590" t="s">
        <v>83</v>
      </c>
    </row>
    <row r="591" spans="1:1" x14ac:dyDescent="0.3">
      <c r="A591" t="s">
        <v>81</v>
      </c>
    </row>
    <row r="592" spans="1:1" x14ac:dyDescent="0.3">
      <c r="A592" t="s">
        <v>77</v>
      </c>
    </row>
    <row r="593" spans="1:1" x14ac:dyDescent="0.3">
      <c r="A593" t="s">
        <v>76</v>
      </c>
    </row>
    <row r="594" spans="1:1" x14ac:dyDescent="0.3">
      <c r="A594" t="s">
        <v>116</v>
      </c>
    </row>
    <row r="595" spans="1:1" x14ac:dyDescent="0.3">
      <c r="A595" t="s">
        <v>54</v>
      </c>
    </row>
    <row r="596" spans="1:1" x14ac:dyDescent="0.3">
      <c r="A596" t="s">
        <v>52</v>
      </c>
    </row>
    <row r="597" spans="1:1" x14ac:dyDescent="0.3">
      <c r="A597" t="s">
        <v>60</v>
      </c>
    </row>
    <row r="598" spans="1:1" x14ac:dyDescent="0.3">
      <c r="A598" t="s">
        <v>166</v>
      </c>
    </row>
    <row r="599" spans="1:1" x14ac:dyDescent="0.3">
      <c r="A599" t="s">
        <v>54</v>
      </c>
    </row>
    <row r="600" spans="1:1" x14ac:dyDescent="0.3">
      <c r="A600" t="s">
        <v>56</v>
      </c>
    </row>
    <row r="601" spans="1:1" x14ac:dyDescent="0.3">
      <c r="A601" t="s">
        <v>52</v>
      </c>
    </row>
    <row r="602" spans="1:1" x14ac:dyDescent="0.3">
      <c r="A602" t="s">
        <v>60</v>
      </c>
    </row>
    <row r="603" spans="1:1" x14ac:dyDescent="0.3">
      <c r="A603" t="s">
        <v>50</v>
      </c>
    </row>
    <row r="604" spans="1:1" x14ac:dyDescent="0.3">
      <c r="A604" t="s">
        <v>106</v>
      </c>
    </row>
    <row r="605" spans="1:1" x14ac:dyDescent="0.3">
      <c r="A605" t="s">
        <v>140</v>
      </c>
    </row>
    <row r="606" spans="1:1" x14ac:dyDescent="0.3">
      <c r="A606" t="s">
        <v>86</v>
      </c>
    </row>
    <row r="607" spans="1:1" x14ac:dyDescent="0.3">
      <c r="A607" t="s">
        <v>51</v>
      </c>
    </row>
    <row r="608" spans="1:1" x14ac:dyDescent="0.3">
      <c r="A608" t="s">
        <v>60</v>
      </c>
    </row>
    <row r="609" spans="1:1" x14ac:dyDescent="0.3">
      <c r="A609" t="s">
        <v>56</v>
      </c>
    </row>
    <row r="610" spans="1:1" x14ac:dyDescent="0.3">
      <c r="A610" t="s">
        <v>30</v>
      </c>
    </row>
    <row r="611" spans="1:1" x14ac:dyDescent="0.3">
      <c r="A611" t="s">
        <v>106</v>
      </c>
    </row>
    <row r="612" spans="1:1" x14ac:dyDescent="0.3">
      <c r="A612" t="s">
        <v>52</v>
      </c>
    </row>
    <row r="613" spans="1:1" x14ac:dyDescent="0.3">
      <c r="A613" t="s">
        <v>51</v>
      </c>
    </row>
    <row r="614" spans="1:1" x14ac:dyDescent="0.3">
      <c r="A614" t="s">
        <v>62</v>
      </c>
    </row>
    <row r="615" spans="1:1" x14ac:dyDescent="0.3">
      <c r="A615" t="s">
        <v>60</v>
      </c>
    </row>
    <row r="616" spans="1:1" x14ac:dyDescent="0.3">
      <c r="A616" t="s">
        <v>55</v>
      </c>
    </row>
    <row r="617" spans="1:1" x14ac:dyDescent="0.3">
      <c r="A617" t="s">
        <v>30</v>
      </c>
    </row>
    <row r="618" spans="1:1" x14ac:dyDescent="0.3">
      <c r="A618" t="s">
        <v>88</v>
      </c>
    </row>
    <row r="619" spans="1:1" x14ac:dyDescent="0.3">
      <c r="A619" t="s">
        <v>26</v>
      </c>
    </row>
    <row r="620" spans="1:1" x14ac:dyDescent="0.3">
      <c r="A620" t="s">
        <v>139</v>
      </c>
    </row>
    <row r="621" spans="1:1" x14ac:dyDescent="0.3">
      <c r="A621" t="s">
        <v>31</v>
      </c>
    </row>
    <row r="622" spans="1:1" x14ac:dyDescent="0.3">
      <c r="A622" t="s">
        <v>29</v>
      </c>
    </row>
    <row r="623" spans="1:1" x14ac:dyDescent="0.3">
      <c r="A623" t="s">
        <v>29</v>
      </c>
    </row>
    <row r="624" spans="1:1" x14ac:dyDescent="0.3">
      <c r="A624" t="s">
        <v>31</v>
      </c>
    </row>
    <row r="625" spans="1:1" x14ac:dyDescent="0.3">
      <c r="A625" t="s">
        <v>29</v>
      </c>
    </row>
    <row r="626" spans="1:1" x14ac:dyDescent="0.3">
      <c r="A626" t="s">
        <v>31</v>
      </c>
    </row>
    <row r="627" spans="1:1" x14ac:dyDescent="0.3">
      <c r="A627" t="s">
        <v>31</v>
      </c>
    </row>
    <row r="628" spans="1:1" x14ac:dyDescent="0.3">
      <c r="A628" t="s">
        <v>29</v>
      </c>
    </row>
    <row r="629" spans="1:1" x14ac:dyDescent="0.3">
      <c r="A629" t="s">
        <v>31</v>
      </c>
    </row>
    <row r="630" spans="1:1" x14ac:dyDescent="0.3">
      <c r="A630" t="s">
        <v>29</v>
      </c>
    </row>
    <row r="631" spans="1:1" x14ac:dyDescent="0.3">
      <c r="A631" t="s">
        <v>31</v>
      </c>
    </row>
    <row r="632" spans="1:1" x14ac:dyDescent="0.3">
      <c r="A632" t="s">
        <v>29</v>
      </c>
    </row>
    <row r="633" spans="1:1" x14ac:dyDescent="0.3">
      <c r="A633" t="s">
        <v>29</v>
      </c>
    </row>
    <row r="634" spans="1:1" x14ac:dyDescent="0.3">
      <c r="A634" t="s">
        <v>29</v>
      </c>
    </row>
    <row r="635" spans="1:1" x14ac:dyDescent="0.3">
      <c r="A635" t="s">
        <v>29</v>
      </c>
    </row>
    <row r="636" spans="1:1" x14ac:dyDescent="0.3">
      <c r="A636" t="s">
        <v>29</v>
      </c>
    </row>
    <row r="637" spans="1:1" x14ac:dyDescent="0.3">
      <c r="A637" t="s">
        <v>29</v>
      </c>
    </row>
    <row r="638" spans="1:1" x14ac:dyDescent="0.3">
      <c r="A638" t="s">
        <v>31</v>
      </c>
    </row>
    <row r="639" spans="1:1" x14ac:dyDescent="0.3">
      <c r="A639" t="s">
        <v>29</v>
      </c>
    </row>
    <row r="640" spans="1:1" x14ac:dyDescent="0.3">
      <c r="A640" t="s">
        <v>31</v>
      </c>
    </row>
    <row r="641" spans="1:1" x14ac:dyDescent="0.3">
      <c r="A641" t="s">
        <v>31</v>
      </c>
    </row>
    <row r="642" spans="1:1" x14ac:dyDescent="0.3">
      <c r="A642" t="s">
        <v>28</v>
      </c>
    </row>
    <row r="643" spans="1:1" x14ac:dyDescent="0.3">
      <c r="A643" t="s">
        <v>31</v>
      </c>
    </row>
    <row r="644" spans="1:1" x14ac:dyDescent="0.3">
      <c r="A644" t="s">
        <v>82</v>
      </c>
    </row>
    <row r="645" spans="1:1" x14ac:dyDescent="0.3">
      <c r="A645" t="s">
        <v>31</v>
      </c>
    </row>
    <row r="646" spans="1:1" x14ac:dyDescent="0.3">
      <c r="A646" t="s">
        <v>31</v>
      </c>
    </row>
    <row r="647" spans="1:1" x14ac:dyDescent="0.3">
      <c r="A647" t="s">
        <v>31</v>
      </c>
    </row>
    <row r="648" spans="1:1" x14ac:dyDescent="0.3">
      <c r="A648" t="s">
        <v>31</v>
      </c>
    </row>
    <row r="649" spans="1:1" x14ac:dyDescent="0.3">
      <c r="A649" t="s">
        <v>29</v>
      </c>
    </row>
    <row r="650" spans="1:1" x14ac:dyDescent="0.3">
      <c r="A650" t="s">
        <v>31</v>
      </c>
    </row>
    <row r="651" spans="1:1" x14ac:dyDescent="0.3">
      <c r="A651" t="s">
        <v>29</v>
      </c>
    </row>
    <row r="652" spans="1:1" x14ac:dyDescent="0.3">
      <c r="A652" t="s">
        <v>29</v>
      </c>
    </row>
    <row r="653" spans="1:1" x14ac:dyDescent="0.3">
      <c r="A653" t="s">
        <v>29</v>
      </c>
    </row>
    <row r="654" spans="1:1" x14ac:dyDescent="0.3">
      <c r="A654" t="s">
        <v>29</v>
      </c>
    </row>
    <row r="655" spans="1:1" x14ac:dyDescent="0.3">
      <c r="A655" t="s">
        <v>31</v>
      </c>
    </row>
    <row r="656" spans="1:1" x14ac:dyDescent="0.3">
      <c r="A656" t="s">
        <v>31</v>
      </c>
    </row>
    <row r="657" spans="1:1" x14ac:dyDescent="0.3">
      <c r="A657" t="s">
        <v>31</v>
      </c>
    </row>
    <row r="658" spans="1:1" x14ac:dyDescent="0.3">
      <c r="A658" t="s">
        <v>29</v>
      </c>
    </row>
    <row r="659" spans="1:1" x14ac:dyDescent="0.3">
      <c r="A659" t="s">
        <v>29</v>
      </c>
    </row>
    <row r="660" spans="1:1" x14ac:dyDescent="0.3">
      <c r="A660" t="s">
        <v>31</v>
      </c>
    </row>
    <row r="661" spans="1:1" x14ac:dyDescent="0.3">
      <c r="A661" t="s">
        <v>29</v>
      </c>
    </row>
    <row r="662" spans="1:1" x14ac:dyDescent="0.3">
      <c r="A662" t="s">
        <v>31</v>
      </c>
    </row>
    <row r="663" spans="1:1" x14ac:dyDescent="0.3">
      <c r="A663" t="s">
        <v>29</v>
      </c>
    </row>
    <row r="664" spans="1:1" x14ac:dyDescent="0.3">
      <c r="A664" t="s">
        <v>29</v>
      </c>
    </row>
    <row r="665" spans="1:1" x14ac:dyDescent="0.3">
      <c r="A665" t="s">
        <v>29</v>
      </c>
    </row>
    <row r="666" spans="1:1" x14ac:dyDescent="0.3">
      <c r="A666" t="s">
        <v>31</v>
      </c>
    </row>
    <row r="667" spans="1:1" x14ac:dyDescent="0.3">
      <c r="A667" t="s">
        <v>31</v>
      </c>
    </row>
    <row r="668" spans="1:1" x14ac:dyDescent="0.3">
      <c r="A668" t="s">
        <v>28</v>
      </c>
    </row>
    <row r="669" spans="1:1" x14ac:dyDescent="0.3">
      <c r="A669" t="s">
        <v>29</v>
      </c>
    </row>
    <row r="670" spans="1:1" x14ac:dyDescent="0.3">
      <c r="A670" t="s">
        <v>29</v>
      </c>
    </row>
    <row r="671" spans="1:1" x14ac:dyDescent="0.3">
      <c r="A671" t="s">
        <v>29</v>
      </c>
    </row>
    <row r="672" spans="1:1" x14ac:dyDescent="0.3">
      <c r="A672" t="s">
        <v>29</v>
      </c>
    </row>
    <row r="673" spans="1:1" x14ac:dyDescent="0.3">
      <c r="A673" t="s">
        <v>29</v>
      </c>
    </row>
    <row r="674" spans="1:1" x14ac:dyDescent="0.3">
      <c r="A674" t="s">
        <v>31</v>
      </c>
    </row>
    <row r="675" spans="1:1" x14ac:dyDescent="0.3">
      <c r="A675" t="s">
        <v>29</v>
      </c>
    </row>
    <row r="676" spans="1:1" x14ac:dyDescent="0.3">
      <c r="A676" t="s">
        <v>31</v>
      </c>
    </row>
    <row r="677" spans="1:1" x14ac:dyDescent="0.3">
      <c r="A677" t="s">
        <v>31</v>
      </c>
    </row>
    <row r="678" spans="1:1" x14ac:dyDescent="0.3">
      <c r="A678" t="s">
        <v>31</v>
      </c>
    </row>
    <row r="679" spans="1:1" x14ac:dyDescent="0.3">
      <c r="A679" t="s">
        <v>29</v>
      </c>
    </row>
    <row r="680" spans="1:1" x14ac:dyDescent="0.3">
      <c r="A680" t="s">
        <v>29</v>
      </c>
    </row>
    <row r="681" spans="1:1" x14ac:dyDescent="0.3">
      <c r="A681" t="s">
        <v>29</v>
      </c>
    </row>
    <row r="682" spans="1:1" x14ac:dyDescent="0.3">
      <c r="A682" t="s">
        <v>202</v>
      </c>
    </row>
    <row r="683" spans="1:1" x14ac:dyDescent="0.3">
      <c r="A683" t="s">
        <v>131</v>
      </c>
    </row>
    <row r="684" spans="1:1" x14ac:dyDescent="0.3">
      <c r="A684" t="s">
        <v>105</v>
      </c>
    </row>
    <row r="685" spans="1:1" x14ac:dyDescent="0.3">
      <c r="A685" t="s">
        <v>25</v>
      </c>
    </row>
    <row r="686" spans="1:1" x14ac:dyDescent="0.3">
      <c r="A686" t="s">
        <v>24</v>
      </c>
    </row>
    <row r="687" spans="1:1" x14ac:dyDescent="0.3">
      <c r="A687" t="s">
        <v>24</v>
      </c>
    </row>
    <row r="688" spans="1:1" x14ac:dyDescent="0.3">
      <c r="A688" t="s">
        <v>25</v>
      </c>
    </row>
    <row r="689" spans="1:1" x14ac:dyDescent="0.3">
      <c r="A689" t="s">
        <v>24</v>
      </c>
    </row>
    <row r="690" spans="1:1" x14ac:dyDescent="0.3">
      <c r="A690" t="s">
        <v>37</v>
      </c>
    </row>
    <row r="691" spans="1:1" x14ac:dyDescent="0.3">
      <c r="A691" t="s">
        <v>36</v>
      </c>
    </row>
    <row r="692" spans="1:1" x14ac:dyDescent="0.3">
      <c r="A692" t="s">
        <v>35</v>
      </c>
    </row>
    <row r="693" spans="1:1" x14ac:dyDescent="0.3">
      <c r="A693" t="s">
        <v>38</v>
      </c>
    </row>
    <row r="694" spans="1:1" x14ac:dyDescent="0.3">
      <c r="A694" t="s">
        <v>37</v>
      </c>
    </row>
    <row r="695" spans="1:1" x14ac:dyDescent="0.3">
      <c r="A695" t="s">
        <v>36</v>
      </c>
    </row>
    <row r="696" spans="1:1" x14ac:dyDescent="0.3">
      <c r="A696" t="s">
        <v>35</v>
      </c>
    </row>
    <row r="697" spans="1:1" x14ac:dyDescent="0.3">
      <c r="A697" t="s">
        <v>38</v>
      </c>
    </row>
    <row r="698" spans="1:1" x14ac:dyDescent="0.3">
      <c r="A698" t="s">
        <v>24</v>
      </c>
    </row>
    <row r="699" spans="1:1" x14ac:dyDescent="0.3">
      <c r="A699" t="s">
        <v>24</v>
      </c>
    </row>
    <row r="700" spans="1:1" x14ac:dyDescent="0.3">
      <c r="A700" t="s">
        <v>25</v>
      </c>
    </row>
    <row r="701" spans="1:1" x14ac:dyDescent="0.3">
      <c r="A701" t="s">
        <v>28</v>
      </c>
    </row>
    <row r="702" spans="1:1" x14ac:dyDescent="0.3">
      <c r="A702" t="s">
        <v>37</v>
      </c>
    </row>
    <row r="703" spans="1:1" x14ac:dyDescent="0.3">
      <c r="A703" t="s">
        <v>36</v>
      </c>
    </row>
    <row r="704" spans="1:1" x14ac:dyDescent="0.3">
      <c r="A704" t="s">
        <v>35</v>
      </c>
    </row>
    <row r="705" spans="1:1" x14ac:dyDescent="0.3">
      <c r="A705" t="s">
        <v>38</v>
      </c>
    </row>
    <row r="706" spans="1:1" x14ac:dyDescent="0.3">
      <c r="A706" t="s">
        <v>25</v>
      </c>
    </row>
    <row r="707" spans="1:1" x14ac:dyDescent="0.3">
      <c r="A707" t="s">
        <v>28</v>
      </c>
    </row>
    <row r="708" spans="1:1" x14ac:dyDescent="0.3">
      <c r="A708" t="s">
        <v>24</v>
      </c>
    </row>
    <row r="709" spans="1:1" x14ac:dyDescent="0.3">
      <c r="A709" t="s">
        <v>37</v>
      </c>
    </row>
    <row r="710" spans="1:1" x14ac:dyDescent="0.3">
      <c r="A710" t="s">
        <v>36</v>
      </c>
    </row>
    <row r="711" spans="1:1" x14ac:dyDescent="0.3">
      <c r="A711" t="s">
        <v>35</v>
      </c>
    </row>
    <row r="712" spans="1:1" x14ac:dyDescent="0.3">
      <c r="A712" t="s">
        <v>38</v>
      </c>
    </row>
    <row r="713" spans="1:1" x14ac:dyDescent="0.3">
      <c r="A713" t="s">
        <v>37</v>
      </c>
    </row>
    <row r="714" spans="1:1" x14ac:dyDescent="0.3">
      <c r="A714" t="s">
        <v>36</v>
      </c>
    </row>
    <row r="715" spans="1:1" x14ac:dyDescent="0.3">
      <c r="A715" t="s">
        <v>35</v>
      </c>
    </row>
    <row r="716" spans="1:1" x14ac:dyDescent="0.3">
      <c r="A716" t="s">
        <v>38</v>
      </c>
    </row>
    <row r="717" spans="1:1" x14ac:dyDescent="0.3">
      <c r="A717" t="s">
        <v>28</v>
      </c>
    </row>
    <row r="718" spans="1:1" x14ac:dyDescent="0.3">
      <c r="A718" t="s">
        <v>25</v>
      </c>
    </row>
    <row r="719" spans="1:1" x14ac:dyDescent="0.3">
      <c r="A719" t="s">
        <v>24</v>
      </c>
    </row>
    <row r="720" spans="1:1" x14ac:dyDescent="0.3">
      <c r="A720" t="s">
        <v>24</v>
      </c>
    </row>
    <row r="721" spans="1:1" x14ac:dyDescent="0.3">
      <c r="A721" t="s">
        <v>28</v>
      </c>
    </row>
    <row r="722" spans="1:1" x14ac:dyDescent="0.3">
      <c r="A722" t="s">
        <v>28</v>
      </c>
    </row>
    <row r="723" spans="1:1" x14ac:dyDescent="0.3">
      <c r="A723" t="s">
        <v>25</v>
      </c>
    </row>
    <row r="724" spans="1:1" x14ac:dyDescent="0.3">
      <c r="A724" t="s">
        <v>28</v>
      </c>
    </row>
    <row r="725" spans="1:1" x14ac:dyDescent="0.3">
      <c r="A725" t="s">
        <v>24</v>
      </c>
    </row>
    <row r="726" spans="1:1" x14ac:dyDescent="0.3">
      <c r="A726" t="s">
        <v>24</v>
      </c>
    </row>
    <row r="727" spans="1:1" x14ac:dyDescent="0.3">
      <c r="A727" t="s">
        <v>28</v>
      </c>
    </row>
    <row r="728" spans="1:1" x14ac:dyDescent="0.3">
      <c r="A728" t="s">
        <v>25</v>
      </c>
    </row>
    <row r="729" spans="1:1" x14ac:dyDescent="0.3">
      <c r="A729" t="s">
        <v>37</v>
      </c>
    </row>
    <row r="730" spans="1:1" x14ac:dyDescent="0.3">
      <c r="A730" t="s">
        <v>36</v>
      </c>
    </row>
    <row r="731" spans="1:1" x14ac:dyDescent="0.3">
      <c r="A731" t="s">
        <v>35</v>
      </c>
    </row>
    <row r="732" spans="1:1" x14ac:dyDescent="0.3">
      <c r="A732" t="s">
        <v>38</v>
      </c>
    </row>
    <row r="733" spans="1:1" x14ac:dyDescent="0.3">
      <c r="A733" t="s">
        <v>24</v>
      </c>
    </row>
    <row r="734" spans="1:1" x14ac:dyDescent="0.3">
      <c r="A734" t="s">
        <v>28</v>
      </c>
    </row>
    <row r="735" spans="1:1" x14ac:dyDescent="0.3">
      <c r="A735" t="s">
        <v>24</v>
      </c>
    </row>
    <row r="736" spans="1:1" x14ac:dyDescent="0.3">
      <c r="A736" t="s">
        <v>24</v>
      </c>
    </row>
    <row r="737" spans="1:1" x14ac:dyDescent="0.3">
      <c r="A737" t="s">
        <v>25</v>
      </c>
    </row>
    <row r="738" spans="1:1" x14ac:dyDescent="0.3">
      <c r="A738" t="s">
        <v>24</v>
      </c>
    </row>
    <row r="739" spans="1:1" x14ac:dyDescent="0.3">
      <c r="A739" t="s">
        <v>24</v>
      </c>
    </row>
    <row r="740" spans="1:1" x14ac:dyDescent="0.3">
      <c r="A740" t="s">
        <v>25</v>
      </c>
    </row>
    <row r="741" spans="1:1" x14ac:dyDescent="0.3">
      <c r="A741" t="s">
        <v>25</v>
      </c>
    </row>
    <row r="742" spans="1:1" x14ac:dyDescent="0.3">
      <c r="A742" t="s">
        <v>24</v>
      </c>
    </row>
    <row r="743" spans="1:1" x14ac:dyDescent="0.3">
      <c r="A743" t="s">
        <v>24</v>
      </c>
    </row>
    <row r="744" spans="1:1" x14ac:dyDescent="0.3">
      <c r="A744" t="s">
        <v>24</v>
      </c>
    </row>
    <row r="745" spans="1:1" x14ac:dyDescent="0.3">
      <c r="A745" t="s">
        <v>37</v>
      </c>
    </row>
    <row r="746" spans="1:1" x14ac:dyDescent="0.3">
      <c r="A746" t="s">
        <v>36</v>
      </c>
    </row>
    <row r="747" spans="1:1" x14ac:dyDescent="0.3">
      <c r="A747" t="s">
        <v>35</v>
      </c>
    </row>
    <row r="748" spans="1:1" x14ac:dyDescent="0.3">
      <c r="A748" t="s">
        <v>38</v>
      </c>
    </row>
    <row r="749" spans="1:1" x14ac:dyDescent="0.3">
      <c r="A749" t="s">
        <v>24</v>
      </c>
    </row>
    <row r="750" spans="1:1" x14ac:dyDescent="0.3">
      <c r="A750" t="s">
        <v>25</v>
      </c>
    </row>
    <row r="751" spans="1:1" x14ac:dyDescent="0.3">
      <c r="A751" t="s">
        <v>25</v>
      </c>
    </row>
    <row r="752" spans="1:1" x14ac:dyDescent="0.3">
      <c r="A752" t="s">
        <v>37</v>
      </c>
    </row>
    <row r="753" spans="1:1" x14ac:dyDescent="0.3">
      <c r="A753" t="s">
        <v>36</v>
      </c>
    </row>
    <row r="754" spans="1:1" x14ac:dyDescent="0.3">
      <c r="A754" t="s">
        <v>35</v>
      </c>
    </row>
    <row r="755" spans="1:1" x14ac:dyDescent="0.3">
      <c r="A755" t="s">
        <v>38</v>
      </c>
    </row>
    <row r="756" spans="1:1" x14ac:dyDescent="0.3">
      <c r="A756" t="s">
        <v>28</v>
      </c>
    </row>
    <row r="757" spans="1:1" x14ac:dyDescent="0.3">
      <c r="A757" t="s">
        <v>24</v>
      </c>
    </row>
    <row r="758" spans="1:1" x14ac:dyDescent="0.3">
      <c r="A758" t="s">
        <v>24</v>
      </c>
    </row>
    <row r="759" spans="1:1" x14ac:dyDescent="0.3">
      <c r="A759" t="s">
        <v>25</v>
      </c>
    </row>
    <row r="760" spans="1:1" x14ac:dyDescent="0.3">
      <c r="A760" t="s">
        <v>25</v>
      </c>
    </row>
    <row r="761" spans="1:1" x14ac:dyDescent="0.3">
      <c r="A761" t="s">
        <v>25</v>
      </c>
    </row>
    <row r="762" spans="1:1" x14ac:dyDescent="0.3">
      <c r="A762" t="s">
        <v>24</v>
      </c>
    </row>
    <row r="763" spans="1:1" x14ac:dyDescent="0.3">
      <c r="A763" t="s">
        <v>24</v>
      </c>
    </row>
    <row r="764" spans="1:1" x14ac:dyDescent="0.3">
      <c r="A764" t="s">
        <v>25</v>
      </c>
    </row>
    <row r="765" spans="1:1" x14ac:dyDescent="0.3">
      <c r="A765" t="s">
        <v>24</v>
      </c>
    </row>
    <row r="766" spans="1:1" x14ac:dyDescent="0.3">
      <c r="A766" t="s">
        <v>37</v>
      </c>
    </row>
    <row r="767" spans="1:1" x14ac:dyDescent="0.3">
      <c r="A767" t="s">
        <v>36</v>
      </c>
    </row>
    <row r="768" spans="1:1" x14ac:dyDescent="0.3">
      <c r="A768" t="s">
        <v>35</v>
      </c>
    </row>
    <row r="769" spans="1:1" x14ac:dyDescent="0.3">
      <c r="A769" t="s">
        <v>38</v>
      </c>
    </row>
    <row r="770" spans="1:1" x14ac:dyDescent="0.3">
      <c r="A770" t="s">
        <v>37</v>
      </c>
    </row>
    <row r="771" spans="1:1" x14ac:dyDescent="0.3">
      <c r="A771" t="s">
        <v>36</v>
      </c>
    </row>
    <row r="772" spans="1:1" x14ac:dyDescent="0.3">
      <c r="A772" t="s">
        <v>35</v>
      </c>
    </row>
    <row r="773" spans="1:1" x14ac:dyDescent="0.3">
      <c r="A773" t="s">
        <v>38</v>
      </c>
    </row>
    <row r="774" spans="1:1" x14ac:dyDescent="0.3">
      <c r="A774" t="s">
        <v>37</v>
      </c>
    </row>
    <row r="775" spans="1:1" x14ac:dyDescent="0.3">
      <c r="A775" t="s">
        <v>36</v>
      </c>
    </row>
    <row r="776" spans="1:1" x14ac:dyDescent="0.3">
      <c r="A776" t="s">
        <v>35</v>
      </c>
    </row>
    <row r="777" spans="1:1" x14ac:dyDescent="0.3">
      <c r="A777" t="s">
        <v>38</v>
      </c>
    </row>
    <row r="778" spans="1:1" x14ac:dyDescent="0.3">
      <c r="A778" t="s">
        <v>24</v>
      </c>
    </row>
    <row r="779" spans="1:1" x14ac:dyDescent="0.3">
      <c r="A779" t="s">
        <v>25</v>
      </c>
    </row>
    <row r="780" spans="1:1" x14ac:dyDescent="0.3">
      <c r="A780" t="s">
        <v>28</v>
      </c>
    </row>
    <row r="781" spans="1:1" x14ac:dyDescent="0.3">
      <c r="A781" t="s">
        <v>27</v>
      </c>
    </row>
    <row r="782" spans="1:1" x14ac:dyDescent="0.3">
      <c r="A782" t="s">
        <v>26</v>
      </c>
    </row>
    <row r="783" spans="1:1" x14ac:dyDescent="0.3">
      <c r="A783" t="s">
        <v>27</v>
      </c>
    </row>
    <row r="784" spans="1:1" x14ac:dyDescent="0.3">
      <c r="A784" t="s">
        <v>26</v>
      </c>
    </row>
    <row r="785" spans="1:1" x14ac:dyDescent="0.3">
      <c r="A785" t="s">
        <v>27</v>
      </c>
    </row>
    <row r="786" spans="1:1" x14ac:dyDescent="0.3">
      <c r="A786" t="s">
        <v>27</v>
      </c>
    </row>
    <row r="787" spans="1:1" x14ac:dyDescent="0.3">
      <c r="A787" t="s">
        <v>27</v>
      </c>
    </row>
    <row r="788" spans="1:1" x14ac:dyDescent="0.3">
      <c r="A788" t="s">
        <v>26</v>
      </c>
    </row>
    <row r="789" spans="1:1" x14ac:dyDescent="0.3">
      <c r="A789" t="s">
        <v>27</v>
      </c>
    </row>
    <row r="790" spans="1:1" x14ac:dyDescent="0.3">
      <c r="A790" t="s">
        <v>27</v>
      </c>
    </row>
    <row r="791" spans="1:1" x14ac:dyDescent="0.3">
      <c r="A791" t="s">
        <v>26</v>
      </c>
    </row>
    <row r="792" spans="1:1" x14ac:dyDescent="0.3">
      <c r="A792" t="s">
        <v>27</v>
      </c>
    </row>
    <row r="793" spans="1:1" x14ac:dyDescent="0.3">
      <c r="A793" t="s">
        <v>32</v>
      </c>
    </row>
    <row r="794" spans="1:1" x14ac:dyDescent="0.3">
      <c r="A794" t="s">
        <v>26</v>
      </c>
    </row>
    <row r="795" spans="1:1" x14ac:dyDescent="0.3">
      <c r="A795" t="s">
        <v>27</v>
      </c>
    </row>
    <row r="796" spans="1:1" x14ac:dyDescent="0.3">
      <c r="A796" t="s">
        <v>26</v>
      </c>
    </row>
    <row r="797" spans="1:1" x14ac:dyDescent="0.3">
      <c r="A797" t="s">
        <v>27</v>
      </c>
    </row>
    <row r="798" spans="1:1" x14ac:dyDescent="0.3">
      <c r="A798" t="s">
        <v>26</v>
      </c>
    </row>
    <row r="799" spans="1:1" x14ac:dyDescent="0.3">
      <c r="A799" t="s">
        <v>27</v>
      </c>
    </row>
    <row r="800" spans="1:1" x14ac:dyDescent="0.3">
      <c r="A800" t="s">
        <v>26</v>
      </c>
    </row>
    <row r="801" spans="1:1" x14ac:dyDescent="0.3">
      <c r="A801" t="s">
        <v>27</v>
      </c>
    </row>
    <row r="802" spans="1:1" x14ac:dyDescent="0.3">
      <c r="A802" t="s">
        <v>27</v>
      </c>
    </row>
    <row r="803" spans="1:1" x14ac:dyDescent="0.3">
      <c r="A803" t="s">
        <v>27</v>
      </c>
    </row>
    <row r="804" spans="1:1" x14ac:dyDescent="0.3">
      <c r="A804" t="s">
        <v>27</v>
      </c>
    </row>
    <row r="805" spans="1:1" x14ac:dyDescent="0.3">
      <c r="A805" t="s">
        <v>124</v>
      </c>
    </row>
    <row r="806" spans="1:1" x14ac:dyDescent="0.3">
      <c r="A806" t="s">
        <v>121</v>
      </c>
    </row>
    <row r="807" spans="1:1" x14ac:dyDescent="0.3">
      <c r="A807" t="s">
        <v>27</v>
      </c>
    </row>
    <row r="808" spans="1:1" x14ac:dyDescent="0.3">
      <c r="A808" t="s">
        <v>119</v>
      </c>
    </row>
    <row r="809" spans="1:1" x14ac:dyDescent="0.3">
      <c r="A809" t="s">
        <v>27</v>
      </c>
    </row>
    <row r="810" spans="1:1" x14ac:dyDescent="0.3">
      <c r="A810" t="s">
        <v>174</v>
      </c>
    </row>
    <row r="811" spans="1:1" x14ac:dyDescent="0.3">
      <c r="A811" t="s">
        <v>172</v>
      </c>
    </row>
    <row r="812" spans="1:1" x14ac:dyDescent="0.3">
      <c r="A812" t="s">
        <v>89</v>
      </c>
    </row>
    <row r="813" spans="1:1" x14ac:dyDescent="0.3">
      <c r="A813" t="s">
        <v>159</v>
      </c>
    </row>
    <row r="814" spans="1:1" x14ac:dyDescent="0.3">
      <c r="A814" t="s">
        <v>155</v>
      </c>
    </row>
    <row r="815" spans="1:1" x14ac:dyDescent="0.3">
      <c r="A815" t="s">
        <v>149</v>
      </c>
    </row>
    <row r="816" spans="1:1" x14ac:dyDescent="0.3">
      <c r="A816" t="s">
        <v>87</v>
      </c>
    </row>
    <row r="817" spans="1:1" x14ac:dyDescent="0.3">
      <c r="A817" t="s">
        <v>148</v>
      </c>
    </row>
    <row r="818" spans="1:1" x14ac:dyDescent="0.3">
      <c r="A818" t="s">
        <v>146</v>
      </c>
    </row>
    <row r="819" spans="1:1" x14ac:dyDescent="0.3">
      <c r="A819" t="s">
        <v>144</v>
      </c>
    </row>
    <row r="820" spans="1:1" x14ac:dyDescent="0.3">
      <c r="A820" t="s">
        <v>85</v>
      </c>
    </row>
    <row r="821" spans="1:1" x14ac:dyDescent="0.3">
      <c r="A821" t="s">
        <v>83</v>
      </c>
    </row>
    <row r="822" spans="1:1" x14ac:dyDescent="0.3">
      <c r="A822" t="s">
        <v>142</v>
      </c>
    </row>
    <row r="823" spans="1:1" x14ac:dyDescent="0.3">
      <c r="A823" t="s">
        <v>129</v>
      </c>
    </row>
    <row r="824" spans="1:1" x14ac:dyDescent="0.3">
      <c r="A824" t="s">
        <v>81</v>
      </c>
    </row>
    <row r="825" spans="1:1" x14ac:dyDescent="0.3">
      <c r="A825" t="s">
        <v>77</v>
      </c>
    </row>
    <row r="826" spans="1:1" x14ac:dyDescent="0.3">
      <c r="A826" t="s">
        <v>120</v>
      </c>
    </row>
    <row r="827" spans="1:1" x14ac:dyDescent="0.3">
      <c r="A827" t="s">
        <v>76</v>
      </c>
    </row>
    <row r="828" spans="1:1" x14ac:dyDescent="0.3">
      <c r="A828" t="s">
        <v>116</v>
      </c>
    </row>
    <row r="829" spans="1:1" x14ac:dyDescent="0.3">
      <c r="A829" t="s">
        <v>115</v>
      </c>
    </row>
    <row r="830" spans="1:1" x14ac:dyDescent="0.3">
      <c r="A830" t="s">
        <v>26</v>
      </c>
    </row>
    <row r="831" spans="1:1" x14ac:dyDescent="0.3">
      <c r="A831" t="s">
        <v>32</v>
      </c>
    </row>
    <row r="832" spans="1:1" x14ac:dyDescent="0.3">
      <c r="A832" t="s">
        <v>100</v>
      </c>
    </row>
    <row r="833" spans="1:1" x14ac:dyDescent="0.3">
      <c r="A833" t="s">
        <v>100</v>
      </c>
    </row>
    <row r="834" spans="1:1" x14ac:dyDescent="0.3">
      <c r="A834" t="s">
        <v>158</v>
      </c>
    </row>
    <row r="835" spans="1:1" x14ac:dyDescent="0.3">
      <c r="A835" t="s">
        <v>161</v>
      </c>
    </row>
    <row r="836" spans="1:1" x14ac:dyDescent="0.3">
      <c r="A836" t="s">
        <v>136</v>
      </c>
    </row>
    <row r="837" spans="1:1" x14ac:dyDescent="0.3">
      <c r="A837" t="s">
        <v>27</v>
      </c>
    </row>
    <row r="838" spans="1:1" x14ac:dyDescent="0.3">
      <c r="A838" t="s">
        <v>26</v>
      </c>
    </row>
    <row r="839" spans="1:1" x14ac:dyDescent="0.3">
      <c r="A839" t="s">
        <v>27</v>
      </c>
    </row>
    <row r="840" spans="1:1" x14ac:dyDescent="0.3">
      <c r="A840" t="s">
        <v>32</v>
      </c>
    </row>
    <row r="841" spans="1:1" x14ac:dyDescent="0.3">
      <c r="A841" t="s">
        <v>26</v>
      </c>
    </row>
    <row r="842" spans="1:1" x14ac:dyDescent="0.3">
      <c r="A842" t="s">
        <v>27</v>
      </c>
    </row>
    <row r="843" spans="1:1" x14ac:dyDescent="0.3">
      <c r="A843" t="s">
        <v>32</v>
      </c>
    </row>
    <row r="844" spans="1:1" x14ac:dyDescent="0.3">
      <c r="A844" t="s">
        <v>26</v>
      </c>
    </row>
    <row r="845" spans="1:1" x14ac:dyDescent="0.3">
      <c r="A845" t="s">
        <v>27</v>
      </c>
    </row>
    <row r="846" spans="1:1" x14ac:dyDescent="0.3">
      <c r="A846" t="s">
        <v>24</v>
      </c>
    </row>
    <row r="847" spans="1:1" x14ac:dyDescent="0.3">
      <c r="A847" t="s">
        <v>27</v>
      </c>
    </row>
    <row r="848" spans="1:1" x14ac:dyDescent="0.3">
      <c r="A848" t="s">
        <v>27</v>
      </c>
    </row>
    <row r="849" spans="1:1" x14ac:dyDescent="0.3">
      <c r="A849" t="s">
        <v>27</v>
      </c>
    </row>
    <row r="850" spans="1:1" x14ac:dyDescent="0.3">
      <c r="A850" t="s">
        <v>26</v>
      </c>
    </row>
    <row r="851" spans="1:1" x14ac:dyDescent="0.3">
      <c r="A851" t="s">
        <v>27</v>
      </c>
    </row>
    <row r="852" spans="1:1" x14ac:dyDescent="0.3">
      <c r="A852" t="s">
        <v>126</v>
      </c>
    </row>
    <row r="853" spans="1:1" x14ac:dyDescent="0.3">
      <c r="A853" t="s">
        <v>26</v>
      </c>
    </row>
    <row r="854" spans="1:1" x14ac:dyDescent="0.3">
      <c r="A854" t="s">
        <v>27</v>
      </c>
    </row>
    <row r="855" spans="1:1" x14ac:dyDescent="0.3">
      <c r="A855" t="s">
        <v>24</v>
      </c>
    </row>
    <row r="856" spans="1:1" x14ac:dyDescent="0.3">
      <c r="A856" t="s">
        <v>24</v>
      </c>
    </row>
    <row r="857" spans="1:1" x14ac:dyDescent="0.3">
      <c r="A857" t="s">
        <v>58</v>
      </c>
    </row>
    <row r="858" spans="1:1" x14ac:dyDescent="0.3">
      <c r="A858" t="s">
        <v>24</v>
      </c>
    </row>
    <row r="859" spans="1:1" x14ac:dyDescent="0.3">
      <c r="A859" t="s">
        <v>58</v>
      </c>
    </row>
    <row r="860" spans="1:1" x14ac:dyDescent="0.3">
      <c r="A860" t="s">
        <v>58</v>
      </c>
    </row>
    <row r="861" spans="1:1" x14ac:dyDescent="0.3">
      <c r="A861" t="s">
        <v>24</v>
      </c>
    </row>
    <row r="862" spans="1:1" x14ac:dyDescent="0.3">
      <c r="A862" t="s">
        <v>58</v>
      </c>
    </row>
    <row r="863" spans="1:1" x14ac:dyDescent="0.3">
      <c r="A863" t="s">
        <v>26</v>
      </c>
    </row>
    <row r="864" spans="1:1" x14ac:dyDescent="0.3">
      <c r="A864" t="s">
        <v>27</v>
      </c>
    </row>
    <row r="865" spans="1:1" x14ac:dyDescent="0.3">
      <c r="A865" t="s">
        <v>27</v>
      </c>
    </row>
    <row r="866" spans="1:1" x14ac:dyDescent="0.3">
      <c r="A866" t="s">
        <v>26</v>
      </c>
    </row>
    <row r="867" spans="1:1" x14ac:dyDescent="0.3">
      <c r="A867" t="s">
        <v>27</v>
      </c>
    </row>
    <row r="868" spans="1:1" x14ac:dyDescent="0.3">
      <c r="A868" t="s">
        <v>32</v>
      </c>
    </row>
    <row r="869" spans="1:1" x14ac:dyDescent="0.3">
      <c r="A869" t="s">
        <v>27</v>
      </c>
    </row>
    <row r="870" spans="1:1" x14ac:dyDescent="0.3">
      <c r="A870" t="s">
        <v>27</v>
      </c>
    </row>
    <row r="871" spans="1:1" x14ac:dyDescent="0.3">
      <c r="A871" t="s">
        <v>27</v>
      </c>
    </row>
    <row r="872" spans="1:1" x14ac:dyDescent="0.3">
      <c r="A872" t="s">
        <v>91</v>
      </c>
    </row>
    <row r="873" spans="1:1" x14ac:dyDescent="0.3">
      <c r="A873" t="s">
        <v>169</v>
      </c>
    </row>
    <row r="874" spans="1:1" x14ac:dyDescent="0.3">
      <c r="A874" t="s">
        <v>147</v>
      </c>
    </row>
    <row r="875" spans="1:1" x14ac:dyDescent="0.3">
      <c r="A875" t="s">
        <v>171</v>
      </c>
    </row>
    <row r="876" spans="1:1" x14ac:dyDescent="0.3">
      <c r="A876" t="s">
        <v>168</v>
      </c>
    </row>
    <row r="877" spans="1:1" x14ac:dyDescent="0.3">
      <c r="A877" t="s">
        <v>153</v>
      </c>
    </row>
    <row r="878" spans="1:1" x14ac:dyDescent="0.3">
      <c r="A878" t="s">
        <v>73</v>
      </c>
    </row>
    <row r="879" spans="1:1" x14ac:dyDescent="0.3">
      <c r="A879" t="s">
        <v>65</v>
      </c>
    </row>
    <row r="880" spans="1:1" x14ac:dyDescent="0.3">
      <c r="A880" t="s">
        <v>93</v>
      </c>
    </row>
    <row r="881" spans="1:1" x14ac:dyDescent="0.3">
      <c r="A881" t="s">
        <v>93</v>
      </c>
    </row>
    <row r="882" spans="1:1" x14ac:dyDescent="0.3">
      <c r="A882" t="s">
        <v>73</v>
      </c>
    </row>
    <row r="883" spans="1:1" x14ac:dyDescent="0.3">
      <c r="A883" t="s">
        <v>65</v>
      </c>
    </row>
    <row r="884" spans="1:1" x14ac:dyDescent="0.3">
      <c r="A884" t="s">
        <v>73</v>
      </c>
    </row>
    <row r="885" spans="1:1" x14ac:dyDescent="0.3">
      <c r="A885" t="s">
        <v>152</v>
      </c>
    </row>
    <row r="886" spans="1:1" x14ac:dyDescent="0.3">
      <c r="A886" t="s">
        <v>25</v>
      </c>
    </row>
    <row r="887" spans="1:1" x14ac:dyDescent="0.3">
      <c r="A887" t="s">
        <v>91</v>
      </c>
    </row>
    <row r="888" spans="1:1" x14ac:dyDescent="0.3">
      <c r="A888" t="s">
        <v>101</v>
      </c>
    </row>
    <row r="889" spans="1:1" x14ac:dyDescent="0.3">
      <c r="A889" t="s">
        <v>24</v>
      </c>
    </row>
    <row r="890" spans="1:1" x14ac:dyDescent="0.3">
      <c r="A890" t="s">
        <v>101</v>
      </c>
    </row>
    <row r="891" spans="1:1" x14ac:dyDescent="0.3">
      <c r="A891" t="s">
        <v>184</v>
      </c>
    </row>
    <row r="892" spans="1:1" x14ac:dyDescent="0.3">
      <c r="A892" t="s">
        <v>98</v>
      </c>
    </row>
    <row r="893" spans="1:1" x14ac:dyDescent="0.3">
      <c r="A893" t="s">
        <v>98</v>
      </c>
    </row>
    <row r="894" spans="1:1" x14ac:dyDescent="0.3">
      <c r="A894" t="s">
        <v>213</v>
      </c>
    </row>
    <row r="895" spans="1:1" x14ac:dyDescent="0.3">
      <c r="A895" t="s">
        <v>98</v>
      </c>
    </row>
    <row r="896" spans="1:1" x14ac:dyDescent="0.3">
      <c r="A896" t="s">
        <v>167</v>
      </c>
    </row>
    <row r="897" spans="1:1" x14ac:dyDescent="0.3">
      <c r="A897" t="s">
        <v>77</v>
      </c>
    </row>
  </sheetData>
  <pageMargins left="0.7" right="0.7" top="0.75" bottom="0.75" header="0.3" footer="0.3"/>
  <drawing r:id="rId5"/>
  <tableParts count="3"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12AB-6285-45BC-ABA0-8403E755CA06}">
  <dimension ref="A2:O30"/>
  <sheetViews>
    <sheetView workbookViewId="0">
      <selection activeCell="I18" sqref="I18"/>
    </sheetView>
  </sheetViews>
  <sheetFormatPr defaultRowHeight="14.4" x14ac:dyDescent="0.3"/>
  <cols>
    <col min="1" max="1" width="12.6640625" bestFit="1" customWidth="1"/>
    <col min="2" max="2" width="26.33203125" bestFit="1" customWidth="1"/>
    <col min="14" max="14" width="17.6640625" customWidth="1"/>
    <col min="15" max="15" width="21.109375" customWidth="1"/>
  </cols>
  <sheetData>
    <row r="2" spans="1:15" x14ac:dyDescent="0.3">
      <c r="M2" s="5" t="s">
        <v>22</v>
      </c>
      <c r="N2" s="5" t="s">
        <v>214</v>
      </c>
      <c r="O2" s="5" t="s">
        <v>23</v>
      </c>
    </row>
    <row r="3" spans="1:15" x14ac:dyDescent="0.3">
      <c r="A3" s="3" t="s">
        <v>22</v>
      </c>
      <c r="B3" t="s">
        <v>214</v>
      </c>
      <c r="M3" s="4">
        <v>0</v>
      </c>
      <c r="N3">
        <v>2</v>
      </c>
      <c r="O3">
        <v>2</v>
      </c>
    </row>
    <row r="4" spans="1:15" x14ac:dyDescent="0.3">
      <c r="A4" s="4">
        <v>0</v>
      </c>
      <c r="B4">
        <v>2</v>
      </c>
      <c r="M4" s="4">
        <v>1</v>
      </c>
      <c r="N4">
        <v>495</v>
      </c>
      <c r="O4">
        <v>496</v>
      </c>
    </row>
    <row r="5" spans="1:15" x14ac:dyDescent="0.3">
      <c r="A5" s="4">
        <v>1</v>
      </c>
      <c r="B5">
        <v>495</v>
      </c>
      <c r="M5" s="4">
        <v>2</v>
      </c>
      <c r="N5">
        <v>54</v>
      </c>
      <c r="O5">
        <v>52</v>
      </c>
    </row>
    <row r="6" spans="1:15" x14ac:dyDescent="0.3">
      <c r="A6" s="4">
        <v>2</v>
      </c>
      <c r="B6">
        <v>54</v>
      </c>
      <c r="M6" s="4">
        <v>3</v>
      </c>
      <c r="N6">
        <v>25</v>
      </c>
      <c r="O6">
        <v>27</v>
      </c>
    </row>
    <row r="7" spans="1:15" x14ac:dyDescent="0.3">
      <c r="A7" s="4">
        <v>3</v>
      </c>
      <c r="B7">
        <v>25</v>
      </c>
      <c r="M7" s="4">
        <v>4</v>
      </c>
      <c r="N7">
        <v>3</v>
      </c>
      <c r="O7">
        <v>16</v>
      </c>
    </row>
    <row r="8" spans="1:15" x14ac:dyDescent="0.3">
      <c r="A8" s="4">
        <v>4</v>
      </c>
      <c r="B8">
        <v>3</v>
      </c>
      <c r="M8" s="4">
        <v>5</v>
      </c>
      <c r="N8">
        <v>25</v>
      </c>
      <c r="O8">
        <v>12</v>
      </c>
    </row>
    <row r="9" spans="1:15" x14ac:dyDescent="0.3">
      <c r="A9" s="4">
        <v>5</v>
      </c>
      <c r="B9">
        <v>25</v>
      </c>
      <c r="M9" s="4">
        <v>6</v>
      </c>
      <c r="N9">
        <v>1</v>
      </c>
      <c r="O9">
        <v>1</v>
      </c>
    </row>
    <row r="10" spans="1:15" x14ac:dyDescent="0.3">
      <c r="A10" s="4">
        <v>6</v>
      </c>
      <c r="B10">
        <v>1</v>
      </c>
      <c r="M10" s="4">
        <v>7</v>
      </c>
      <c r="N10">
        <v>1</v>
      </c>
      <c r="O10">
        <v>1</v>
      </c>
    </row>
    <row r="11" spans="1:15" x14ac:dyDescent="0.3">
      <c r="A11" s="4">
        <v>7</v>
      </c>
      <c r="B11">
        <v>1</v>
      </c>
      <c r="M11" s="4">
        <v>8</v>
      </c>
      <c r="N11">
        <v>2</v>
      </c>
      <c r="O11">
        <v>1</v>
      </c>
    </row>
    <row r="12" spans="1:15" x14ac:dyDescent="0.3">
      <c r="A12" s="4">
        <v>8</v>
      </c>
      <c r="B12">
        <v>2</v>
      </c>
      <c r="M12" s="4">
        <v>19</v>
      </c>
      <c r="N12">
        <v>0</v>
      </c>
      <c r="O12">
        <v>1</v>
      </c>
    </row>
    <row r="13" spans="1:15" x14ac:dyDescent="0.3">
      <c r="A13" s="4">
        <v>20</v>
      </c>
      <c r="B13">
        <v>1</v>
      </c>
      <c r="M13" s="4">
        <v>20</v>
      </c>
      <c r="N13">
        <v>1</v>
      </c>
      <c r="O13">
        <v>0</v>
      </c>
    </row>
    <row r="14" spans="1:15" x14ac:dyDescent="0.3">
      <c r="A14" s="4" t="s">
        <v>33</v>
      </c>
      <c r="B14">
        <v>609</v>
      </c>
    </row>
    <row r="19" spans="1:2" x14ac:dyDescent="0.3">
      <c r="A19" s="3" t="s">
        <v>22</v>
      </c>
      <c r="B19" t="s">
        <v>40</v>
      </c>
    </row>
    <row r="20" spans="1:2" x14ac:dyDescent="0.3">
      <c r="A20" s="4">
        <v>0</v>
      </c>
      <c r="B20">
        <v>2</v>
      </c>
    </row>
    <row r="21" spans="1:2" x14ac:dyDescent="0.3">
      <c r="A21" s="4">
        <v>0.3010299956639812</v>
      </c>
      <c r="B21">
        <v>496</v>
      </c>
    </row>
    <row r="22" spans="1:2" x14ac:dyDescent="0.3">
      <c r="A22" s="4">
        <v>0.47712125471966244</v>
      </c>
      <c r="B22">
        <v>52</v>
      </c>
    </row>
    <row r="23" spans="1:2" x14ac:dyDescent="0.3">
      <c r="A23" s="4">
        <v>0.6020599913279624</v>
      </c>
      <c r="B23">
        <v>27</v>
      </c>
    </row>
    <row r="24" spans="1:2" x14ac:dyDescent="0.3">
      <c r="A24" s="4">
        <v>0.69897000433601886</v>
      </c>
      <c r="B24">
        <v>16</v>
      </c>
    </row>
    <row r="25" spans="1:2" x14ac:dyDescent="0.3">
      <c r="A25" s="4">
        <v>0.77815125038364363</v>
      </c>
      <c r="B25">
        <v>12</v>
      </c>
    </row>
    <row r="26" spans="1:2" x14ac:dyDescent="0.3">
      <c r="A26" s="4">
        <v>0.84509804001425681</v>
      </c>
      <c r="B26">
        <v>1</v>
      </c>
    </row>
    <row r="27" spans="1:2" x14ac:dyDescent="0.3">
      <c r="A27" s="4">
        <v>0.90308998699194354</v>
      </c>
      <c r="B27">
        <v>1</v>
      </c>
    </row>
    <row r="28" spans="1:2" x14ac:dyDescent="0.3">
      <c r="A28" s="4">
        <v>0.95424250943932487</v>
      </c>
      <c r="B28">
        <v>1</v>
      </c>
    </row>
    <row r="29" spans="1:2" x14ac:dyDescent="0.3">
      <c r="A29" s="4">
        <v>1.3010299956639813</v>
      </c>
      <c r="B29">
        <v>1</v>
      </c>
    </row>
    <row r="30" spans="1:2" x14ac:dyDescent="0.3">
      <c r="A30" s="4" t="s">
        <v>33</v>
      </c>
      <c r="B30">
        <v>609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37F7-B6BC-4C4E-A368-914035EAB15B}">
  <dimension ref="A3:D629"/>
  <sheetViews>
    <sheetView zoomScale="115" zoomScaleNormal="115" workbookViewId="0">
      <selection activeCell="A4" sqref="A4"/>
    </sheetView>
  </sheetViews>
  <sheetFormatPr defaultRowHeight="14.4" x14ac:dyDescent="0.3"/>
  <cols>
    <col min="1" max="1" width="12.6640625" bestFit="1" customWidth="1"/>
    <col min="2" max="2" width="22.109375" bestFit="1" customWidth="1"/>
    <col min="13" max="13" width="12.5546875" bestFit="1" customWidth="1"/>
    <col min="14" max="14" width="22.109375" bestFit="1" customWidth="1"/>
  </cols>
  <sheetData>
    <row r="3" spans="1:2" x14ac:dyDescent="0.3">
      <c r="A3" s="3" t="s">
        <v>22</v>
      </c>
      <c r="B3" t="s">
        <v>215</v>
      </c>
    </row>
    <row r="4" spans="1:2" x14ac:dyDescent="0.3">
      <c r="A4" s="4" t="s">
        <v>216</v>
      </c>
      <c r="B4">
        <v>25</v>
      </c>
    </row>
    <row r="5" spans="1:2" x14ac:dyDescent="0.3">
      <c r="A5" s="4" t="s">
        <v>217</v>
      </c>
      <c r="B5">
        <v>584</v>
      </c>
    </row>
    <row r="6" spans="1:2" x14ac:dyDescent="0.3">
      <c r="A6" s="4" t="s">
        <v>33</v>
      </c>
      <c r="B6">
        <v>609</v>
      </c>
    </row>
    <row r="20" spans="1:4" x14ac:dyDescent="0.3">
      <c r="A20" t="s">
        <v>218</v>
      </c>
      <c r="B20" t="s">
        <v>219</v>
      </c>
      <c r="C20" t="s">
        <v>220</v>
      </c>
      <c r="D20" t="s">
        <v>221</v>
      </c>
    </row>
    <row r="21" spans="1:4" x14ac:dyDescent="0.3">
      <c r="A21" s="12">
        <v>0</v>
      </c>
      <c r="B21">
        <v>1</v>
      </c>
      <c r="C21">
        <v>0.01</v>
      </c>
      <c r="D21">
        <v>0.12</v>
      </c>
    </row>
    <row r="22" spans="1:4" x14ac:dyDescent="0.3">
      <c r="A22" s="12">
        <v>0</v>
      </c>
      <c r="B22">
        <v>1</v>
      </c>
      <c r="C22">
        <v>0.01</v>
      </c>
      <c r="D22">
        <v>0.12</v>
      </c>
    </row>
    <row r="23" spans="1:4" x14ac:dyDescent="0.3">
      <c r="A23" s="12">
        <v>0</v>
      </c>
      <c r="B23">
        <v>1</v>
      </c>
      <c r="C23">
        <v>0.01</v>
      </c>
      <c r="D23">
        <v>0.09</v>
      </c>
    </row>
    <row r="24" spans="1:4" x14ac:dyDescent="0.3">
      <c r="A24" s="10">
        <v>0</v>
      </c>
      <c r="B24">
        <v>1</v>
      </c>
      <c r="C24">
        <v>0.04</v>
      </c>
      <c r="D24">
        <v>0.19</v>
      </c>
    </row>
    <row r="25" spans="1:4" x14ac:dyDescent="0.3">
      <c r="A25" s="12">
        <v>0</v>
      </c>
      <c r="B25">
        <v>1</v>
      </c>
      <c r="C25">
        <v>0.1</v>
      </c>
      <c r="D25">
        <v>0.3</v>
      </c>
    </row>
    <row r="26" spans="1:4" x14ac:dyDescent="0.3">
      <c r="A26" s="12">
        <v>0</v>
      </c>
      <c r="B26">
        <v>1</v>
      </c>
      <c r="C26">
        <v>0.11</v>
      </c>
      <c r="D26">
        <v>0.31</v>
      </c>
    </row>
    <row r="27" spans="1:4" x14ac:dyDescent="0.3">
      <c r="A27" s="12">
        <v>0</v>
      </c>
      <c r="B27">
        <v>1</v>
      </c>
      <c r="C27">
        <v>0.11</v>
      </c>
      <c r="D27">
        <v>0.31</v>
      </c>
    </row>
    <row r="28" spans="1:4" x14ac:dyDescent="0.3">
      <c r="A28" s="12">
        <v>0</v>
      </c>
      <c r="B28">
        <v>1</v>
      </c>
      <c r="C28">
        <v>0.44</v>
      </c>
      <c r="D28">
        <v>0.5</v>
      </c>
    </row>
    <row r="29" spans="1:4" x14ac:dyDescent="0.3">
      <c r="A29" s="12">
        <v>0</v>
      </c>
      <c r="B29">
        <v>1</v>
      </c>
      <c r="C29">
        <v>0.56000000000000005</v>
      </c>
      <c r="D29">
        <v>0.5</v>
      </c>
    </row>
    <row r="30" spans="1:4" x14ac:dyDescent="0.3">
      <c r="A30" s="12">
        <v>0</v>
      </c>
      <c r="B30">
        <v>1</v>
      </c>
      <c r="C30">
        <v>0.56000000000000005</v>
      </c>
      <c r="D30">
        <v>0.5</v>
      </c>
    </row>
    <row r="31" spans="1:4" x14ac:dyDescent="0.3">
      <c r="A31" s="10">
        <v>0</v>
      </c>
      <c r="B31">
        <v>1</v>
      </c>
      <c r="C31">
        <v>0.66</v>
      </c>
      <c r="D31">
        <v>0.47</v>
      </c>
    </row>
    <row r="32" spans="1:4" x14ac:dyDescent="0.3">
      <c r="A32" s="10">
        <v>0</v>
      </c>
      <c r="B32">
        <v>1</v>
      </c>
      <c r="C32">
        <v>0.83</v>
      </c>
      <c r="D32">
        <v>0.38</v>
      </c>
    </row>
    <row r="33" spans="1:4" x14ac:dyDescent="0.3">
      <c r="A33" s="12">
        <v>0</v>
      </c>
      <c r="B33">
        <v>1</v>
      </c>
      <c r="C33">
        <v>0.84</v>
      </c>
      <c r="D33">
        <v>0.36</v>
      </c>
    </row>
    <row r="34" spans="1:4" x14ac:dyDescent="0.3">
      <c r="A34" s="12">
        <v>0</v>
      </c>
      <c r="B34">
        <v>1</v>
      </c>
      <c r="C34">
        <v>0.85</v>
      </c>
      <c r="D34">
        <v>0.36</v>
      </c>
    </row>
    <row r="35" spans="1:4" x14ac:dyDescent="0.3">
      <c r="A35" s="12">
        <v>0</v>
      </c>
      <c r="B35">
        <v>1</v>
      </c>
      <c r="C35">
        <v>0.85</v>
      </c>
      <c r="D35">
        <v>0.36</v>
      </c>
    </row>
    <row r="36" spans="1:4" x14ac:dyDescent="0.3">
      <c r="A36" s="10">
        <v>0</v>
      </c>
      <c r="B36">
        <v>1</v>
      </c>
      <c r="C36">
        <v>0.85</v>
      </c>
      <c r="D36">
        <v>0.36</v>
      </c>
    </row>
    <row r="37" spans="1:4" x14ac:dyDescent="0.3">
      <c r="A37" s="12">
        <v>0</v>
      </c>
      <c r="B37">
        <v>1</v>
      </c>
      <c r="C37">
        <v>0.86</v>
      </c>
      <c r="D37">
        <v>0.35</v>
      </c>
    </row>
    <row r="38" spans="1:4" x14ac:dyDescent="0.3">
      <c r="A38" s="12">
        <v>0</v>
      </c>
      <c r="B38">
        <v>1</v>
      </c>
      <c r="C38">
        <v>0.86</v>
      </c>
      <c r="D38">
        <v>0.35</v>
      </c>
    </row>
    <row r="39" spans="1:4" x14ac:dyDescent="0.3">
      <c r="A39" s="12">
        <v>0</v>
      </c>
      <c r="B39">
        <v>1</v>
      </c>
      <c r="C39">
        <v>0.87</v>
      </c>
      <c r="D39">
        <v>0.34</v>
      </c>
    </row>
    <row r="40" spans="1:4" x14ac:dyDescent="0.3">
      <c r="A40" s="12">
        <v>0</v>
      </c>
      <c r="B40">
        <v>1</v>
      </c>
      <c r="C40">
        <v>0.89</v>
      </c>
      <c r="D40">
        <v>0.31</v>
      </c>
    </row>
    <row r="41" spans="1:4" x14ac:dyDescent="0.3">
      <c r="A41" s="10">
        <v>0</v>
      </c>
      <c r="B41">
        <v>1</v>
      </c>
      <c r="C41">
        <v>0.89</v>
      </c>
      <c r="D41">
        <v>0.31</v>
      </c>
    </row>
    <row r="42" spans="1:4" x14ac:dyDescent="0.3">
      <c r="A42" s="10">
        <v>0</v>
      </c>
      <c r="B42">
        <v>1</v>
      </c>
      <c r="C42">
        <v>0.89</v>
      </c>
      <c r="D42">
        <v>0.31</v>
      </c>
    </row>
    <row r="43" spans="1:4" x14ac:dyDescent="0.3">
      <c r="A43" s="12">
        <v>0</v>
      </c>
      <c r="B43">
        <v>1</v>
      </c>
      <c r="C43">
        <v>0.89</v>
      </c>
      <c r="D43">
        <v>0.31</v>
      </c>
    </row>
    <row r="44" spans="1:4" x14ac:dyDescent="0.3">
      <c r="A44" s="12">
        <v>0</v>
      </c>
      <c r="B44">
        <v>1</v>
      </c>
      <c r="C44">
        <v>0.89</v>
      </c>
      <c r="D44">
        <v>0.32</v>
      </c>
    </row>
    <row r="45" spans="1:4" x14ac:dyDescent="0.3">
      <c r="A45" s="10">
        <v>0</v>
      </c>
      <c r="B45">
        <v>4</v>
      </c>
      <c r="C45">
        <v>0.89</v>
      </c>
      <c r="D45">
        <v>0.4</v>
      </c>
    </row>
    <row r="46" spans="1:4" x14ac:dyDescent="0.3">
      <c r="A46" s="12">
        <v>0</v>
      </c>
      <c r="B46">
        <v>1</v>
      </c>
      <c r="C46">
        <v>0.9</v>
      </c>
      <c r="D46">
        <v>0.28999999999999998</v>
      </c>
    </row>
    <row r="47" spans="1:4" x14ac:dyDescent="0.3">
      <c r="A47" s="10">
        <v>0</v>
      </c>
      <c r="B47">
        <v>1</v>
      </c>
      <c r="C47">
        <v>0.9</v>
      </c>
      <c r="D47">
        <v>0.28999999999999998</v>
      </c>
    </row>
    <row r="48" spans="1:4" x14ac:dyDescent="0.3">
      <c r="A48" s="10">
        <v>0</v>
      </c>
      <c r="B48">
        <v>1</v>
      </c>
      <c r="C48">
        <v>0.9</v>
      </c>
      <c r="D48">
        <v>0.3</v>
      </c>
    </row>
    <row r="49" spans="1:4" x14ac:dyDescent="0.3">
      <c r="A49" s="10">
        <v>0</v>
      </c>
      <c r="B49">
        <v>1</v>
      </c>
      <c r="C49">
        <v>0.9</v>
      </c>
      <c r="D49">
        <v>0.3</v>
      </c>
    </row>
    <row r="50" spans="1:4" x14ac:dyDescent="0.3">
      <c r="A50" s="10">
        <v>0</v>
      </c>
      <c r="B50">
        <v>1</v>
      </c>
      <c r="C50">
        <v>0.9</v>
      </c>
      <c r="D50">
        <v>0.3</v>
      </c>
    </row>
    <row r="51" spans="1:4" x14ac:dyDescent="0.3">
      <c r="A51" s="10">
        <v>0</v>
      </c>
      <c r="B51">
        <v>1</v>
      </c>
      <c r="C51">
        <v>0.91</v>
      </c>
      <c r="D51">
        <v>0.28999999999999998</v>
      </c>
    </row>
    <row r="52" spans="1:4" x14ac:dyDescent="0.3">
      <c r="A52" s="10">
        <v>0</v>
      </c>
      <c r="B52">
        <v>1</v>
      </c>
      <c r="C52">
        <v>0.93</v>
      </c>
      <c r="D52">
        <v>0.25</v>
      </c>
    </row>
    <row r="53" spans="1:4" x14ac:dyDescent="0.3">
      <c r="A53" s="10">
        <v>0</v>
      </c>
      <c r="B53">
        <v>1</v>
      </c>
      <c r="C53">
        <v>0.94</v>
      </c>
      <c r="D53">
        <v>0.24</v>
      </c>
    </row>
    <row r="54" spans="1:4" x14ac:dyDescent="0.3">
      <c r="A54" s="12">
        <v>0</v>
      </c>
      <c r="B54">
        <v>1</v>
      </c>
      <c r="C54">
        <v>0.94</v>
      </c>
      <c r="D54">
        <v>0.24</v>
      </c>
    </row>
    <row r="55" spans="1:4" x14ac:dyDescent="0.3">
      <c r="A55" s="10">
        <v>0</v>
      </c>
      <c r="B55">
        <v>1</v>
      </c>
      <c r="C55">
        <v>0.94</v>
      </c>
      <c r="D55">
        <v>0.24</v>
      </c>
    </row>
    <row r="56" spans="1:4" x14ac:dyDescent="0.3">
      <c r="A56" s="10">
        <v>0</v>
      </c>
      <c r="B56">
        <v>1</v>
      </c>
      <c r="C56">
        <v>0.94</v>
      </c>
      <c r="D56">
        <v>0.24</v>
      </c>
    </row>
    <row r="57" spans="1:4" x14ac:dyDescent="0.3">
      <c r="A57" s="12">
        <v>0</v>
      </c>
      <c r="B57">
        <v>1</v>
      </c>
      <c r="C57">
        <v>0.94</v>
      </c>
      <c r="D57">
        <v>0.24</v>
      </c>
    </row>
    <row r="58" spans="1:4" x14ac:dyDescent="0.3">
      <c r="A58" s="12">
        <v>0</v>
      </c>
      <c r="B58">
        <v>1</v>
      </c>
      <c r="C58">
        <v>0.94</v>
      </c>
      <c r="D58">
        <v>0.24</v>
      </c>
    </row>
    <row r="59" spans="1:4" x14ac:dyDescent="0.3">
      <c r="A59" s="12">
        <v>0</v>
      </c>
      <c r="B59">
        <v>1</v>
      </c>
      <c r="C59">
        <v>0.94</v>
      </c>
      <c r="D59">
        <v>0.24</v>
      </c>
    </row>
    <row r="60" spans="1:4" x14ac:dyDescent="0.3">
      <c r="A60" s="12">
        <v>0</v>
      </c>
      <c r="B60">
        <v>1</v>
      </c>
      <c r="C60">
        <v>0.94</v>
      </c>
      <c r="D60">
        <v>0.24</v>
      </c>
    </row>
    <row r="61" spans="1:4" x14ac:dyDescent="0.3">
      <c r="A61" s="10">
        <v>0</v>
      </c>
      <c r="B61">
        <v>1</v>
      </c>
      <c r="C61">
        <v>0.94</v>
      </c>
      <c r="D61">
        <v>0.24</v>
      </c>
    </row>
    <row r="62" spans="1:4" x14ac:dyDescent="0.3">
      <c r="A62" s="10">
        <v>0</v>
      </c>
      <c r="B62">
        <v>1</v>
      </c>
      <c r="C62">
        <v>0.94</v>
      </c>
      <c r="D62">
        <v>0.24</v>
      </c>
    </row>
    <row r="63" spans="1:4" x14ac:dyDescent="0.3">
      <c r="A63" s="12">
        <v>0</v>
      </c>
      <c r="B63">
        <v>1</v>
      </c>
      <c r="C63">
        <v>0.94</v>
      </c>
      <c r="D63">
        <v>0.24</v>
      </c>
    </row>
    <row r="64" spans="1:4" x14ac:dyDescent="0.3">
      <c r="A64" s="12">
        <v>0</v>
      </c>
      <c r="B64">
        <v>1</v>
      </c>
      <c r="C64">
        <v>0.96</v>
      </c>
      <c r="D64">
        <v>0.21</v>
      </c>
    </row>
    <row r="65" spans="1:4" x14ac:dyDescent="0.3">
      <c r="A65" s="12">
        <v>0</v>
      </c>
      <c r="B65">
        <v>1</v>
      </c>
      <c r="C65">
        <v>0.96</v>
      </c>
      <c r="D65">
        <v>0.19</v>
      </c>
    </row>
    <row r="66" spans="1:4" x14ac:dyDescent="0.3">
      <c r="A66" s="12">
        <v>0</v>
      </c>
      <c r="B66">
        <v>1</v>
      </c>
      <c r="C66">
        <v>0.96</v>
      </c>
      <c r="D66">
        <v>0.2</v>
      </c>
    </row>
    <row r="67" spans="1:4" x14ac:dyDescent="0.3">
      <c r="A67" s="12">
        <v>0</v>
      </c>
      <c r="B67">
        <v>1</v>
      </c>
      <c r="C67">
        <v>0.97</v>
      </c>
      <c r="D67">
        <v>0.16</v>
      </c>
    </row>
    <row r="68" spans="1:4" x14ac:dyDescent="0.3">
      <c r="A68" s="12">
        <v>0</v>
      </c>
      <c r="B68">
        <v>1</v>
      </c>
      <c r="C68">
        <v>0.97</v>
      </c>
      <c r="D68">
        <v>0.17</v>
      </c>
    </row>
    <row r="69" spans="1:4" x14ac:dyDescent="0.3">
      <c r="A69" s="12">
        <v>0</v>
      </c>
      <c r="B69">
        <v>1</v>
      </c>
      <c r="C69">
        <v>0.97</v>
      </c>
      <c r="D69">
        <v>0.16</v>
      </c>
    </row>
    <row r="70" spans="1:4" x14ac:dyDescent="0.3">
      <c r="A70" s="12">
        <v>0</v>
      </c>
      <c r="B70">
        <v>1</v>
      </c>
      <c r="C70">
        <v>0.97</v>
      </c>
      <c r="D70">
        <v>0.16</v>
      </c>
    </row>
    <row r="71" spans="1:4" x14ac:dyDescent="0.3">
      <c r="A71" s="12">
        <v>0</v>
      </c>
      <c r="B71">
        <v>1</v>
      </c>
      <c r="C71">
        <v>0.97</v>
      </c>
      <c r="D71">
        <v>0.16</v>
      </c>
    </row>
    <row r="72" spans="1:4" x14ac:dyDescent="0.3">
      <c r="A72" s="12">
        <v>0</v>
      </c>
      <c r="B72">
        <v>1</v>
      </c>
      <c r="C72">
        <v>0.97</v>
      </c>
      <c r="D72">
        <v>0.17</v>
      </c>
    </row>
    <row r="73" spans="1:4" x14ac:dyDescent="0.3">
      <c r="A73" s="10">
        <v>0</v>
      </c>
      <c r="B73">
        <v>1</v>
      </c>
      <c r="C73">
        <v>0.97</v>
      </c>
      <c r="D73">
        <v>0.17</v>
      </c>
    </row>
    <row r="74" spans="1:4" x14ac:dyDescent="0.3">
      <c r="A74" s="12">
        <v>0</v>
      </c>
      <c r="B74">
        <v>1</v>
      </c>
      <c r="C74">
        <v>0.97</v>
      </c>
      <c r="D74">
        <v>0.17</v>
      </c>
    </row>
    <row r="75" spans="1:4" x14ac:dyDescent="0.3">
      <c r="A75" s="12">
        <v>0</v>
      </c>
      <c r="B75">
        <v>1</v>
      </c>
      <c r="C75">
        <v>0.97</v>
      </c>
      <c r="D75">
        <v>0.16</v>
      </c>
    </row>
    <row r="76" spans="1:4" x14ac:dyDescent="0.3">
      <c r="A76" s="12">
        <v>0</v>
      </c>
      <c r="B76">
        <v>1</v>
      </c>
      <c r="C76">
        <v>0.97</v>
      </c>
      <c r="D76">
        <v>0.17</v>
      </c>
    </row>
    <row r="77" spans="1:4" x14ac:dyDescent="0.3">
      <c r="A77" s="12">
        <v>0</v>
      </c>
      <c r="B77">
        <v>1</v>
      </c>
      <c r="C77">
        <v>0.97</v>
      </c>
      <c r="D77">
        <v>0.16</v>
      </c>
    </row>
    <row r="78" spans="1:4" x14ac:dyDescent="0.3">
      <c r="A78" s="12">
        <v>0</v>
      </c>
      <c r="B78">
        <v>1</v>
      </c>
      <c r="C78">
        <v>0.97</v>
      </c>
      <c r="D78">
        <v>0.16</v>
      </c>
    </row>
    <row r="79" spans="1:4" x14ac:dyDescent="0.3">
      <c r="A79" s="10">
        <v>0</v>
      </c>
      <c r="B79">
        <v>1</v>
      </c>
      <c r="C79">
        <v>0.97</v>
      </c>
      <c r="D79">
        <v>0.16</v>
      </c>
    </row>
    <row r="80" spans="1:4" x14ac:dyDescent="0.3">
      <c r="A80" s="12">
        <v>0</v>
      </c>
      <c r="B80">
        <v>1</v>
      </c>
      <c r="C80">
        <v>0.97</v>
      </c>
      <c r="D80">
        <v>0.16</v>
      </c>
    </row>
    <row r="81" spans="1:4" x14ac:dyDescent="0.3">
      <c r="A81" s="12">
        <v>0</v>
      </c>
      <c r="B81">
        <v>1</v>
      </c>
      <c r="C81">
        <v>0.97</v>
      </c>
      <c r="D81">
        <v>0.18</v>
      </c>
    </row>
    <row r="82" spans="1:4" x14ac:dyDescent="0.3">
      <c r="A82" s="10">
        <v>0</v>
      </c>
      <c r="B82">
        <v>1</v>
      </c>
      <c r="C82">
        <v>0.97</v>
      </c>
      <c r="D82">
        <v>0.16</v>
      </c>
    </row>
    <row r="83" spans="1:4" x14ac:dyDescent="0.3">
      <c r="A83" s="10">
        <v>0</v>
      </c>
      <c r="B83">
        <v>1</v>
      </c>
      <c r="C83">
        <v>0.97</v>
      </c>
      <c r="D83">
        <v>0.17</v>
      </c>
    </row>
    <row r="84" spans="1:4" x14ac:dyDescent="0.3">
      <c r="A84" s="10">
        <v>0</v>
      </c>
      <c r="B84">
        <v>1</v>
      </c>
      <c r="C84">
        <v>0.97</v>
      </c>
      <c r="D84">
        <v>0.16</v>
      </c>
    </row>
    <row r="85" spans="1:4" x14ac:dyDescent="0.3">
      <c r="A85" s="12">
        <v>0</v>
      </c>
      <c r="B85">
        <v>1</v>
      </c>
      <c r="C85">
        <v>0.97</v>
      </c>
      <c r="D85">
        <v>0.18</v>
      </c>
    </row>
    <row r="86" spans="1:4" x14ac:dyDescent="0.3">
      <c r="A86" s="10">
        <v>0</v>
      </c>
      <c r="B86">
        <v>1</v>
      </c>
      <c r="C86">
        <v>0.98</v>
      </c>
      <c r="D86">
        <v>0.13</v>
      </c>
    </row>
    <row r="87" spans="1:4" x14ac:dyDescent="0.3">
      <c r="A87" s="12">
        <v>0</v>
      </c>
      <c r="B87">
        <v>1</v>
      </c>
      <c r="C87">
        <v>0.98</v>
      </c>
      <c r="D87">
        <v>0.13</v>
      </c>
    </row>
    <row r="88" spans="1:4" x14ac:dyDescent="0.3">
      <c r="A88" s="12">
        <v>0</v>
      </c>
      <c r="B88">
        <v>1</v>
      </c>
      <c r="C88">
        <v>0.98</v>
      </c>
      <c r="D88">
        <v>0.15</v>
      </c>
    </row>
    <row r="89" spans="1:4" x14ac:dyDescent="0.3">
      <c r="A89" s="10">
        <v>0</v>
      </c>
      <c r="B89">
        <v>1</v>
      </c>
      <c r="C89">
        <v>0.98</v>
      </c>
      <c r="D89">
        <v>0.15</v>
      </c>
    </row>
    <row r="90" spans="1:4" x14ac:dyDescent="0.3">
      <c r="A90" s="12">
        <v>0</v>
      </c>
      <c r="B90">
        <v>1</v>
      </c>
      <c r="C90">
        <v>0.98</v>
      </c>
      <c r="D90">
        <v>0.13</v>
      </c>
    </row>
    <row r="91" spans="1:4" x14ac:dyDescent="0.3">
      <c r="A91" s="10">
        <v>0</v>
      </c>
      <c r="B91">
        <v>1</v>
      </c>
      <c r="C91">
        <v>0.98</v>
      </c>
      <c r="D91">
        <v>0.15</v>
      </c>
    </row>
    <row r="92" spans="1:4" x14ac:dyDescent="0.3">
      <c r="A92" s="12">
        <v>0</v>
      </c>
      <c r="B92">
        <v>1</v>
      </c>
      <c r="C92">
        <v>0.98</v>
      </c>
      <c r="D92">
        <v>0.15</v>
      </c>
    </row>
    <row r="93" spans="1:4" x14ac:dyDescent="0.3">
      <c r="A93" s="10">
        <v>0</v>
      </c>
      <c r="B93">
        <v>1</v>
      </c>
      <c r="C93">
        <v>0.98</v>
      </c>
      <c r="D93">
        <v>0.15</v>
      </c>
    </row>
    <row r="94" spans="1:4" x14ac:dyDescent="0.3">
      <c r="A94" s="12">
        <v>0</v>
      </c>
      <c r="B94">
        <v>1</v>
      </c>
      <c r="C94">
        <v>0.98</v>
      </c>
      <c r="D94">
        <v>0.13</v>
      </c>
    </row>
    <row r="95" spans="1:4" x14ac:dyDescent="0.3">
      <c r="A95" s="10">
        <v>0</v>
      </c>
      <c r="B95">
        <v>1</v>
      </c>
      <c r="C95">
        <v>0.98</v>
      </c>
      <c r="D95">
        <v>0.15</v>
      </c>
    </row>
    <row r="96" spans="1:4" x14ac:dyDescent="0.3">
      <c r="A96" s="12">
        <v>0</v>
      </c>
      <c r="B96">
        <v>1</v>
      </c>
      <c r="C96">
        <v>0.98</v>
      </c>
      <c r="D96">
        <v>0.15</v>
      </c>
    </row>
    <row r="97" spans="1:4" x14ac:dyDescent="0.3">
      <c r="A97" s="10">
        <v>0</v>
      </c>
      <c r="B97">
        <v>1</v>
      </c>
      <c r="C97">
        <v>0.98</v>
      </c>
      <c r="D97">
        <v>0.15</v>
      </c>
    </row>
    <row r="98" spans="1:4" x14ac:dyDescent="0.3">
      <c r="A98" s="12">
        <v>0</v>
      </c>
      <c r="B98">
        <v>1</v>
      </c>
      <c r="C98">
        <v>0.98</v>
      </c>
      <c r="D98">
        <v>0.15</v>
      </c>
    </row>
    <row r="99" spans="1:4" x14ac:dyDescent="0.3">
      <c r="A99" s="10">
        <v>0</v>
      </c>
      <c r="B99">
        <v>1</v>
      </c>
      <c r="C99">
        <v>0.98</v>
      </c>
      <c r="D99">
        <v>0.15</v>
      </c>
    </row>
    <row r="100" spans="1:4" x14ac:dyDescent="0.3">
      <c r="A100" s="12">
        <v>0</v>
      </c>
      <c r="B100">
        <v>1</v>
      </c>
      <c r="C100">
        <v>0.99</v>
      </c>
      <c r="D100">
        <v>0.09</v>
      </c>
    </row>
    <row r="101" spans="1:4" x14ac:dyDescent="0.3">
      <c r="A101" s="10">
        <v>0</v>
      </c>
      <c r="B101">
        <v>1</v>
      </c>
      <c r="C101">
        <v>0.99</v>
      </c>
      <c r="D101">
        <v>0.09</v>
      </c>
    </row>
    <row r="102" spans="1:4" x14ac:dyDescent="0.3">
      <c r="A102" s="10">
        <v>0</v>
      </c>
      <c r="B102">
        <v>1</v>
      </c>
      <c r="C102">
        <v>0.99</v>
      </c>
      <c r="D102">
        <v>0.09</v>
      </c>
    </row>
    <row r="103" spans="1:4" x14ac:dyDescent="0.3">
      <c r="A103" s="12">
        <v>0</v>
      </c>
      <c r="B103">
        <v>1</v>
      </c>
      <c r="C103">
        <v>0.99</v>
      </c>
      <c r="D103">
        <v>0.09</v>
      </c>
    </row>
    <row r="104" spans="1:4" x14ac:dyDescent="0.3">
      <c r="A104" s="12">
        <v>0</v>
      </c>
      <c r="B104">
        <v>1</v>
      </c>
      <c r="C104">
        <v>0.99</v>
      </c>
      <c r="D104">
        <v>0.09</v>
      </c>
    </row>
    <row r="105" spans="1:4" x14ac:dyDescent="0.3">
      <c r="A105" s="12">
        <v>0</v>
      </c>
      <c r="B105">
        <v>1</v>
      </c>
      <c r="C105">
        <v>0.99</v>
      </c>
      <c r="D105">
        <v>0.1</v>
      </c>
    </row>
    <row r="106" spans="1:4" x14ac:dyDescent="0.3">
      <c r="A106" s="12">
        <v>0</v>
      </c>
      <c r="B106">
        <v>1</v>
      </c>
      <c r="C106">
        <v>0.99</v>
      </c>
      <c r="D106">
        <v>0.09</v>
      </c>
    </row>
    <row r="107" spans="1:4" x14ac:dyDescent="0.3">
      <c r="A107" s="12">
        <v>0</v>
      </c>
      <c r="B107">
        <v>1</v>
      </c>
      <c r="C107">
        <v>0.99</v>
      </c>
      <c r="D107">
        <v>0.12</v>
      </c>
    </row>
    <row r="108" spans="1:4" x14ac:dyDescent="0.3">
      <c r="A108" s="10">
        <v>0</v>
      </c>
      <c r="B108">
        <v>1</v>
      </c>
      <c r="C108">
        <v>0.99</v>
      </c>
      <c r="D108">
        <v>0.09</v>
      </c>
    </row>
    <row r="109" spans="1:4" x14ac:dyDescent="0.3">
      <c r="A109" s="10">
        <v>0</v>
      </c>
      <c r="B109">
        <v>1</v>
      </c>
      <c r="C109">
        <v>0.99</v>
      </c>
      <c r="D109">
        <v>0.12</v>
      </c>
    </row>
    <row r="110" spans="1:4" x14ac:dyDescent="0.3">
      <c r="A110" s="10">
        <v>0</v>
      </c>
      <c r="B110">
        <v>1</v>
      </c>
      <c r="C110">
        <v>0.99</v>
      </c>
      <c r="D110">
        <v>0.09</v>
      </c>
    </row>
    <row r="111" spans="1:4" x14ac:dyDescent="0.3">
      <c r="A111" s="10">
        <v>0</v>
      </c>
      <c r="B111">
        <v>1</v>
      </c>
      <c r="C111">
        <v>0.99</v>
      </c>
      <c r="D111">
        <v>0.09</v>
      </c>
    </row>
    <row r="112" spans="1:4" x14ac:dyDescent="0.3">
      <c r="A112" s="10">
        <v>0</v>
      </c>
      <c r="B112">
        <v>1</v>
      </c>
      <c r="C112">
        <v>0.99</v>
      </c>
      <c r="D112">
        <v>0.09</v>
      </c>
    </row>
    <row r="113" spans="1:4" x14ac:dyDescent="0.3">
      <c r="A113" s="12">
        <v>0</v>
      </c>
      <c r="B113">
        <v>1</v>
      </c>
      <c r="C113">
        <v>0.99</v>
      </c>
      <c r="D113">
        <v>0.09</v>
      </c>
    </row>
    <row r="114" spans="1:4" x14ac:dyDescent="0.3">
      <c r="A114" s="10">
        <v>0</v>
      </c>
      <c r="B114">
        <v>1</v>
      </c>
      <c r="C114">
        <v>0.99</v>
      </c>
      <c r="D114">
        <v>0.09</v>
      </c>
    </row>
    <row r="115" spans="1:4" x14ac:dyDescent="0.3">
      <c r="A115" s="10">
        <v>0</v>
      </c>
      <c r="B115">
        <v>1</v>
      </c>
      <c r="C115">
        <v>0.99</v>
      </c>
      <c r="D115">
        <v>0.09</v>
      </c>
    </row>
    <row r="116" spans="1:4" x14ac:dyDescent="0.3">
      <c r="A116" s="10">
        <v>0</v>
      </c>
      <c r="B116">
        <v>1</v>
      </c>
      <c r="C116">
        <v>0.99</v>
      </c>
      <c r="D116">
        <v>0.09</v>
      </c>
    </row>
    <row r="117" spans="1:4" x14ac:dyDescent="0.3">
      <c r="A117" s="10">
        <v>0</v>
      </c>
      <c r="B117">
        <v>1</v>
      </c>
      <c r="C117">
        <v>0.99</v>
      </c>
      <c r="D117">
        <v>0.09</v>
      </c>
    </row>
    <row r="118" spans="1:4" x14ac:dyDescent="0.3">
      <c r="A118" s="10">
        <v>0</v>
      </c>
      <c r="B118">
        <v>1</v>
      </c>
      <c r="C118">
        <v>0.99</v>
      </c>
      <c r="D118">
        <v>0.09</v>
      </c>
    </row>
    <row r="119" spans="1:4" x14ac:dyDescent="0.3">
      <c r="A119" s="12">
        <v>0</v>
      </c>
      <c r="B119">
        <v>1</v>
      </c>
      <c r="C119">
        <v>0.99</v>
      </c>
      <c r="D119">
        <v>0.1</v>
      </c>
    </row>
    <row r="120" spans="1:4" x14ac:dyDescent="0.3">
      <c r="A120" s="10">
        <v>0</v>
      </c>
      <c r="B120">
        <v>1</v>
      </c>
      <c r="C120">
        <v>0.99</v>
      </c>
      <c r="D120">
        <v>0.09</v>
      </c>
    </row>
    <row r="121" spans="1:4" x14ac:dyDescent="0.3">
      <c r="A121" s="12">
        <v>0</v>
      </c>
      <c r="B121">
        <v>1</v>
      </c>
      <c r="C121">
        <v>0.99</v>
      </c>
      <c r="D121">
        <v>0.09</v>
      </c>
    </row>
    <row r="122" spans="1:4" x14ac:dyDescent="0.3">
      <c r="A122" s="10">
        <v>0</v>
      </c>
      <c r="B122">
        <v>1</v>
      </c>
      <c r="C122">
        <v>0.99</v>
      </c>
      <c r="D122">
        <v>0.09</v>
      </c>
    </row>
    <row r="123" spans="1:4" x14ac:dyDescent="0.3">
      <c r="A123" s="12">
        <v>0</v>
      </c>
      <c r="B123">
        <v>1</v>
      </c>
      <c r="C123">
        <v>0.99</v>
      </c>
      <c r="D123">
        <v>0.09</v>
      </c>
    </row>
    <row r="124" spans="1:4" x14ac:dyDescent="0.3">
      <c r="A124" s="10">
        <v>0</v>
      </c>
      <c r="B124">
        <v>1</v>
      </c>
      <c r="C124">
        <v>0.99</v>
      </c>
      <c r="D124">
        <v>0.09</v>
      </c>
    </row>
    <row r="125" spans="1:4" x14ac:dyDescent="0.3">
      <c r="A125" s="10">
        <v>0</v>
      </c>
      <c r="B125">
        <v>1</v>
      </c>
      <c r="C125">
        <v>0.99</v>
      </c>
      <c r="D125">
        <v>0.09</v>
      </c>
    </row>
    <row r="126" spans="1:4" x14ac:dyDescent="0.3">
      <c r="A126" s="12">
        <v>0</v>
      </c>
      <c r="B126">
        <v>1</v>
      </c>
      <c r="C126">
        <v>0.99</v>
      </c>
      <c r="D126">
        <v>0.09</v>
      </c>
    </row>
    <row r="127" spans="1:4" x14ac:dyDescent="0.3">
      <c r="A127" s="10">
        <v>0</v>
      </c>
      <c r="B127">
        <v>1</v>
      </c>
      <c r="C127">
        <v>0.99</v>
      </c>
      <c r="D127">
        <v>0.09</v>
      </c>
    </row>
    <row r="128" spans="1:4" x14ac:dyDescent="0.3">
      <c r="A128" s="12">
        <v>0</v>
      </c>
      <c r="B128">
        <v>1</v>
      </c>
      <c r="C128">
        <v>0.99</v>
      </c>
      <c r="D128">
        <v>0.12</v>
      </c>
    </row>
    <row r="129" spans="1:4" x14ac:dyDescent="0.3">
      <c r="A129" s="10">
        <v>0</v>
      </c>
      <c r="B129">
        <v>1</v>
      </c>
      <c r="C129">
        <v>0.99</v>
      </c>
      <c r="D129">
        <v>0.12</v>
      </c>
    </row>
    <row r="130" spans="1:4" x14ac:dyDescent="0.3">
      <c r="A130" s="10">
        <v>0</v>
      </c>
      <c r="B130">
        <v>1</v>
      </c>
      <c r="C130">
        <v>0.99</v>
      </c>
      <c r="D130">
        <v>0.09</v>
      </c>
    </row>
    <row r="131" spans="1:4" x14ac:dyDescent="0.3">
      <c r="A131" s="12">
        <v>0</v>
      </c>
      <c r="B131">
        <v>1</v>
      </c>
      <c r="C131">
        <v>0.99</v>
      </c>
      <c r="D131">
        <v>0.09</v>
      </c>
    </row>
    <row r="132" spans="1:4" x14ac:dyDescent="0.3">
      <c r="A132" s="10">
        <v>0</v>
      </c>
      <c r="B132">
        <v>1</v>
      </c>
      <c r="C132">
        <v>0.99</v>
      </c>
      <c r="D132">
        <v>0.09</v>
      </c>
    </row>
    <row r="133" spans="1:4" x14ac:dyDescent="0.3">
      <c r="A133" s="12">
        <v>0</v>
      </c>
      <c r="B133">
        <v>1</v>
      </c>
      <c r="C133">
        <v>0.99</v>
      </c>
      <c r="D133">
        <v>0.09</v>
      </c>
    </row>
    <row r="134" spans="1:4" x14ac:dyDescent="0.3">
      <c r="A134" s="10">
        <v>0</v>
      </c>
      <c r="B134">
        <v>1</v>
      </c>
      <c r="C134">
        <v>0.99</v>
      </c>
      <c r="D134">
        <v>0.12</v>
      </c>
    </row>
    <row r="135" spans="1:4" x14ac:dyDescent="0.3">
      <c r="A135" s="12">
        <v>0</v>
      </c>
      <c r="B135">
        <v>1</v>
      </c>
      <c r="C135">
        <v>0.99</v>
      </c>
      <c r="D135">
        <v>0.09</v>
      </c>
    </row>
    <row r="136" spans="1:4" x14ac:dyDescent="0.3">
      <c r="A136" s="10">
        <v>0</v>
      </c>
      <c r="B136">
        <v>1</v>
      </c>
      <c r="C136">
        <v>0.99</v>
      </c>
      <c r="D136">
        <v>0.1</v>
      </c>
    </row>
    <row r="137" spans="1:4" x14ac:dyDescent="0.3">
      <c r="A137" s="12">
        <v>0</v>
      </c>
      <c r="B137">
        <v>1</v>
      </c>
      <c r="C137">
        <v>0.99</v>
      </c>
      <c r="D137">
        <v>0.09</v>
      </c>
    </row>
    <row r="138" spans="1:4" x14ac:dyDescent="0.3">
      <c r="A138" s="10">
        <v>0</v>
      </c>
      <c r="B138">
        <v>1</v>
      </c>
      <c r="C138">
        <v>0.99</v>
      </c>
      <c r="D138">
        <v>0.12</v>
      </c>
    </row>
    <row r="139" spans="1:4" x14ac:dyDescent="0.3">
      <c r="A139" s="10">
        <v>0</v>
      </c>
      <c r="B139">
        <v>1</v>
      </c>
      <c r="C139">
        <v>0.99</v>
      </c>
      <c r="D139">
        <v>0.09</v>
      </c>
    </row>
    <row r="140" spans="1:4" x14ac:dyDescent="0.3">
      <c r="A140" s="12">
        <v>0</v>
      </c>
      <c r="B140">
        <v>1</v>
      </c>
      <c r="C140">
        <v>0.99</v>
      </c>
      <c r="D140">
        <v>0.09</v>
      </c>
    </row>
    <row r="141" spans="1:4" x14ac:dyDescent="0.3">
      <c r="A141" s="10">
        <v>0</v>
      </c>
      <c r="B141">
        <v>1</v>
      </c>
      <c r="C141">
        <v>0.99</v>
      </c>
      <c r="D141">
        <v>0.09</v>
      </c>
    </row>
    <row r="142" spans="1:4" x14ac:dyDescent="0.3">
      <c r="A142" s="12">
        <v>0</v>
      </c>
      <c r="B142">
        <v>1</v>
      </c>
      <c r="C142">
        <v>0.99</v>
      </c>
      <c r="D142">
        <v>0.09</v>
      </c>
    </row>
    <row r="143" spans="1:4" x14ac:dyDescent="0.3">
      <c r="A143" s="10">
        <v>0</v>
      </c>
      <c r="B143">
        <v>1</v>
      </c>
      <c r="C143">
        <v>0.99</v>
      </c>
      <c r="D143">
        <v>0.09</v>
      </c>
    </row>
    <row r="144" spans="1:4" x14ac:dyDescent="0.3">
      <c r="A144" s="10">
        <v>0</v>
      </c>
      <c r="B144">
        <v>1</v>
      </c>
      <c r="C144">
        <v>0.99</v>
      </c>
      <c r="D144">
        <v>0.1</v>
      </c>
    </row>
    <row r="145" spans="1:4" x14ac:dyDescent="0.3">
      <c r="A145" s="10">
        <v>0</v>
      </c>
      <c r="B145">
        <v>1</v>
      </c>
      <c r="C145">
        <v>0.99</v>
      </c>
      <c r="D145">
        <v>0.1</v>
      </c>
    </row>
    <row r="146" spans="1:4" x14ac:dyDescent="0.3">
      <c r="A146" s="10">
        <v>0</v>
      </c>
      <c r="B146">
        <v>1</v>
      </c>
      <c r="C146">
        <v>0.99</v>
      </c>
      <c r="D146">
        <v>0.09</v>
      </c>
    </row>
    <row r="147" spans="1:4" x14ac:dyDescent="0.3">
      <c r="A147" s="10">
        <v>0</v>
      </c>
      <c r="B147">
        <v>1</v>
      </c>
      <c r="C147">
        <v>0.99</v>
      </c>
      <c r="D147">
        <v>0.09</v>
      </c>
    </row>
    <row r="148" spans="1:4" x14ac:dyDescent="0.3">
      <c r="A148" s="12">
        <v>0</v>
      </c>
      <c r="B148">
        <v>1</v>
      </c>
      <c r="C148">
        <v>0.99</v>
      </c>
      <c r="D148">
        <v>0.09</v>
      </c>
    </row>
    <row r="149" spans="1:4" x14ac:dyDescent="0.3">
      <c r="A149" s="10">
        <v>0</v>
      </c>
      <c r="B149">
        <v>1</v>
      </c>
      <c r="C149">
        <v>0.99</v>
      </c>
      <c r="D149">
        <v>0.09</v>
      </c>
    </row>
    <row r="150" spans="1:4" x14ac:dyDescent="0.3">
      <c r="A150" s="12">
        <v>0</v>
      </c>
      <c r="B150">
        <v>1</v>
      </c>
      <c r="C150">
        <v>0.99</v>
      </c>
      <c r="D150">
        <v>0.09</v>
      </c>
    </row>
    <row r="151" spans="1:4" x14ac:dyDescent="0.3">
      <c r="A151" s="10">
        <v>0</v>
      </c>
      <c r="B151">
        <v>1</v>
      </c>
      <c r="C151">
        <v>0.99</v>
      </c>
      <c r="D151">
        <v>0.12</v>
      </c>
    </row>
    <row r="152" spans="1:4" x14ac:dyDescent="0.3">
      <c r="A152" s="12">
        <v>0</v>
      </c>
      <c r="B152">
        <v>1</v>
      </c>
      <c r="C152">
        <v>0.99</v>
      </c>
      <c r="D152">
        <v>0.09</v>
      </c>
    </row>
    <row r="153" spans="1:4" x14ac:dyDescent="0.3">
      <c r="A153" s="12">
        <v>0</v>
      </c>
      <c r="B153">
        <v>1</v>
      </c>
      <c r="C153">
        <v>0.99</v>
      </c>
      <c r="D153">
        <v>0.09</v>
      </c>
    </row>
    <row r="154" spans="1:4" x14ac:dyDescent="0.3">
      <c r="A154" s="10">
        <v>0</v>
      </c>
      <c r="B154">
        <v>1</v>
      </c>
      <c r="C154">
        <v>0.99</v>
      </c>
      <c r="D154">
        <v>0.09</v>
      </c>
    </row>
    <row r="155" spans="1:4" x14ac:dyDescent="0.3">
      <c r="A155" s="10">
        <v>0</v>
      </c>
      <c r="B155">
        <v>1</v>
      </c>
      <c r="C155">
        <v>0.99</v>
      </c>
      <c r="D155">
        <v>0.1</v>
      </c>
    </row>
    <row r="156" spans="1:4" x14ac:dyDescent="0.3">
      <c r="A156" s="12">
        <v>0</v>
      </c>
      <c r="B156">
        <v>1</v>
      </c>
      <c r="C156">
        <v>0.99</v>
      </c>
      <c r="D156">
        <v>0.09</v>
      </c>
    </row>
    <row r="157" spans="1:4" x14ac:dyDescent="0.3">
      <c r="A157" s="12">
        <v>0</v>
      </c>
      <c r="B157">
        <v>1</v>
      </c>
      <c r="C157">
        <v>0.99</v>
      </c>
      <c r="D157">
        <v>0.09</v>
      </c>
    </row>
    <row r="158" spans="1:4" x14ac:dyDescent="0.3">
      <c r="A158" s="12">
        <v>0</v>
      </c>
      <c r="B158">
        <v>1</v>
      </c>
      <c r="C158">
        <v>0.99</v>
      </c>
      <c r="D158">
        <v>0.09</v>
      </c>
    </row>
    <row r="159" spans="1:4" x14ac:dyDescent="0.3">
      <c r="A159" s="12">
        <v>0</v>
      </c>
      <c r="B159">
        <v>1</v>
      </c>
      <c r="C159">
        <v>0.99</v>
      </c>
      <c r="D159">
        <v>0.09</v>
      </c>
    </row>
    <row r="160" spans="1:4" x14ac:dyDescent="0.3">
      <c r="A160" s="10">
        <v>0</v>
      </c>
      <c r="B160">
        <v>1</v>
      </c>
      <c r="C160">
        <v>0.99</v>
      </c>
      <c r="D160">
        <v>0.09</v>
      </c>
    </row>
    <row r="161" spans="1:4" x14ac:dyDescent="0.3">
      <c r="A161" s="10">
        <v>0</v>
      </c>
      <c r="B161">
        <v>1</v>
      </c>
      <c r="C161">
        <v>0.99</v>
      </c>
      <c r="D161">
        <v>0.1</v>
      </c>
    </row>
    <row r="162" spans="1:4" x14ac:dyDescent="0.3">
      <c r="A162" s="10">
        <v>0</v>
      </c>
      <c r="B162">
        <v>1</v>
      </c>
      <c r="C162">
        <v>0.99</v>
      </c>
      <c r="D162">
        <v>0.12</v>
      </c>
    </row>
    <row r="163" spans="1:4" x14ac:dyDescent="0.3">
      <c r="A163" s="10">
        <v>0</v>
      </c>
      <c r="B163">
        <v>1</v>
      </c>
      <c r="C163">
        <v>0.99</v>
      </c>
      <c r="D163">
        <v>0.09</v>
      </c>
    </row>
    <row r="164" spans="1:4" x14ac:dyDescent="0.3">
      <c r="A164" s="10">
        <v>0</v>
      </c>
      <c r="B164">
        <v>1</v>
      </c>
      <c r="C164">
        <v>0.99</v>
      </c>
      <c r="D164">
        <v>0.09</v>
      </c>
    </row>
    <row r="165" spans="1:4" x14ac:dyDescent="0.3">
      <c r="A165" s="12">
        <v>0</v>
      </c>
      <c r="B165">
        <v>1</v>
      </c>
      <c r="C165">
        <v>0.99</v>
      </c>
      <c r="D165">
        <v>0.09</v>
      </c>
    </row>
    <row r="166" spans="1:4" x14ac:dyDescent="0.3">
      <c r="A166" s="12">
        <v>0</v>
      </c>
      <c r="B166">
        <v>1</v>
      </c>
      <c r="C166">
        <v>0.99</v>
      </c>
      <c r="D166">
        <v>0.1</v>
      </c>
    </row>
    <row r="167" spans="1:4" x14ac:dyDescent="0.3">
      <c r="A167" s="10">
        <v>0</v>
      </c>
      <c r="B167">
        <v>1</v>
      </c>
      <c r="C167">
        <v>0.99</v>
      </c>
      <c r="D167">
        <v>0.12</v>
      </c>
    </row>
    <row r="168" spans="1:4" x14ac:dyDescent="0.3">
      <c r="A168" s="12">
        <v>0</v>
      </c>
      <c r="B168">
        <v>1</v>
      </c>
      <c r="C168">
        <v>0.99</v>
      </c>
      <c r="D168">
        <v>0.09</v>
      </c>
    </row>
    <row r="169" spans="1:4" x14ac:dyDescent="0.3">
      <c r="A169" s="12">
        <v>0</v>
      </c>
      <c r="B169">
        <v>1</v>
      </c>
      <c r="C169">
        <v>0.99</v>
      </c>
      <c r="D169">
        <v>0.1</v>
      </c>
    </row>
    <row r="170" spans="1:4" x14ac:dyDescent="0.3">
      <c r="A170" s="10">
        <v>0</v>
      </c>
      <c r="B170">
        <v>1</v>
      </c>
      <c r="C170">
        <v>0.99</v>
      </c>
      <c r="D170">
        <v>0.12</v>
      </c>
    </row>
    <row r="171" spans="1:4" x14ac:dyDescent="0.3">
      <c r="A171" s="12">
        <v>0</v>
      </c>
      <c r="B171">
        <v>1</v>
      </c>
      <c r="C171">
        <v>0.99</v>
      </c>
      <c r="D171">
        <v>0.09</v>
      </c>
    </row>
    <row r="172" spans="1:4" x14ac:dyDescent="0.3">
      <c r="A172" s="10">
        <v>0</v>
      </c>
      <c r="B172">
        <v>1</v>
      </c>
      <c r="C172">
        <v>0.99</v>
      </c>
      <c r="D172">
        <v>0.1</v>
      </c>
    </row>
    <row r="173" spans="1:4" x14ac:dyDescent="0.3">
      <c r="A173" s="10">
        <v>0</v>
      </c>
      <c r="B173">
        <v>1</v>
      </c>
      <c r="C173">
        <v>0.99</v>
      </c>
      <c r="D173">
        <v>0.12</v>
      </c>
    </row>
    <row r="174" spans="1:4" x14ac:dyDescent="0.3">
      <c r="A174" s="12">
        <v>0</v>
      </c>
      <c r="B174">
        <v>1</v>
      </c>
      <c r="C174">
        <v>0.99</v>
      </c>
      <c r="D174">
        <v>0.09</v>
      </c>
    </row>
    <row r="175" spans="1:4" x14ac:dyDescent="0.3">
      <c r="A175" s="10">
        <v>0</v>
      </c>
      <c r="B175">
        <v>1</v>
      </c>
      <c r="C175">
        <v>0.99</v>
      </c>
      <c r="D175">
        <v>0.09</v>
      </c>
    </row>
    <row r="176" spans="1:4" x14ac:dyDescent="0.3">
      <c r="A176" s="12">
        <v>0</v>
      </c>
      <c r="B176">
        <v>1</v>
      </c>
      <c r="C176">
        <v>0.99</v>
      </c>
      <c r="D176">
        <v>0.09</v>
      </c>
    </row>
    <row r="177" spans="1:4" x14ac:dyDescent="0.3">
      <c r="A177" s="10">
        <v>0</v>
      </c>
      <c r="B177">
        <v>1</v>
      </c>
      <c r="C177">
        <v>0.99</v>
      </c>
      <c r="D177">
        <v>0.09</v>
      </c>
    </row>
    <row r="178" spans="1:4" x14ac:dyDescent="0.3">
      <c r="A178" s="12">
        <v>0</v>
      </c>
      <c r="B178">
        <v>1</v>
      </c>
      <c r="C178">
        <v>0.99</v>
      </c>
      <c r="D178">
        <v>0.1</v>
      </c>
    </row>
    <row r="179" spans="1:4" x14ac:dyDescent="0.3">
      <c r="A179" s="10">
        <v>0</v>
      </c>
      <c r="B179">
        <v>1</v>
      </c>
      <c r="C179">
        <v>0.99</v>
      </c>
      <c r="D179">
        <v>0.09</v>
      </c>
    </row>
    <row r="180" spans="1:4" x14ac:dyDescent="0.3">
      <c r="A180" s="12">
        <v>0</v>
      </c>
      <c r="B180">
        <v>1</v>
      </c>
      <c r="C180">
        <v>0.99</v>
      </c>
      <c r="D180">
        <v>0.09</v>
      </c>
    </row>
    <row r="181" spans="1:4" x14ac:dyDescent="0.3">
      <c r="A181" s="10">
        <v>0</v>
      </c>
      <c r="B181">
        <v>1</v>
      </c>
      <c r="C181">
        <v>0.99</v>
      </c>
      <c r="D181">
        <v>0.09</v>
      </c>
    </row>
    <row r="182" spans="1:4" x14ac:dyDescent="0.3">
      <c r="A182" s="10">
        <v>0</v>
      </c>
      <c r="B182">
        <v>1</v>
      </c>
      <c r="C182">
        <v>0.99</v>
      </c>
      <c r="D182">
        <v>0.1</v>
      </c>
    </row>
    <row r="183" spans="1:4" x14ac:dyDescent="0.3">
      <c r="A183" s="12">
        <v>0</v>
      </c>
      <c r="B183">
        <v>1</v>
      </c>
      <c r="C183">
        <v>0.99</v>
      </c>
      <c r="D183">
        <v>0.12</v>
      </c>
    </row>
    <row r="184" spans="1:4" x14ac:dyDescent="0.3">
      <c r="A184" s="12">
        <v>0</v>
      </c>
      <c r="B184">
        <v>1</v>
      </c>
      <c r="C184">
        <v>0.99</v>
      </c>
      <c r="D184">
        <v>0.12</v>
      </c>
    </row>
    <row r="185" spans="1:4" x14ac:dyDescent="0.3">
      <c r="A185" s="10">
        <v>0</v>
      </c>
      <c r="B185">
        <v>1</v>
      </c>
      <c r="C185">
        <v>0.99</v>
      </c>
      <c r="D185">
        <v>0.09</v>
      </c>
    </row>
    <row r="186" spans="1:4" x14ac:dyDescent="0.3">
      <c r="A186" s="12">
        <v>0</v>
      </c>
      <c r="B186">
        <v>1</v>
      </c>
      <c r="C186">
        <v>0.99</v>
      </c>
      <c r="D186">
        <v>0.09</v>
      </c>
    </row>
    <row r="187" spans="1:4" x14ac:dyDescent="0.3">
      <c r="A187" s="10">
        <v>0</v>
      </c>
      <c r="B187">
        <v>1</v>
      </c>
      <c r="C187">
        <v>0.99</v>
      </c>
      <c r="D187">
        <v>0.12</v>
      </c>
    </row>
    <row r="188" spans="1:4" x14ac:dyDescent="0.3">
      <c r="A188" s="10">
        <v>0</v>
      </c>
      <c r="B188">
        <v>1</v>
      </c>
      <c r="C188">
        <v>0.99</v>
      </c>
      <c r="D188">
        <v>0.09</v>
      </c>
    </row>
    <row r="189" spans="1:4" x14ac:dyDescent="0.3">
      <c r="A189" s="12">
        <v>0</v>
      </c>
      <c r="B189">
        <v>1</v>
      </c>
      <c r="C189">
        <v>0.99</v>
      </c>
      <c r="D189">
        <v>0.1</v>
      </c>
    </row>
    <row r="190" spans="1:4" x14ac:dyDescent="0.3">
      <c r="A190" s="12">
        <v>0</v>
      </c>
      <c r="B190">
        <v>1</v>
      </c>
      <c r="C190">
        <v>0.99</v>
      </c>
      <c r="D190">
        <v>0.09</v>
      </c>
    </row>
    <row r="191" spans="1:4" x14ac:dyDescent="0.3">
      <c r="A191" s="12">
        <v>0</v>
      </c>
      <c r="B191">
        <v>1</v>
      </c>
      <c r="C191">
        <v>0.99</v>
      </c>
      <c r="D191">
        <v>0.09</v>
      </c>
    </row>
    <row r="192" spans="1:4" x14ac:dyDescent="0.3">
      <c r="A192" s="10">
        <v>0</v>
      </c>
      <c r="B192">
        <v>1</v>
      </c>
      <c r="C192">
        <v>0.99</v>
      </c>
      <c r="D192">
        <v>0.09</v>
      </c>
    </row>
    <row r="193" spans="1:4" x14ac:dyDescent="0.3">
      <c r="A193" s="10">
        <v>0</v>
      </c>
      <c r="B193">
        <v>1</v>
      </c>
      <c r="C193">
        <v>0.99</v>
      </c>
      <c r="D193">
        <v>0.09</v>
      </c>
    </row>
    <row r="194" spans="1:4" x14ac:dyDescent="0.3">
      <c r="A194" s="12">
        <v>0</v>
      </c>
      <c r="B194">
        <v>1</v>
      </c>
      <c r="C194">
        <v>0.99</v>
      </c>
      <c r="D194">
        <v>0.09</v>
      </c>
    </row>
    <row r="195" spans="1:4" x14ac:dyDescent="0.3">
      <c r="A195" s="10">
        <v>0</v>
      </c>
      <c r="B195">
        <v>1</v>
      </c>
      <c r="C195">
        <v>0.99</v>
      </c>
      <c r="D195">
        <v>0.1</v>
      </c>
    </row>
    <row r="196" spans="1:4" x14ac:dyDescent="0.3">
      <c r="A196" s="12">
        <v>0</v>
      </c>
      <c r="B196">
        <v>1</v>
      </c>
      <c r="C196">
        <v>0.99</v>
      </c>
      <c r="D196">
        <v>0.12</v>
      </c>
    </row>
    <row r="197" spans="1:4" x14ac:dyDescent="0.3">
      <c r="A197" s="10">
        <v>0</v>
      </c>
      <c r="B197">
        <v>1</v>
      </c>
      <c r="C197">
        <v>0.99</v>
      </c>
      <c r="D197">
        <v>0.09</v>
      </c>
    </row>
    <row r="198" spans="1:4" x14ac:dyDescent="0.3">
      <c r="A198" s="12">
        <v>0</v>
      </c>
      <c r="B198">
        <v>1</v>
      </c>
      <c r="C198">
        <v>0.99</v>
      </c>
      <c r="D198">
        <v>0.09</v>
      </c>
    </row>
    <row r="199" spans="1:4" x14ac:dyDescent="0.3">
      <c r="A199" s="12">
        <v>0</v>
      </c>
      <c r="B199">
        <v>1</v>
      </c>
      <c r="C199">
        <v>0.99</v>
      </c>
      <c r="D199">
        <v>0.09</v>
      </c>
    </row>
    <row r="200" spans="1:4" x14ac:dyDescent="0.3">
      <c r="A200" s="10">
        <v>0</v>
      </c>
      <c r="B200">
        <v>1</v>
      </c>
      <c r="C200">
        <v>0.99</v>
      </c>
      <c r="D200">
        <v>0.09</v>
      </c>
    </row>
    <row r="201" spans="1:4" x14ac:dyDescent="0.3">
      <c r="A201" s="10">
        <v>0</v>
      </c>
      <c r="B201">
        <v>1</v>
      </c>
      <c r="C201">
        <v>0.99</v>
      </c>
      <c r="D201">
        <v>0.09</v>
      </c>
    </row>
    <row r="202" spans="1:4" x14ac:dyDescent="0.3">
      <c r="A202" s="10">
        <v>0</v>
      </c>
      <c r="B202">
        <v>1</v>
      </c>
      <c r="C202">
        <v>0.99</v>
      </c>
      <c r="D202">
        <v>0.1</v>
      </c>
    </row>
    <row r="203" spans="1:4" x14ac:dyDescent="0.3">
      <c r="A203" s="10">
        <v>0</v>
      </c>
      <c r="B203">
        <v>1</v>
      </c>
      <c r="C203">
        <v>0.99</v>
      </c>
      <c r="D203">
        <v>0.1</v>
      </c>
    </row>
    <row r="204" spans="1:4" x14ac:dyDescent="0.3">
      <c r="A204" s="12">
        <v>0</v>
      </c>
      <c r="B204">
        <v>1</v>
      </c>
      <c r="C204">
        <v>0.99</v>
      </c>
      <c r="D204">
        <v>0.09</v>
      </c>
    </row>
    <row r="205" spans="1:4" x14ac:dyDescent="0.3">
      <c r="A205" s="10">
        <v>0</v>
      </c>
      <c r="B205">
        <v>1</v>
      </c>
      <c r="C205">
        <v>0.99</v>
      </c>
      <c r="D205">
        <v>0.1</v>
      </c>
    </row>
    <row r="206" spans="1:4" x14ac:dyDescent="0.3">
      <c r="A206" s="12">
        <v>0</v>
      </c>
      <c r="B206">
        <v>1</v>
      </c>
      <c r="C206">
        <v>0.99</v>
      </c>
      <c r="D206">
        <v>0.1</v>
      </c>
    </row>
    <row r="207" spans="1:4" x14ac:dyDescent="0.3">
      <c r="A207" s="10">
        <v>0</v>
      </c>
      <c r="B207">
        <v>1</v>
      </c>
      <c r="C207">
        <v>0.99</v>
      </c>
      <c r="D207">
        <v>0.09</v>
      </c>
    </row>
    <row r="208" spans="1:4" x14ac:dyDescent="0.3">
      <c r="A208" s="10">
        <v>0</v>
      </c>
      <c r="B208">
        <v>1</v>
      </c>
      <c r="C208">
        <v>0.99</v>
      </c>
      <c r="D208">
        <v>0.09</v>
      </c>
    </row>
    <row r="209" spans="1:4" x14ac:dyDescent="0.3">
      <c r="A209" s="10">
        <v>0</v>
      </c>
      <c r="B209">
        <v>1</v>
      </c>
      <c r="C209">
        <v>0.99</v>
      </c>
      <c r="D209">
        <v>0.1</v>
      </c>
    </row>
    <row r="210" spans="1:4" x14ac:dyDescent="0.3">
      <c r="A210" s="12">
        <v>0</v>
      </c>
      <c r="B210">
        <v>1</v>
      </c>
      <c r="C210">
        <v>0.99</v>
      </c>
      <c r="D210">
        <v>0.09</v>
      </c>
    </row>
    <row r="211" spans="1:4" x14ac:dyDescent="0.3">
      <c r="A211" s="12">
        <v>0</v>
      </c>
      <c r="B211">
        <v>2</v>
      </c>
      <c r="C211">
        <v>0.99</v>
      </c>
      <c r="D211">
        <v>0.12</v>
      </c>
    </row>
    <row r="212" spans="1:4" x14ac:dyDescent="0.3">
      <c r="A212" s="12">
        <v>0</v>
      </c>
      <c r="B212">
        <v>1</v>
      </c>
      <c r="C212">
        <v>0.99</v>
      </c>
      <c r="D212">
        <v>0.09</v>
      </c>
    </row>
    <row r="213" spans="1:4" x14ac:dyDescent="0.3">
      <c r="A213" s="10">
        <v>0</v>
      </c>
      <c r="B213">
        <v>1</v>
      </c>
      <c r="C213">
        <v>0.99</v>
      </c>
      <c r="D213">
        <v>0.09</v>
      </c>
    </row>
    <row r="214" spans="1:4" x14ac:dyDescent="0.3">
      <c r="A214" s="12">
        <v>0</v>
      </c>
      <c r="B214">
        <v>1</v>
      </c>
      <c r="C214">
        <v>0.99</v>
      </c>
      <c r="D214">
        <v>0.1</v>
      </c>
    </row>
    <row r="215" spans="1:4" x14ac:dyDescent="0.3">
      <c r="A215" s="10">
        <v>0</v>
      </c>
      <c r="B215">
        <v>1</v>
      </c>
      <c r="C215">
        <v>0.99</v>
      </c>
      <c r="D215">
        <v>0.09</v>
      </c>
    </row>
    <row r="216" spans="1:4" x14ac:dyDescent="0.3">
      <c r="A216" s="10">
        <v>0</v>
      </c>
      <c r="B216">
        <v>1</v>
      </c>
      <c r="C216">
        <v>0.99</v>
      </c>
      <c r="D216">
        <v>0.09</v>
      </c>
    </row>
    <row r="217" spans="1:4" x14ac:dyDescent="0.3">
      <c r="A217" s="12">
        <v>0</v>
      </c>
      <c r="B217">
        <v>1</v>
      </c>
      <c r="C217">
        <v>0.99</v>
      </c>
      <c r="D217">
        <v>0.1</v>
      </c>
    </row>
    <row r="218" spans="1:4" x14ac:dyDescent="0.3">
      <c r="A218" s="10">
        <v>0</v>
      </c>
      <c r="B218">
        <v>1</v>
      </c>
      <c r="C218">
        <v>0.99</v>
      </c>
      <c r="D218">
        <v>0.1</v>
      </c>
    </row>
    <row r="219" spans="1:4" x14ac:dyDescent="0.3">
      <c r="A219" s="12">
        <v>0</v>
      </c>
      <c r="B219">
        <v>1</v>
      </c>
      <c r="C219">
        <v>0.99</v>
      </c>
      <c r="D219">
        <v>0.09</v>
      </c>
    </row>
    <row r="220" spans="1:4" x14ac:dyDescent="0.3">
      <c r="A220" s="12">
        <v>0</v>
      </c>
      <c r="B220">
        <v>1</v>
      </c>
      <c r="C220">
        <v>0.99</v>
      </c>
      <c r="D220">
        <v>0.12</v>
      </c>
    </row>
    <row r="221" spans="1:4" x14ac:dyDescent="0.3">
      <c r="A221" s="12">
        <v>0</v>
      </c>
      <c r="B221">
        <v>1</v>
      </c>
      <c r="C221">
        <v>0.99</v>
      </c>
      <c r="D221">
        <v>0.09</v>
      </c>
    </row>
    <row r="222" spans="1:4" x14ac:dyDescent="0.3">
      <c r="A222" s="12">
        <v>0</v>
      </c>
      <c r="B222">
        <v>1</v>
      </c>
      <c r="C222">
        <v>0.99</v>
      </c>
      <c r="D222">
        <v>0.1</v>
      </c>
    </row>
    <row r="223" spans="1:4" x14ac:dyDescent="0.3">
      <c r="A223" s="12">
        <v>0</v>
      </c>
      <c r="B223">
        <v>1</v>
      </c>
      <c r="C223">
        <v>0.99</v>
      </c>
      <c r="D223">
        <v>0.09</v>
      </c>
    </row>
    <row r="224" spans="1:4" x14ac:dyDescent="0.3">
      <c r="A224" s="10">
        <v>0</v>
      </c>
      <c r="B224">
        <v>1</v>
      </c>
      <c r="C224">
        <v>0.99</v>
      </c>
      <c r="D224">
        <v>0.09</v>
      </c>
    </row>
    <row r="225" spans="1:4" x14ac:dyDescent="0.3">
      <c r="A225" s="12">
        <v>0</v>
      </c>
      <c r="B225">
        <v>1</v>
      </c>
      <c r="C225">
        <v>0.99</v>
      </c>
      <c r="D225">
        <v>0.12</v>
      </c>
    </row>
    <row r="226" spans="1:4" x14ac:dyDescent="0.3">
      <c r="A226" s="12">
        <v>0</v>
      </c>
      <c r="B226">
        <v>1</v>
      </c>
      <c r="C226">
        <v>1</v>
      </c>
      <c r="D226">
        <v>0.06</v>
      </c>
    </row>
    <row r="227" spans="1:4" x14ac:dyDescent="0.3">
      <c r="A227" s="10">
        <v>1</v>
      </c>
      <c r="B227">
        <v>1</v>
      </c>
      <c r="C227">
        <v>1</v>
      </c>
      <c r="D227">
        <v>0</v>
      </c>
    </row>
    <row r="228" spans="1:4" x14ac:dyDescent="0.3">
      <c r="A228" s="12">
        <v>1</v>
      </c>
      <c r="B228">
        <v>1</v>
      </c>
      <c r="C228">
        <v>1</v>
      </c>
      <c r="D228">
        <v>0</v>
      </c>
    </row>
    <row r="229" spans="1:4" x14ac:dyDescent="0.3">
      <c r="A229" s="10">
        <v>1</v>
      </c>
      <c r="B229">
        <v>1</v>
      </c>
      <c r="C229">
        <v>1</v>
      </c>
      <c r="D229">
        <v>0</v>
      </c>
    </row>
    <row r="230" spans="1:4" x14ac:dyDescent="0.3">
      <c r="A230" s="10">
        <v>1</v>
      </c>
      <c r="B230">
        <v>1</v>
      </c>
      <c r="C230">
        <v>1</v>
      </c>
      <c r="D230">
        <v>0</v>
      </c>
    </row>
    <row r="231" spans="1:4" x14ac:dyDescent="0.3">
      <c r="A231" s="12">
        <v>1</v>
      </c>
      <c r="B231">
        <v>1</v>
      </c>
      <c r="C231">
        <v>1</v>
      </c>
      <c r="D231">
        <v>0</v>
      </c>
    </row>
    <row r="232" spans="1:4" x14ac:dyDescent="0.3">
      <c r="A232" s="12">
        <v>1</v>
      </c>
      <c r="B232">
        <v>1</v>
      </c>
      <c r="C232">
        <v>1</v>
      </c>
      <c r="D232">
        <v>0</v>
      </c>
    </row>
    <row r="233" spans="1:4" x14ac:dyDescent="0.3">
      <c r="A233" s="12">
        <v>1</v>
      </c>
      <c r="B233">
        <v>1</v>
      </c>
      <c r="C233">
        <v>1</v>
      </c>
      <c r="D233">
        <v>0</v>
      </c>
    </row>
    <row r="234" spans="1:4" x14ac:dyDescent="0.3">
      <c r="A234" s="10">
        <v>1</v>
      </c>
      <c r="B234">
        <v>1</v>
      </c>
      <c r="C234">
        <v>1</v>
      </c>
      <c r="D234">
        <v>0</v>
      </c>
    </row>
    <row r="235" spans="1:4" x14ac:dyDescent="0.3">
      <c r="A235" s="12">
        <v>1</v>
      </c>
      <c r="B235">
        <v>1</v>
      </c>
      <c r="C235">
        <v>1</v>
      </c>
      <c r="D235">
        <v>0</v>
      </c>
    </row>
    <row r="236" spans="1:4" x14ac:dyDescent="0.3">
      <c r="A236" s="10">
        <v>1</v>
      </c>
      <c r="B236">
        <v>1</v>
      </c>
      <c r="C236">
        <v>1</v>
      </c>
      <c r="D236">
        <v>0</v>
      </c>
    </row>
    <row r="237" spans="1:4" x14ac:dyDescent="0.3">
      <c r="A237" s="10">
        <v>0</v>
      </c>
      <c r="B237">
        <v>1</v>
      </c>
      <c r="C237">
        <v>1</v>
      </c>
      <c r="D237">
        <v>0.06</v>
      </c>
    </row>
    <row r="238" spans="1:4" x14ac:dyDescent="0.3">
      <c r="A238" s="12">
        <v>1</v>
      </c>
      <c r="B238">
        <v>1</v>
      </c>
      <c r="C238">
        <v>1</v>
      </c>
      <c r="D238">
        <v>0</v>
      </c>
    </row>
    <row r="239" spans="1:4" x14ac:dyDescent="0.3">
      <c r="A239" s="10">
        <v>1</v>
      </c>
      <c r="B239">
        <v>1</v>
      </c>
      <c r="C239">
        <v>1</v>
      </c>
      <c r="D239">
        <v>0</v>
      </c>
    </row>
    <row r="240" spans="1:4" x14ac:dyDescent="0.3">
      <c r="A240" s="10">
        <v>0</v>
      </c>
      <c r="B240">
        <v>1</v>
      </c>
      <c r="C240">
        <v>1</v>
      </c>
      <c r="D240">
        <v>0.06</v>
      </c>
    </row>
    <row r="241" spans="1:4" x14ac:dyDescent="0.3">
      <c r="A241" s="10">
        <v>1</v>
      </c>
      <c r="B241">
        <v>1</v>
      </c>
      <c r="C241">
        <v>1</v>
      </c>
      <c r="D241">
        <v>0</v>
      </c>
    </row>
    <row r="242" spans="1:4" x14ac:dyDescent="0.3">
      <c r="A242" s="10">
        <v>1</v>
      </c>
      <c r="B242">
        <v>1</v>
      </c>
      <c r="C242">
        <v>1</v>
      </c>
      <c r="D242">
        <v>0</v>
      </c>
    </row>
    <row r="243" spans="1:4" x14ac:dyDescent="0.3">
      <c r="A243" s="10">
        <v>0</v>
      </c>
      <c r="B243">
        <v>1</v>
      </c>
      <c r="C243">
        <v>1</v>
      </c>
      <c r="D243">
        <v>0.06</v>
      </c>
    </row>
    <row r="244" spans="1:4" x14ac:dyDescent="0.3">
      <c r="A244" s="12">
        <v>1</v>
      </c>
      <c r="B244">
        <v>1</v>
      </c>
      <c r="C244">
        <v>1</v>
      </c>
      <c r="D244">
        <v>0</v>
      </c>
    </row>
    <row r="245" spans="1:4" x14ac:dyDescent="0.3">
      <c r="A245" s="12">
        <v>0</v>
      </c>
      <c r="B245">
        <v>1</v>
      </c>
      <c r="C245">
        <v>1</v>
      </c>
      <c r="D245">
        <v>0.06</v>
      </c>
    </row>
    <row r="246" spans="1:4" x14ac:dyDescent="0.3">
      <c r="A246" s="12">
        <v>1</v>
      </c>
      <c r="B246">
        <v>1</v>
      </c>
      <c r="C246">
        <v>1</v>
      </c>
      <c r="D246">
        <v>0</v>
      </c>
    </row>
    <row r="247" spans="1:4" x14ac:dyDescent="0.3">
      <c r="A247" s="12">
        <v>1</v>
      </c>
      <c r="B247">
        <v>1</v>
      </c>
      <c r="C247">
        <v>1</v>
      </c>
      <c r="D247">
        <v>0</v>
      </c>
    </row>
    <row r="248" spans="1:4" x14ac:dyDescent="0.3">
      <c r="A248" s="10">
        <v>0</v>
      </c>
      <c r="B248">
        <v>1</v>
      </c>
      <c r="C248">
        <v>1</v>
      </c>
      <c r="D248">
        <v>0.06</v>
      </c>
    </row>
    <row r="249" spans="1:4" x14ac:dyDescent="0.3">
      <c r="A249" s="12">
        <v>0</v>
      </c>
      <c r="B249">
        <v>1</v>
      </c>
      <c r="C249">
        <v>1</v>
      </c>
      <c r="D249">
        <v>0.06</v>
      </c>
    </row>
    <row r="250" spans="1:4" x14ac:dyDescent="0.3">
      <c r="A250" s="12">
        <v>1</v>
      </c>
      <c r="B250">
        <v>1</v>
      </c>
      <c r="C250">
        <v>1</v>
      </c>
      <c r="D250">
        <v>0</v>
      </c>
    </row>
    <row r="251" spans="1:4" x14ac:dyDescent="0.3">
      <c r="A251" s="10">
        <v>0</v>
      </c>
      <c r="B251">
        <v>1</v>
      </c>
      <c r="C251">
        <v>1</v>
      </c>
      <c r="D251">
        <v>0.06</v>
      </c>
    </row>
    <row r="252" spans="1:4" x14ac:dyDescent="0.3">
      <c r="A252" s="10">
        <v>0</v>
      </c>
      <c r="B252">
        <v>1</v>
      </c>
      <c r="C252">
        <v>1</v>
      </c>
      <c r="D252">
        <v>0.06</v>
      </c>
    </row>
    <row r="253" spans="1:4" x14ac:dyDescent="0.3">
      <c r="A253" s="12">
        <v>1</v>
      </c>
      <c r="B253">
        <v>1</v>
      </c>
      <c r="C253">
        <v>1</v>
      </c>
      <c r="D253">
        <v>0</v>
      </c>
    </row>
    <row r="254" spans="1:4" x14ac:dyDescent="0.3">
      <c r="A254" s="10">
        <v>1</v>
      </c>
      <c r="B254">
        <v>1</v>
      </c>
      <c r="C254">
        <v>1</v>
      </c>
      <c r="D254">
        <v>0</v>
      </c>
    </row>
    <row r="255" spans="1:4" x14ac:dyDescent="0.3">
      <c r="A255" s="12">
        <v>0</v>
      </c>
      <c r="B255">
        <v>1</v>
      </c>
      <c r="C255">
        <v>1</v>
      </c>
      <c r="D255">
        <v>0.06</v>
      </c>
    </row>
    <row r="256" spans="1:4" x14ac:dyDescent="0.3">
      <c r="A256" s="12">
        <v>0</v>
      </c>
      <c r="B256">
        <v>1</v>
      </c>
      <c r="C256">
        <v>1</v>
      </c>
      <c r="D256">
        <v>0.06</v>
      </c>
    </row>
    <row r="257" spans="1:4" x14ac:dyDescent="0.3">
      <c r="A257" s="10">
        <v>0</v>
      </c>
      <c r="B257">
        <v>1</v>
      </c>
      <c r="C257">
        <v>1</v>
      </c>
      <c r="D257">
        <v>0.06</v>
      </c>
    </row>
    <row r="258" spans="1:4" x14ac:dyDescent="0.3">
      <c r="A258" s="12">
        <v>1</v>
      </c>
      <c r="B258">
        <v>1</v>
      </c>
      <c r="C258">
        <v>1</v>
      </c>
      <c r="D258">
        <v>0</v>
      </c>
    </row>
    <row r="259" spans="1:4" x14ac:dyDescent="0.3">
      <c r="A259" s="10">
        <v>1</v>
      </c>
      <c r="B259">
        <v>1</v>
      </c>
      <c r="C259">
        <v>1</v>
      </c>
      <c r="D259">
        <v>0</v>
      </c>
    </row>
    <row r="260" spans="1:4" x14ac:dyDescent="0.3">
      <c r="A260" s="10">
        <v>1</v>
      </c>
      <c r="B260">
        <v>1</v>
      </c>
      <c r="C260">
        <v>1</v>
      </c>
      <c r="D260">
        <v>0</v>
      </c>
    </row>
    <row r="261" spans="1:4" x14ac:dyDescent="0.3">
      <c r="A261" s="12">
        <v>1</v>
      </c>
      <c r="B261">
        <v>1</v>
      </c>
      <c r="C261">
        <v>1</v>
      </c>
      <c r="D261">
        <v>0</v>
      </c>
    </row>
    <row r="262" spans="1:4" x14ac:dyDescent="0.3">
      <c r="A262" s="12">
        <v>0</v>
      </c>
      <c r="B262">
        <v>1</v>
      </c>
      <c r="C262">
        <v>1</v>
      </c>
      <c r="D262">
        <v>0.06</v>
      </c>
    </row>
    <row r="263" spans="1:4" x14ac:dyDescent="0.3">
      <c r="A263" s="12">
        <v>1</v>
      </c>
      <c r="B263">
        <v>1</v>
      </c>
      <c r="C263">
        <v>1</v>
      </c>
      <c r="D263">
        <v>0</v>
      </c>
    </row>
    <row r="264" spans="1:4" x14ac:dyDescent="0.3">
      <c r="A264" s="10">
        <v>0</v>
      </c>
      <c r="B264">
        <v>1</v>
      </c>
      <c r="C264">
        <v>1</v>
      </c>
      <c r="D264">
        <v>0.06</v>
      </c>
    </row>
    <row r="265" spans="1:4" x14ac:dyDescent="0.3">
      <c r="A265" s="10">
        <v>1</v>
      </c>
      <c r="B265">
        <v>1</v>
      </c>
      <c r="C265">
        <v>1</v>
      </c>
      <c r="D265">
        <v>0</v>
      </c>
    </row>
    <row r="266" spans="1:4" x14ac:dyDescent="0.3">
      <c r="A266" s="12">
        <v>1</v>
      </c>
      <c r="B266">
        <v>1</v>
      </c>
      <c r="C266">
        <v>1</v>
      </c>
      <c r="D266">
        <v>0</v>
      </c>
    </row>
    <row r="267" spans="1:4" x14ac:dyDescent="0.3">
      <c r="A267" s="10">
        <v>1</v>
      </c>
      <c r="B267">
        <v>1</v>
      </c>
      <c r="C267">
        <v>1</v>
      </c>
      <c r="D267">
        <v>0</v>
      </c>
    </row>
    <row r="268" spans="1:4" x14ac:dyDescent="0.3">
      <c r="A268" s="12">
        <v>1</v>
      </c>
      <c r="B268">
        <v>1</v>
      </c>
      <c r="C268">
        <v>1</v>
      </c>
      <c r="D268">
        <v>0</v>
      </c>
    </row>
    <row r="269" spans="1:4" x14ac:dyDescent="0.3">
      <c r="A269" s="10">
        <v>1</v>
      </c>
      <c r="B269">
        <v>1</v>
      </c>
      <c r="C269">
        <v>1</v>
      </c>
      <c r="D269">
        <v>0</v>
      </c>
    </row>
    <row r="270" spans="1:4" x14ac:dyDescent="0.3">
      <c r="A270" s="10">
        <v>0</v>
      </c>
      <c r="B270">
        <v>1</v>
      </c>
      <c r="C270">
        <v>1</v>
      </c>
      <c r="D270">
        <v>0.06</v>
      </c>
    </row>
    <row r="271" spans="1:4" x14ac:dyDescent="0.3">
      <c r="A271" s="12">
        <v>1</v>
      </c>
      <c r="B271">
        <v>1</v>
      </c>
      <c r="C271">
        <v>1</v>
      </c>
      <c r="D271">
        <v>0</v>
      </c>
    </row>
    <row r="272" spans="1:4" x14ac:dyDescent="0.3">
      <c r="A272" s="10">
        <v>0</v>
      </c>
      <c r="B272">
        <v>1</v>
      </c>
      <c r="C272">
        <v>1</v>
      </c>
      <c r="D272">
        <v>0.06</v>
      </c>
    </row>
    <row r="273" spans="1:4" x14ac:dyDescent="0.3">
      <c r="A273" s="12">
        <v>1</v>
      </c>
      <c r="B273">
        <v>1</v>
      </c>
      <c r="C273">
        <v>1</v>
      </c>
      <c r="D273">
        <v>0</v>
      </c>
    </row>
    <row r="274" spans="1:4" x14ac:dyDescent="0.3">
      <c r="A274" s="12">
        <v>0</v>
      </c>
      <c r="B274">
        <v>1</v>
      </c>
      <c r="C274">
        <v>1</v>
      </c>
      <c r="D274">
        <v>0.06</v>
      </c>
    </row>
    <row r="275" spans="1:4" x14ac:dyDescent="0.3">
      <c r="A275" s="10">
        <v>1</v>
      </c>
      <c r="B275">
        <v>1</v>
      </c>
      <c r="C275">
        <v>1</v>
      </c>
      <c r="D275">
        <v>0</v>
      </c>
    </row>
    <row r="276" spans="1:4" x14ac:dyDescent="0.3">
      <c r="A276" s="10">
        <v>1</v>
      </c>
      <c r="B276">
        <v>1</v>
      </c>
      <c r="C276">
        <v>1</v>
      </c>
      <c r="D276">
        <v>0</v>
      </c>
    </row>
    <row r="277" spans="1:4" x14ac:dyDescent="0.3">
      <c r="A277" s="12">
        <v>1</v>
      </c>
      <c r="B277">
        <v>1</v>
      </c>
      <c r="C277">
        <v>1</v>
      </c>
      <c r="D277">
        <v>0</v>
      </c>
    </row>
    <row r="278" spans="1:4" x14ac:dyDescent="0.3">
      <c r="A278" s="10">
        <v>1</v>
      </c>
      <c r="B278">
        <v>1</v>
      </c>
      <c r="C278">
        <v>1</v>
      </c>
      <c r="D278">
        <v>0</v>
      </c>
    </row>
    <row r="279" spans="1:4" x14ac:dyDescent="0.3">
      <c r="A279" s="12">
        <v>1</v>
      </c>
      <c r="B279">
        <v>1</v>
      </c>
      <c r="C279">
        <v>1</v>
      </c>
      <c r="D279">
        <v>0</v>
      </c>
    </row>
    <row r="280" spans="1:4" x14ac:dyDescent="0.3">
      <c r="A280" s="10">
        <v>1</v>
      </c>
      <c r="B280">
        <v>1</v>
      </c>
      <c r="C280">
        <v>1</v>
      </c>
      <c r="D280">
        <v>0</v>
      </c>
    </row>
    <row r="281" spans="1:4" x14ac:dyDescent="0.3">
      <c r="A281" s="12">
        <v>1</v>
      </c>
      <c r="B281">
        <v>1</v>
      </c>
      <c r="C281">
        <v>1</v>
      </c>
      <c r="D281">
        <v>0</v>
      </c>
    </row>
    <row r="282" spans="1:4" x14ac:dyDescent="0.3">
      <c r="A282" s="10">
        <v>0</v>
      </c>
      <c r="B282">
        <v>1</v>
      </c>
      <c r="C282">
        <v>1</v>
      </c>
      <c r="D282">
        <v>0.06</v>
      </c>
    </row>
    <row r="283" spans="1:4" x14ac:dyDescent="0.3">
      <c r="A283" s="12">
        <v>1</v>
      </c>
      <c r="B283">
        <v>1</v>
      </c>
      <c r="C283">
        <v>1</v>
      </c>
      <c r="D283">
        <v>0</v>
      </c>
    </row>
    <row r="284" spans="1:4" x14ac:dyDescent="0.3">
      <c r="A284" s="10">
        <v>0</v>
      </c>
      <c r="B284">
        <v>1</v>
      </c>
      <c r="C284">
        <v>1</v>
      </c>
      <c r="D284">
        <v>0.06</v>
      </c>
    </row>
    <row r="285" spans="1:4" x14ac:dyDescent="0.3">
      <c r="A285" s="12">
        <v>0</v>
      </c>
      <c r="B285">
        <v>1</v>
      </c>
      <c r="C285">
        <v>1</v>
      </c>
      <c r="D285">
        <v>0.06</v>
      </c>
    </row>
    <row r="286" spans="1:4" x14ac:dyDescent="0.3">
      <c r="A286" s="10">
        <v>1</v>
      </c>
      <c r="B286">
        <v>1</v>
      </c>
      <c r="C286">
        <v>1</v>
      </c>
      <c r="D286">
        <v>0</v>
      </c>
    </row>
    <row r="287" spans="1:4" x14ac:dyDescent="0.3">
      <c r="A287" s="12">
        <v>1</v>
      </c>
      <c r="B287">
        <v>1</v>
      </c>
      <c r="C287">
        <v>1</v>
      </c>
      <c r="D287">
        <v>0</v>
      </c>
    </row>
    <row r="288" spans="1:4" x14ac:dyDescent="0.3">
      <c r="A288" s="10">
        <v>0</v>
      </c>
      <c r="B288">
        <v>1</v>
      </c>
      <c r="C288">
        <v>1</v>
      </c>
      <c r="D288">
        <v>0.06</v>
      </c>
    </row>
    <row r="289" spans="1:4" x14ac:dyDescent="0.3">
      <c r="A289" s="12">
        <v>1</v>
      </c>
      <c r="B289">
        <v>1</v>
      </c>
      <c r="C289">
        <v>1</v>
      </c>
      <c r="D289">
        <v>0</v>
      </c>
    </row>
    <row r="290" spans="1:4" x14ac:dyDescent="0.3">
      <c r="A290" s="10">
        <v>0</v>
      </c>
      <c r="B290">
        <v>1</v>
      </c>
      <c r="C290">
        <v>1</v>
      </c>
      <c r="D290">
        <v>0.06</v>
      </c>
    </row>
    <row r="291" spans="1:4" x14ac:dyDescent="0.3">
      <c r="A291" s="12">
        <v>1</v>
      </c>
      <c r="B291">
        <v>1</v>
      </c>
      <c r="C291">
        <v>1</v>
      </c>
      <c r="D291">
        <v>0</v>
      </c>
    </row>
    <row r="292" spans="1:4" x14ac:dyDescent="0.3">
      <c r="A292" s="10">
        <v>1</v>
      </c>
      <c r="B292">
        <v>1</v>
      </c>
      <c r="C292">
        <v>1</v>
      </c>
      <c r="D292">
        <v>0</v>
      </c>
    </row>
    <row r="293" spans="1:4" x14ac:dyDescent="0.3">
      <c r="A293" s="10">
        <v>1</v>
      </c>
      <c r="B293">
        <v>1</v>
      </c>
      <c r="C293">
        <v>1</v>
      </c>
      <c r="D293">
        <v>0</v>
      </c>
    </row>
    <row r="294" spans="1:4" x14ac:dyDescent="0.3">
      <c r="A294" s="10">
        <v>1</v>
      </c>
      <c r="B294">
        <v>1</v>
      </c>
      <c r="C294">
        <v>1</v>
      </c>
      <c r="D294">
        <v>0</v>
      </c>
    </row>
    <row r="295" spans="1:4" x14ac:dyDescent="0.3">
      <c r="A295" s="12">
        <v>1</v>
      </c>
      <c r="B295">
        <v>1</v>
      </c>
      <c r="C295">
        <v>1</v>
      </c>
      <c r="D295">
        <v>0</v>
      </c>
    </row>
    <row r="296" spans="1:4" x14ac:dyDescent="0.3">
      <c r="A296" s="12">
        <v>0</v>
      </c>
      <c r="B296">
        <v>1</v>
      </c>
      <c r="C296">
        <v>1</v>
      </c>
      <c r="D296">
        <v>0.06</v>
      </c>
    </row>
    <row r="297" spans="1:4" x14ac:dyDescent="0.3">
      <c r="A297" s="12">
        <v>1</v>
      </c>
      <c r="B297">
        <v>1</v>
      </c>
      <c r="C297">
        <v>1</v>
      </c>
      <c r="D297">
        <v>0</v>
      </c>
    </row>
    <row r="298" spans="1:4" x14ac:dyDescent="0.3">
      <c r="A298" s="10">
        <v>1</v>
      </c>
      <c r="B298">
        <v>1</v>
      </c>
      <c r="C298">
        <v>1</v>
      </c>
      <c r="D298">
        <v>0</v>
      </c>
    </row>
    <row r="299" spans="1:4" x14ac:dyDescent="0.3">
      <c r="A299" s="12">
        <v>1</v>
      </c>
      <c r="B299">
        <v>1</v>
      </c>
      <c r="C299">
        <v>1</v>
      </c>
      <c r="D299">
        <v>0</v>
      </c>
    </row>
    <row r="300" spans="1:4" x14ac:dyDescent="0.3">
      <c r="A300" s="10">
        <v>1</v>
      </c>
      <c r="B300">
        <v>1</v>
      </c>
      <c r="C300">
        <v>1</v>
      </c>
      <c r="D300">
        <v>0</v>
      </c>
    </row>
    <row r="301" spans="1:4" x14ac:dyDescent="0.3">
      <c r="A301" s="12">
        <v>1</v>
      </c>
      <c r="B301">
        <v>1</v>
      </c>
      <c r="C301">
        <v>1</v>
      </c>
      <c r="D301">
        <v>0</v>
      </c>
    </row>
    <row r="302" spans="1:4" x14ac:dyDescent="0.3">
      <c r="A302" s="10">
        <v>1</v>
      </c>
      <c r="B302">
        <v>1</v>
      </c>
      <c r="C302">
        <v>1</v>
      </c>
      <c r="D302">
        <v>0</v>
      </c>
    </row>
    <row r="303" spans="1:4" x14ac:dyDescent="0.3">
      <c r="A303" s="12">
        <v>1</v>
      </c>
      <c r="B303">
        <v>1</v>
      </c>
      <c r="C303">
        <v>1</v>
      </c>
      <c r="D303">
        <v>0</v>
      </c>
    </row>
    <row r="304" spans="1:4" x14ac:dyDescent="0.3">
      <c r="A304" s="12">
        <v>0</v>
      </c>
      <c r="B304">
        <v>1</v>
      </c>
      <c r="C304">
        <v>1</v>
      </c>
      <c r="D304">
        <v>0.06</v>
      </c>
    </row>
    <row r="305" spans="1:4" x14ac:dyDescent="0.3">
      <c r="A305" s="10">
        <v>1</v>
      </c>
      <c r="B305">
        <v>1</v>
      </c>
      <c r="C305">
        <v>1</v>
      </c>
      <c r="D305">
        <v>0</v>
      </c>
    </row>
    <row r="306" spans="1:4" x14ac:dyDescent="0.3">
      <c r="A306" s="12">
        <v>1</v>
      </c>
      <c r="B306">
        <v>1</v>
      </c>
      <c r="C306">
        <v>1</v>
      </c>
      <c r="D306">
        <v>0</v>
      </c>
    </row>
    <row r="307" spans="1:4" x14ac:dyDescent="0.3">
      <c r="A307" s="10">
        <v>0</v>
      </c>
      <c r="B307">
        <v>1</v>
      </c>
      <c r="C307">
        <v>1</v>
      </c>
      <c r="D307">
        <v>0.06</v>
      </c>
    </row>
    <row r="308" spans="1:4" x14ac:dyDescent="0.3">
      <c r="A308" s="12">
        <v>1</v>
      </c>
      <c r="B308">
        <v>1</v>
      </c>
      <c r="C308">
        <v>1</v>
      </c>
      <c r="D308">
        <v>0</v>
      </c>
    </row>
    <row r="309" spans="1:4" x14ac:dyDescent="0.3">
      <c r="A309" s="10">
        <v>0</v>
      </c>
      <c r="B309">
        <v>1</v>
      </c>
      <c r="C309">
        <v>1</v>
      </c>
      <c r="D309">
        <v>0.06</v>
      </c>
    </row>
    <row r="310" spans="1:4" x14ac:dyDescent="0.3">
      <c r="A310" s="10">
        <v>1</v>
      </c>
      <c r="B310">
        <v>1</v>
      </c>
      <c r="C310">
        <v>1</v>
      </c>
      <c r="D310">
        <v>0</v>
      </c>
    </row>
    <row r="311" spans="1:4" x14ac:dyDescent="0.3">
      <c r="A311" s="10">
        <v>0</v>
      </c>
      <c r="B311">
        <v>1</v>
      </c>
      <c r="C311">
        <v>1</v>
      </c>
      <c r="D311">
        <v>0.06</v>
      </c>
    </row>
    <row r="312" spans="1:4" x14ac:dyDescent="0.3">
      <c r="A312" s="12">
        <v>1</v>
      </c>
      <c r="B312">
        <v>1</v>
      </c>
      <c r="C312">
        <v>1</v>
      </c>
      <c r="D312">
        <v>0</v>
      </c>
    </row>
    <row r="313" spans="1:4" x14ac:dyDescent="0.3">
      <c r="A313" s="12">
        <v>1</v>
      </c>
      <c r="B313">
        <v>1</v>
      </c>
      <c r="C313">
        <v>1</v>
      </c>
      <c r="D313">
        <v>0</v>
      </c>
    </row>
    <row r="314" spans="1:4" x14ac:dyDescent="0.3">
      <c r="A314" s="12">
        <v>0</v>
      </c>
      <c r="B314">
        <v>1</v>
      </c>
      <c r="C314">
        <v>1</v>
      </c>
      <c r="D314">
        <v>0.06</v>
      </c>
    </row>
    <row r="315" spans="1:4" x14ac:dyDescent="0.3">
      <c r="A315" s="10">
        <v>0</v>
      </c>
      <c r="B315">
        <v>1</v>
      </c>
      <c r="C315">
        <v>1</v>
      </c>
      <c r="D315">
        <v>0.06</v>
      </c>
    </row>
    <row r="316" spans="1:4" x14ac:dyDescent="0.3">
      <c r="A316" s="12">
        <v>1</v>
      </c>
      <c r="B316">
        <v>1</v>
      </c>
      <c r="C316">
        <v>1</v>
      </c>
      <c r="D316">
        <v>0</v>
      </c>
    </row>
    <row r="317" spans="1:4" x14ac:dyDescent="0.3">
      <c r="A317" s="12">
        <v>1</v>
      </c>
      <c r="B317">
        <v>1</v>
      </c>
      <c r="C317">
        <v>1</v>
      </c>
      <c r="D317">
        <v>0</v>
      </c>
    </row>
    <row r="318" spans="1:4" x14ac:dyDescent="0.3">
      <c r="A318" s="12">
        <v>1</v>
      </c>
      <c r="B318">
        <v>1</v>
      </c>
      <c r="C318">
        <v>1</v>
      </c>
      <c r="D318">
        <v>0</v>
      </c>
    </row>
    <row r="319" spans="1:4" x14ac:dyDescent="0.3">
      <c r="A319" s="10">
        <v>1</v>
      </c>
      <c r="B319">
        <v>1</v>
      </c>
      <c r="C319">
        <v>1</v>
      </c>
      <c r="D319">
        <v>0</v>
      </c>
    </row>
    <row r="320" spans="1:4" x14ac:dyDescent="0.3">
      <c r="A320" s="12">
        <v>1</v>
      </c>
      <c r="B320">
        <v>1</v>
      </c>
      <c r="C320">
        <v>1</v>
      </c>
      <c r="D320">
        <v>0</v>
      </c>
    </row>
    <row r="321" spans="1:4" x14ac:dyDescent="0.3">
      <c r="A321" s="10">
        <v>1</v>
      </c>
      <c r="B321">
        <v>1</v>
      </c>
      <c r="C321">
        <v>1</v>
      </c>
      <c r="D321">
        <v>0</v>
      </c>
    </row>
    <row r="322" spans="1:4" x14ac:dyDescent="0.3">
      <c r="A322" s="12">
        <v>1</v>
      </c>
      <c r="B322">
        <v>1</v>
      </c>
      <c r="C322">
        <v>1</v>
      </c>
      <c r="D322">
        <v>0</v>
      </c>
    </row>
    <row r="323" spans="1:4" x14ac:dyDescent="0.3">
      <c r="A323" s="10">
        <v>0</v>
      </c>
      <c r="B323">
        <v>1</v>
      </c>
      <c r="C323">
        <v>1</v>
      </c>
      <c r="D323">
        <v>0.06</v>
      </c>
    </row>
    <row r="324" spans="1:4" x14ac:dyDescent="0.3">
      <c r="A324" s="12">
        <v>0</v>
      </c>
      <c r="B324">
        <v>1</v>
      </c>
      <c r="C324">
        <v>1</v>
      </c>
      <c r="D324">
        <v>0.06</v>
      </c>
    </row>
    <row r="325" spans="1:4" x14ac:dyDescent="0.3">
      <c r="A325" s="10">
        <v>0</v>
      </c>
      <c r="B325">
        <v>1</v>
      </c>
      <c r="C325">
        <v>1</v>
      </c>
      <c r="D325">
        <v>0.06</v>
      </c>
    </row>
    <row r="326" spans="1:4" x14ac:dyDescent="0.3">
      <c r="A326" s="12">
        <v>0</v>
      </c>
      <c r="B326">
        <v>1</v>
      </c>
      <c r="C326">
        <v>1</v>
      </c>
      <c r="D326">
        <v>0.06</v>
      </c>
    </row>
    <row r="327" spans="1:4" x14ac:dyDescent="0.3">
      <c r="A327" s="12">
        <v>1</v>
      </c>
      <c r="B327">
        <v>1</v>
      </c>
      <c r="C327">
        <v>1</v>
      </c>
      <c r="D327">
        <v>0</v>
      </c>
    </row>
    <row r="328" spans="1:4" x14ac:dyDescent="0.3">
      <c r="A328" s="10">
        <v>0</v>
      </c>
      <c r="B328">
        <v>1</v>
      </c>
      <c r="C328">
        <v>1</v>
      </c>
      <c r="D328">
        <v>0.06</v>
      </c>
    </row>
    <row r="329" spans="1:4" x14ac:dyDescent="0.3">
      <c r="A329" s="12">
        <v>0</v>
      </c>
      <c r="B329">
        <v>1</v>
      </c>
      <c r="C329">
        <v>1</v>
      </c>
      <c r="D329">
        <v>0.06</v>
      </c>
    </row>
    <row r="330" spans="1:4" x14ac:dyDescent="0.3">
      <c r="A330" s="10">
        <v>1</v>
      </c>
      <c r="B330">
        <v>1</v>
      </c>
      <c r="C330">
        <v>1</v>
      </c>
      <c r="D330">
        <v>0</v>
      </c>
    </row>
    <row r="331" spans="1:4" x14ac:dyDescent="0.3">
      <c r="A331" s="10">
        <v>1</v>
      </c>
      <c r="B331">
        <v>1</v>
      </c>
      <c r="C331">
        <v>1</v>
      </c>
      <c r="D331">
        <v>0</v>
      </c>
    </row>
    <row r="332" spans="1:4" x14ac:dyDescent="0.3">
      <c r="A332" s="12">
        <v>0</v>
      </c>
      <c r="B332">
        <v>1</v>
      </c>
      <c r="C332">
        <v>1</v>
      </c>
      <c r="D332">
        <v>0.06</v>
      </c>
    </row>
    <row r="333" spans="1:4" x14ac:dyDescent="0.3">
      <c r="A333" s="10">
        <v>0</v>
      </c>
      <c r="B333">
        <v>1</v>
      </c>
      <c r="C333">
        <v>1</v>
      </c>
      <c r="D333">
        <v>0.06</v>
      </c>
    </row>
    <row r="334" spans="1:4" x14ac:dyDescent="0.3">
      <c r="A334" s="12">
        <v>1</v>
      </c>
      <c r="B334">
        <v>1</v>
      </c>
      <c r="C334">
        <v>1</v>
      </c>
      <c r="D334">
        <v>0</v>
      </c>
    </row>
    <row r="335" spans="1:4" x14ac:dyDescent="0.3">
      <c r="A335" s="12">
        <v>0</v>
      </c>
      <c r="B335">
        <v>1</v>
      </c>
      <c r="C335">
        <v>1</v>
      </c>
      <c r="D335">
        <v>0.06</v>
      </c>
    </row>
    <row r="336" spans="1:4" x14ac:dyDescent="0.3">
      <c r="A336" s="10">
        <v>1</v>
      </c>
      <c r="B336">
        <v>1</v>
      </c>
      <c r="C336">
        <v>1</v>
      </c>
      <c r="D336">
        <v>0</v>
      </c>
    </row>
    <row r="337" spans="1:4" x14ac:dyDescent="0.3">
      <c r="A337" s="10">
        <v>1</v>
      </c>
      <c r="B337">
        <v>1</v>
      </c>
      <c r="C337">
        <v>1</v>
      </c>
      <c r="D337">
        <v>0</v>
      </c>
    </row>
    <row r="338" spans="1:4" x14ac:dyDescent="0.3">
      <c r="A338" s="12">
        <v>1</v>
      </c>
      <c r="B338">
        <v>1</v>
      </c>
      <c r="C338">
        <v>1</v>
      </c>
      <c r="D338">
        <v>0</v>
      </c>
    </row>
    <row r="339" spans="1:4" x14ac:dyDescent="0.3">
      <c r="A339" s="10">
        <v>0</v>
      </c>
      <c r="B339">
        <v>1</v>
      </c>
      <c r="C339">
        <v>1</v>
      </c>
      <c r="D339">
        <v>0.06</v>
      </c>
    </row>
    <row r="340" spans="1:4" x14ac:dyDescent="0.3">
      <c r="A340" s="10">
        <v>0</v>
      </c>
      <c r="B340">
        <v>1</v>
      </c>
      <c r="C340">
        <v>1</v>
      </c>
      <c r="D340">
        <v>0.06</v>
      </c>
    </row>
    <row r="341" spans="1:4" x14ac:dyDescent="0.3">
      <c r="A341" s="10">
        <v>0</v>
      </c>
      <c r="B341">
        <v>1</v>
      </c>
      <c r="C341">
        <v>1</v>
      </c>
      <c r="D341">
        <v>0.06</v>
      </c>
    </row>
    <row r="342" spans="1:4" x14ac:dyDescent="0.3">
      <c r="A342" s="12">
        <v>0</v>
      </c>
      <c r="B342">
        <v>1</v>
      </c>
      <c r="C342">
        <v>1</v>
      </c>
      <c r="D342">
        <v>0.06</v>
      </c>
    </row>
    <row r="343" spans="1:4" x14ac:dyDescent="0.3">
      <c r="A343" s="12">
        <v>1</v>
      </c>
      <c r="B343">
        <v>1</v>
      </c>
      <c r="C343">
        <v>1</v>
      </c>
      <c r="D343">
        <v>0</v>
      </c>
    </row>
    <row r="344" spans="1:4" x14ac:dyDescent="0.3">
      <c r="A344" s="10">
        <v>0</v>
      </c>
      <c r="B344">
        <v>1</v>
      </c>
      <c r="C344">
        <v>1</v>
      </c>
      <c r="D344">
        <v>0.06</v>
      </c>
    </row>
    <row r="345" spans="1:4" x14ac:dyDescent="0.3">
      <c r="A345" s="12">
        <v>0</v>
      </c>
      <c r="B345">
        <v>1</v>
      </c>
      <c r="C345">
        <v>1</v>
      </c>
      <c r="D345">
        <v>0.06</v>
      </c>
    </row>
    <row r="346" spans="1:4" x14ac:dyDescent="0.3">
      <c r="A346" s="10">
        <v>1</v>
      </c>
      <c r="B346">
        <v>1</v>
      </c>
      <c r="C346">
        <v>1</v>
      </c>
      <c r="D346">
        <v>0</v>
      </c>
    </row>
    <row r="347" spans="1:4" x14ac:dyDescent="0.3">
      <c r="A347" s="10">
        <v>0</v>
      </c>
      <c r="B347">
        <v>1</v>
      </c>
      <c r="C347">
        <v>1</v>
      </c>
      <c r="D347">
        <v>0.06</v>
      </c>
    </row>
    <row r="348" spans="1:4" x14ac:dyDescent="0.3">
      <c r="A348" s="12">
        <v>0</v>
      </c>
      <c r="B348">
        <v>2</v>
      </c>
      <c r="C348">
        <v>1</v>
      </c>
      <c r="D348">
        <v>0.09</v>
      </c>
    </row>
    <row r="349" spans="1:4" x14ac:dyDescent="0.3">
      <c r="A349" s="10">
        <v>0</v>
      </c>
      <c r="B349">
        <v>1</v>
      </c>
      <c r="C349">
        <v>1</v>
      </c>
      <c r="D349">
        <v>0.06</v>
      </c>
    </row>
    <row r="350" spans="1:4" x14ac:dyDescent="0.3">
      <c r="A350" s="10">
        <v>0</v>
      </c>
      <c r="B350">
        <v>1</v>
      </c>
      <c r="C350">
        <v>1</v>
      </c>
      <c r="D350">
        <v>0.06</v>
      </c>
    </row>
    <row r="351" spans="1:4" x14ac:dyDescent="0.3">
      <c r="A351" s="12">
        <v>0</v>
      </c>
      <c r="B351">
        <v>1</v>
      </c>
      <c r="C351">
        <v>1</v>
      </c>
      <c r="D351">
        <v>0.06</v>
      </c>
    </row>
    <row r="352" spans="1:4" x14ac:dyDescent="0.3">
      <c r="A352" s="10">
        <v>1</v>
      </c>
      <c r="B352">
        <v>1</v>
      </c>
      <c r="C352">
        <v>1</v>
      </c>
      <c r="D352">
        <v>0</v>
      </c>
    </row>
    <row r="353" spans="1:4" x14ac:dyDescent="0.3">
      <c r="A353" s="10">
        <v>0</v>
      </c>
      <c r="B353">
        <v>1</v>
      </c>
      <c r="C353">
        <v>1</v>
      </c>
      <c r="D353">
        <v>0.06</v>
      </c>
    </row>
    <row r="354" spans="1:4" x14ac:dyDescent="0.3">
      <c r="A354" s="12">
        <v>0</v>
      </c>
      <c r="B354">
        <v>1</v>
      </c>
      <c r="C354">
        <v>1</v>
      </c>
      <c r="D354">
        <v>0.06</v>
      </c>
    </row>
    <row r="355" spans="1:4" x14ac:dyDescent="0.3">
      <c r="A355" s="12">
        <v>0</v>
      </c>
      <c r="B355">
        <v>1</v>
      </c>
      <c r="C355">
        <v>1</v>
      </c>
      <c r="D355">
        <v>0.06</v>
      </c>
    </row>
    <row r="356" spans="1:4" x14ac:dyDescent="0.3">
      <c r="A356" s="12">
        <v>1</v>
      </c>
      <c r="B356">
        <v>1</v>
      </c>
      <c r="C356">
        <v>1</v>
      </c>
      <c r="D356">
        <v>0</v>
      </c>
    </row>
    <row r="357" spans="1:4" x14ac:dyDescent="0.3">
      <c r="A357" s="10">
        <v>1</v>
      </c>
      <c r="B357">
        <v>1</v>
      </c>
      <c r="C357">
        <v>1</v>
      </c>
      <c r="D357">
        <v>0</v>
      </c>
    </row>
    <row r="358" spans="1:4" x14ac:dyDescent="0.3">
      <c r="A358" s="12">
        <v>1</v>
      </c>
      <c r="B358">
        <v>1</v>
      </c>
      <c r="C358">
        <v>1</v>
      </c>
      <c r="D358">
        <v>0</v>
      </c>
    </row>
    <row r="359" spans="1:4" x14ac:dyDescent="0.3">
      <c r="A359" s="12">
        <v>1</v>
      </c>
      <c r="B359">
        <v>1</v>
      </c>
      <c r="C359">
        <v>1</v>
      </c>
      <c r="D359">
        <v>0</v>
      </c>
    </row>
    <row r="360" spans="1:4" x14ac:dyDescent="0.3">
      <c r="A360" s="10">
        <v>0</v>
      </c>
      <c r="B360">
        <v>1</v>
      </c>
      <c r="C360">
        <v>1</v>
      </c>
      <c r="D360">
        <v>0.06</v>
      </c>
    </row>
    <row r="361" spans="1:4" x14ac:dyDescent="0.3">
      <c r="A361" s="10">
        <v>0</v>
      </c>
      <c r="B361">
        <v>1</v>
      </c>
      <c r="C361">
        <v>1</v>
      </c>
      <c r="D361">
        <v>0.06</v>
      </c>
    </row>
    <row r="362" spans="1:4" x14ac:dyDescent="0.3">
      <c r="A362" s="12">
        <v>0</v>
      </c>
      <c r="B362">
        <v>1</v>
      </c>
      <c r="C362">
        <v>1</v>
      </c>
      <c r="D362">
        <v>0.06</v>
      </c>
    </row>
    <row r="363" spans="1:4" x14ac:dyDescent="0.3">
      <c r="A363" s="12">
        <v>1</v>
      </c>
      <c r="B363">
        <v>1</v>
      </c>
      <c r="C363">
        <v>1</v>
      </c>
      <c r="D363">
        <v>0</v>
      </c>
    </row>
    <row r="364" spans="1:4" x14ac:dyDescent="0.3">
      <c r="A364" s="12">
        <v>1</v>
      </c>
      <c r="B364">
        <v>1</v>
      </c>
      <c r="C364">
        <v>1</v>
      </c>
      <c r="D364">
        <v>0</v>
      </c>
    </row>
    <row r="365" spans="1:4" x14ac:dyDescent="0.3">
      <c r="A365" s="10">
        <v>1</v>
      </c>
      <c r="B365">
        <v>1</v>
      </c>
      <c r="C365">
        <v>1</v>
      </c>
      <c r="D365">
        <v>0</v>
      </c>
    </row>
    <row r="366" spans="1:4" x14ac:dyDescent="0.3">
      <c r="A366" s="10">
        <v>1</v>
      </c>
      <c r="B366">
        <v>1</v>
      </c>
      <c r="C366">
        <v>1</v>
      </c>
      <c r="D366">
        <v>0</v>
      </c>
    </row>
    <row r="367" spans="1:4" x14ac:dyDescent="0.3">
      <c r="A367" s="12">
        <v>1</v>
      </c>
      <c r="B367">
        <v>1</v>
      </c>
      <c r="C367">
        <v>1</v>
      </c>
      <c r="D367">
        <v>0</v>
      </c>
    </row>
    <row r="368" spans="1:4" x14ac:dyDescent="0.3">
      <c r="A368" s="10">
        <v>0</v>
      </c>
      <c r="B368">
        <v>2</v>
      </c>
      <c r="C368">
        <v>1</v>
      </c>
      <c r="D368">
        <v>0.1</v>
      </c>
    </row>
    <row r="369" spans="1:4" x14ac:dyDescent="0.3">
      <c r="A369" s="10">
        <v>0</v>
      </c>
      <c r="B369">
        <v>1</v>
      </c>
      <c r="C369">
        <v>1</v>
      </c>
      <c r="D369">
        <v>0.06</v>
      </c>
    </row>
    <row r="370" spans="1:4" x14ac:dyDescent="0.3">
      <c r="A370" s="12">
        <v>0</v>
      </c>
      <c r="B370">
        <v>1</v>
      </c>
      <c r="C370">
        <v>1</v>
      </c>
      <c r="D370">
        <v>0.06</v>
      </c>
    </row>
    <row r="371" spans="1:4" x14ac:dyDescent="0.3">
      <c r="A371" s="10">
        <v>1</v>
      </c>
      <c r="B371">
        <v>1</v>
      </c>
      <c r="C371">
        <v>1</v>
      </c>
      <c r="D371">
        <v>0</v>
      </c>
    </row>
    <row r="372" spans="1:4" x14ac:dyDescent="0.3">
      <c r="A372" s="12">
        <v>1</v>
      </c>
      <c r="B372">
        <v>1</v>
      </c>
      <c r="C372">
        <v>1</v>
      </c>
      <c r="D372">
        <v>0</v>
      </c>
    </row>
    <row r="373" spans="1:4" x14ac:dyDescent="0.3">
      <c r="A373" s="10">
        <v>0</v>
      </c>
      <c r="B373">
        <v>1</v>
      </c>
      <c r="C373">
        <v>1</v>
      </c>
      <c r="D373">
        <v>0.06</v>
      </c>
    </row>
    <row r="374" spans="1:4" x14ac:dyDescent="0.3">
      <c r="A374" s="12">
        <v>1</v>
      </c>
      <c r="B374">
        <v>1</v>
      </c>
      <c r="C374">
        <v>1</v>
      </c>
      <c r="D374">
        <v>0</v>
      </c>
    </row>
    <row r="375" spans="1:4" x14ac:dyDescent="0.3">
      <c r="A375" s="12">
        <v>0</v>
      </c>
      <c r="B375">
        <v>1</v>
      </c>
      <c r="C375">
        <v>1</v>
      </c>
      <c r="D375">
        <v>0.06</v>
      </c>
    </row>
    <row r="376" spans="1:4" x14ac:dyDescent="0.3">
      <c r="A376" s="12">
        <v>1</v>
      </c>
      <c r="B376">
        <v>1</v>
      </c>
      <c r="C376">
        <v>1</v>
      </c>
      <c r="D376">
        <v>0</v>
      </c>
    </row>
    <row r="377" spans="1:4" x14ac:dyDescent="0.3">
      <c r="A377" s="12">
        <v>0</v>
      </c>
      <c r="B377">
        <v>1</v>
      </c>
      <c r="C377">
        <v>1</v>
      </c>
      <c r="D377">
        <v>0.06</v>
      </c>
    </row>
    <row r="378" spans="1:4" x14ac:dyDescent="0.3">
      <c r="A378" s="10">
        <v>0</v>
      </c>
      <c r="B378">
        <v>1</v>
      </c>
      <c r="C378">
        <v>1</v>
      </c>
      <c r="D378">
        <v>0.06</v>
      </c>
    </row>
    <row r="379" spans="1:4" x14ac:dyDescent="0.3">
      <c r="A379" s="10">
        <v>0</v>
      </c>
      <c r="B379">
        <v>1</v>
      </c>
      <c r="C379">
        <v>1</v>
      </c>
      <c r="D379">
        <v>0.06</v>
      </c>
    </row>
    <row r="380" spans="1:4" x14ac:dyDescent="0.3">
      <c r="A380" s="12">
        <v>1</v>
      </c>
      <c r="B380">
        <v>1</v>
      </c>
      <c r="C380">
        <v>1</v>
      </c>
      <c r="D380">
        <v>0</v>
      </c>
    </row>
    <row r="381" spans="1:4" x14ac:dyDescent="0.3">
      <c r="A381" s="10">
        <v>0</v>
      </c>
      <c r="B381">
        <v>1</v>
      </c>
      <c r="C381">
        <v>1</v>
      </c>
      <c r="D381">
        <v>0.06</v>
      </c>
    </row>
    <row r="382" spans="1:4" x14ac:dyDescent="0.3">
      <c r="A382" s="10">
        <v>1</v>
      </c>
      <c r="B382">
        <v>1</v>
      </c>
      <c r="C382">
        <v>1</v>
      </c>
      <c r="D382">
        <v>0</v>
      </c>
    </row>
    <row r="383" spans="1:4" x14ac:dyDescent="0.3">
      <c r="A383" s="12">
        <v>0</v>
      </c>
      <c r="B383">
        <v>1</v>
      </c>
      <c r="C383">
        <v>1</v>
      </c>
      <c r="D383">
        <v>0.06</v>
      </c>
    </row>
    <row r="384" spans="1:4" x14ac:dyDescent="0.3">
      <c r="A384" s="10">
        <v>1</v>
      </c>
      <c r="B384">
        <v>1</v>
      </c>
      <c r="C384">
        <v>1</v>
      </c>
      <c r="D384">
        <v>0</v>
      </c>
    </row>
    <row r="385" spans="1:4" x14ac:dyDescent="0.3">
      <c r="A385" s="12">
        <v>1</v>
      </c>
      <c r="B385">
        <v>1</v>
      </c>
      <c r="C385">
        <v>1</v>
      </c>
      <c r="D385">
        <v>0</v>
      </c>
    </row>
    <row r="386" spans="1:4" x14ac:dyDescent="0.3">
      <c r="A386" s="10">
        <v>1</v>
      </c>
      <c r="B386">
        <v>1</v>
      </c>
      <c r="C386">
        <v>1</v>
      </c>
      <c r="D386">
        <v>0</v>
      </c>
    </row>
    <row r="387" spans="1:4" x14ac:dyDescent="0.3">
      <c r="A387" s="12">
        <v>1</v>
      </c>
      <c r="B387">
        <v>1</v>
      </c>
      <c r="C387">
        <v>1</v>
      </c>
      <c r="D387">
        <v>0</v>
      </c>
    </row>
    <row r="388" spans="1:4" x14ac:dyDescent="0.3">
      <c r="A388" s="12">
        <v>1</v>
      </c>
      <c r="B388">
        <v>1</v>
      </c>
      <c r="C388">
        <v>1</v>
      </c>
      <c r="D388">
        <v>0</v>
      </c>
    </row>
    <row r="389" spans="1:4" x14ac:dyDescent="0.3">
      <c r="A389" s="10">
        <v>1</v>
      </c>
      <c r="B389">
        <v>1</v>
      </c>
      <c r="C389">
        <v>1</v>
      </c>
      <c r="D389">
        <v>0</v>
      </c>
    </row>
    <row r="390" spans="1:4" x14ac:dyDescent="0.3">
      <c r="A390" s="12">
        <v>1</v>
      </c>
      <c r="B390">
        <v>1</v>
      </c>
      <c r="C390">
        <v>1</v>
      </c>
      <c r="D390">
        <v>0</v>
      </c>
    </row>
    <row r="391" spans="1:4" x14ac:dyDescent="0.3">
      <c r="A391" s="12">
        <v>1</v>
      </c>
      <c r="B391">
        <v>1</v>
      </c>
      <c r="C391">
        <v>1</v>
      </c>
      <c r="D391">
        <v>0</v>
      </c>
    </row>
    <row r="392" spans="1:4" x14ac:dyDescent="0.3">
      <c r="A392" s="10">
        <v>1</v>
      </c>
      <c r="B392">
        <v>1</v>
      </c>
      <c r="C392">
        <v>1</v>
      </c>
      <c r="D392">
        <v>0</v>
      </c>
    </row>
    <row r="393" spans="1:4" x14ac:dyDescent="0.3">
      <c r="A393" s="10">
        <v>0</v>
      </c>
      <c r="B393">
        <v>1</v>
      </c>
      <c r="C393">
        <v>1</v>
      </c>
      <c r="D393">
        <v>0.06</v>
      </c>
    </row>
    <row r="394" spans="1:4" x14ac:dyDescent="0.3">
      <c r="A394" s="10">
        <v>1</v>
      </c>
      <c r="B394">
        <v>1</v>
      </c>
      <c r="C394">
        <v>1</v>
      </c>
      <c r="D394">
        <v>0</v>
      </c>
    </row>
    <row r="395" spans="1:4" x14ac:dyDescent="0.3">
      <c r="A395" s="12">
        <v>0</v>
      </c>
      <c r="B395">
        <v>1</v>
      </c>
      <c r="C395">
        <v>1</v>
      </c>
      <c r="D395">
        <v>0.06</v>
      </c>
    </row>
    <row r="396" spans="1:4" x14ac:dyDescent="0.3">
      <c r="A396" s="12">
        <v>1</v>
      </c>
      <c r="B396">
        <v>1</v>
      </c>
      <c r="C396">
        <v>1</v>
      </c>
      <c r="D396">
        <v>0</v>
      </c>
    </row>
    <row r="397" spans="1:4" x14ac:dyDescent="0.3">
      <c r="A397" s="12">
        <v>1</v>
      </c>
      <c r="B397">
        <v>1</v>
      </c>
      <c r="C397">
        <v>1</v>
      </c>
      <c r="D397">
        <v>0</v>
      </c>
    </row>
    <row r="398" spans="1:4" x14ac:dyDescent="0.3">
      <c r="A398" s="12">
        <v>1</v>
      </c>
      <c r="B398">
        <v>1</v>
      </c>
      <c r="C398">
        <v>1</v>
      </c>
      <c r="D398">
        <v>0</v>
      </c>
    </row>
    <row r="399" spans="1:4" x14ac:dyDescent="0.3">
      <c r="A399" s="10">
        <v>0</v>
      </c>
      <c r="B399">
        <v>1</v>
      </c>
      <c r="C399">
        <v>1</v>
      </c>
      <c r="D399">
        <v>0.06</v>
      </c>
    </row>
    <row r="400" spans="1:4" x14ac:dyDescent="0.3">
      <c r="A400" s="10">
        <v>0</v>
      </c>
      <c r="B400">
        <v>1</v>
      </c>
      <c r="C400">
        <v>1</v>
      </c>
      <c r="D400">
        <v>0.06</v>
      </c>
    </row>
    <row r="401" spans="1:4" x14ac:dyDescent="0.3">
      <c r="A401" s="12">
        <v>1</v>
      </c>
      <c r="B401">
        <v>1</v>
      </c>
      <c r="C401">
        <v>1</v>
      </c>
      <c r="D401">
        <v>0</v>
      </c>
    </row>
    <row r="402" spans="1:4" x14ac:dyDescent="0.3">
      <c r="A402" s="10">
        <v>0</v>
      </c>
      <c r="B402">
        <v>1</v>
      </c>
      <c r="C402">
        <v>1</v>
      </c>
      <c r="D402">
        <v>0.06</v>
      </c>
    </row>
    <row r="403" spans="1:4" x14ac:dyDescent="0.3">
      <c r="A403" s="12">
        <v>0</v>
      </c>
      <c r="B403">
        <v>1</v>
      </c>
      <c r="C403">
        <v>1</v>
      </c>
      <c r="D403">
        <v>0.06</v>
      </c>
    </row>
    <row r="404" spans="1:4" x14ac:dyDescent="0.3">
      <c r="A404" s="12">
        <v>1</v>
      </c>
      <c r="B404">
        <v>1</v>
      </c>
      <c r="C404">
        <v>1</v>
      </c>
      <c r="D404">
        <v>0</v>
      </c>
    </row>
    <row r="405" spans="1:4" x14ac:dyDescent="0.3">
      <c r="A405" s="10">
        <v>1</v>
      </c>
      <c r="B405">
        <v>1</v>
      </c>
      <c r="C405">
        <v>1</v>
      </c>
      <c r="D405">
        <v>0</v>
      </c>
    </row>
    <row r="406" spans="1:4" x14ac:dyDescent="0.3">
      <c r="A406" s="10">
        <v>1</v>
      </c>
      <c r="B406">
        <v>1</v>
      </c>
      <c r="C406">
        <v>1</v>
      </c>
      <c r="D406">
        <v>0</v>
      </c>
    </row>
    <row r="407" spans="1:4" x14ac:dyDescent="0.3">
      <c r="A407" s="10">
        <v>1</v>
      </c>
      <c r="B407">
        <v>1</v>
      </c>
      <c r="C407">
        <v>1</v>
      </c>
      <c r="D407">
        <v>0</v>
      </c>
    </row>
    <row r="408" spans="1:4" x14ac:dyDescent="0.3">
      <c r="A408" s="10">
        <v>0</v>
      </c>
      <c r="B408">
        <v>1</v>
      </c>
      <c r="C408">
        <v>1</v>
      </c>
      <c r="D408">
        <v>0.06</v>
      </c>
    </row>
    <row r="409" spans="1:4" x14ac:dyDescent="0.3">
      <c r="A409" s="12">
        <v>1</v>
      </c>
      <c r="B409">
        <v>1</v>
      </c>
      <c r="C409">
        <v>1</v>
      </c>
      <c r="D409">
        <v>0</v>
      </c>
    </row>
    <row r="410" spans="1:4" x14ac:dyDescent="0.3">
      <c r="A410" s="10">
        <v>1</v>
      </c>
      <c r="B410">
        <v>1</v>
      </c>
      <c r="C410">
        <v>1</v>
      </c>
      <c r="D410">
        <v>0</v>
      </c>
    </row>
    <row r="411" spans="1:4" x14ac:dyDescent="0.3">
      <c r="A411" s="12">
        <v>1</v>
      </c>
      <c r="B411">
        <v>1</v>
      </c>
      <c r="C411">
        <v>1</v>
      </c>
      <c r="D411">
        <v>0</v>
      </c>
    </row>
    <row r="412" spans="1:4" x14ac:dyDescent="0.3">
      <c r="A412" s="12">
        <v>1</v>
      </c>
      <c r="B412">
        <v>1</v>
      </c>
      <c r="C412">
        <v>1</v>
      </c>
      <c r="D412">
        <v>0</v>
      </c>
    </row>
    <row r="413" spans="1:4" x14ac:dyDescent="0.3">
      <c r="A413" s="12">
        <v>1</v>
      </c>
      <c r="B413">
        <v>1</v>
      </c>
      <c r="C413">
        <v>1</v>
      </c>
      <c r="D413">
        <v>0</v>
      </c>
    </row>
    <row r="414" spans="1:4" x14ac:dyDescent="0.3">
      <c r="A414" s="10">
        <v>1</v>
      </c>
      <c r="B414">
        <v>1</v>
      </c>
      <c r="C414">
        <v>1</v>
      </c>
      <c r="D414">
        <v>0</v>
      </c>
    </row>
    <row r="415" spans="1:4" x14ac:dyDescent="0.3">
      <c r="A415" s="12">
        <v>0</v>
      </c>
      <c r="B415">
        <v>1</v>
      </c>
      <c r="C415">
        <v>1</v>
      </c>
      <c r="D415">
        <v>0.06</v>
      </c>
    </row>
    <row r="416" spans="1:4" x14ac:dyDescent="0.3">
      <c r="A416" s="10">
        <v>1</v>
      </c>
      <c r="B416">
        <v>1</v>
      </c>
      <c r="C416">
        <v>1</v>
      </c>
      <c r="D416">
        <v>0</v>
      </c>
    </row>
    <row r="417" spans="1:4" x14ac:dyDescent="0.3">
      <c r="A417" s="10">
        <v>1</v>
      </c>
      <c r="B417">
        <v>1</v>
      </c>
      <c r="C417">
        <v>1</v>
      </c>
      <c r="D417">
        <v>0</v>
      </c>
    </row>
    <row r="418" spans="1:4" x14ac:dyDescent="0.3">
      <c r="A418" s="12">
        <v>1</v>
      </c>
      <c r="B418">
        <v>1</v>
      </c>
      <c r="C418">
        <v>1</v>
      </c>
      <c r="D418">
        <v>0</v>
      </c>
    </row>
    <row r="419" spans="1:4" x14ac:dyDescent="0.3">
      <c r="A419" s="10">
        <v>1</v>
      </c>
      <c r="B419">
        <v>1</v>
      </c>
      <c r="C419">
        <v>1</v>
      </c>
      <c r="D419">
        <v>0</v>
      </c>
    </row>
    <row r="420" spans="1:4" x14ac:dyDescent="0.3">
      <c r="A420" s="12">
        <v>0</v>
      </c>
      <c r="B420">
        <v>1</v>
      </c>
      <c r="C420">
        <v>1</v>
      </c>
      <c r="D420">
        <v>0.06</v>
      </c>
    </row>
    <row r="421" spans="1:4" x14ac:dyDescent="0.3">
      <c r="A421" s="10">
        <v>1</v>
      </c>
      <c r="B421">
        <v>1</v>
      </c>
      <c r="C421">
        <v>1</v>
      </c>
      <c r="D421">
        <v>0</v>
      </c>
    </row>
    <row r="422" spans="1:4" x14ac:dyDescent="0.3">
      <c r="A422" s="10">
        <v>1</v>
      </c>
      <c r="B422">
        <v>1</v>
      </c>
      <c r="C422">
        <v>1</v>
      </c>
      <c r="D422">
        <v>0</v>
      </c>
    </row>
    <row r="423" spans="1:4" x14ac:dyDescent="0.3">
      <c r="A423" s="12">
        <v>1</v>
      </c>
      <c r="B423">
        <v>1</v>
      </c>
      <c r="C423">
        <v>1</v>
      </c>
      <c r="D423">
        <v>0</v>
      </c>
    </row>
    <row r="424" spans="1:4" x14ac:dyDescent="0.3">
      <c r="A424" s="10">
        <v>1</v>
      </c>
      <c r="B424">
        <v>1</v>
      </c>
      <c r="C424">
        <v>1</v>
      </c>
      <c r="D424">
        <v>0</v>
      </c>
    </row>
    <row r="425" spans="1:4" x14ac:dyDescent="0.3">
      <c r="A425" s="10">
        <v>1</v>
      </c>
      <c r="B425">
        <v>1</v>
      </c>
      <c r="C425">
        <v>1</v>
      </c>
      <c r="D425">
        <v>0</v>
      </c>
    </row>
    <row r="426" spans="1:4" x14ac:dyDescent="0.3">
      <c r="A426" s="12">
        <v>1</v>
      </c>
      <c r="B426">
        <v>1</v>
      </c>
      <c r="C426">
        <v>1</v>
      </c>
      <c r="D426">
        <v>0</v>
      </c>
    </row>
    <row r="427" spans="1:4" x14ac:dyDescent="0.3">
      <c r="A427" s="10">
        <v>1</v>
      </c>
      <c r="B427">
        <v>1</v>
      </c>
      <c r="C427">
        <v>1</v>
      </c>
      <c r="D427">
        <v>0</v>
      </c>
    </row>
    <row r="428" spans="1:4" x14ac:dyDescent="0.3">
      <c r="A428" s="12">
        <v>0</v>
      </c>
      <c r="B428">
        <v>1</v>
      </c>
      <c r="C428">
        <v>1</v>
      </c>
      <c r="D428">
        <v>0.06</v>
      </c>
    </row>
    <row r="429" spans="1:4" x14ac:dyDescent="0.3">
      <c r="A429" s="10">
        <v>1</v>
      </c>
      <c r="B429">
        <v>1</v>
      </c>
      <c r="C429">
        <v>1</v>
      </c>
      <c r="D429">
        <v>0</v>
      </c>
    </row>
    <row r="430" spans="1:4" x14ac:dyDescent="0.3">
      <c r="A430" s="10">
        <v>1</v>
      </c>
      <c r="B430">
        <v>1</v>
      </c>
      <c r="C430">
        <v>1</v>
      </c>
      <c r="D430">
        <v>0</v>
      </c>
    </row>
    <row r="431" spans="1:4" x14ac:dyDescent="0.3">
      <c r="A431" s="12">
        <v>1</v>
      </c>
      <c r="B431">
        <v>1</v>
      </c>
      <c r="C431">
        <v>1</v>
      </c>
      <c r="D431">
        <v>0</v>
      </c>
    </row>
    <row r="432" spans="1:4" x14ac:dyDescent="0.3">
      <c r="A432" s="10">
        <v>1</v>
      </c>
      <c r="B432">
        <v>1</v>
      </c>
      <c r="C432">
        <v>1</v>
      </c>
      <c r="D432">
        <v>0</v>
      </c>
    </row>
    <row r="433" spans="1:4" x14ac:dyDescent="0.3">
      <c r="A433" s="12">
        <v>1</v>
      </c>
      <c r="B433">
        <v>1</v>
      </c>
      <c r="C433">
        <v>1</v>
      </c>
      <c r="D433">
        <v>0</v>
      </c>
    </row>
    <row r="434" spans="1:4" x14ac:dyDescent="0.3">
      <c r="A434" s="10">
        <v>1</v>
      </c>
      <c r="B434">
        <v>1</v>
      </c>
      <c r="C434">
        <v>1</v>
      </c>
      <c r="D434">
        <v>0</v>
      </c>
    </row>
    <row r="435" spans="1:4" x14ac:dyDescent="0.3">
      <c r="A435" s="12">
        <v>1</v>
      </c>
      <c r="B435">
        <v>1</v>
      </c>
      <c r="C435">
        <v>1</v>
      </c>
      <c r="D435">
        <v>0</v>
      </c>
    </row>
    <row r="436" spans="1:4" x14ac:dyDescent="0.3">
      <c r="A436" s="10">
        <v>1</v>
      </c>
      <c r="B436">
        <v>1</v>
      </c>
      <c r="C436">
        <v>1</v>
      </c>
      <c r="D436">
        <v>0</v>
      </c>
    </row>
    <row r="437" spans="1:4" x14ac:dyDescent="0.3">
      <c r="A437" s="12">
        <v>0</v>
      </c>
      <c r="B437">
        <v>1</v>
      </c>
      <c r="C437">
        <v>1</v>
      </c>
      <c r="D437">
        <v>0.06</v>
      </c>
    </row>
    <row r="438" spans="1:4" x14ac:dyDescent="0.3">
      <c r="A438" s="10">
        <v>1</v>
      </c>
      <c r="B438">
        <v>1</v>
      </c>
      <c r="C438">
        <v>1</v>
      </c>
      <c r="D438">
        <v>0</v>
      </c>
    </row>
    <row r="439" spans="1:4" x14ac:dyDescent="0.3">
      <c r="A439" s="12">
        <v>1</v>
      </c>
      <c r="B439">
        <v>1</v>
      </c>
      <c r="C439">
        <v>1</v>
      </c>
      <c r="D439">
        <v>0</v>
      </c>
    </row>
    <row r="440" spans="1:4" x14ac:dyDescent="0.3">
      <c r="A440" s="10">
        <v>1</v>
      </c>
      <c r="B440">
        <v>1</v>
      </c>
      <c r="C440">
        <v>1</v>
      </c>
      <c r="D440">
        <v>0</v>
      </c>
    </row>
    <row r="441" spans="1:4" x14ac:dyDescent="0.3">
      <c r="A441" s="12">
        <v>1</v>
      </c>
      <c r="B441">
        <v>1</v>
      </c>
      <c r="C441">
        <v>1</v>
      </c>
      <c r="D441">
        <v>0</v>
      </c>
    </row>
    <row r="442" spans="1:4" x14ac:dyDescent="0.3">
      <c r="A442" s="10">
        <v>1</v>
      </c>
      <c r="B442">
        <v>1</v>
      </c>
      <c r="C442">
        <v>1</v>
      </c>
      <c r="D442">
        <v>0</v>
      </c>
    </row>
    <row r="443" spans="1:4" x14ac:dyDescent="0.3">
      <c r="A443" s="10">
        <v>1</v>
      </c>
      <c r="B443">
        <v>1</v>
      </c>
      <c r="C443">
        <v>1</v>
      </c>
      <c r="D443">
        <v>0</v>
      </c>
    </row>
    <row r="444" spans="1:4" x14ac:dyDescent="0.3">
      <c r="A444" s="12">
        <v>1</v>
      </c>
      <c r="B444">
        <v>1</v>
      </c>
      <c r="C444">
        <v>1</v>
      </c>
      <c r="D444">
        <v>0</v>
      </c>
    </row>
    <row r="445" spans="1:4" x14ac:dyDescent="0.3">
      <c r="A445" s="10">
        <v>1</v>
      </c>
      <c r="B445">
        <v>1</v>
      </c>
      <c r="C445">
        <v>1</v>
      </c>
      <c r="D445">
        <v>0</v>
      </c>
    </row>
    <row r="446" spans="1:4" x14ac:dyDescent="0.3">
      <c r="A446" s="12">
        <v>0</v>
      </c>
      <c r="B446">
        <v>1</v>
      </c>
      <c r="C446">
        <v>1</v>
      </c>
      <c r="D446">
        <v>0.06</v>
      </c>
    </row>
    <row r="447" spans="1:4" x14ac:dyDescent="0.3">
      <c r="A447" s="10">
        <v>1</v>
      </c>
      <c r="B447">
        <v>1</v>
      </c>
      <c r="C447">
        <v>1</v>
      </c>
      <c r="D447">
        <v>0</v>
      </c>
    </row>
    <row r="448" spans="1:4" x14ac:dyDescent="0.3">
      <c r="A448" s="12">
        <v>1</v>
      </c>
      <c r="B448">
        <v>1</v>
      </c>
      <c r="C448">
        <v>1</v>
      </c>
      <c r="D448">
        <v>0</v>
      </c>
    </row>
    <row r="449" spans="1:4" x14ac:dyDescent="0.3">
      <c r="A449" s="10">
        <v>0</v>
      </c>
      <c r="B449">
        <v>1</v>
      </c>
      <c r="C449">
        <v>1</v>
      </c>
      <c r="D449">
        <v>0.06</v>
      </c>
    </row>
    <row r="450" spans="1:4" x14ac:dyDescent="0.3">
      <c r="A450" s="12">
        <v>0</v>
      </c>
      <c r="B450">
        <v>1</v>
      </c>
      <c r="C450">
        <v>1</v>
      </c>
      <c r="D450">
        <v>0.06</v>
      </c>
    </row>
    <row r="451" spans="1:4" x14ac:dyDescent="0.3">
      <c r="A451" s="10">
        <v>0</v>
      </c>
      <c r="B451">
        <v>1</v>
      </c>
      <c r="C451">
        <v>1</v>
      </c>
      <c r="D451">
        <v>0.06</v>
      </c>
    </row>
    <row r="452" spans="1:4" x14ac:dyDescent="0.3">
      <c r="A452" s="12">
        <v>0</v>
      </c>
      <c r="B452">
        <v>1</v>
      </c>
      <c r="C452">
        <v>1</v>
      </c>
      <c r="D452">
        <v>0.06</v>
      </c>
    </row>
    <row r="453" spans="1:4" x14ac:dyDescent="0.3">
      <c r="A453" s="12">
        <v>1</v>
      </c>
      <c r="B453">
        <v>1</v>
      </c>
      <c r="C453">
        <v>1</v>
      </c>
      <c r="D453">
        <v>0</v>
      </c>
    </row>
    <row r="454" spans="1:4" x14ac:dyDescent="0.3">
      <c r="A454" s="12">
        <v>1</v>
      </c>
      <c r="B454">
        <v>1</v>
      </c>
      <c r="C454">
        <v>1</v>
      </c>
      <c r="D454">
        <v>0</v>
      </c>
    </row>
    <row r="455" spans="1:4" x14ac:dyDescent="0.3">
      <c r="A455" s="12">
        <v>1</v>
      </c>
      <c r="B455">
        <v>1</v>
      </c>
      <c r="C455">
        <v>1</v>
      </c>
      <c r="D455">
        <v>0</v>
      </c>
    </row>
    <row r="456" spans="1:4" x14ac:dyDescent="0.3">
      <c r="A456" s="10">
        <v>1</v>
      </c>
      <c r="B456">
        <v>1</v>
      </c>
      <c r="C456">
        <v>1</v>
      </c>
      <c r="D456">
        <v>0</v>
      </c>
    </row>
    <row r="457" spans="1:4" x14ac:dyDescent="0.3">
      <c r="A457" s="12">
        <v>1</v>
      </c>
      <c r="B457">
        <v>1</v>
      </c>
      <c r="C457">
        <v>1</v>
      </c>
      <c r="D457">
        <v>0</v>
      </c>
    </row>
    <row r="458" spans="1:4" x14ac:dyDescent="0.3">
      <c r="A458" s="12">
        <v>0</v>
      </c>
      <c r="B458">
        <v>1</v>
      </c>
      <c r="C458">
        <v>1</v>
      </c>
      <c r="D458">
        <v>0.06</v>
      </c>
    </row>
    <row r="459" spans="1:4" x14ac:dyDescent="0.3">
      <c r="A459" s="12">
        <v>0</v>
      </c>
      <c r="B459">
        <v>1</v>
      </c>
      <c r="C459">
        <v>1</v>
      </c>
      <c r="D459">
        <v>0.06</v>
      </c>
    </row>
    <row r="460" spans="1:4" x14ac:dyDescent="0.3">
      <c r="A460" s="12">
        <v>0</v>
      </c>
      <c r="B460">
        <v>1</v>
      </c>
      <c r="C460">
        <v>1</v>
      </c>
      <c r="D460">
        <v>0.06</v>
      </c>
    </row>
    <row r="461" spans="1:4" x14ac:dyDescent="0.3">
      <c r="A461" s="10">
        <v>1</v>
      </c>
      <c r="B461">
        <v>1</v>
      </c>
      <c r="C461">
        <v>1</v>
      </c>
      <c r="D461">
        <v>0</v>
      </c>
    </row>
    <row r="462" spans="1:4" x14ac:dyDescent="0.3">
      <c r="A462" s="12">
        <v>0</v>
      </c>
      <c r="B462">
        <v>1</v>
      </c>
      <c r="C462">
        <v>1</v>
      </c>
      <c r="D462">
        <v>0.06</v>
      </c>
    </row>
    <row r="463" spans="1:4" x14ac:dyDescent="0.3">
      <c r="A463" s="10">
        <v>0</v>
      </c>
      <c r="B463">
        <v>1</v>
      </c>
      <c r="C463">
        <v>1</v>
      </c>
      <c r="D463">
        <v>0.06</v>
      </c>
    </row>
    <row r="464" spans="1:4" x14ac:dyDescent="0.3">
      <c r="A464" s="12">
        <v>1</v>
      </c>
      <c r="B464">
        <v>1</v>
      </c>
      <c r="C464">
        <v>1</v>
      </c>
      <c r="D464">
        <v>0</v>
      </c>
    </row>
    <row r="465" spans="1:4" x14ac:dyDescent="0.3">
      <c r="A465" s="10">
        <v>1</v>
      </c>
      <c r="B465">
        <v>1</v>
      </c>
      <c r="C465">
        <v>1</v>
      </c>
      <c r="D465">
        <v>0</v>
      </c>
    </row>
    <row r="466" spans="1:4" x14ac:dyDescent="0.3">
      <c r="A466" s="12">
        <v>1</v>
      </c>
      <c r="B466">
        <v>1</v>
      </c>
      <c r="C466">
        <v>1</v>
      </c>
      <c r="D466">
        <v>0</v>
      </c>
    </row>
    <row r="467" spans="1:4" x14ac:dyDescent="0.3">
      <c r="A467" s="10">
        <v>0</v>
      </c>
      <c r="B467">
        <v>1</v>
      </c>
      <c r="C467">
        <v>1</v>
      </c>
      <c r="D467">
        <v>0.06</v>
      </c>
    </row>
    <row r="468" spans="1:4" x14ac:dyDescent="0.3">
      <c r="A468" s="10">
        <v>1</v>
      </c>
      <c r="B468">
        <v>1</v>
      </c>
      <c r="C468">
        <v>1</v>
      </c>
      <c r="D468">
        <v>0</v>
      </c>
    </row>
    <row r="469" spans="1:4" x14ac:dyDescent="0.3">
      <c r="A469" s="10">
        <v>0</v>
      </c>
      <c r="B469">
        <v>1</v>
      </c>
      <c r="C469">
        <v>1</v>
      </c>
      <c r="D469">
        <v>0.06</v>
      </c>
    </row>
    <row r="470" spans="1:4" x14ac:dyDescent="0.3">
      <c r="A470" s="12">
        <v>0</v>
      </c>
      <c r="B470">
        <v>1</v>
      </c>
      <c r="C470">
        <v>1</v>
      </c>
      <c r="D470">
        <v>0.06</v>
      </c>
    </row>
    <row r="471" spans="1:4" x14ac:dyDescent="0.3">
      <c r="A471" s="12">
        <v>1</v>
      </c>
      <c r="B471">
        <v>2</v>
      </c>
      <c r="C471">
        <v>1</v>
      </c>
      <c r="D471">
        <v>0.06</v>
      </c>
    </row>
    <row r="472" spans="1:4" x14ac:dyDescent="0.3">
      <c r="A472" s="10">
        <v>1</v>
      </c>
      <c r="B472">
        <v>1</v>
      </c>
      <c r="C472">
        <v>1</v>
      </c>
      <c r="D472">
        <v>0</v>
      </c>
    </row>
    <row r="473" spans="1:4" x14ac:dyDescent="0.3">
      <c r="A473" s="12">
        <v>1</v>
      </c>
      <c r="B473">
        <v>1</v>
      </c>
      <c r="C473">
        <v>1</v>
      </c>
      <c r="D473">
        <v>0</v>
      </c>
    </row>
    <row r="474" spans="1:4" x14ac:dyDescent="0.3">
      <c r="A474" s="12">
        <v>0</v>
      </c>
      <c r="B474">
        <v>1</v>
      </c>
      <c r="C474">
        <v>1</v>
      </c>
      <c r="D474">
        <v>0.06</v>
      </c>
    </row>
    <row r="475" spans="1:4" x14ac:dyDescent="0.3">
      <c r="A475" s="10">
        <v>1</v>
      </c>
      <c r="B475">
        <v>1</v>
      </c>
      <c r="C475">
        <v>1</v>
      </c>
      <c r="D475">
        <v>0</v>
      </c>
    </row>
    <row r="476" spans="1:4" x14ac:dyDescent="0.3">
      <c r="A476" s="10">
        <v>0</v>
      </c>
      <c r="B476">
        <v>1</v>
      </c>
      <c r="C476">
        <v>1</v>
      </c>
      <c r="D476">
        <v>0.06</v>
      </c>
    </row>
    <row r="477" spans="1:4" x14ac:dyDescent="0.3">
      <c r="A477" s="12">
        <v>1</v>
      </c>
      <c r="B477">
        <v>1</v>
      </c>
      <c r="C477">
        <v>1</v>
      </c>
      <c r="D477">
        <v>0</v>
      </c>
    </row>
    <row r="478" spans="1:4" x14ac:dyDescent="0.3">
      <c r="A478" s="12">
        <v>0</v>
      </c>
      <c r="B478">
        <v>1</v>
      </c>
      <c r="C478">
        <v>1</v>
      </c>
      <c r="D478">
        <v>0.06</v>
      </c>
    </row>
    <row r="479" spans="1:4" x14ac:dyDescent="0.3">
      <c r="A479" s="10">
        <v>0</v>
      </c>
      <c r="B479">
        <v>1</v>
      </c>
      <c r="C479">
        <v>1</v>
      </c>
      <c r="D479">
        <v>0.06</v>
      </c>
    </row>
    <row r="480" spans="1:4" x14ac:dyDescent="0.3">
      <c r="A480" s="12">
        <v>1</v>
      </c>
      <c r="B480">
        <v>1</v>
      </c>
      <c r="C480">
        <v>1</v>
      </c>
      <c r="D480">
        <v>0</v>
      </c>
    </row>
    <row r="481" spans="1:4" x14ac:dyDescent="0.3">
      <c r="A481" s="10">
        <v>1</v>
      </c>
      <c r="B481">
        <v>1</v>
      </c>
      <c r="C481">
        <v>1</v>
      </c>
      <c r="D481">
        <v>0</v>
      </c>
    </row>
    <row r="482" spans="1:4" x14ac:dyDescent="0.3">
      <c r="A482" s="12">
        <v>1</v>
      </c>
      <c r="B482">
        <v>1</v>
      </c>
      <c r="C482">
        <v>1</v>
      </c>
      <c r="D482">
        <v>0</v>
      </c>
    </row>
    <row r="483" spans="1:4" x14ac:dyDescent="0.3">
      <c r="A483" s="12">
        <v>1</v>
      </c>
      <c r="B483">
        <v>1</v>
      </c>
      <c r="C483">
        <v>1</v>
      </c>
      <c r="D483">
        <v>0</v>
      </c>
    </row>
    <row r="484" spans="1:4" x14ac:dyDescent="0.3">
      <c r="A484" s="10">
        <v>1</v>
      </c>
      <c r="B484">
        <v>1</v>
      </c>
      <c r="C484">
        <v>1</v>
      </c>
      <c r="D484">
        <v>0</v>
      </c>
    </row>
    <row r="485" spans="1:4" x14ac:dyDescent="0.3">
      <c r="A485" s="12">
        <v>1</v>
      </c>
      <c r="B485">
        <v>1</v>
      </c>
      <c r="C485">
        <v>1</v>
      </c>
      <c r="D485">
        <v>0</v>
      </c>
    </row>
    <row r="486" spans="1:4" x14ac:dyDescent="0.3">
      <c r="A486" s="12">
        <v>0</v>
      </c>
      <c r="B486">
        <v>1</v>
      </c>
      <c r="C486">
        <v>1</v>
      </c>
      <c r="D486">
        <v>0.06</v>
      </c>
    </row>
    <row r="487" spans="1:4" x14ac:dyDescent="0.3">
      <c r="A487" s="10">
        <v>1</v>
      </c>
      <c r="B487">
        <v>1</v>
      </c>
      <c r="C487">
        <v>1</v>
      </c>
      <c r="D487">
        <v>0</v>
      </c>
    </row>
    <row r="488" spans="1:4" x14ac:dyDescent="0.3">
      <c r="A488" s="12">
        <v>1</v>
      </c>
      <c r="B488">
        <v>1</v>
      </c>
      <c r="C488">
        <v>1</v>
      </c>
      <c r="D488">
        <v>0</v>
      </c>
    </row>
    <row r="489" spans="1:4" x14ac:dyDescent="0.3">
      <c r="A489" s="10">
        <v>1</v>
      </c>
      <c r="B489">
        <v>1</v>
      </c>
      <c r="C489">
        <v>1</v>
      </c>
      <c r="D489">
        <v>0</v>
      </c>
    </row>
    <row r="490" spans="1:4" x14ac:dyDescent="0.3">
      <c r="A490" s="12">
        <v>1</v>
      </c>
      <c r="B490">
        <v>1</v>
      </c>
      <c r="C490">
        <v>1</v>
      </c>
      <c r="D490">
        <v>0</v>
      </c>
    </row>
    <row r="491" spans="1:4" x14ac:dyDescent="0.3">
      <c r="A491" s="10">
        <v>1</v>
      </c>
      <c r="B491">
        <v>1</v>
      </c>
      <c r="C491">
        <v>1</v>
      </c>
      <c r="D491">
        <v>0</v>
      </c>
    </row>
    <row r="492" spans="1:4" x14ac:dyDescent="0.3">
      <c r="A492" s="10">
        <v>1</v>
      </c>
      <c r="B492">
        <v>1</v>
      </c>
      <c r="C492">
        <v>1</v>
      </c>
      <c r="D492">
        <v>0</v>
      </c>
    </row>
    <row r="493" spans="1:4" x14ac:dyDescent="0.3">
      <c r="A493" s="12">
        <v>1</v>
      </c>
      <c r="B493">
        <v>1</v>
      </c>
      <c r="C493">
        <v>1</v>
      </c>
      <c r="D493">
        <v>0</v>
      </c>
    </row>
    <row r="494" spans="1:4" x14ac:dyDescent="0.3">
      <c r="A494" s="10">
        <v>1</v>
      </c>
      <c r="B494">
        <v>1</v>
      </c>
      <c r="C494">
        <v>1</v>
      </c>
      <c r="D494">
        <v>0</v>
      </c>
    </row>
    <row r="495" spans="1:4" x14ac:dyDescent="0.3">
      <c r="A495" s="12">
        <v>1</v>
      </c>
      <c r="B495">
        <v>1</v>
      </c>
      <c r="C495">
        <v>1</v>
      </c>
      <c r="D495">
        <v>0</v>
      </c>
    </row>
    <row r="496" spans="1:4" x14ac:dyDescent="0.3">
      <c r="A496" s="10">
        <v>1</v>
      </c>
      <c r="B496">
        <v>1</v>
      </c>
      <c r="C496">
        <v>1</v>
      </c>
      <c r="D496">
        <v>0</v>
      </c>
    </row>
    <row r="497" spans="1:4" x14ac:dyDescent="0.3">
      <c r="A497" s="12">
        <v>0</v>
      </c>
      <c r="B497">
        <v>1</v>
      </c>
      <c r="C497">
        <v>1</v>
      </c>
      <c r="D497">
        <v>0.06</v>
      </c>
    </row>
    <row r="498" spans="1:4" x14ac:dyDescent="0.3">
      <c r="A498" s="10">
        <v>1</v>
      </c>
      <c r="B498">
        <v>1</v>
      </c>
      <c r="C498">
        <v>1</v>
      </c>
      <c r="D498">
        <v>0</v>
      </c>
    </row>
    <row r="499" spans="1:4" x14ac:dyDescent="0.3">
      <c r="A499" s="12">
        <v>0</v>
      </c>
      <c r="B499">
        <v>1</v>
      </c>
      <c r="C499">
        <v>1</v>
      </c>
      <c r="D499">
        <v>0.06</v>
      </c>
    </row>
    <row r="500" spans="1:4" x14ac:dyDescent="0.3">
      <c r="A500" s="10">
        <v>1</v>
      </c>
      <c r="B500">
        <v>1</v>
      </c>
      <c r="C500">
        <v>1</v>
      </c>
      <c r="D500">
        <v>0</v>
      </c>
    </row>
    <row r="501" spans="1:4" x14ac:dyDescent="0.3">
      <c r="A501" s="10">
        <v>0</v>
      </c>
      <c r="B501">
        <v>1</v>
      </c>
      <c r="C501">
        <v>1</v>
      </c>
      <c r="D501">
        <v>0.06</v>
      </c>
    </row>
    <row r="502" spans="1:4" x14ac:dyDescent="0.3">
      <c r="A502" s="12">
        <v>1</v>
      </c>
      <c r="B502">
        <v>1</v>
      </c>
      <c r="C502">
        <v>1</v>
      </c>
      <c r="D502">
        <v>0</v>
      </c>
    </row>
    <row r="503" spans="1:4" x14ac:dyDescent="0.3">
      <c r="A503" s="10">
        <v>1</v>
      </c>
      <c r="B503">
        <v>1</v>
      </c>
      <c r="C503">
        <v>1</v>
      </c>
      <c r="D503">
        <v>0</v>
      </c>
    </row>
    <row r="504" spans="1:4" x14ac:dyDescent="0.3">
      <c r="A504" s="12">
        <v>1</v>
      </c>
      <c r="B504">
        <v>1</v>
      </c>
      <c r="C504">
        <v>1</v>
      </c>
      <c r="D504">
        <v>0</v>
      </c>
    </row>
    <row r="505" spans="1:4" x14ac:dyDescent="0.3">
      <c r="A505" s="10">
        <v>1</v>
      </c>
      <c r="B505">
        <v>1</v>
      </c>
      <c r="C505">
        <v>1</v>
      </c>
      <c r="D505">
        <v>0</v>
      </c>
    </row>
    <row r="506" spans="1:4" x14ac:dyDescent="0.3">
      <c r="A506" s="12">
        <v>0</v>
      </c>
      <c r="B506">
        <v>1</v>
      </c>
      <c r="C506">
        <v>1</v>
      </c>
      <c r="D506">
        <v>0.06</v>
      </c>
    </row>
    <row r="507" spans="1:4" x14ac:dyDescent="0.3">
      <c r="A507" s="10">
        <v>0</v>
      </c>
      <c r="B507">
        <v>1</v>
      </c>
      <c r="C507">
        <v>1</v>
      </c>
      <c r="D507">
        <v>0.06</v>
      </c>
    </row>
    <row r="508" spans="1:4" x14ac:dyDescent="0.3">
      <c r="A508" s="12">
        <v>1</v>
      </c>
      <c r="B508">
        <v>1</v>
      </c>
      <c r="C508">
        <v>1</v>
      </c>
      <c r="D508">
        <v>0</v>
      </c>
    </row>
    <row r="509" spans="1:4" x14ac:dyDescent="0.3">
      <c r="A509" s="10">
        <v>1</v>
      </c>
      <c r="B509">
        <v>1</v>
      </c>
      <c r="C509">
        <v>1</v>
      </c>
      <c r="D509">
        <v>0</v>
      </c>
    </row>
    <row r="510" spans="1:4" x14ac:dyDescent="0.3">
      <c r="A510" s="12">
        <v>1</v>
      </c>
      <c r="B510">
        <v>1</v>
      </c>
      <c r="C510">
        <v>1</v>
      </c>
      <c r="D510">
        <v>0</v>
      </c>
    </row>
    <row r="511" spans="1:4" x14ac:dyDescent="0.3">
      <c r="A511" s="10">
        <v>1</v>
      </c>
      <c r="B511">
        <v>1</v>
      </c>
      <c r="C511">
        <v>1</v>
      </c>
      <c r="D511">
        <v>0</v>
      </c>
    </row>
    <row r="512" spans="1:4" x14ac:dyDescent="0.3">
      <c r="A512" s="12">
        <v>1</v>
      </c>
      <c r="B512">
        <v>1</v>
      </c>
      <c r="C512">
        <v>1</v>
      </c>
      <c r="D512">
        <v>0</v>
      </c>
    </row>
    <row r="513" spans="1:4" x14ac:dyDescent="0.3">
      <c r="A513" s="10">
        <v>1</v>
      </c>
      <c r="B513">
        <v>1</v>
      </c>
      <c r="C513">
        <v>1</v>
      </c>
      <c r="D513">
        <v>0</v>
      </c>
    </row>
    <row r="514" spans="1:4" x14ac:dyDescent="0.3">
      <c r="A514" s="12">
        <v>1</v>
      </c>
      <c r="B514">
        <v>1</v>
      </c>
      <c r="C514">
        <v>1</v>
      </c>
      <c r="D514">
        <v>0</v>
      </c>
    </row>
    <row r="515" spans="1:4" x14ac:dyDescent="0.3">
      <c r="A515" s="10">
        <v>0</v>
      </c>
      <c r="B515">
        <v>1</v>
      </c>
      <c r="C515">
        <v>1</v>
      </c>
      <c r="D515">
        <v>0.06</v>
      </c>
    </row>
    <row r="516" spans="1:4" x14ac:dyDescent="0.3">
      <c r="A516" s="12">
        <v>0</v>
      </c>
      <c r="B516">
        <v>1</v>
      </c>
      <c r="C516">
        <v>1</v>
      </c>
      <c r="D516">
        <v>0.06</v>
      </c>
    </row>
    <row r="517" spans="1:4" x14ac:dyDescent="0.3">
      <c r="A517" s="12">
        <v>0</v>
      </c>
      <c r="B517">
        <v>2</v>
      </c>
      <c r="C517">
        <v>1.02</v>
      </c>
      <c r="D517">
        <v>0.18</v>
      </c>
    </row>
    <row r="518" spans="1:4" x14ac:dyDescent="0.3">
      <c r="A518" s="10">
        <v>1</v>
      </c>
      <c r="B518">
        <v>2</v>
      </c>
      <c r="C518">
        <v>1.0900000000000001</v>
      </c>
      <c r="D518">
        <v>0.28999999999999998</v>
      </c>
    </row>
    <row r="519" spans="1:4" x14ac:dyDescent="0.3">
      <c r="A519" s="10">
        <v>1</v>
      </c>
      <c r="B519">
        <v>2</v>
      </c>
      <c r="C519">
        <v>1.31</v>
      </c>
      <c r="D519">
        <v>0.46</v>
      </c>
    </row>
    <row r="520" spans="1:4" x14ac:dyDescent="0.3">
      <c r="A520" s="12">
        <v>1</v>
      </c>
      <c r="B520">
        <v>2</v>
      </c>
      <c r="C520">
        <v>1.7</v>
      </c>
      <c r="D520">
        <v>0.46</v>
      </c>
    </row>
    <row r="521" spans="1:4" x14ac:dyDescent="0.3">
      <c r="A521" s="10">
        <v>0</v>
      </c>
      <c r="B521">
        <v>3</v>
      </c>
      <c r="C521">
        <v>1.72</v>
      </c>
      <c r="D521">
        <v>0.61</v>
      </c>
    </row>
    <row r="522" spans="1:4" x14ac:dyDescent="0.3">
      <c r="A522" s="10">
        <v>0</v>
      </c>
      <c r="B522">
        <v>2</v>
      </c>
      <c r="C522">
        <v>1.73</v>
      </c>
      <c r="D522">
        <v>0.59</v>
      </c>
    </row>
    <row r="523" spans="1:4" x14ac:dyDescent="0.3">
      <c r="A523" s="10">
        <v>1</v>
      </c>
      <c r="B523">
        <v>2</v>
      </c>
      <c r="C523">
        <v>1.76</v>
      </c>
      <c r="D523">
        <v>0.43</v>
      </c>
    </row>
    <row r="524" spans="1:4" x14ac:dyDescent="0.3">
      <c r="A524" s="10">
        <v>1</v>
      </c>
      <c r="B524">
        <v>2</v>
      </c>
      <c r="C524">
        <v>1.76</v>
      </c>
      <c r="D524">
        <v>0.43</v>
      </c>
    </row>
    <row r="525" spans="1:4" x14ac:dyDescent="0.3">
      <c r="A525" s="12">
        <v>1</v>
      </c>
      <c r="B525">
        <v>2</v>
      </c>
      <c r="C525">
        <v>1.76</v>
      </c>
      <c r="D525">
        <v>0.43</v>
      </c>
    </row>
    <row r="526" spans="1:4" x14ac:dyDescent="0.3">
      <c r="A526" s="10">
        <v>1</v>
      </c>
      <c r="B526">
        <v>2</v>
      </c>
      <c r="C526">
        <v>1.76</v>
      </c>
      <c r="D526">
        <v>0.43</v>
      </c>
    </row>
    <row r="527" spans="1:4" x14ac:dyDescent="0.3">
      <c r="A527" s="10">
        <v>1</v>
      </c>
      <c r="B527">
        <v>3</v>
      </c>
      <c r="C527">
        <v>1.79</v>
      </c>
      <c r="D527">
        <v>0.47</v>
      </c>
    </row>
    <row r="528" spans="1:4" x14ac:dyDescent="0.3">
      <c r="A528" s="10">
        <v>0</v>
      </c>
      <c r="B528">
        <v>2</v>
      </c>
      <c r="C528">
        <v>1.84</v>
      </c>
      <c r="D528">
        <v>0.38</v>
      </c>
    </row>
    <row r="529" spans="1:4" x14ac:dyDescent="0.3">
      <c r="A529" s="12">
        <v>0</v>
      </c>
      <c r="B529">
        <v>2</v>
      </c>
      <c r="C529">
        <v>1.84</v>
      </c>
      <c r="D529">
        <v>0.38</v>
      </c>
    </row>
    <row r="530" spans="1:4" x14ac:dyDescent="0.3">
      <c r="A530" s="10">
        <v>0</v>
      </c>
      <c r="B530">
        <v>2</v>
      </c>
      <c r="C530">
        <v>1.84</v>
      </c>
      <c r="D530">
        <v>0.37</v>
      </c>
    </row>
    <row r="531" spans="1:4" x14ac:dyDescent="0.3">
      <c r="A531" s="12">
        <v>1</v>
      </c>
      <c r="B531">
        <v>2</v>
      </c>
      <c r="C531">
        <v>1.92</v>
      </c>
      <c r="D531">
        <v>0.28000000000000003</v>
      </c>
    </row>
    <row r="532" spans="1:4" x14ac:dyDescent="0.3">
      <c r="A532" s="10">
        <v>1</v>
      </c>
      <c r="B532">
        <v>2</v>
      </c>
      <c r="C532">
        <v>1.93</v>
      </c>
      <c r="D532">
        <v>0.26</v>
      </c>
    </row>
    <row r="533" spans="1:4" x14ac:dyDescent="0.3">
      <c r="A533" s="12">
        <v>0</v>
      </c>
      <c r="B533">
        <v>2</v>
      </c>
      <c r="C533">
        <v>1.94</v>
      </c>
      <c r="D533">
        <v>0.27</v>
      </c>
    </row>
    <row r="534" spans="1:4" x14ac:dyDescent="0.3">
      <c r="A534" s="10">
        <v>0</v>
      </c>
      <c r="B534">
        <v>2</v>
      </c>
      <c r="C534">
        <v>1.97</v>
      </c>
      <c r="D534">
        <v>0.18</v>
      </c>
    </row>
    <row r="535" spans="1:4" x14ac:dyDescent="0.3">
      <c r="A535" s="10">
        <v>1</v>
      </c>
      <c r="B535">
        <v>2</v>
      </c>
      <c r="C535">
        <v>1.98</v>
      </c>
      <c r="D535">
        <v>0.13</v>
      </c>
    </row>
    <row r="536" spans="1:4" x14ac:dyDescent="0.3">
      <c r="A536" s="10">
        <v>0</v>
      </c>
      <c r="B536">
        <v>3</v>
      </c>
      <c r="C536">
        <v>1.98</v>
      </c>
      <c r="D536">
        <v>0.24</v>
      </c>
    </row>
    <row r="537" spans="1:4" x14ac:dyDescent="0.3">
      <c r="A537" s="10">
        <v>1</v>
      </c>
      <c r="B537">
        <v>2</v>
      </c>
      <c r="C537">
        <v>1.98</v>
      </c>
      <c r="D537">
        <v>0.13</v>
      </c>
    </row>
    <row r="538" spans="1:4" x14ac:dyDescent="0.3">
      <c r="A538" s="12">
        <v>1</v>
      </c>
      <c r="B538">
        <v>2</v>
      </c>
      <c r="C538">
        <v>1.98</v>
      </c>
      <c r="D538">
        <v>0.13</v>
      </c>
    </row>
    <row r="539" spans="1:4" x14ac:dyDescent="0.3">
      <c r="A539" s="10">
        <v>1</v>
      </c>
      <c r="B539">
        <v>2</v>
      </c>
      <c r="C539">
        <v>1.98</v>
      </c>
      <c r="D539">
        <v>0.15</v>
      </c>
    </row>
    <row r="540" spans="1:4" x14ac:dyDescent="0.3">
      <c r="A540" s="12">
        <v>1</v>
      </c>
      <c r="B540">
        <v>2</v>
      </c>
      <c r="C540">
        <v>1.99</v>
      </c>
      <c r="D540">
        <v>0.1</v>
      </c>
    </row>
    <row r="541" spans="1:4" x14ac:dyDescent="0.3">
      <c r="A541" s="12">
        <v>1</v>
      </c>
      <c r="B541">
        <v>2</v>
      </c>
      <c r="C541">
        <v>1.99</v>
      </c>
      <c r="D541">
        <v>0.1</v>
      </c>
    </row>
    <row r="542" spans="1:4" x14ac:dyDescent="0.3">
      <c r="A542" s="10">
        <v>1</v>
      </c>
      <c r="B542">
        <v>2</v>
      </c>
      <c r="C542">
        <v>1.99</v>
      </c>
      <c r="D542">
        <v>0.1</v>
      </c>
    </row>
    <row r="543" spans="1:4" x14ac:dyDescent="0.3">
      <c r="A543" s="12">
        <v>1</v>
      </c>
      <c r="B543">
        <v>2</v>
      </c>
      <c r="C543">
        <v>1.99</v>
      </c>
      <c r="D543">
        <v>0.1</v>
      </c>
    </row>
    <row r="544" spans="1:4" x14ac:dyDescent="0.3">
      <c r="A544" s="10">
        <v>1</v>
      </c>
      <c r="B544">
        <v>2</v>
      </c>
      <c r="C544">
        <v>1.99</v>
      </c>
      <c r="D544">
        <v>0.1</v>
      </c>
    </row>
    <row r="545" spans="1:4" x14ac:dyDescent="0.3">
      <c r="A545" s="12">
        <v>1</v>
      </c>
      <c r="B545">
        <v>2</v>
      </c>
      <c r="C545">
        <v>1.99</v>
      </c>
      <c r="D545">
        <v>0.12</v>
      </c>
    </row>
    <row r="546" spans="1:4" x14ac:dyDescent="0.3">
      <c r="A546" s="10">
        <v>1</v>
      </c>
      <c r="B546">
        <v>2</v>
      </c>
      <c r="C546">
        <v>1.99</v>
      </c>
      <c r="D546">
        <v>0.1</v>
      </c>
    </row>
    <row r="547" spans="1:4" x14ac:dyDescent="0.3">
      <c r="A547" s="12">
        <v>1</v>
      </c>
      <c r="B547">
        <v>2</v>
      </c>
      <c r="C547">
        <v>1.99</v>
      </c>
      <c r="D547">
        <v>0.12</v>
      </c>
    </row>
    <row r="548" spans="1:4" x14ac:dyDescent="0.3">
      <c r="A548" s="10">
        <v>1</v>
      </c>
      <c r="B548">
        <v>2</v>
      </c>
      <c r="C548">
        <v>1.99</v>
      </c>
      <c r="D548">
        <v>0.12</v>
      </c>
    </row>
    <row r="549" spans="1:4" x14ac:dyDescent="0.3">
      <c r="A549" s="10">
        <v>1</v>
      </c>
      <c r="B549">
        <v>2</v>
      </c>
      <c r="C549">
        <v>1.99</v>
      </c>
      <c r="D549">
        <v>0.1</v>
      </c>
    </row>
    <row r="550" spans="1:4" x14ac:dyDescent="0.3">
      <c r="A550" s="12">
        <v>1</v>
      </c>
      <c r="B550">
        <v>2</v>
      </c>
      <c r="C550">
        <v>1.99</v>
      </c>
      <c r="D550">
        <v>0.1</v>
      </c>
    </row>
    <row r="551" spans="1:4" x14ac:dyDescent="0.3">
      <c r="A551" s="12">
        <v>1</v>
      </c>
      <c r="B551">
        <v>2</v>
      </c>
      <c r="C551">
        <v>1.99</v>
      </c>
      <c r="D551">
        <v>0.12</v>
      </c>
    </row>
    <row r="552" spans="1:4" x14ac:dyDescent="0.3">
      <c r="A552" s="12">
        <v>1</v>
      </c>
      <c r="B552">
        <v>2</v>
      </c>
      <c r="C552">
        <v>1.99</v>
      </c>
      <c r="D552">
        <v>0.1</v>
      </c>
    </row>
    <row r="553" spans="1:4" x14ac:dyDescent="0.3">
      <c r="A553" s="10">
        <v>1</v>
      </c>
      <c r="B553">
        <v>2</v>
      </c>
      <c r="C553">
        <v>1.99</v>
      </c>
      <c r="D553">
        <v>0.1</v>
      </c>
    </row>
    <row r="554" spans="1:4" x14ac:dyDescent="0.3">
      <c r="A554" s="10">
        <v>1</v>
      </c>
      <c r="B554">
        <v>2</v>
      </c>
      <c r="C554">
        <v>1.99</v>
      </c>
      <c r="D554">
        <v>0.1</v>
      </c>
    </row>
    <row r="555" spans="1:4" x14ac:dyDescent="0.3">
      <c r="A555" s="12">
        <v>1</v>
      </c>
      <c r="B555">
        <v>2</v>
      </c>
      <c r="C555">
        <v>1.99</v>
      </c>
      <c r="D555">
        <v>0.1</v>
      </c>
    </row>
    <row r="556" spans="1:4" x14ac:dyDescent="0.3">
      <c r="A556" s="10">
        <v>1</v>
      </c>
      <c r="B556">
        <v>2</v>
      </c>
      <c r="C556">
        <v>1.99</v>
      </c>
      <c r="D556">
        <v>0.09</v>
      </c>
    </row>
    <row r="557" spans="1:4" x14ac:dyDescent="0.3">
      <c r="A557" s="12">
        <v>1</v>
      </c>
      <c r="B557">
        <v>2</v>
      </c>
      <c r="C557">
        <v>1.99</v>
      </c>
      <c r="D557">
        <v>0.1</v>
      </c>
    </row>
    <row r="558" spans="1:4" x14ac:dyDescent="0.3">
      <c r="A558" s="12">
        <v>1</v>
      </c>
      <c r="B558">
        <v>2</v>
      </c>
      <c r="C558">
        <v>1.99</v>
      </c>
      <c r="D558">
        <v>0.1</v>
      </c>
    </row>
    <row r="559" spans="1:4" x14ac:dyDescent="0.3">
      <c r="A559" s="10">
        <v>1</v>
      </c>
      <c r="B559">
        <v>2</v>
      </c>
      <c r="C559">
        <v>1.99</v>
      </c>
      <c r="D559">
        <v>0.1</v>
      </c>
    </row>
    <row r="560" spans="1:4" x14ac:dyDescent="0.3">
      <c r="A560" s="12">
        <v>1</v>
      </c>
      <c r="B560">
        <v>2</v>
      </c>
      <c r="C560">
        <v>1.99</v>
      </c>
      <c r="D560">
        <v>0.12</v>
      </c>
    </row>
    <row r="561" spans="1:4" x14ac:dyDescent="0.3">
      <c r="A561" s="10">
        <v>1</v>
      </c>
      <c r="B561">
        <v>2</v>
      </c>
      <c r="C561">
        <v>1.99</v>
      </c>
      <c r="D561">
        <v>0.1</v>
      </c>
    </row>
    <row r="562" spans="1:4" x14ac:dyDescent="0.3">
      <c r="A562" s="12">
        <v>1</v>
      </c>
      <c r="B562">
        <v>2</v>
      </c>
      <c r="C562">
        <v>1.99</v>
      </c>
      <c r="D562">
        <v>0.1</v>
      </c>
    </row>
    <row r="563" spans="1:4" x14ac:dyDescent="0.3">
      <c r="A563" s="12">
        <v>1</v>
      </c>
      <c r="B563">
        <v>2</v>
      </c>
      <c r="C563">
        <v>1.99</v>
      </c>
      <c r="D563">
        <v>0.1</v>
      </c>
    </row>
    <row r="564" spans="1:4" x14ac:dyDescent="0.3">
      <c r="A564" s="10">
        <v>1</v>
      </c>
      <c r="B564">
        <v>2</v>
      </c>
      <c r="C564">
        <v>2</v>
      </c>
      <c r="D564">
        <v>0.06</v>
      </c>
    </row>
    <row r="565" spans="1:4" x14ac:dyDescent="0.3">
      <c r="A565" s="12">
        <v>1</v>
      </c>
      <c r="B565">
        <v>2</v>
      </c>
      <c r="C565">
        <v>2</v>
      </c>
      <c r="D565">
        <v>0.06</v>
      </c>
    </row>
    <row r="566" spans="1:4" x14ac:dyDescent="0.3">
      <c r="A566" s="10">
        <v>1</v>
      </c>
      <c r="B566">
        <v>2</v>
      </c>
      <c r="C566">
        <v>2</v>
      </c>
      <c r="D566">
        <v>0.06</v>
      </c>
    </row>
    <row r="567" spans="1:4" x14ac:dyDescent="0.3">
      <c r="A567" s="12">
        <v>1</v>
      </c>
      <c r="B567">
        <v>2</v>
      </c>
      <c r="C567">
        <v>2</v>
      </c>
      <c r="D567">
        <v>0.06</v>
      </c>
    </row>
    <row r="568" spans="1:4" x14ac:dyDescent="0.3">
      <c r="A568" s="10">
        <v>1</v>
      </c>
      <c r="B568">
        <v>2</v>
      </c>
      <c r="C568">
        <v>2</v>
      </c>
      <c r="D568">
        <v>0.06</v>
      </c>
    </row>
    <row r="569" spans="1:4" x14ac:dyDescent="0.3">
      <c r="A569" s="12">
        <v>1</v>
      </c>
      <c r="B569">
        <v>3</v>
      </c>
      <c r="C569">
        <v>2.02</v>
      </c>
      <c r="D569">
        <v>0.16</v>
      </c>
    </row>
    <row r="570" spans="1:4" x14ac:dyDescent="0.3">
      <c r="A570" s="12">
        <v>1</v>
      </c>
      <c r="B570">
        <v>3</v>
      </c>
      <c r="C570">
        <v>2.0699999999999998</v>
      </c>
      <c r="D570">
        <v>0.28999999999999998</v>
      </c>
    </row>
    <row r="571" spans="1:4" x14ac:dyDescent="0.3">
      <c r="A571" s="10">
        <v>0</v>
      </c>
      <c r="B571">
        <v>5</v>
      </c>
      <c r="C571">
        <v>2.11</v>
      </c>
      <c r="D571">
        <v>0.57999999999999996</v>
      </c>
    </row>
    <row r="572" spans="1:4" x14ac:dyDescent="0.3">
      <c r="A572" s="12">
        <v>0</v>
      </c>
      <c r="B572">
        <v>5</v>
      </c>
      <c r="C572">
        <v>2.11</v>
      </c>
      <c r="D572">
        <v>0.57999999999999996</v>
      </c>
    </row>
    <row r="573" spans="1:4" x14ac:dyDescent="0.3">
      <c r="A573" s="12">
        <v>0</v>
      </c>
      <c r="B573">
        <v>3</v>
      </c>
      <c r="C573">
        <v>2.2000000000000002</v>
      </c>
      <c r="D573">
        <v>0.67</v>
      </c>
    </row>
    <row r="574" spans="1:4" x14ac:dyDescent="0.3">
      <c r="A574" s="12">
        <v>1</v>
      </c>
      <c r="B574">
        <v>3</v>
      </c>
      <c r="C574">
        <v>2.7</v>
      </c>
      <c r="D574">
        <v>0.47</v>
      </c>
    </row>
    <row r="575" spans="1:4" x14ac:dyDescent="0.3">
      <c r="A575" s="10">
        <v>2</v>
      </c>
      <c r="B575">
        <v>3</v>
      </c>
      <c r="C575">
        <v>2.75</v>
      </c>
      <c r="D575">
        <v>0.44</v>
      </c>
    </row>
    <row r="576" spans="1:4" x14ac:dyDescent="0.3">
      <c r="A576" s="10">
        <v>2</v>
      </c>
      <c r="B576">
        <v>3</v>
      </c>
      <c r="C576">
        <v>2.75</v>
      </c>
      <c r="D576">
        <v>0.43</v>
      </c>
    </row>
    <row r="577" spans="1:4" x14ac:dyDescent="0.3">
      <c r="A577" s="12">
        <v>1</v>
      </c>
      <c r="B577">
        <v>3</v>
      </c>
      <c r="C577">
        <v>2.75</v>
      </c>
      <c r="D577">
        <v>0.44</v>
      </c>
    </row>
    <row r="578" spans="1:4" x14ac:dyDescent="0.3">
      <c r="A578" s="10">
        <v>1</v>
      </c>
      <c r="B578">
        <v>4</v>
      </c>
      <c r="C578">
        <v>2.75</v>
      </c>
      <c r="D578">
        <v>0.49</v>
      </c>
    </row>
    <row r="579" spans="1:4" x14ac:dyDescent="0.3">
      <c r="A579" s="10">
        <v>0</v>
      </c>
      <c r="B579">
        <v>4</v>
      </c>
      <c r="C579">
        <v>2.93</v>
      </c>
      <c r="D579">
        <v>0.7</v>
      </c>
    </row>
    <row r="580" spans="1:4" x14ac:dyDescent="0.3">
      <c r="A580" s="10">
        <v>1</v>
      </c>
      <c r="B580">
        <v>3</v>
      </c>
      <c r="C580">
        <v>2.94</v>
      </c>
      <c r="D580">
        <v>0.26</v>
      </c>
    </row>
    <row r="581" spans="1:4" x14ac:dyDescent="0.3">
      <c r="A581" s="12">
        <v>1</v>
      </c>
      <c r="B581">
        <v>8</v>
      </c>
      <c r="C581">
        <v>2.97</v>
      </c>
      <c r="D581">
        <v>1</v>
      </c>
    </row>
    <row r="582" spans="1:4" x14ac:dyDescent="0.3">
      <c r="A582" s="10">
        <v>1</v>
      </c>
      <c r="B582">
        <v>3</v>
      </c>
      <c r="C582">
        <v>2.98</v>
      </c>
      <c r="D582">
        <v>0.16</v>
      </c>
    </row>
    <row r="583" spans="1:4" x14ac:dyDescent="0.3">
      <c r="A583" s="12">
        <v>2</v>
      </c>
      <c r="B583">
        <v>3</v>
      </c>
      <c r="C583">
        <v>2.98</v>
      </c>
      <c r="D583">
        <v>0.15</v>
      </c>
    </row>
    <row r="584" spans="1:4" x14ac:dyDescent="0.3">
      <c r="A584" s="10">
        <v>2</v>
      </c>
      <c r="B584">
        <v>3</v>
      </c>
      <c r="C584">
        <v>2.99</v>
      </c>
      <c r="D584">
        <v>0.1</v>
      </c>
    </row>
    <row r="585" spans="1:4" x14ac:dyDescent="0.3">
      <c r="A585" s="10">
        <v>2</v>
      </c>
      <c r="B585">
        <v>3</v>
      </c>
      <c r="C585">
        <v>2.99</v>
      </c>
      <c r="D585">
        <v>0.1</v>
      </c>
    </row>
    <row r="586" spans="1:4" x14ac:dyDescent="0.3">
      <c r="A586" s="12">
        <v>2</v>
      </c>
      <c r="B586">
        <v>3</v>
      </c>
      <c r="C586">
        <v>2.99</v>
      </c>
      <c r="D586">
        <v>0.1</v>
      </c>
    </row>
    <row r="587" spans="1:4" x14ac:dyDescent="0.3">
      <c r="A587" s="12">
        <v>2</v>
      </c>
      <c r="B587">
        <v>3</v>
      </c>
      <c r="C587">
        <v>2.99</v>
      </c>
      <c r="D587">
        <v>0.12</v>
      </c>
    </row>
    <row r="588" spans="1:4" x14ac:dyDescent="0.3">
      <c r="A588" s="12">
        <v>2</v>
      </c>
      <c r="B588">
        <v>3</v>
      </c>
      <c r="C588">
        <v>2.99</v>
      </c>
      <c r="D588">
        <v>0.1</v>
      </c>
    </row>
    <row r="589" spans="1:4" x14ac:dyDescent="0.3">
      <c r="A589" s="12">
        <v>2</v>
      </c>
      <c r="B589">
        <v>3</v>
      </c>
      <c r="C589">
        <v>2.99</v>
      </c>
      <c r="D589">
        <v>0.12</v>
      </c>
    </row>
    <row r="590" spans="1:4" x14ac:dyDescent="0.3">
      <c r="A590" s="10">
        <v>2</v>
      </c>
      <c r="B590">
        <v>3</v>
      </c>
      <c r="C590">
        <v>2.99</v>
      </c>
      <c r="D590">
        <v>0.1</v>
      </c>
    </row>
    <row r="591" spans="1:4" x14ac:dyDescent="0.3">
      <c r="A591" s="10">
        <v>2</v>
      </c>
      <c r="B591">
        <v>3</v>
      </c>
      <c r="C591">
        <v>2.99</v>
      </c>
      <c r="D591">
        <v>0.1</v>
      </c>
    </row>
    <row r="592" spans="1:4" x14ac:dyDescent="0.3">
      <c r="A592" s="12">
        <v>2</v>
      </c>
      <c r="B592">
        <v>3</v>
      </c>
      <c r="C592">
        <v>2.99</v>
      </c>
      <c r="D592">
        <v>0.12</v>
      </c>
    </row>
    <row r="593" spans="1:4" x14ac:dyDescent="0.3">
      <c r="A593" s="10">
        <v>2</v>
      </c>
      <c r="B593">
        <v>3</v>
      </c>
      <c r="C593">
        <v>2.99</v>
      </c>
      <c r="D593">
        <v>0.1</v>
      </c>
    </row>
    <row r="594" spans="1:4" x14ac:dyDescent="0.3">
      <c r="A594" s="12">
        <v>2</v>
      </c>
      <c r="B594">
        <v>3</v>
      </c>
      <c r="C594">
        <v>2.99</v>
      </c>
      <c r="D594">
        <v>0.1</v>
      </c>
    </row>
    <row r="595" spans="1:4" x14ac:dyDescent="0.3">
      <c r="A595" s="10">
        <v>2</v>
      </c>
      <c r="B595">
        <v>3</v>
      </c>
      <c r="C595">
        <v>2.99</v>
      </c>
      <c r="D595">
        <v>0.12</v>
      </c>
    </row>
    <row r="596" spans="1:4" x14ac:dyDescent="0.3">
      <c r="A596" s="12">
        <v>2</v>
      </c>
      <c r="B596">
        <v>3</v>
      </c>
      <c r="C596">
        <v>2.99</v>
      </c>
      <c r="D596">
        <v>0.1</v>
      </c>
    </row>
    <row r="597" spans="1:4" x14ac:dyDescent="0.3">
      <c r="A597" s="10">
        <v>2</v>
      </c>
      <c r="B597">
        <v>3</v>
      </c>
      <c r="C597">
        <v>2.99</v>
      </c>
      <c r="D597">
        <v>0.12</v>
      </c>
    </row>
    <row r="598" spans="1:4" x14ac:dyDescent="0.3">
      <c r="A598" s="12">
        <v>2</v>
      </c>
      <c r="B598">
        <v>4</v>
      </c>
      <c r="C598">
        <v>3.01</v>
      </c>
      <c r="D598">
        <v>0.12</v>
      </c>
    </row>
    <row r="599" spans="1:4" x14ac:dyDescent="0.3">
      <c r="A599" s="10">
        <v>2</v>
      </c>
      <c r="B599">
        <v>5</v>
      </c>
      <c r="C599">
        <v>3.02</v>
      </c>
      <c r="D599">
        <v>0.59</v>
      </c>
    </row>
    <row r="600" spans="1:4" x14ac:dyDescent="0.3">
      <c r="A600" s="10">
        <v>1</v>
      </c>
      <c r="B600">
        <v>5</v>
      </c>
      <c r="C600">
        <v>3.47</v>
      </c>
      <c r="D600">
        <v>0.92</v>
      </c>
    </row>
    <row r="601" spans="1:4" x14ac:dyDescent="0.3">
      <c r="A601" s="10">
        <v>2</v>
      </c>
      <c r="B601">
        <v>6</v>
      </c>
      <c r="C601">
        <v>3.55</v>
      </c>
      <c r="D601">
        <v>1.1299999999999999</v>
      </c>
    </row>
    <row r="602" spans="1:4" x14ac:dyDescent="0.3">
      <c r="A602" s="10">
        <v>2</v>
      </c>
      <c r="B602">
        <v>6</v>
      </c>
      <c r="C602">
        <v>3.55</v>
      </c>
      <c r="D602">
        <v>1.1299999999999999</v>
      </c>
    </row>
    <row r="603" spans="1:4" x14ac:dyDescent="0.3">
      <c r="A603" s="10">
        <v>2</v>
      </c>
      <c r="B603">
        <v>6</v>
      </c>
      <c r="C603">
        <v>3.55</v>
      </c>
      <c r="D603">
        <v>1.1299999999999999</v>
      </c>
    </row>
    <row r="604" spans="1:4" x14ac:dyDescent="0.3">
      <c r="A604" s="10">
        <v>2</v>
      </c>
      <c r="B604">
        <v>6</v>
      </c>
      <c r="C604">
        <v>3.55</v>
      </c>
      <c r="D604">
        <v>1.1299999999999999</v>
      </c>
    </row>
    <row r="605" spans="1:4" x14ac:dyDescent="0.3">
      <c r="A605" s="12">
        <v>2</v>
      </c>
      <c r="B605">
        <v>6</v>
      </c>
      <c r="C605">
        <v>3.55</v>
      </c>
      <c r="D605">
        <v>1.1299999999999999</v>
      </c>
    </row>
    <row r="606" spans="1:4" x14ac:dyDescent="0.3">
      <c r="A606" s="10">
        <v>2</v>
      </c>
      <c r="B606">
        <v>6</v>
      </c>
      <c r="C606">
        <v>3.55</v>
      </c>
      <c r="D606">
        <v>1.1299999999999999</v>
      </c>
    </row>
    <row r="607" spans="1:4" x14ac:dyDescent="0.3">
      <c r="A607" s="10">
        <v>2</v>
      </c>
      <c r="B607">
        <v>6</v>
      </c>
      <c r="C607">
        <v>3.55</v>
      </c>
      <c r="D607">
        <v>1.1299999999999999</v>
      </c>
    </row>
    <row r="608" spans="1:4" x14ac:dyDescent="0.3">
      <c r="A608" s="12">
        <v>2</v>
      </c>
      <c r="B608">
        <v>6</v>
      </c>
      <c r="C608">
        <v>3.55</v>
      </c>
      <c r="D608">
        <v>1.1299999999999999</v>
      </c>
    </row>
    <row r="609" spans="1:4" x14ac:dyDescent="0.3">
      <c r="A609" s="10">
        <v>2</v>
      </c>
      <c r="B609">
        <v>6</v>
      </c>
      <c r="C609">
        <v>3.55</v>
      </c>
      <c r="D609">
        <v>1.1299999999999999</v>
      </c>
    </row>
    <row r="610" spans="1:4" x14ac:dyDescent="0.3">
      <c r="A610" s="12">
        <v>2</v>
      </c>
      <c r="B610">
        <v>6</v>
      </c>
      <c r="C610">
        <v>3.55</v>
      </c>
      <c r="D610">
        <v>1.1299999999999999</v>
      </c>
    </row>
    <row r="611" spans="1:4" x14ac:dyDescent="0.3">
      <c r="A611" s="10">
        <v>2</v>
      </c>
      <c r="B611">
        <v>6</v>
      </c>
      <c r="C611">
        <v>3.55</v>
      </c>
      <c r="D611">
        <v>1.1299999999999999</v>
      </c>
    </row>
    <row r="612" spans="1:4" x14ac:dyDescent="0.3">
      <c r="A612" s="10">
        <v>2</v>
      </c>
      <c r="B612">
        <v>6</v>
      </c>
      <c r="C612">
        <v>3.55</v>
      </c>
      <c r="D612">
        <v>1.1299999999999999</v>
      </c>
    </row>
    <row r="613" spans="1:4" x14ac:dyDescent="0.3">
      <c r="A613" s="10">
        <v>2</v>
      </c>
      <c r="B613">
        <v>6</v>
      </c>
      <c r="C613">
        <v>3.58</v>
      </c>
      <c r="D613">
        <v>1.1399999999999999</v>
      </c>
    </row>
    <row r="614" spans="1:4" x14ac:dyDescent="0.3">
      <c r="A614" s="10">
        <v>1</v>
      </c>
      <c r="B614">
        <v>4</v>
      </c>
      <c r="C614">
        <v>3.89</v>
      </c>
      <c r="D614">
        <v>0.4</v>
      </c>
    </row>
    <row r="615" spans="1:4" x14ac:dyDescent="0.3">
      <c r="A615" s="10">
        <v>2</v>
      </c>
      <c r="B615">
        <v>4</v>
      </c>
      <c r="C615">
        <v>3.97</v>
      </c>
      <c r="D615">
        <v>0.19</v>
      </c>
    </row>
    <row r="616" spans="1:4" x14ac:dyDescent="0.3">
      <c r="A616" s="10">
        <v>3</v>
      </c>
      <c r="B616">
        <v>4</v>
      </c>
      <c r="C616">
        <v>3.99</v>
      </c>
      <c r="D616">
        <v>0.12</v>
      </c>
    </row>
    <row r="617" spans="1:4" x14ac:dyDescent="0.3">
      <c r="A617" s="10">
        <v>2</v>
      </c>
      <c r="B617">
        <v>5</v>
      </c>
      <c r="C617">
        <v>4</v>
      </c>
      <c r="D617">
        <v>0.38</v>
      </c>
    </row>
    <row r="618" spans="1:4" x14ac:dyDescent="0.3">
      <c r="A618" s="12">
        <v>2</v>
      </c>
      <c r="B618">
        <v>5</v>
      </c>
      <c r="C618">
        <v>4.4800000000000004</v>
      </c>
      <c r="D618">
        <v>0.76</v>
      </c>
    </row>
    <row r="619" spans="1:4" x14ac:dyDescent="0.3">
      <c r="A619" s="12">
        <v>2</v>
      </c>
      <c r="B619">
        <v>6</v>
      </c>
      <c r="C619">
        <v>4.82</v>
      </c>
      <c r="D619">
        <v>0.72</v>
      </c>
    </row>
    <row r="620" spans="1:4" x14ac:dyDescent="0.3">
      <c r="A620" s="10">
        <v>3</v>
      </c>
      <c r="B620">
        <v>6</v>
      </c>
      <c r="C620">
        <v>4.83</v>
      </c>
      <c r="D620">
        <v>0.7</v>
      </c>
    </row>
    <row r="621" spans="1:4" x14ac:dyDescent="0.3">
      <c r="A621" s="10">
        <v>4</v>
      </c>
      <c r="B621">
        <v>6</v>
      </c>
      <c r="C621">
        <v>4.83</v>
      </c>
      <c r="D621">
        <v>0.69</v>
      </c>
    </row>
    <row r="622" spans="1:4" x14ac:dyDescent="0.3">
      <c r="A622" s="12">
        <v>4</v>
      </c>
      <c r="B622">
        <v>6</v>
      </c>
      <c r="C622">
        <v>4.84</v>
      </c>
      <c r="D622">
        <v>0.69</v>
      </c>
    </row>
    <row r="623" spans="1:4" x14ac:dyDescent="0.3">
      <c r="A623" s="12">
        <v>3</v>
      </c>
      <c r="B623">
        <v>6</v>
      </c>
      <c r="C623">
        <v>4.84</v>
      </c>
      <c r="D623">
        <v>0.7</v>
      </c>
    </row>
    <row r="624" spans="1:4" x14ac:dyDescent="0.3">
      <c r="A624" s="12">
        <v>3</v>
      </c>
      <c r="B624">
        <v>6</v>
      </c>
      <c r="C624">
        <v>4.84</v>
      </c>
      <c r="D624">
        <v>0.7</v>
      </c>
    </row>
    <row r="625" spans="1:4" x14ac:dyDescent="0.3">
      <c r="A625" s="12">
        <v>4</v>
      </c>
      <c r="B625">
        <v>6</v>
      </c>
      <c r="C625">
        <v>4.84</v>
      </c>
      <c r="D625">
        <v>0.69</v>
      </c>
    </row>
    <row r="626" spans="1:4" x14ac:dyDescent="0.3">
      <c r="A626" s="12">
        <v>4</v>
      </c>
      <c r="B626">
        <v>6</v>
      </c>
      <c r="C626">
        <v>4.84</v>
      </c>
      <c r="D626">
        <v>0.69</v>
      </c>
    </row>
    <row r="627" spans="1:4" x14ac:dyDescent="0.3">
      <c r="A627" s="10">
        <v>4</v>
      </c>
      <c r="B627">
        <v>7</v>
      </c>
      <c r="C627">
        <v>6.86</v>
      </c>
      <c r="D627">
        <v>0.4</v>
      </c>
    </row>
    <row r="628" spans="1:4" x14ac:dyDescent="0.3">
      <c r="A628" s="10">
        <v>4</v>
      </c>
      <c r="B628">
        <v>9</v>
      </c>
      <c r="C628">
        <v>7.89</v>
      </c>
      <c r="D628">
        <v>0.62</v>
      </c>
    </row>
    <row r="629" spans="1:4" x14ac:dyDescent="0.3">
      <c r="A629" s="10">
        <v>14</v>
      </c>
      <c r="B629">
        <v>21</v>
      </c>
      <c r="C629">
        <v>18.66</v>
      </c>
      <c r="D629">
        <v>0.97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1942-F14A-4FFA-A004-FF12BB92107A}">
  <dimension ref="A2:P856"/>
  <sheetViews>
    <sheetView zoomScale="55" zoomScaleNormal="55" workbookViewId="0">
      <selection activeCell="O22" sqref="O22"/>
    </sheetView>
  </sheetViews>
  <sheetFormatPr defaultRowHeight="14.4" x14ac:dyDescent="0.3"/>
  <cols>
    <col min="1" max="1" width="13.5546875" customWidth="1"/>
    <col min="2" max="2" width="19.33203125" bestFit="1" customWidth="1"/>
    <col min="3" max="3" width="31" bestFit="1" customWidth="1"/>
    <col min="4" max="4" width="13.5546875" bestFit="1" customWidth="1"/>
    <col min="15" max="15" width="27.6640625" bestFit="1" customWidth="1"/>
    <col min="16" max="16" width="25.44140625" bestFit="1" customWidth="1"/>
    <col min="17" max="17" width="29.44140625" bestFit="1" customWidth="1"/>
  </cols>
  <sheetData>
    <row r="2" spans="2:16" x14ac:dyDescent="0.3">
      <c r="O2" t="s">
        <v>222</v>
      </c>
      <c r="P2" t="s">
        <v>223</v>
      </c>
    </row>
    <row r="3" spans="2:16" x14ac:dyDescent="0.3">
      <c r="B3" s="3" t="s">
        <v>22</v>
      </c>
      <c r="C3" t="s">
        <v>224</v>
      </c>
      <c r="O3" t="s">
        <v>225</v>
      </c>
      <c r="P3">
        <v>579</v>
      </c>
    </row>
    <row r="4" spans="2:16" x14ac:dyDescent="0.3">
      <c r="B4" s="4">
        <v>0</v>
      </c>
      <c r="C4">
        <v>25</v>
      </c>
      <c r="O4" t="s">
        <v>226</v>
      </c>
      <c r="P4">
        <v>34</v>
      </c>
    </row>
    <row r="5" spans="2:16" x14ac:dyDescent="0.3">
      <c r="B5" s="4">
        <v>1</v>
      </c>
      <c r="C5">
        <v>487</v>
      </c>
      <c r="O5" t="s">
        <v>227</v>
      </c>
      <c r="P5">
        <v>193</v>
      </c>
    </row>
    <row r="6" spans="2:16" x14ac:dyDescent="0.3">
      <c r="B6" s="4">
        <v>2</v>
      </c>
      <c r="C6">
        <v>45</v>
      </c>
      <c r="O6" t="s">
        <v>228</v>
      </c>
      <c r="P6">
        <v>609</v>
      </c>
    </row>
    <row r="7" spans="2:16" x14ac:dyDescent="0.3">
      <c r="B7" s="4">
        <v>3</v>
      </c>
      <c r="C7">
        <v>23</v>
      </c>
      <c r="O7" t="s">
        <v>229</v>
      </c>
      <c r="P7">
        <v>582</v>
      </c>
    </row>
    <row r="8" spans="2:16" x14ac:dyDescent="0.3">
      <c r="B8" s="4">
        <v>4</v>
      </c>
      <c r="C8">
        <v>2</v>
      </c>
    </row>
    <row r="9" spans="2:16" x14ac:dyDescent="0.3">
      <c r="B9" s="4">
        <v>5</v>
      </c>
      <c r="C9">
        <v>25</v>
      </c>
    </row>
    <row r="10" spans="2:16" x14ac:dyDescent="0.3">
      <c r="B10" s="4">
        <v>6</v>
      </c>
      <c r="C10">
        <v>1</v>
      </c>
      <c r="O10" s="3" t="s">
        <v>230</v>
      </c>
      <c r="P10" t="s">
        <v>231</v>
      </c>
    </row>
    <row r="11" spans="2:16" x14ac:dyDescent="0.3">
      <c r="B11" s="4">
        <v>12</v>
      </c>
      <c r="C11">
        <v>1</v>
      </c>
      <c r="O11" s="4">
        <v>0</v>
      </c>
      <c r="P11">
        <v>25</v>
      </c>
    </row>
    <row r="12" spans="2:16" x14ac:dyDescent="0.3">
      <c r="B12" s="4" t="s">
        <v>33</v>
      </c>
      <c r="C12">
        <v>609</v>
      </c>
      <c r="O12" s="4">
        <v>1</v>
      </c>
      <c r="P12">
        <v>364</v>
      </c>
    </row>
    <row r="13" spans="2:16" x14ac:dyDescent="0.3">
      <c r="O13" s="4">
        <v>2</v>
      </c>
      <c r="P13">
        <v>218</v>
      </c>
    </row>
    <row r="14" spans="2:16" x14ac:dyDescent="0.3">
      <c r="O14" s="4">
        <v>3</v>
      </c>
      <c r="P14">
        <v>2</v>
      </c>
    </row>
    <row r="15" spans="2:16" x14ac:dyDescent="0.3">
      <c r="O15" s="4" t="s">
        <v>33</v>
      </c>
      <c r="P15">
        <v>609</v>
      </c>
    </row>
    <row r="20" spans="1:3" x14ac:dyDescent="0.3">
      <c r="A20" s="5"/>
      <c r="B20" s="3" t="s">
        <v>232</v>
      </c>
      <c r="C20" t="s">
        <v>233</v>
      </c>
    </row>
    <row r="21" spans="1:3" x14ac:dyDescent="0.3">
      <c r="A21" s="4"/>
      <c r="B21" s="4" t="s">
        <v>227</v>
      </c>
      <c r="C21">
        <v>2</v>
      </c>
    </row>
    <row r="22" spans="1:3" x14ac:dyDescent="0.3">
      <c r="A22" s="4"/>
      <c r="B22" s="4" t="s">
        <v>234</v>
      </c>
      <c r="C22">
        <v>189</v>
      </c>
    </row>
    <row r="23" spans="1:3" x14ac:dyDescent="0.3">
      <c r="A23" s="4"/>
      <c r="B23" s="4" t="s">
        <v>235</v>
      </c>
      <c r="C23">
        <v>2</v>
      </c>
    </row>
    <row r="24" spans="1:3" x14ac:dyDescent="0.3">
      <c r="A24" s="4"/>
      <c r="B24" s="4" t="s">
        <v>236</v>
      </c>
      <c r="C24">
        <v>359</v>
      </c>
    </row>
    <row r="25" spans="1:3" x14ac:dyDescent="0.3">
      <c r="A25" s="4"/>
      <c r="B25" s="4" t="s">
        <v>237</v>
      </c>
      <c r="C25">
        <v>3</v>
      </c>
    </row>
    <row r="26" spans="1:3" x14ac:dyDescent="0.3">
      <c r="A26" s="4"/>
      <c r="B26" s="4" t="s">
        <v>238</v>
      </c>
      <c r="C26">
        <v>29</v>
      </c>
    </row>
    <row r="27" spans="1:3" x14ac:dyDescent="0.3">
      <c r="A27" s="4"/>
      <c r="B27" s="4" t="s">
        <v>82</v>
      </c>
      <c r="C27">
        <v>25</v>
      </c>
    </row>
    <row r="28" spans="1:3" x14ac:dyDescent="0.3">
      <c r="B28" s="4" t="s">
        <v>33</v>
      </c>
      <c r="C28">
        <v>609</v>
      </c>
    </row>
    <row r="34" spans="2:4" x14ac:dyDescent="0.3">
      <c r="B34" t="s">
        <v>239</v>
      </c>
    </row>
    <row r="35" spans="2:4" x14ac:dyDescent="0.3">
      <c r="B35" t="s">
        <v>240</v>
      </c>
    </row>
    <row r="36" spans="2:4" x14ac:dyDescent="0.3">
      <c r="B36" t="s">
        <v>241</v>
      </c>
    </row>
    <row r="37" spans="2:4" x14ac:dyDescent="0.3">
      <c r="B37" t="s">
        <v>241</v>
      </c>
    </row>
    <row r="38" spans="2:4" x14ac:dyDescent="0.3">
      <c r="B38" t="s">
        <v>242</v>
      </c>
    </row>
    <row r="39" spans="2:4" x14ac:dyDescent="0.3">
      <c r="B39" t="s">
        <v>243</v>
      </c>
    </row>
    <row r="40" spans="2:4" x14ac:dyDescent="0.3">
      <c r="B40" t="s">
        <v>244</v>
      </c>
    </row>
    <row r="41" spans="2:4" x14ac:dyDescent="0.3">
      <c r="B41" t="s">
        <v>241</v>
      </c>
    </row>
    <row r="42" spans="2:4" x14ac:dyDescent="0.3">
      <c r="B42" t="s">
        <v>241</v>
      </c>
    </row>
    <row r="43" spans="2:4" x14ac:dyDescent="0.3">
      <c r="B43" t="s">
        <v>241</v>
      </c>
      <c r="C43" s="3" t="s">
        <v>22</v>
      </c>
      <c r="D43" t="s">
        <v>245</v>
      </c>
    </row>
    <row r="44" spans="2:4" x14ac:dyDescent="0.3">
      <c r="B44" t="s">
        <v>243</v>
      </c>
      <c r="C44" s="4" t="s">
        <v>82</v>
      </c>
      <c r="D44">
        <v>25</v>
      </c>
    </row>
    <row r="45" spans="2:4" x14ac:dyDescent="0.3">
      <c r="B45" t="s">
        <v>241</v>
      </c>
      <c r="C45" s="4" t="s">
        <v>246</v>
      </c>
      <c r="D45">
        <v>1</v>
      </c>
    </row>
    <row r="46" spans="2:4" x14ac:dyDescent="0.3">
      <c r="B46" t="s">
        <v>247</v>
      </c>
      <c r="C46" s="4" t="s">
        <v>248</v>
      </c>
      <c r="D46">
        <v>2</v>
      </c>
    </row>
    <row r="47" spans="2:4" x14ac:dyDescent="0.3">
      <c r="B47" t="s">
        <v>241</v>
      </c>
      <c r="C47" s="4" t="s">
        <v>249</v>
      </c>
      <c r="D47">
        <v>1</v>
      </c>
    </row>
    <row r="48" spans="2:4" x14ac:dyDescent="0.3">
      <c r="B48" t="s">
        <v>243</v>
      </c>
      <c r="C48" s="4" t="s">
        <v>250</v>
      </c>
      <c r="D48">
        <v>26</v>
      </c>
    </row>
    <row r="49" spans="2:4" x14ac:dyDescent="0.3">
      <c r="B49" t="s">
        <v>251</v>
      </c>
      <c r="C49" s="4" t="s">
        <v>252</v>
      </c>
      <c r="D49">
        <v>1</v>
      </c>
    </row>
    <row r="50" spans="2:4" x14ac:dyDescent="0.3">
      <c r="B50" t="s">
        <v>253</v>
      </c>
      <c r="C50" s="4" t="s">
        <v>254</v>
      </c>
      <c r="D50">
        <v>1</v>
      </c>
    </row>
    <row r="51" spans="2:4" x14ac:dyDescent="0.3">
      <c r="B51" t="s">
        <v>255</v>
      </c>
      <c r="C51" s="4" t="s">
        <v>256</v>
      </c>
      <c r="D51">
        <v>1</v>
      </c>
    </row>
    <row r="52" spans="2:4" x14ac:dyDescent="0.3">
      <c r="B52" t="s">
        <v>257</v>
      </c>
      <c r="C52" s="4" t="s">
        <v>242</v>
      </c>
      <c r="D52">
        <v>5</v>
      </c>
    </row>
    <row r="53" spans="2:4" x14ac:dyDescent="0.3">
      <c r="B53" t="s">
        <v>258</v>
      </c>
      <c r="C53" s="4" t="s">
        <v>259</v>
      </c>
      <c r="D53">
        <v>15</v>
      </c>
    </row>
    <row r="54" spans="2:4" x14ac:dyDescent="0.3">
      <c r="B54" t="s">
        <v>257</v>
      </c>
      <c r="C54" s="4" t="s">
        <v>260</v>
      </c>
      <c r="D54">
        <v>2</v>
      </c>
    </row>
    <row r="55" spans="2:4" x14ac:dyDescent="0.3">
      <c r="B55" t="s">
        <v>258</v>
      </c>
      <c r="C55" s="4" t="s">
        <v>261</v>
      </c>
      <c r="D55">
        <v>1</v>
      </c>
    </row>
    <row r="56" spans="2:4" x14ac:dyDescent="0.3">
      <c r="B56" t="s">
        <v>251</v>
      </c>
      <c r="C56" s="4" t="s">
        <v>262</v>
      </c>
      <c r="D56">
        <v>1</v>
      </c>
    </row>
    <row r="57" spans="2:4" x14ac:dyDescent="0.3">
      <c r="B57" t="s">
        <v>240</v>
      </c>
      <c r="C57" s="4" t="s">
        <v>263</v>
      </c>
      <c r="D57">
        <v>2</v>
      </c>
    </row>
    <row r="58" spans="2:4" x14ac:dyDescent="0.3">
      <c r="B58" t="s">
        <v>241</v>
      </c>
      <c r="C58" s="4" t="s">
        <v>264</v>
      </c>
      <c r="D58">
        <v>1</v>
      </c>
    </row>
    <row r="59" spans="2:4" x14ac:dyDescent="0.3">
      <c r="B59" t="s">
        <v>241</v>
      </c>
      <c r="C59" s="4" t="s">
        <v>265</v>
      </c>
      <c r="D59">
        <v>4</v>
      </c>
    </row>
    <row r="60" spans="2:4" x14ac:dyDescent="0.3">
      <c r="B60" t="s">
        <v>241</v>
      </c>
      <c r="C60" s="4" t="s">
        <v>266</v>
      </c>
      <c r="D60">
        <v>1</v>
      </c>
    </row>
    <row r="61" spans="2:4" x14ac:dyDescent="0.3">
      <c r="B61" t="s">
        <v>267</v>
      </c>
      <c r="C61" s="4" t="s">
        <v>268</v>
      </c>
      <c r="D61">
        <v>1</v>
      </c>
    </row>
    <row r="62" spans="2:4" x14ac:dyDescent="0.3">
      <c r="B62" t="s">
        <v>240</v>
      </c>
      <c r="C62" s="4" t="s">
        <v>269</v>
      </c>
      <c r="D62">
        <v>1</v>
      </c>
    </row>
    <row r="63" spans="2:4" x14ac:dyDescent="0.3">
      <c r="B63" t="s">
        <v>243</v>
      </c>
      <c r="C63" s="4" t="s">
        <v>270</v>
      </c>
      <c r="D63">
        <v>2</v>
      </c>
    </row>
    <row r="64" spans="2:4" x14ac:dyDescent="0.3">
      <c r="B64" t="s">
        <v>241</v>
      </c>
      <c r="C64" s="4" t="s">
        <v>271</v>
      </c>
      <c r="D64">
        <v>1</v>
      </c>
    </row>
    <row r="65" spans="2:4" x14ac:dyDescent="0.3">
      <c r="B65" t="s">
        <v>243</v>
      </c>
      <c r="C65" s="4" t="s">
        <v>272</v>
      </c>
      <c r="D65">
        <v>1</v>
      </c>
    </row>
    <row r="66" spans="2:4" x14ac:dyDescent="0.3">
      <c r="B66" t="s">
        <v>273</v>
      </c>
      <c r="C66" s="4" t="s">
        <v>255</v>
      </c>
      <c r="D66">
        <v>9</v>
      </c>
    </row>
    <row r="67" spans="2:4" x14ac:dyDescent="0.3">
      <c r="B67" t="s">
        <v>274</v>
      </c>
      <c r="C67" s="4" t="s">
        <v>275</v>
      </c>
      <c r="D67">
        <v>13</v>
      </c>
    </row>
    <row r="68" spans="2:4" x14ac:dyDescent="0.3">
      <c r="B68" t="s">
        <v>247</v>
      </c>
      <c r="C68" s="4" t="s">
        <v>276</v>
      </c>
      <c r="D68">
        <v>1</v>
      </c>
    </row>
    <row r="69" spans="2:4" x14ac:dyDescent="0.3">
      <c r="B69" t="s">
        <v>244</v>
      </c>
      <c r="C69" s="4" t="s">
        <v>277</v>
      </c>
      <c r="D69">
        <v>1</v>
      </c>
    </row>
    <row r="70" spans="2:4" x14ac:dyDescent="0.3">
      <c r="B70" t="s">
        <v>243</v>
      </c>
      <c r="C70" s="4" t="s">
        <v>278</v>
      </c>
      <c r="D70">
        <v>1</v>
      </c>
    </row>
    <row r="71" spans="2:4" x14ac:dyDescent="0.3">
      <c r="B71" t="s">
        <v>279</v>
      </c>
      <c r="C71" s="4" t="s">
        <v>280</v>
      </c>
      <c r="D71">
        <v>1</v>
      </c>
    </row>
    <row r="72" spans="2:4" x14ac:dyDescent="0.3">
      <c r="B72" t="s">
        <v>241</v>
      </c>
      <c r="C72" s="4" t="s">
        <v>281</v>
      </c>
      <c r="D72">
        <v>2</v>
      </c>
    </row>
    <row r="73" spans="2:4" x14ac:dyDescent="0.3">
      <c r="B73" t="s">
        <v>241</v>
      </c>
      <c r="C73" s="4" t="s">
        <v>282</v>
      </c>
      <c r="D73">
        <v>1</v>
      </c>
    </row>
    <row r="74" spans="2:4" x14ac:dyDescent="0.3">
      <c r="B74" t="s">
        <v>283</v>
      </c>
      <c r="C74" s="4" t="s">
        <v>284</v>
      </c>
      <c r="D74">
        <v>2</v>
      </c>
    </row>
    <row r="75" spans="2:4" x14ac:dyDescent="0.3">
      <c r="B75" t="s">
        <v>244</v>
      </c>
      <c r="C75" s="4" t="s">
        <v>285</v>
      </c>
      <c r="D75">
        <v>1</v>
      </c>
    </row>
    <row r="76" spans="2:4" x14ac:dyDescent="0.3">
      <c r="B76" t="s">
        <v>284</v>
      </c>
      <c r="C76" s="4" t="s">
        <v>286</v>
      </c>
      <c r="D76">
        <v>1</v>
      </c>
    </row>
    <row r="77" spans="2:4" x14ac:dyDescent="0.3">
      <c r="B77" t="s">
        <v>244</v>
      </c>
      <c r="C77" s="4" t="s">
        <v>287</v>
      </c>
      <c r="D77">
        <v>13</v>
      </c>
    </row>
    <row r="78" spans="2:4" x14ac:dyDescent="0.3">
      <c r="B78" t="s">
        <v>274</v>
      </c>
      <c r="C78" s="4" t="s">
        <v>251</v>
      </c>
      <c r="D78">
        <v>10</v>
      </c>
    </row>
    <row r="79" spans="2:4" x14ac:dyDescent="0.3">
      <c r="B79" t="s">
        <v>288</v>
      </c>
      <c r="C79" s="4" t="s">
        <v>289</v>
      </c>
      <c r="D79">
        <v>1</v>
      </c>
    </row>
    <row r="80" spans="2:4" x14ac:dyDescent="0.3">
      <c r="B80" t="s">
        <v>284</v>
      </c>
      <c r="C80" s="4" t="s">
        <v>290</v>
      </c>
      <c r="D80">
        <v>1</v>
      </c>
    </row>
    <row r="81" spans="2:4" x14ac:dyDescent="0.3">
      <c r="B81" t="s">
        <v>291</v>
      </c>
      <c r="C81" s="4" t="s">
        <v>292</v>
      </c>
      <c r="D81">
        <v>1</v>
      </c>
    </row>
    <row r="82" spans="2:4" x14ac:dyDescent="0.3">
      <c r="B82" t="s">
        <v>243</v>
      </c>
      <c r="C82" s="4" t="s">
        <v>293</v>
      </c>
      <c r="D82">
        <v>1</v>
      </c>
    </row>
    <row r="83" spans="2:4" x14ac:dyDescent="0.3">
      <c r="B83" t="s">
        <v>294</v>
      </c>
      <c r="C83" s="4" t="s">
        <v>295</v>
      </c>
      <c r="D83">
        <v>1</v>
      </c>
    </row>
    <row r="84" spans="2:4" x14ac:dyDescent="0.3">
      <c r="B84" t="s">
        <v>250</v>
      </c>
      <c r="C84" s="4" t="s">
        <v>296</v>
      </c>
      <c r="D84">
        <v>2</v>
      </c>
    </row>
    <row r="85" spans="2:4" x14ac:dyDescent="0.3">
      <c r="B85" t="s">
        <v>283</v>
      </c>
      <c r="C85" s="4" t="s">
        <v>297</v>
      </c>
      <c r="D85">
        <v>2</v>
      </c>
    </row>
    <row r="86" spans="2:4" x14ac:dyDescent="0.3">
      <c r="B86" t="s">
        <v>298</v>
      </c>
      <c r="C86" s="4" t="s">
        <v>299</v>
      </c>
      <c r="D86">
        <v>1</v>
      </c>
    </row>
    <row r="87" spans="2:4" x14ac:dyDescent="0.3">
      <c r="B87" t="s">
        <v>243</v>
      </c>
      <c r="C87" s="4" t="s">
        <v>300</v>
      </c>
      <c r="D87">
        <v>1</v>
      </c>
    </row>
    <row r="88" spans="2:4" x14ac:dyDescent="0.3">
      <c r="B88" t="s">
        <v>257</v>
      </c>
      <c r="C88" s="4" t="s">
        <v>301</v>
      </c>
      <c r="D88">
        <v>1</v>
      </c>
    </row>
    <row r="89" spans="2:4" x14ac:dyDescent="0.3">
      <c r="B89" t="s">
        <v>253</v>
      </c>
      <c r="C89" s="4" t="s">
        <v>302</v>
      </c>
      <c r="D89">
        <v>1</v>
      </c>
    </row>
    <row r="90" spans="2:4" x14ac:dyDescent="0.3">
      <c r="B90" t="s">
        <v>255</v>
      </c>
      <c r="C90" s="4" t="s">
        <v>303</v>
      </c>
      <c r="D90">
        <v>1</v>
      </c>
    </row>
    <row r="91" spans="2:4" x14ac:dyDescent="0.3">
      <c r="B91" t="s">
        <v>258</v>
      </c>
      <c r="C91" s="4" t="s">
        <v>304</v>
      </c>
      <c r="D91">
        <v>2</v>
      </c>
    </row>
    <row r="92" spans="2:4" x14ac:dyDescent="0.3">
      <c r="B92" t="s">
        <v>251</v>
      </c>
      <c r="C92" s="4" t="s">
        <v>305</v>
      </c>
      <c r="D92">
        <v>2</v>
      </c>
    </row>
    <row r="93" spans="2:4" x14ac:dyDescent="0.3">
      <c r="B93" t="s">
        <v>251</v>
      </c>
      <c r="C93" s="4" t="s">
        <v>291</v>
      </c>
      <c r="D93">
        <v>4</v>
      </c>
    </row>
    <row r="94" spans="2:4" x14ac:dyDescent="0.3">
      <c r="B94" t="s">
        <v>258</v>
      </c>
      <c r="C94" s="4" t="s">
        <v>306</v>
      </c>
      <c r="D94">
        <v>1</v>
      </c>
    </row>
    <row r="95" spans="2:4" x14ac:dyDescent="0.3">
      <c r="B95" t="s">
        <v>253</v>
      </c>
      <c r="C95" s="4" t="s">
        <v>307</v>
      </c>
      <c r="D95">
        <v>1</v>
      </c>
    </row>
    <row r="96" spans="2:4" x14ac:dyDescent="0.3">
      <c r="B96" t="s">
        <v>255</v>
      </c>
      <c r="C96" s="4" t="s">
        <v>294</v>
      </c>
      <c r="D96">
        <v>1</v>
      </c>
    </row>
    <row r="97" spans="2:4" x14ac:dyDescent="0.3">
      <c r="B97" t="s">
        <v>257</v>
      </c>
      <c r="C97" s="4" t="s">
        <v>308</v>
      </c>
      <c r="D97">
        <v>2</v>
      </c>
    </row>
    <row r="98" spans="2:4" x14ac:dyDescent="0.3">
      <c r="B98" t="s">
        <v>309</v>
      </c>
      <c r="C98" s="4" t="s">
        <v>310</v>
      </c>
      <c r="D98">
        <v>26</v>
      </c>
    </row>
    <row r="99" spans="2:4" x14ac:dyDescent="0.3">
      <c r="B99" t="s">
        <v>240</v>
      </c>
      <c r="C99" s="4" t="s">
        <v>311</v>
      </c>
      <c r="D99">
        <v>4</v>
      </c>
    </row>
    <row r="100" spans="2:4" x14ac:dyDescent="0.3">
      <c r="B100" t="s">
        <v>309</v>
      </c>
      <c r="C100" s="4" t="s">
        <v>312</v>
      </c>
      <c r="D100">
        <v>1</v>
      </c>
    </row>
    <row r="101" spans="2:4" x14ac:dyDescent="0.3">
      <c r="B101" t="s">
        <v>82</v>
      </c>
      <c r="C101" s="4" t="s">
        <v>313</v>
      </c>
      <c r="D101">
        <v>1</v>
      </c>
    </row>
    <row r="102" spans="2:4" x14ac:dyDescent="0.3">
      <c r="B102" t="s">
        <v>314</v>
      </c>
      <c r="C102" s="4" t="s">
        <v>315</v>
      </c>
      <c r="D102">
        <v>13</v>
      </c>
    </row>
    <row r="103" spans="2:4" x14ac:dyDescent="0.3">
      <c r="B103" t="s">
        <v>243</v>
      </c>
      <c r="C103" s="4" t="s">
        <v>257</v>
      </c>
      <c r="D103">
        <v>10</v>
      </c>
    </row>
    <row r="104" spans="2:4" x14ac:dyDescent="0.3">
      <c r="B104" t="s">
        <v>314</v>
      </c>
      <c r="C104" s="4" t="s">
        <v>316</v>
      </c>
      <c r="D104">
        <v>1</v>
      </c>
    </row>
    <row r="105" spans="2:4" x14ac:dyDescent="0.3">
      <c r="B105" t="s">
        <v>243</v>
      </c>
      <c r="C105" s="4" t="s">
        <v>317</v>
      </c>
      <c r="D105">
        <v>2</v>
      </c>
    </row>
    <row r="106" spans="2:4" x14ac:dyDescent="0.3">
      <c r="B106" t="s">
        <v>243</v>
      </c>
      <c r="C106" s="4" t="s">
        <v>318</v>
      </c>
      <c r="D106">
        <v>1</v>
      </c>
    </row>
    <row r="107" spans="2:4" x14ac:dyDescent="0.3">
      <c r="B107" t="s">
        <v>314</v>
      </c>
      <c r="C107" s="4" t="s">
        <v>319</v>
      </c>
      <c r="D107">
        <v>1</v>
      </c>
    </row>
    <row r="108" spans="2:4" x14ac:dyDescent="0.3">
      <c r="B108" t="s">
        <v>309</v>
      </c>
      <c r="C108" s="4" t="s">
        <v>320</v>
      </c>
      <c r="D108">
        <v>4</v>
      </c>
    </row>
    <row r="109" spans="2:4" x14ac:dyDescent="0.3">
      <c r="B109" t="s">
        <v>240</v>
      </c>
      <c r="C109" s="4" t="s">
        <v>321</v>
      </c>
      <c r="D109">
        <v>8</v>
      </c>
    </row>
    <row r="110" spans="2:4" x14ac:dyDescent="0.3">
      <c r="B110" t="s">
        <v>314</v>
      </c>
      <c r="C110" s="4" t="s">
        <v>322</v>
      </c>
      <c r="D110">
        <v>1</v>
      </c>
    </row>
    <row r="111" spans="2:4" x14ac:dyDescent="0.3">
      <c r="B111" t="s">
        <v>243</v>
      </c>
      <c r="C111" s="4" t="s">
        <v>243</v>
      </c>
      <c r="D111">
        <v>72</v>
      </c>
    </row>
    <row r="112" spans="2:4" x14ac:dyDescent="0.3">
      <c r="B112" t="s">
        <v>243</v>
      </c>
      <c r="C112" s="4" t="s">
        <v>323</v>
      </c>
      <c r="D112">
        <v>2</v>
      </c>
    </row>
    <row r="113" spans="2:4" x14ac:dyDescent="0.3">
      <c r="B113" t="s">
        <v>314</v>
      </c>
      <c r="C113" s="4" t="s">
        <v>273</v>
      </c>
      <c r="D113">
        <v>3</v>
      </c>
    </row>
    <row r="114" spans="2:4" x14ac:dyDescent="0.3">
      <c r="B114" t="s">
        <v>324</v>
      </c>
      <c r="C114" s="4" t="s">
        <v>325</v>
      </c>
      <c r="D114">
        <v>4</v>
      </c>
    </row>
    <row r="115" spans="2:4" x14ac:dyDescent="0.3">
      <c r="B115" t="s">
        <v>244</v>
      </c>
      <c r="C115" s="4" t="s">
        <v>279</v>
      </c>
      <c r="D115">
        <v>19</v>
      </c>
    </row>
    <row r="116" spans="2:4" x14ac:dyDescent="0.3">
      <c r="B116" t="s">
        <v>247</v>
      </c>
      <c r="C116" s="4" t="s">
        <v>326</v>
      </c>
      <c r="D116">
        <v>1</v>
      </c>
    </row>
    <row r="117" spans="2:4" x14ac:dyDescent="0.3">
      <c r="B117" t="s">
        <v>247</v>
      </c>
      <c r="C117" s="4" t="s">
        <v>327</v>
      </c>
      <c r="D117">
        <v>1</v>
      </c>
    </row>
    <row r="118" spans="2:4" x14ac:dyDescent="0.3">
      <c r="B118" t="s">
        <v>241</v>
      </c>
      <c r="C118" s="4" t="s">
        <v>267</v>
      </c>
      <c r="D118">
        <v>3</v>
      </c>
    </row>
    <row r="119" spans="2:4" x14ac:dyDescent="0.3">
      <c r="B119" t="s">
        <v>241</v>
      </c>
      <c r="C119" s="4" t="s">
        <v>328</v>
      </c>
      <c r="D119">
        <v>4</v>
      </c>
    </row>
    <row r="120" spans="2:4" x14ac:dyDescent="0.3">
      <c r="B120" t="s">
        <v>241</v>
      </c>
      <c r="C120" s="4" t="s">
        <v>329</v>
      </c>
      <c r="D120">
        <v>1</v>
      </c>
    </row>
    <row r="121" spans="2:4" x14ac:dyDescent="0.3">
      <c r="B121" t="s">
        <v>309</v>
      </c>
      <c r="C121" s="4" t="s">
        <v>330</v>
      </c>
      <c r="D121">
        <v>1</v>
      </c>
    </row>
    <row r="122" spans="2:4" x14ac:dyDescent="0.3">
      <c r="B122" t="s">
        <v>331</v>
      </c>
      <c r="C122" s="4" t="s">
        <v>332</v>
      </c>
      <c r="D122">
        <v>1</v>
      </c>
    </row>
    <row r="123" spans="2:4" x14ac:dyDescent="0.3">
      <c r="B123" t="s">
        <v>243</v>
      </c>
      <c r="C123" s="4" t="s">
        <v>333</v>
      </c>
      <c r="D123">
        <v>33</v>
      </c>
    </row>
    <row r="124" spans="2:4" x14ac:dyDescent="0.3">
      <c r="B124" t="s">
        <v>314</v>
      </c>
      <c r="C124" s="4" t="s">
        <v>309</v>
      </c>
      <c r="D124">
        <v>35</v>
      </c>
    </row>
    <row r="125" spans="2:4" x14ac:dyDescent="0.3">
      <c r="B125" t="s">
        <v>241</v>
      </c>
      <c r="C125" s="4" t="s">
        <v>334</v>
      </c>
      <c r="D125">
        <v>1</v>
      </c>
    </row>
    <row r="126" spans="2:4" x14ac:dyDescent="0.3">
      <c r="B126" t="s">
        <v>82</v>
      </c>
      <c r="C126" s="4" t="s">
        <v>335</v>
      </c>
      <c r="D126">
        <v>1</v>
      </c>
    </row>
    <row r="127" spans="2:4" x14ac:dyDescent="0.3">
      <c r="B127" t="s">
        <v>267</v>
      </c>
      <c r="C127" s="4" t="s">
        <v>258</v>
      </c>
      <c r="D127">
        <v>10</v>
      </c>
    </row>
    <row r="128" spans="2:4" x14ac:dyDescent="0.3">
      <c r="B128" t="s">
        <v>244</v>
      </c>
      <c r="C128" s="4" t="s">
        <v>336</v>
      </c>
      <c r="D128">
        <v>13</v>
      </c>
    </row>
    <row r="129" spans="2:4" x14ac:dyDescent="0.3">
      <c r="B129" t="s">
        <v>82</v>
      </c>
      <c r="C129" s="4" t="s">
        <v>337</v>
      </c>
      <c r="D129">
        <v>1</v>
      </c>
    </row>
    <row r="130" spans="2:4" x14ac:dyDescent="0.3">
      <c r="B130" t="s">
        <v>247</v>
      </c>
      <c r="C130" s="4" t="s">
        <v>338</v>
      </c>
      <c r="D130">
        <v>1</v>
      </c>
    </row>
    <row r="131" spans="2:4" x14ac:dyDescent="0.3">
      <c r="B131" t="s">
        <v>244</v>
      </c>
      <c r="C131" s="4" t="s">
        <v>339</v>
      </c>
      <c r="D131">
        <v>1</v>
      </c>
    </row>
    <row r="132" spans="2:4" x14ac:dyDescent="0.3">
      <c r="B132" t="s">
        <v>243</v>
      </c>
      <c r="C132" s="4" t="s">
        <v>340</v>
      </c>
      <c r="D132">
        <v>1</v>
      </c>
    </row>
    <row r="133" spans="2:4" x14ac:dyDescent="0.3">
      <c r="B133" t="s">
        <v>314</v>
      </c>
      <c r="C133" s="4" t="s">
        <v>341</v>
      </c>
      <c r="D133">
        <v>1</v>
      </c>
    </row>
    <row r="134" spans="2:4" x14ac:dyDescent="0.3">
      <c r="B134" t="s">
        <v>250</v>
      </c>
      <c r="C134" s="4" t="s">
        <v>342</v>
      </c>
      <c r="D134">
        <v>1</v>
      </c>
    </row>
    <row r="135" spans="2:4" x14ac:dyDescent="0.3">
      <c r="B135" t="s">
        <v>274</v>
      </c>
      <c r="C135" s="4" t="s">
        <v>343</v>
      </c>
      <c r="D135">
        <v>1</v>
      </c>
    </row>
    <row r="136" spans="2:4" x14ac:dyDescent="0.3">
      <c r="B136" t="s">
        <v>243</v>
      </c>
      <c r="C136" s="4" t="s">
        <v>344</v>
      </c>
      <c r="D136">
        <v>8</v>
      </c>
    </row>
    <row r="137" spans="2:4" x14ac:dyDescent="0.3">
      <c r="B137" t="s">
        <v>314</v>
      </c>
      <c r="C137" s="4" t="s">
        <v>345</v>
      </c>
      <c r="D137">
        <v>3</v>
      </c>
    </row>
    <row r="138" spans="2:4" x14ac:dyDescent="0.3">
      <c r="B138" t="s">
        <v>250</v>
      </c>
      <c r="C138" s="4" t="s">
        <v>324</v>
      </c>
      <c r="D138">
        <v>1</v>
      </c>
    </row>
    <row r="139" spans="2:4" x14ac:dyDescent="0.3">
      <c r="B139" t="s">
        <v>243</v>
      </c>
      <c r="C139" s="4" t="s">
        <v>346</v>
      </c>
      <c r="D139">
        <v>1</v>
      </c>
    </row>
    <row r="140" spans="2:4" x14ac:dyDescent="0.3">
      <c r="B140" t="s">
        <v>314</v>
      </c>
      <c r="C140" s="4" t="s">
        <v>347</v>
      </c>
      <c r="D140">
        <v>1</v>
      </c>
    </row>
    <row r="141" spans="2:4" x14ac:dyDescent="0.3">
      <c r="B141" t="s">
        <v>250</v>
      </c>
      <c r="C141" s="4" t="s">
        <v>274</v>
      </c>
      <c r="D141">
        <v>12</v>
      </c>
    </row>
    <row r="142" spans="2:4" x14ac:dyDescent="0.3">
      <c r="B142" t="s">
        <v>82</v>
      </c>
      <c r="C142" s="4" t="s">
        <v>348</v>
      </c>
      <c r="D142">
        <v>1</v>
      </c>
    </row>
    <row r="143" spans="2:4" x14ac:dyDescent="0.3">
      <c r="B143" t="s">
        <v>241</v>
      </c>
      <c r="C143" s="4" t="s">
        <v>349</v>
      </c>
      <c r="D143">
        <v>2</v>
      </c>
    </row>
    <row r="144" spans="2:4" x14ac:dyDescent="0.3">
      <c r="B144" t="s">
        <v>243</v>
      </c>
      <c r="C144" s="4" t="s">
        <v>350</v>
      </c>
      <c r="D144">
        <v>3</v>
      </c>
    </row>
    <row r="145" spans="2:4" x14ac:dyDescent="0.3">
      <c r="B145" t="s">
        <v>244</v>
      </c>
      <c r="C145" s="4" t="s">
        <v>283</v>
      </c>
      <c r="D145">
        <v>2</v>
      </c>
    </row>
    <row r="146" spans="2:4" x14ac:dyDescent="0.3">
      <c r="B146" t="s">
        <v>274</v>
      </c>
      <c r="C146" s="4" t="s">
        <v>351</v>
      </c>
      <c r="D146">
        <v>3</v>
      </c>
    </row>
    <row r="147" spans="2:4" x14ac:dyDescent="0.3">
      <c r="B147" t="s">
        <v>243</v>
      </c>
      <c r="C147" s="4" t="s">
        <v>298</v>
      </c>
      <c r="D147">
        <v>1</v>
      </c>
    </row>
    <row r="148" spans="2:4" x14ac:dyDescent="0.3">
      <c r="B148" t="s">
        <v>274</v>
      </c>
      <c r="C148" s="4" t="s">
        <v>352</v>
      </c>
      <c r="D148">
        <v>1</v>
      </c>
    </row>
    <row r="149" spans="2:4" x14ac:dyDescent="0.3">
      <c r="B149" t="s">
        <v>279</v>
      </c>
      <c r="C149" s="4" t="s">
        <v>353</v>
      </c>
      <c r="D149">
        <v>1</v>
      </c>
    </row>
    <row r="150" spans="2:4" x14ac:dyDescent="0.3">
      <c r="B150" t="s">
        <v>279</v>
      </c>
      <c r="C150" s="4" t="s">
        <v>354</v>
      </c>
      <c r="D150">
        <v>3</v>
      </c>
    </row>
    <row r="151" spans="2:4" x14ac:dyDescent="0.3">
      <c r="B151" t="s">
        <v>240</v>
      </c>
      <c r="C151" s="4" t="s">
        <v>355</v>
      </c>
      <c r="D151">
        <v>1</v>
      </c>
    </row>
    <row r="152" spans="2:4" x14ac:dyDescent="0.3">
      <c r="B152" t="s">
        <v>240</v>
      </c>
      <c r="C152" s="4" t="s">
        <v>356</v>
      </c>
      <c r="D152">
        <v>1</v>
      </c>
    </row>
    <row r="153" spans="2:4" x14ac:dyDescent="0.3">
      <c r="B153" t="s">
        <v>244</v>
      </c>
      <c r="C153" s="4" t="s">
        <v>357</v>
      </c>
      <c r="D153">
        <v>1</v>
      </c>
    </row>
    <row r="154" spans="2:4" x14ac:dyDescent="0.3">
      <c r="B154" t="s">
        <v>244</v>
      </c>
      <c r="C154" s="4" t="s">
        <v>358</v>
      </c>
      <c r="D154">
        <v>1</v>
      </c>
    </row>
    <row r="155" spans="2:4" x14ac:dyDescent="0.3">
      <c r="B155" t="s">
        <v>309</v>
      </c>
      <c r="C155" s="4" t="s">
        <v>359</v>
      </c>
      <c r="D155">
        <v>1</v>
      </c>
    </row>
    <row r="156" spans="2:4" x14ac:dyDescent="0.3">
      <c r="B156" t="s">
        <v>360</v>
      </c>
      <c r="C156" s="4" t="s">
        <v>361</v>
      </c>
      <c r="D156">
        <v>1</v>
      </c>
    </row>
    <row r="157" spans="2:4" x14ac:dyDescent="0.3">
      <c r="B157" t="s">
        <v>274</v>
      </c>
      <c r="C157" s="4" t="s">
        <v>362</v>
      </c>
      <c r="D157">
        <v>1</v>
      </c>
    </row>
    <row r="158" spans="2:4" x14ac:dyDescent="0.3">
      <c r="B158" t="s">
        <v>243</v>
      </c>
      <c r="C158" s="4" t="s">
        <v>363</v>
      </c>
      <c r="D158">
        <v>1</v>
      </c>
    </row>
    <row r="159" spans="2:4" x14ac:dyDescent="0.3">
      <c r="B159" t="s">
        <v>250</v>
      </c>
      <c r="C159" s="4" t="s">
        <v>364</v>
      </c>
      <c r="D159">
        <v>1</v>
      </c>
    </row>
    <row r="160" spans="2:4" x14ac:dyDescent="0.3">
      <c r="B160" t="s">
        <v>314</v>
      </c>
      <c r="C160" s="4" t="s">
        <v>365</v>
      </c>
      <c r="D160">
        <v>1</v>
      </c>
    </row>
    <row r="161" spans="2:4" x14ac:dyDescent="0.3">
      <c r="B161" t="s">
        <v>355</v>
      </c>
      <c r="C161" s="4" t="s">
        <v>366</v>
      </c>
      <c r="D161">
        <v>2</v>
      </c>
    </row>
    <row r="162" spans="2:4" x14ac:dyDescent="0.3">
      <c r="B162" t="s">
        <v>340</v>
      </c>
      <c r="C162" s="4" t="s">
        <v>360</v>
      </c>
      <c r="D162">
        <v>2</v>
      </c>
    </row>
    <row r="163" spans="2:4" x14ac:dyDescent="0.3">
      <c r="B163" t="s">
        <v>243</v>
      </c>
      <c r="C163" s="4" t="s">
        <v>367</v>
      </c>
      <c r="D163">
        <v>1</v>
      </c>
    </row>
    <row r="164" spans="2:4" x14ac:dyDescent="0.3">
      <c r="B164" t="s">
        <v>314</v>
      </c>
      <c r="C164" s="4" t="s">
        <v>368</v>
      </c>
      <c r="D164">
        <v>1</v>
      </c>
    </row>
    <row r="165" spans="2:4" x14ac:dyDescent="0.3">
      <c r="B165" t="s">
        <v>273</v>
      </c>
      <c r="C165" s="4" t="s">
        <v>369</v>
      </c>
      <c r="D165">
        <v>2</v>
      </c>
    </row>
    <row r="166" spans="2:4" x14ac:dyDescent="0.3">
      <c r="B166" t="s">
        <v>274</v>
      </c>
      <c r="C166" s="4" t="s">
        <v>370</v>
      </c>
      <c r="D166">
        <v>1</v>
      </c>
    </row>
    <row r="167" spans="2:4" x14ac:dyDescent="0.3">
      <c r="B167" t="s">
        <v>241</v>
      </c>
      <c r="C167" s="4" t="s">
        <v>253</v>
      </c>
      <c r="D167">
        <v>9</v>
      </c>
    </row>
    <row r="168" spans="2:4" x14ac:dyDescent="0.3">
      <c r="B168" t="s">
        <v>241</v>
      </c>
      <c r="C168" s="4" t="s">
        <v>371</v>
      </c>
      <c r="D168">
        <v>13</v>
      </c>
    </row>
    <row r="169" spans="2:4" x14ac:dyDescent="0.3">
      <c r="B169" t="s">
        <v>244</v>
      </c>
      <c r="C169" s="4" t="s">
        <v>372</v>
      </c>
      <c r="D169">
        <v>1</v>
      </c>
    </row>
    <row r="170" spans="2:4" x14ac:dyDescent="0.3">
      <c r="B170" t="s">
        <v>243</v>
      </c>
      <c r="C170" s="4" t="s">
        <v>373</v>
      </c>
      <c r="D170">
        <v>1</v>
      </c>
    </row>
    <row r="171" spans="2:4" x14ac:dyDescent="0.3">
      <c r="B171" t="s">
        <v>240</v>
      </c>
      <c r="C171" s="4" t="s">
        <v>374</v>
      </c>
      <c r="D171">
        <v>1</v>
      </c>
    </row>
    <row r="172" spans="2:4" x14ac:dyDescent="0.3">
      <c r="B172" t="s">
        <v>241</v>
      </c>
      <c r="C172" s="4" t="s">
        <v>288</v>
      </c>
      <c r="D172">
        <v>1</v>
      </c>
    </row>
    <row r="173" spans="2:4" x14ac:dyDescent="0.3">
      <c r="B173" t="s">
        <v>241</v>
      </c>
      <c r="C173" s="4" t="s">
        <v>331</v>
      </c>
      <c r="D173">
        <v>2</v>
      </c>
    </row>
    <row r="174" spans="2:4" x14ac:dyDescent="0.3">
      <c r="B174" t="s">
        <v>291</v>
      </c>
      <c r="C174" s="4" t="s">
        <v>314</v>
      </c>
      <c r="D174">
        <v>64</v>
      </c>
    </row>
    <row r="175" spans="2:4" x14ac:dyDescent="0.3">
      <c r="B175" t="s">
        <v>309</v>
      </c>
      <c r="C175" s="4" t="s">
        <v>375</v>
      </c>
      <c r="D175">
        <v>1</v>
      </c>
    </row>
    <row r="176" spans="2:4" x14ac:dyDescent="0.3">
      <c r="B176" t="s">
        <v>241</v>
      </c>
      <c r="C176" s="4" t="s">
        <v>244</v>
      </c>
      <c r="D176">
        <v>32</v>
      </c>
    </row>
    <row r="177" spans="2:4" x14ac:dyDescent="0.3">
      <c r="B177" t="s">
        <v>279</v>
      </c>
      <c r="C177" s="4" t="s">
        <v>241</v>
      </c>
      <c r="D177">
        <v>76</v>
      </c>
    </row>
    <row r="178" spans="2:4" x14ac:dyDescent="0.3">
      <c r="B178" t="s">
        <v>282</v>
      </c>
      <c r="C178" s="4" t="s">
        <v>247</v>
      </c>
      <c r="D178">
        <v>75</v>
      </c>
    </row>
    <row r="179" spans="2:4" x14ac:dyDescent="0.3">
      <c r="B179" t="s">
        <v>259</v>
      </c>
      <c r="C179" s="4" t="s">
        <v>240</v>
      </c>
      <c r="D179">
        <v>10</v>
      </c>
    </row>
    <row r="180" spans="2:4" x14ac:dyDescent="0.3">
      <c r="B180" t="s">
        <v>246</v>
      </c>
      <c r="C180" s="4" t="s">
        <v>376</v>
      </c>
      <c r="D180">
        <v>5</v>
      </c>
    </row>
    <row r="181" spans="2:4" x14ac:dyDescent="0.3">
      <c r="B181" t="s">
        <v>273</v>
      </c>
      <c r="C181" s="4" t="s">
        <v>377</v>
      </c>
      <c r="D181">
        <v>5</v>
      </c>
    </row>
    <row r="182" spans="2:4" x14ac:dyDescent="0.3">
      <c r="B182" t="s">
        <v>240</v>
      </c>
      <c r="C182" s="4" t="s">
        <v>33</v>
      </c>
      <c r="D182">
        <v>822</v>
      </c>
    </row>
    <row r="183" spans="2:4" x14ac:dyDescent="0.3">
      <c r="B183" t="s">
        <v>279</v>
      </c>
    </row>
    <row r="184" spans="2:4" x14ac:dyDescent="0.3">
      <c r="B184" t="s">
        <v>328</v>
      </c>
    </row>
    <row r="185" spans="2:4" x14ac:dyDescent="0.3">
      <c r="B185" t="s">
        <v>261</v>
      </c>
    </row>
    <row r="186" spans="2:4" x14ac:dyDescent="0.3">
      <c r="B186" t="s">
        <v>314</v>
      </c>
    </row>
    <row r="187" spans="2:4" x14ac:dyDescent="0.3">
      <c r="B187" t="s">
        <v>250</v>
      </c>
    </row>
    <row r="188" spans="2:4" x14ac:dyDescent="0.3">
      <c r="B188" t="s">
        <v>247</v>
      </c>
    </row>
    <row r="189" spans="2:4" x14ac:dyDescent="0.3">
      <c r="B189" t="s">
        <v>309</v>
      </c>
    </row>
    <row r="190" spans="2:4" x14ac:dyDescent="0.3">
      <c r="B190" t="s">
        <v>259</v>
      </c>
    </row>
    <row r="191" spans="2:4" x14ac:dyDescent="0.3">
      <c r="B191" t="s">
        <v>243</v>
      </c>
    </row>
    <row r="192" spans="2:4" x14ac:dyDescent="0.3">
      <c r="B192" t="s">
        <v>346</v>
      </c>
    </row>
    <row r="193" spans="2:2" x14ac:dyDescent="0.3">
      <c r="B193" t="s">
        <v>277</v>
      </c>
    </row>
    <row r="194" spans="2:2" x14ac:dyDescent="0.3">
      <c r="B194" t="s">
        <v>352</v>
      </c>
    </row>
    <row r="195" spans="2:2" x14ac:dyDescent="0.3">
      <c r="B195" t="s">
        <v>365</v>
      </c>
    </row>
    <row r="196" spans="2:2" x14ac:dyDescent="0.3">
      <c r="B196" t="s">
        <v>279</v>
      </c>
    </row>
    <row r="197" spans="2:2" x14ac:dyDescent="0.3">
      <c r="B197" t="s">
        <v>301</v>
      </c>
    </row>
    <row r="198" spans="2:2" x14ac:dyDescent="0.3">
      <c r="B198" t="s">
        <v>241</v>
      </c>
    </row>
    <row r="199" spans="2:2" x14ac:dyDescent="0.3">
      <c r="B199" t="s">
        <v>241</v>
      </c>
    </row>
    <row r="200" spans="2:2" x14ac:dyDescent="0.3">
      <c r="B200" t="s">
        <v>241</v>
      </c>
    </row>
    <row r="201" spans="2:2" x14ac:dyDescent="0.3">
      <c r="B201" t="s">
        <v>247</v>
      </c>
    </row>
    <row r="202" spans="2:2" x14ac:dyDescent="0.3">
      <c r="B202" t="s">
        <v>241</v>
      </c>
    </row>
    <row r="203" spans="2:2" x14ac:dyDescent="0.3">
      <c r="B203" t="s">
        <v>279</v>
      </c>
    </row>
    <row r="204" spans="2:2" x14ac:dyDescent="0.3">
      <c r="B204" t="s">
        <v>241</v>
      </c>
    </row>
    <row r="205" spans="2:2" x14ac:dyDescent="0.3">
      <c r="B205" t="s">
        <v>333</v>
      </c>
    </row>
    <row r="206" spans="2:2" x14ac:dyDescent="0.3">
      <c r="B206" t="s">
        <v>253</v>
      </c>
    </row>
    <row r="207" spans="2:2" x14ac:dyDescent="0.3">
      <c r="B207" t="s">
        <v>255</v>
      </c>
    </row>
    <row r="208" spans="2:2" x14ac:dyDescent="0.3">
      <c r="B208" t="s">
        <v>251</v>
      </c>
    </row>
    <row r="209" spans="2:2" x14ac:dyDescent="0.3">
      <c r="B209" t="s">
        <v>257</v>
      </c>
    </row>
    <row r="210" spans="2:2" x14ac:dyDescent="0.3">
      <c r="B210" t="s">
        <v>258</v>
      </c>
    </row>
    <row r="211" spans="2:2" x14ac:dyDescent="0.3">
      <c r="B211" t="s">
        <v>244</v>
      </c>
    </row>
    <row r="212" spans="2:2" x14ac:dyDescent="0.3">
      <c r="B212" t="s">
        <v>362</v>
      </c>
    </row>
    <row r="213" spans="2:2" x14ac:dyDescent="0.3">
      <c r="B213" t="s">
        <v>314</v>
      </c>
    </row>
    <row r="214" spans="2:2" x14ac:dyDescent="0.3">
      <c r="B214" t="s">
        <v>250</v>
      </c>
    </row>
    <row r="215" spans="2:2" x14ac:dyDescent="0.3">
      <c r="B215" t="s">
        <v>331</v>
      </c>
    </row>
    <row r="216" spans="2:2" x14ac:dyDescent="0.3">
      <c r="B216" t="s">
        <v>366</v>
      </c>
    </row>
    <row r="217" spans="2:2" x14ac:dyDescent="0.3">
      <c r="B217" t="s">
        <v>248</v>
      </c>
    </row>
    <row r="218" spans="2:2" x14ac:dyDescent="0.3">
      <c r="B218" t="s">
        <v>305</v>
      </c>
    </row>
    <row r="219" spans="2:2" x14ac:dyDescent="0.3">
      <c r="B219" t="s">
        <v>281</v>
      </c>
    </row>
    <row r="220" spans="2:2" x14ac:dyDescent="0.3">
      <c r="B220" t="s">
        <v>323</v>
      </c>
    </row>
    <row r="221" spans="2:2" x14ac:dyDescent="0.3">
      <c r="B221" t="s">
        <v>82</v>
      </c>
    </row>
    <row r="222" spans="2:2" x14ac:dyDescent="0.3">
      <c r="B222" t="s">
        <v>241</v>
      </c>
    </row>
    <row r="223" spans="2:2" x14ac:dyDescent="0.3">
      <c r="B223" t="s">
        <v>241</v>
      </c>
    </row>
    <row r="224" spans="2:2" x14ac:dyDescent="0.3">
      <c r="B224" t="s">
        <v>251</v>
      </c>
    </row>
    <row r="225" spans="2:2" x14ac:dyDescent="0.3">
      <c r="B225" t="s">
        <v>253</v>
      </c>
    </row>
    <row r="226" spans="2:2" x14ac:dyDescent="0.3">
      <c r="B226" t="s">
        <v>255</v>
      </c>
    </row>
    <row r="227" spans="2:2" x14ac:dyDescent="0.3">
      <c r="B227" t="s">
        <v>257</v>
      </c>
    </row>
    <row r="228" spans="2:2" x14ac:dyDescent="0.3">
      <c r="B228" t="s">
        <v>258</v>
      </c>
    </row>
    <row r="229" spans="2:2" x14ac:dyDescent="0.3">
      <c r="B229" t="s">
        <v>247</v>
      </c>
    </row>
    <row r="230" spans="2:2" x14ac:dyDescent="0.3">
      <c r="B230" t="s">
        <v>241</v>
      </c>
    </row>
    <row r="231" spans="2:2" x14ac:dyDescent="0.3">
      <c r="B231" t="s">
        <v>241</v>
      </c>
    </row>
    <row r="232" spans="2:2" x14ac:dyDescent="0.3">
      <c r="B232" t="s">
        <v>244</v>
      </c>
    </row>
    <row r="233" spans="2:2" x14ac:dyDescent="0.3">
      <c r="B233" t="s">
        <v>309</v>
      </c>
    </row>
    <row r="234" spans="2:2" x14ac:dyDescent="0.3">
      <c r="B234" t="s">
        <v>309</v>
      </c>
    </row>
    <row r="235" spans="2:2" x14ac:dyDescent="0.3">
      <c r="B235" t="s">
        <v>241</v>
      </c>
    </row>
    <row r="236" spans="2:2" x14ac:dyDescent="0.3">
      <c r="B236" t="s">
        <v>279</v>
      </c>
    </row>
    <row r="237" spans="2:2" x14ac:dyDescent="0.3">
      <c r="B237" t="s">
        <v>242</v>
      </c>
    </row>
    <row r="238" spans="2:2" x14ac:dyDescent="0.3">
      <c r="B238" t="s">
        <v>351</v>
      </c>
    </row>
    <row r="239" spans="2:2" x14ac:dyDescent="0.3">
      <c r="B239" t="s">
        <v>244</v>
      </c>
    </row>
    <row r="240" spans="2:2" x14ac:dyDescent="0.3">
      <c r="B240" t="s">
        <v>329</v>
      </c>
    </row>
    <row r="241" spans="2:2" x14ac:dyDescent="0.3">
      <c r="B241" t="s">
        <v>274</v>
      </c>
    </row>
    <row r="242" spans="2:2" x14ac:dyDescent="0.3">
      <c r="B242" t="s">
        <v>244</v>
      </c>
    </row>
    <row r="243" spans="2:2" x14ac:dyDescent="0.3">
      <c r="B243" t="s">
        <v>271</v>
      </c>
    </row>
    <row r="244" spans="2:2" x14ac:dyDescent="0.3">
      <c r="B244" t="s">
        <v>243</v>
      </c>
    </row>
    <row r="245" spans="2:2" x14ac:dyDescent="0.3">
      <c r="B245" t="s">
        <v>314</v>
      </c>
    </row>
    <row r="246" spans="2:2" x14ac:dyDescent="0.3">
      <c r="B246" t="s">
        <v>250</v>
      </c>
    </row>
    <row r="247" spans="2:2" x14ac:dyDescent="0.3">
      <c r="B247" t="s">
        <v>243</v>
      </c>
    </row>
    <row r="248" spans="2:2" x14ac:dyDescent="0.3">
      <c r="B248" t="s">
        <v>250</v>
      </c>
    </row>
    <row r="249" spans="2:2" x14ac:dyDescent="0.3">
      <c r="B249" t="s">
        <v>314</v>
      </c>
    </row>
    <row r="250" spans="2:2" x14ac:dyDescent="0.3">
      <c r="B250" t="s">
        <v>309</v>
      </c>
    </row>
    <row r="251" spans="2:2" x14ac:dyDescent="0.3">
      <c r="B251" t="s">
        <v>243</v>
      </c>
    </row>
    <row r="252" spans="2:2" x14ac:dyDescent="0.3">
      <c r="B252" t="s">
        <v>314</v>
      </c>
    </row>
    <row r="253" spans="2:2" x14ac:dyDescent="0.3">
      <c r="B253" t="s">
        <v>243</v>
      </c>
    </row>
    <row r="254" spans="2:2" x14ac:dyDescent="0.3">
      <c r="B254" t="s">
        <v>314</v>
      </c>
    </row>
    <row r="255" spans="2:2" x14ac:dyDescent="0.3">
      <c r="B255" t="s">
        <v>241</v>
      </c>
    </row>
    <row r="256" spans="2:2" x14ac:dyDescent="0.3">
      <c r="B256" t="s">
        <v>241</v>
      </c>
    </row>
    <row r="257" spans="2:2" x14ac:dyDescent="0.3">
      <c r="B257" t="s">
        <v>241</v>
      </c>
    </row>
    <row r="258" spans="2:2" x14ac:dyDescent="0.3">
      <c r="B258" t="s">
        <v>309</v>
      </c>
    </row>
    <row r="259" spans="2:2" x14ac:dyDescent="0.3">
      <c r="B259" t="s">
        <v>244</v>
      </c>
    </row>
    <row r="260" spans="2:2" x14ac:dyDescent="0.3">
      <c r="B260" t="s">
        <v>243</v>
      </c>
    </row>
    <row r="261" spans="2:2" x14ac:dyDescent="0.3">
      <c r="B261" t="s">
        <v>251</v>
      </c>
    </row>
    <row r="262" spans="2:2" x14ac:dyDescent="0.3">
      <c r="B262" t="s">
        <v>258</v>
      </c>
    </row>
    <row r="263" spans="2:2" x14ac:dyDescent="0.3">
      <c r="B263" t="s">
        <v>253</v>
      </c>
    </row>
    <row r="264" spans="2:2" x14ac:dyDescent="0.3">
      <c r="B264" t="s">
        <v>255</v>
      </c>
    </row>
    <row r="265" spans="2:2" x14ac:dyDescent="0.3">
      <c r="B265" t="s">
        <v>257</v>
      </c>
    </row>
    <row r="266" spans="2:2" x14ac:dyDescent="0.3">
      <c r="B266" t="s">
        <v>309</v>
      </c>
    </row>
    <row r="267" spans="2:2" x14ac:dyDescent="0.3">
      <c r="B267" t="s">
        <v>274</v>
      </c>
    </row>
    <row r="268" spans="2:2" x14ac:dyDescent="0.3">
      <c r="B268" t="s">
        <v>250</v>
      </c>
    </row>
    <row r="269" spans="2:2" x14ac:dyDescent="0.3">
      <c r="B269" t="s">
        <v>243</v>
      </c>
    </row>
    <row r="270" spans="2:2" x14ac:dyDescent="0.3">
      <c r="B270" t="s">
        <v>314</v>
      </c>
    </row>
    <row r="271" spans="2:2" x14ac:dyDescent="0.3">
      <c r="B271" t="s">
        <v>247</v>
      </c>
    </row>
    <row r="272" spans="2:2" x14ac:dyDescent="0.3">
      <c r="B272" t="s">
        <v>247</v>
      </c>
    </row>
    <row r="273" spans="2:2" x14ac:dyDescent="0.3">
      <c r="B273" t="s">
        <v>247</v>
      </c>
    </row>
    <row r="274" spans="2:2" x14ac:dyDescent="0.3">
      <c r="B274" t="s">
        <v>253</v>
      </c>
    </row>
    <row r="275" spans="2:2" x14ac:dyDescent="0.3">
      <c r="B275" t="s">
        <v>255</v>
      </c>
    </row>
    <row r="276" spans="2:2" x14ac:dyDescent="0.3">
      <c r="B276" t="s">
        <v>257</v>
      </c>
    </row>
    <row r="277" spans="2:2" x14ac:dyDescent="0.3">
      <c r="B277" t="s">
        <v>251</v>
      </c>
    </row>
    <row r="278" spans="2:2" x14ac:dyDescent="0.3">
      <c r="B278" t="s">
        <v>258</v>
      </c>
    </row>
    <row r="279" spans="2:2" x14ac:dyDescent="0.3">
      <c r="B279" t="s">
        <v>247</v>
      </c>
    </row>
    <row r="280" spans="2:2" x14ac:dyDescent="0.3">
      <c r="B280" t="s">
        <v>243</v>
      </c>
    </row>
    <row r="281" spans="2:2" x14ac:dyDescent="0.3">
      <c r="B281" t="s">
        <v>279</v>
      </c>
    </row>
    <row r="282" spans="2:2" x14ac:dyDescent="0.3">
      <c r="B282" t="s">
        <v>314</v>
      </c>
    </row>
    <row r="283" spans="2:2" x14ac:dyDescent="0.3">
      <c r="B283" t="s">
        <v>243</v>
      </c>
    </row>
    <row r="284" spans="2:2" x14ac:dyDescent="0.3">
      <c r="B284" t="s">
        <v>250</v>
      </c>
    </row>
    <row r="285" spans="2:2" x14ac:dyDescent="0.3">
      <c r="B285" t="s">
        <v>243</v>
      </c>
    </row>
    <row r="286" spans="2:2" x14ac:dyDescent="0.3">
      <c r="B286" t="s">
        <v>241</v>
      </c>
    </row>
    <row r="287" spans="2:2" x14ac:dyDescent="0.3">
      <c r="B287" t="s">
        <v>279</v>
      </c>
    </row>
    <row r="288" spans="2:2" x14ac:dyDescent="0.3">
      <c r="B288" t="s">
        <v>247</v>
      </c>
    </row>
    <row r="289" spans="2:2" x14ac:dyDescent="0.3">
      <c r="B289" t="s">
        <v>243</v>
      </c>
    </row>
    <row r="290" spans="2:2" x14ac:dyDescent="0.3">
      <c r="B290" t="s">
        <v>243</v>
      </c>
    </row>
    <row r="291" spans="2:2" x14ac:dyDescent="0.3">
      <c r="B291" t="s">
        <v>244</v>
      </c>
    </row>
    <row r="292" spans="2:2" x14ac:dyDescent="0.3">
      <c r="B292" t="s">
        <v>247</v>
      </c>
    </row>
    <row r="293" spans="2:2" x14ac:dyDescent="0.3">
      <c r="B293" t="s">
        <v>309</v>
      </c>
    </row>
    <row r="294" spans="2:2" x14ac:dyDescent="0.3">
      <c r="B294" t="s">
        <v>279</v>
      </c>
    </row>
    <row r="295" spans="2:2" x14ac:dyDescent="0.3">
      <c r="B295" t="s">
        <v>244</v>
      </c>
    </row>
    <row r="296" spans="2:2" x14ac:dyDescent="0.3">
      <c r="B296" t="s">
        <v>243</v>
      </c>
    </row>
    <row r="297" spans="2:2" x14ac:dyDescent="0.3">
      <c r="B297" t="s">
        <v>314</v>
      </c>
    </row>
    <row r="298" spans="2:2" x14ac:dyDescent="0.3">
      <c r="B298" t="s">
        <v>309</v>
      </c>
    </row>
    <row r="299" spans="2:2" x14ac:dyDescent="0.3">
      <c r="B299" t="s">
        <v>243</v>
      </c>
    </row>
    <row r="300" spans="2:2" x14ac:dyDescent="0.3">
      <c r="B300" t="s">
        <v>314</v>
      </c>
    </row>
    <row r="301" spans="2:2" x14ac:dyDescent="0.3">
      <c r="B301" t="s">
        <v>243</v>
      </c>
    </row>
    <row r="302" spans="2:2" x14ac:dyDescent="0.3">
      <c r="B302" t="s">
        <v>314</v>
      </c>
    </row>
    <row r="303" spans="2:2" x14ac:dyDescent="0.3">
      <c r="B303" t="s">
        <v>274</v>
      </c>
    </row>
    <row r="304" spans="2:2" x14ac:dyDescent="0.3">
      <c r="B304" t="s">
        <v>243</v>
      </c>
    </row>
    <row r="305" spans="2:2" x14ac:dyDescent="0.3">
      <c r="B305" t="s">
        <v>314</v>
      </c>
    </row>
    <row r="306" spans="2:2" x14ac:dyDescent="0.3">
      <c r="B306" t="s">
        <v>244</v>
      </c>
    </row>
    <row r="307" spans="2:2" x14ac:dyDescent="0.3">
      <c r="B307" t="s">
        <v>279</v>
      </c>
    </row>
    <row r="308" spans="2:2" x14ac:dyDescent="0.3">
      <c r="B308" t="s">
        <v>243</v>
      </c>
    </row>
    <row r="309" spans="2:2" x14ac:dyDescent="0.3">
      <c r="B309" t="s">
        <v>253</v>
      </c>
    </row>
    <row r="310" spans="2:2" x14ac:dyDescent="0.3">
      <c r="B310" t="s">
        <v>255</v>
      </c>
    </row>
    <row r="311" spans="2:2" x14ac:dyDescent="0.3">
      <c r="B311" t="s">
        <v>257</v>
      </c>
    </row>
    <row r="312" spans="2:2" x14ac:dyDescent="0.3">
      <c r="B312" t="s">
        <v>251</v>
      </c>
    </row>
    <row r="313" spans="2:2" x14ac:dyDescent="0.3">
      <c r="B313" t="s">
        <v>258</v>
      </c>
    </row>
    <row r="314" spans="2:2" x14ac:dyDescent="0.3">
      <c r="B314" t="s">
        <v>259</v>
      </c>
    </row>
    <row r="315" spans="2:2" x14ac:dyDescent="0.3">
      <c r="B315" t="s">
        <v>350</v>
      </c>
    </row>
    <row r="316" spans="2:2" x14ac:dyDescent="0.3">
      <c r="B316" t="s">
        <v>243</v>
      </c>
    </row>
    <row r="317" spans="2:2" x14ac:dyDescent="0.3">
      <c r="B317" t="s">
        <v>250</v>
      </c>
    </row>
    <row r="318" spans="2:2" x14ac:dyDescent="0.3">
      <c r="B318" t="s">
        <v>279</v>
      </c>
    </row>
    <row r="319" spans="2:2" x14ac:dyDescent="0.3">
      <c r="B319" t="s">
        <v>243</v>
      </c>
    </row>
    <row r="320" spans="2:2" x14ac:dyDescent="0.3">
      <c r="B320" t="s">
        <v>243</v>
      </c>
    </row>
    <row r="321" spans="2:2" x14ac:dyDescent="0.3">
      <c r="B321" t="s">
        <v>314</v>
      </c>
    </row>
    <row r="322" spans="2:2" x14ac:dyDescent="0.3">
      <c r="B322" t="s">
        <v>244</v>
      </c>
    </row>
    <row r="323" spans="2:2" x14ac:dyDescent="0.3">
      <c r="B323" t="s">
        <v>314</v>
      </c>
    </row>
    <row r="324" spans="2:2" x14ac:dyDescent="0.3">
      <c r="B324" t="s">
        <v>250</v>
      </c>
    </row>
    <row r="325" spans="2:2" x14ac:dyDescent="0.3">
      <c r="B325" t="s">
        <v>243</v>
      </c>
    </row>
    <row r="326" spans="2:2" x14ac:dyDescent="0.3">
      <c r="B326" t="s">
        <v>244</v>
      </c>
    </row>
    <row r="327" spans="2:2" x14ac:dyDescent="0.3">
      <c r="B327" t="s">
        <v>274</v>
      </c>
    </row>
    <row r="328" spans="2:2" x14ac:dyDescent="0.3">
      <c r="B328" t="s">
        <v>241</v>
      </c>
    </row>
    <row r="329" spans="2:2" x14ac:dyDescent="0.3">
      <c r="B329" t="s">
        <v>241</v>
      </c>
    </row>
    <row r="330" spans="2:2" x14ac:dyDescent="0.3">
      <c r="B330" t="s">
        <v>241</v>
      </c>
    </row>
    <row r="331" spans="2:2" x14ac:dyDescent="0.3">
      <c r="B331" t="s">
        <v>241</v>
      </c>
    </row>
    <row r="332" spans="2:2" x14ac:dyDescent="0.3">
      <c r="B332" t="s">
        <v>241</v>
      </c>
    </row>
    <row r="333" spans="2:2" x14ac:dyDescent="0.3">
      <c r="B333" t="s">
        <v>309</v>
      </c>
    </row>
    <row r="334" spans="2:2" x14ac:dyDescent="0.3">
      <c r="B334" t="s">
        <v>279</v>
      </c>
    </row>
    <row r="335" spans="2:2" x14ac:dyDescent="0.3">
      <c r="B335" t="s">
        <v>241</v>
      </c>
    </row>
    <row r="336" spans="2:2" x14ac:dyDescent="0.3">
      <c r="B336" t="s">
        <v>309</v>
      </c>
    </row>
    <row r="337" spans="2:2" x14ac:dyDescent="0.3">
      <c r="B337" t="s">
        <v>253</v>
      </c>
    </row>
    <row r="338" spans="2:2" x14ac:dyDescent="0.3">
      <c r="B338" t="s">
        <v>255</v>
      </c>
    </row>
    <row r="339" spans="2:2" x14ac:dyDescent="0.3">
      <c r="B339" t="s">
        <v>251</v>
      </c>
    </row>
    <row r="340" spans="2:2" x14ac:dyDescent="0.3">
      <c r="B340" t="s">
        <v>257</v>
      </c>
    </row>
    <row r="341" spans="2:2" x14ac:dyDescent="0.3">
      <c r="B341" t="s">
        <v>258</v>
      </c>
    </row>
    <row r="342" spans="2:2" x14ac:dyDescent="0.3">
      <c r="B342" t="s">
        <v>281</v>
      </c>
    </row>
    <row r="343" spans="2:2" x14ac:dyDescent="0.3">
      <c r="B343" t="s">
        <v>323</v>
      </c>
    </row>
    <row r="344" spans="2:2" x14ac:dyDescent="0.3">
      <c r="B344" t="s">
        <v>366</v>
      </c>
    </row>
    <row r="345" spans="2:2" x14ac:dyDescent="0.3">
      <c r="B345" t="s">
        <v>248</v>
      </c>
    </row>
    <row r="346" spans="2:2" x14ac:dyDescent="0.3">
      <c r="B346" t="s">
        <v>305</v>
      </c>
    </row>
    <row r="347" spans="2:2" x14ac:dyDescent="0.3">
      <c r="B347" t="s">
        <v>82</v>
      </c>
    </row>
    <row r="348" spans="2:2" x14ac:dyDescent="0.3">
      <c r="B348" t="s">
        <v>307</v>
      </c>
    </row>
    <row r="349" spans="2:2" x14ac:dyDescent="0.3">
      <c r="B349" t="s">
        <v>372</v>
      </c>
    </row>
    <row r="350" spans="2:2" x14ac:dyDescent="0.3">
      <c r="B350" t="s">
        <v>353</v>
      </c>
    </row>
    <row r="351" spans="2:2" x14ac:dyDescent="0.3">
      <c r="B351" t="s">
        <v>295</v>
      </c>
    </row>
    <row r="352" spans="2:2" x14ac:dyDescent="0.3">
      <c r="B352" t="s">
        <v>82</v>
      </c>
    </row>
    <row r="353" spans="2:2" x14ac:dyDescent="0.3">
      <c r="B353" t="s">
        <v>334</v>
      </c>
    </row>
    <row r="354" spans="2:2" x14ac:dyDescent="0.3">
      <c r="B354" t="s">
        <v>347</v>
      </c>
    </row>
    <row r="355" spans="2:2" x14ac:dyDescent="0.3">
      <c r="B355" t="s">
        <v>292</v>
      </c>
    </row>
    <row r="356" spans="2:2" x14ac:dyDescent="0.3">
      <c r="B356" t="s">
        <v>342</v>
      </c>
    </row>
    <row r="357" spans="2:2" x14ac:dyDescent="0.3">
      <c r="B357" t="s">
        <v>241</v>
      </c>
    </row>
    <row r="358" spans="2:2" x14ac:dyDescent="0.3">
      <c r="B358" t="s">
        <v>289</v>
      </c>
    </row>
    <row r="359" spans="2:2" x14ac:dyDescent="0.3">
      <c r="B359" t="s">
        <v>309</v>
      </c>
    </row>
    <row r="360" spans="2:2" x14ac:dyDescent="0.3">
      <c r="B360" t="s">
        <v>247</v>
      </c>
    </row>
    <row r="361" spans="2:2" x14ac:dyDescent="0.3">
      <c r="B361" t="s">
        <v>314</v>
      </c>
    </row>
    <row r="362" spans="2:2" x14ac:dyDescent="0.3">
      <c r="B362" t="s">
        <v>243</v>
      </c>
    </row>
    <row r="363" spans="2:2" x14ac:dyDescent="0.3">
      <c r="B363" t="s">
        <v>309</v>
      </c>
    </row>
    <row r="364" spans="2:2" x14ac:dyDescent="0.3">
      <c r="B364" t="s">
        <v>309</v>
      </c>
    </row>
    <row r="365" spans="2:2" x14ac:dyDescent="0.3">
      <c r="B365" t="s">
        <v>247</v>
      </c>
    </row>
    <row r="366" spans="2:2" x14ac:dyDescent="0.3">
      <c r="B366" t="s">
        <v>374</v>
      </c>
    </row>
    <row r="367" spans="2:2" x14ac:dyDescent="0.3">
      <c r="B367" t="s">
        <v>278</v>
      </c>
    </row>
    <row r="368" spans="2:2" x14ac:dyDescent="0.3">
      <c r="B368" t="s">
        <v>368</v>
      </c>
    </row>
    <row r="369" spans="2:2" x14ac:dyDescent="0.3">
      <c r="B369" t="s">
        <v>370</v>
      </c>
    </row>
    <row r="370" spans="2:2" x14ac:dyDescent="0.3">
      <c r="B370" t="s">
        <v>243</v>
      </c>
    </row>
    <row r="371" spans="2:2" x14ac:dyDescent="0.3">
      <c r="B371" t="s">
        <v>314</v>
      </c>
    </row>
    <row r="372" spans="2:2" x14ac:dyDescent="0.3">
      <c r="B372" t="s">
        <v>244</v>
      </c>
    </row>
    <row r="373" spans="2:2" x14ac:dyDescent="0.3">
      <c r="B373" t="s">
        <v>267</v>
      </c>
    </row>
    <row r="374" spans="2:2" x14ac:dyDescent="0.3">
      <c r="B374" t="s">
        <v>274</v>
      </c>
    </row>
    <row r="375" spans="2:2" x14ac:dyDescent="0.3">
      <c r="B375" t="s">
        <v>241</v>
      </c>
    </row>
    <row r="376" spans="2:2" x14ac:dyDescent="0.3">
      <c r="B376" t="s">
        <v>279</v>
      </c>
    </row>
    <row r="377" spans="2:2" x14ac:dyDescent="0.3">
      <c r="B377" t="s">
        <v>309</v>
      </c>
    </row>
    <row r="378" spans="2:2" x14ac:dyDescent="0.3">
      <c r="B378" t="s">
        <v>244</v>
      </c>
    </row>
    <row r="379" spans="2:2" x14ac:dyDescent="0.3">
      <c r="B379" t="s">
        <v>241</v>
      </c>
    </row>
    <row r="380" spans="2:2" x14ac:dyDescent="0.3">
      <c r="B380" t="s">
        <v>241</v>
      </c>
    </row>
    <row r="381" spans="2:2" x14ac:dyDescent="0.3">
      <c r="B381" t="s">
        <v>247</v>
      </c>
    </row>
    <row r="382" spans="2:2" x14ac:dyDescent="0.3">
      <c r="B382" t="s">
        <v>247</v>
      </c>
    </row>
    <row r="383" spans="2:2" x14ac:dyDescent="0.3">
      <c r="B383" t="s">
        <v>241</v>
      </c>
    </row>
    <row r="384" spans="2:2" x14ac:dyDescent="0.3">
      <c r="B384" t="s">
        <v>259</v>
      </c>
    </row>
    <row r="385" spans="2:2" x14ac:dyDescent="0.3">
      <c r="B385" t="s">
        <v>314</v>
      </c>
    </row>
    <row r="386" spans="2:2" x14ac:dyDescent="0.3">
      <c r="B386" t="s">
        <v>243</v>
      </c>
    </row>
    <row r="387" spans="2:2" x14ac:dyDescent="0.3">
      <c r="B387" t="s">
        <v>243</v>
      </c>
    </row>
    <row r="388" spans="2:2" x14ac:dyDescent="0.3">
      <c r="B388" t="s">
        <v>290</v>
      </c>
    </row>
    <row r="389" spans="2:2" x14ac:dyDescent="0.3">
      <c r="B389" t="s">
        <v>244</v>
      </c>
    </row>
    <row r="390" spans="2:2" x14ac:dyDescent="0.3">
      <c r="B390" t="s">
        <v>82</v>
      </c>
    </row>
    <row r="391" spans="2:2" x14ac:dyDescent="0.3">
      <c r="B391" t="s">
        <v>279</v>
      </c>
    </row>
    <row r="392" spans="2:2" x14ac:dyDescent="0.3">
      <c r="B392" t="s">
        <v>244</v>
      </c>
    </row>
    <row r="393" spans="2:2" x14ac:dyDescent="0.3">
      <c r="B393" t="s">
        <v>244</v>
      </c>
    </row>
    <row r="394" spans="2:2" x14ac:dyDescent="0.3">
      <c r="B394" t="s">
        <v>309</v>
      </c>
    </row>
    <row r="395" spans="2:2" x14ac:dyDescent="0.3">
      <c r="B395" t="s">
        <v>309</v>
      </c>
    </row>
    <row r="396" spans="2:2" x14ac:dyDescent="0.3">
      <c r="B396" t="s">
        <v>243</v>
      </c>
    </row>
    <row r="397" spans="2:2" x14ac:dyDescent="0.3">
      <c r="B397" t="s">
        <v>250</v>
      </c>
    </row>
    <row r="398" spans="2:2" x14ac:dyDescent="0.3">
      <c r="B398" t="s">
        <v>243</v>
      </c>
    </row>
    <row r="399" spans="2:2" x14ac:dyDescent="0.3">
      <c r="B399" t="s">
        <v>250</v>
      </c>
    </row>
    <row r="400" spans="2:2" x14ac:dyDescent="0.3">
      <c r="B400" t="s">
        <v>244</v>
      </c>
    </row>
    <row r="401" spans="2:2" x14ac:dyDescent="0.3">
      <c r="B401" t="s">
        <v>244</v>
      </c>
    </row>
    <row r="402" spans="2:2" x14ac:dyDescent="0.3">
      <c r="B402" t="s">
        <v>348</v>
      </c>
    </row>
    <row r="403" spans="2:2" x14ac:dyDescent="0.3">
      <c r="B403" t="s">
        <v>241</v>
      </c>
    </row>
    <row r="404" spans="2:2" x14ac:dyDescent="0.3">
      <c r="B404" t="s">
        <v>241</v>
      </c>
    </row>
    <row r="405" spans="2:2" x14ac:dyDescent="0.3">
      <c r="B405" t="s">
        <v>241</v>
      </c>
    </row>
    <row r="406" spans="2:2" x14ac:dyDescent="0.3">
      <c r="B406" t="s">
        <v>279</v>
      </c>
    </row>
    <row r="407" spans="2:2" x14ac:dyDescent="0.3">
      <c r="B407" t="s">
        <v>244</v>
      </c>
    </row>
    <row r="408" spans="2:2" x14ac:dyDescent="0.3">
      <c r="B408" t="s">
        <v>250</v>
      </c>
    </row>
    <row r="409" spans="2:2" x14ac:dyDescent="0.3">
      <c r="B409" t="s">
        <v>243</v>
      </c>
    </row>
    <row r="410" spans="2:2" x14ac:dyDescent="0.3">
      <c r="B410" t="s">
        <v>314</v>
      </c>
    </row>
    <row r="411" spans="2:2" x14ac:dyDescent="0.3">
      <c r="B411" t="s">
        <v>243</v>
      </c>
    </row>
    <row r="412" spans="2:2" x14ac:dyDescent="0.3">
      <c r="B412" t="s">
        <v>250</v>
      </c>
    </row>
    <row r="413" spans="2:2" x14ac:dyDescent="0.3">
      <c r="B413" t="s">
        <v>243</v>
      </c>
    </row>
    <row r="414" spans="2:2" x14ac:dyDescent="0.3">
      <c r="B414" t="s">
        <v>314</v>
      </c>
    </row>
    <row r="415" spans="2:2" x14ac:dyDescent="0.3">
      <c r="B415" t="s">
        <v>250</v>
      </c>
    </row>
    <row r="416" spans="2:2" x14ac:dyDescent="0.3">
      <c r="B416" t="s">
        <v>279</v>
      </c>
    </row>
    <row r="417" spans="2:2" x14ac:dyDescent="0.3">
      <c r="B417" t="s">
        <v>291</v>
      </c>
    </row>
    <row r="418" spans="2:2" x14ac:dyDescent="0.3">
      <c r="B418" t="s">
        <v>250</v>
      </c>
    </row>
    <row r="419" spans="2:2" x14ac:dyDescent="0.3">
      <c r="B419" t="s">
        <v>259</v>
      </c>
    </row>
    <row r="420" spans="2:2" x14ac:dyDescent="0.3">
      <c r="B420" t="s">
        <v>291</v>
      </c>
    </row>
    <row r="421" spans="2:2" x14ac:dyDescent="0.3">
      <c r="B421" t="s">
        <v>360</v>
      </c>
    </row>
    <row r="422" spans="2:2" x14ac:dyDescent="0.3">
      <c r="B422" t="s">
        <v>279</v>
      </c>
    </row>
    <row r="423" spans="2:2" x14ac:dyDescent="0.3">
      <c r="B423" t="s">
        <v>309</v>
      </c>
    </row>
    <row r="424" spans="2:2" x14ac:dyDescent="0.3">
      <c r="B424" t="s">
        <v>247</v>
      </c>
    </row>
    <row r="425" spans="2:2" x14ac:dyDescent="0.3">
      <c r="B425" t="s">
        <v>243</v>
      </c>
    </row>
    <row r="426" spans="2:2" x14ac:dyDescent="0.3">
      <c r="B426" t="s">
        <v>243</v>
      </c>
    </row>
    <row r="427" spans="2:2" x14ac:dyDescent="0.3">
      <c r="B427" t="s">
        <v>250</v>
      </c>
    </row>
    <row r="428" spans="2:2" x14ac:dyDescent="0.3">
      <c r="B428" t="s">
        <v>314</v>
      </c>
    </row>
    <row r="429" spans="2:2" x14ac:dyDescent="0.3">
      <c r="B429" t="s">
        <v>247</v>
      </c>
    </row>
    <row r="430" spans="2:2" x14ac:dyDescent="0.3">
      <c r="B430" t="s">
        <v>241</v>
      </c>
    </row>
    <row r="431" spans="2:2" x14ac:dyDescent="0.3">
      <c r="B431" t="s">
        <v>241</v>
      </c>
    </row>
    <row r="432" spans="2:2" x14ac:dyDescent="0.3">
      <c r="B432" t="s">
        <v>241</v>
      </c>
    </row>
    <row r="433" spans="2:2" x14ac:dyDescent="0.3">
      <c r="B433" t="s">
        <v>247</v>
      </c>
    </row>
    <row r="434" spans="2:2" x14ac:dyDescent="0.3">
      <c r="B434" t="s">
        <v>247</v>
      </c>
    </row>
    <row r="435" spans="2:2" x14ac:dyDescent="0.3">
      <c r="B435" t="s">
        <v>247</v>
      </c>
    </row>
    <row r="436" spans="2:2" x14ac:dyDescent="0.3">
      <c r="B436" t="s">
        <v>341</v>
      </c>
    </row>
    <row r="437" spans="2:2" x14ac:dyDescent="0.3">
      <c r="B437" t="s">
        <v>82</v>
      </c>
    </row>
    <row r="438" spans="2:2" x14ac:dyDescent="0.3">
      <c r="B438" t="s">
        <v>375</v>
      </c>
    </row>
    <row r="439" spans="2:2" x14ac:dyDescent="0.3">
      <c r="B439" t="s">
        <v>243</v>
      </c>
    </row>
    <row r="440" spans="2:2" x14ac:dyDescent="0.3">
      <c r="B440" t="s">
        <v>314</v>
      </c>
    </row>
    <row r="441" spans="2:2" x14ac:dyDescent="0.3">
      <c r="B441" t="s">
        <v>250</v>
      </c>
    </row>
    <row r="442" spans="2:2" x14ac:dyDescent="0.3">
      <c r="B442" t="s">
        <v>241</v>
      </c>
    </row>
    <row r="443" spans="2:2" x14ac:dyDescent="0.3">
      <c r="B443" t="s">
        <v>247</v>
      </c>
    </row>
    <row r="444" spans="2:2" x14ac:dyDescent="0.3">
      <c r="B444" t="s">
        <v>344</v>
      </c>
    </row>
    <row r="445" spans="2:2" x14ac:dyDescent="0.3">
      <c r="B445" t="s">
        <v>344</v>
      </c>
    </row>
    <row r="446" spans="2:2" x14ac:dyDescent="0.3">
      <c r="B446" t="s">
        <v>247</v>
      </c>
    </row>
    <row r="447" spans="2:2" x14ac:dyDescent="0.3">
      <c r="B447" t="s">
        <v>344</v>
      </c>
    </row>
    <row r="448" spans="2:2" x14ac:dyDescent="0.3">
      <c r="B448" t="s">
        <v>247</v>
      </c>
    </row>
    <row r="449" spans="2:2" x14ac:dyDescent="0.3">
      <c r="B449" t="s">
        <v>247</v>
      </c>
    </row>
    <row r="450" spans="2:2" x14ac:dyDescent="0.3">
      <c r="B450" t="s">
        <v>344</v>
      </c>
    </row>
    <row r="451" spans="2:2" x14ac:dyDescent="0.3">
      <c r="B451" t="s">
        <v>247</v>
      </c>
    </row>
    <row r="452" spans="2:2" x14ac:dyDescent="0.3">
      <c r="B452" t="s">
        <v>344</v>
      </c>
    </row>
    <row r="453" spans="2:2" x14ac:dyDescent="0.3">
      <c r="B453" t="s">
        <v>344</v>
      </c>
    </row>
    <row r="454" spans="2:2" x14ac:dyDescent="0.3">
      <c r="B454" t="s">
        <v>247</v>
      </c>
    </row>
    <row r="455" spans="2:2" x14ac:dyDescent="0.3">
      <c r="B455" t="s">
        <v>344</v>
      </c>
    </row>
    <row r="456" spans="2:2" x14ac:dyDescent="0.3">
      <c r="B456" t="s">
        <v>247</v>
      </c>
    </row>
    <row r="457" spans="2:2" x14ac:dyDescent="0.3">
      <c r="B457" t="s">
        <v>247</v>
      </c>
    </row>
    <row r="458" spans="2:2" x14ac:dyDescent="0.3">
      <c r="B458" t="s">
        <v>247</v>
      </c>
    </row>
    <row r="459" spans="2:2" x14ac:dyDescent="0.3">
      <c r="B459" t="s">
        <v>344</v>
      </c>
    </row>
    <row r="460" spans="2:2" x14ac:dyDescent="0.3">
      <c r="B460" t="s">
        <v>247</v>
      </c>
    </row>
    <row r="461" spans="2:2" x14ac:dyDescent="0.3">
      <c r="B461" t="s">
        <v>247</v>
      </c>
    </row>
    <row r="462" spans="2:2" x14ac:dyDescent="0.3">
      <c r="B462" t="s">
        <v>247</v>
      </c>
    </row>
    <row r="463" spans="2:2" x14ac:dyDescent="0.3">
      <c r="B463" t="s">
        <v>247</v>
      </c>
    </row>
    <row r="464" spans="2:2" x14ac:dyDescent="0.3">
      <c r="B464" t="s">
        <v>247</v>
      </c>
    </row>
    <row r="465" spans="2:2" x14ac:dyDescent="0.3">
      <c r="B465" t="s">
        <v>247</v>
      </c>
    </row>
    <row r="466" spans="2:2" x14ac:dyDescent="0.3">
      <c r="B466" t="s">
        <v>302</v>
      </c>
    </row>
    <row r="467" spans="2:2" x14ac:dyDescent="0.3">
      <c r="B467" t="s">
        <v>260</v>
      </c>
    </row>
    <row r="468" spans="2:2" x14ac:dyDescent="0.3">
      <c r="B468" t="s">
        <v>260</v>
      </c>
    </row>
    <row r="469" spans="2:2" x14ac:dyDescent="0.3">
      <c r="B469" t="s">
        <v>247</v>
      </c>
    </row>
    <row r="470" spans="2:2" x14ac:dyDescent="0.3">
      <c r="B470" t="s">
        <v>247</v>
      </c>
    </row>
    <row r="471" spans="2:2" x14ac:dyDescent="0.3">
      <c r="B471" t="s">
        <v>247</v>
      </c>
    </row>
    <row r="472" spans="2:2" x14ac:dyDescent="0.3">
      <c r="B472" t="s">
        <v>247</v>
      </c>
    </row>
    <row r="473" spans="2:2" x14ac:dyDescent="0.3">
      <c r="B473" t="s">
        <v>247</v>
      </c>
    </row>
    <row r="474" spans="2:2" x14ac:dyDescent="0.3">
      <c r="B474" t="s">
        <v>241</v>
      </c>
    </row>
    <row r="475" spans="2:2" x14ac:dyDescent="0.3">
      <c r="B475" t="s">
        <v>321</v>
      </c>
    </row>
    <row r="476" spans="2:2" x14ac:dyDescent="0.3">
      <c r="B476" t="s">
        <v>82</v>
      </c>
    </row>
    <row r="477" spans="2:2" x14ac:dyDescent="0.3">
      <c r="B477" t="s">
        <v>321</v>
      </c>
    </row>
    <row r="478" spans="2:2" x14ac:dyDescent="0.3">
      <c r="B478" t="s">
        <v>377</v>
      </c>
    </row>
    <row r="479" spans="2:2" x14ac:dyDescent="0.3">
      <c r="B479" t="s">
        <v>241</v>
      </c>
    </row>
    <row r="480" spans="2:2" x14ac:dyDescent="0.3">
      <c r="B480" t="s">
        <v>377</v>
      </c>
    </row>
    <row r="481" spans="2:2" x14ac:dyDescent="0.3">
      <c r="B481" t="s">
        <v>321</v>
      </c>
    </row>
    <row r="482" spans="2:2" x14ac:dyDescent="0.3">
      <c r="B482" t="s">
        <v>325</v>
      </c>
    </row>
    <row r="483" spans="2:2" x14ac:dyDescent="0.3">
      <c r="B483" t="s">
        <v>321</v>
      </c>
    </row>
    <row r="484" spans="2:2" x14ac:dyDescent="0.3">
      <c r="B484" t="s">
        <v>82</v>
      </c>
    </row>
    <row r="485" spans="2:2" x14ac:dyDescent="0.3">
      <c r="B485" t="s">
        <v>82</v>
      </c>
    </row>
    <row r="486" spans="2:2" x14ac:dyDescent="0.3">
      <c r="B486" t="s">
        <v>328</v>
      </c>
    </row>
    <row r="487" spans="2:2" x14ac:dyDescent="0.3">
      <c r="B487" t="s">
        <v>297</v>
      </c>
    </row>
    <row r="488" spans="2:2" x14ac:dyDescent="0.3">
      <c r="B488" t="s">
        <v>265</v>
      </c>
    </row>
    <row r="489" spans="2:2" x14ac:dyDescent="0.3">
      <c r="B489" t="s">
        <v>377</v>
      </c>
    </row>
    <row r="490" spans="2:2" x14ac:dyDescent="0.3">
      <c r="B490" t="s">
        <v>82</v>
      </c>
    </row>
    <row r="491" spans="2:2" x14ac:dyDescent="0.3">
      <c r="B491" t="s">
        <v>325</v>
      </c>
    </row>
    <row r="492" spans="2:2" x14ac:dyDescent="0.3">
      <c r="B492" t="s">
        <v>265</v>
      </c>
    </row>
    <row r="493" spans="2:2" x14ac:dyDescent="0.3">
      <c r="B493" t="s">
        <v>82</v>
      </c>
    </row>
    <row r="494" spans="2:2" x14ac:dyDescent="0.3">
      <c r="B494" t="s">
        <v>376</v>
      </c>
    </row>
    <row r="495" spans="2:2" x14ac:dyDescent="0.3">
      <c r="B495" t="s">
        <v>240</v>
      </c>
    </row>
    <row r="496" spans="2:2" x14ac:dyDescent="0.3">
      <c r="B496" t="s">
        <v>349</v>
      </c>
    </row>
    <row r="497" spans="2:2" x14ac:dyDescent="0.3">
      <c r="B497" t="s">
        <v>247</v>
      </c>
    </row>
    <row r="498" spans="2:2" x14ac:dyDescent="0.3">
      <c r="B498" t="s">
        <v>356</v>
      </c>
    </row>
    <row r="499" spans="2:2" x14ac:dyDescent="0.3">
      <c r="B499" t="s">
        <v>297</v>
      </c>
    </row>
    <row r="500" spans="2:2" x14ac:dyDescent="0.3">
      <c r="B500" t="s">
        <v>376</v>
      </c>
    </row>
    <row r="501" spans="2:2" x14ac:dyDescent="0.3">
      <c r="B501" t="s">
        <v>241</v>
      </c>
    </row>
    <row r="502" spans="2:2" x14ac:dyDescent="0.3">
      <c r="B502" t="s">
        <v>244</v>
      </c>
    </row>
    <row r="503" spans="2:2" x14ac:dyDescent="0.3">
      <c r="B503" t="s">
        <v>328</v>
      </c>
    </row>
    <row r="504" spans="2:2" x14ac:dyDescent="0.3">
      <c r="B504" t="s">
        <v>321</v>
      </c>
    </row>
    <row r="505" spans="2:2" x14ac:dyDescent="0.3">
      <c r="B505" t="s">
        <v>321</v>
      </c>
    </row>
    <row r="506" spans="2:2" x14ac:dyDescent="0.3">
      <c r="B506" t="s">
        <v>349</v>
      </c>
    </row>
    <row r="507" spans="2:2" x14ac:dyDescent="0.3">
      <c r="B507" t="s">
        <v>266</v>
      </c>
    </row>
    <row r="508" spans="2:2" x14ac:dyDescent="0.3">
      <c r="B508" t="s">
        <v>321</v>
      </c>
    </row>
    <row r="509" spans="2:2" x14ac:dyDescent="0.3">
      <c r="B509" t="s">
        <v>371</v>
      </c>
    </row>
    <row r="510" spans="2:2" x14ac:dyDescent="0.3">
      <c r="B510" t="s">
        <v>275</v>
      </c>
    </row>
    <row r="511" spans="2:2" x14ac:dyDescent="0.3">
      <c r="B511" t="s">
        <v>287</v>
      </c>
    </row>
    <row r="512" spans="2:2" x14ac:dyDescent="0.3">
      <c r="B512" t="s">
        <v>336</v>
      </c>
    </row>
    <row r="513" spans="2:2" x14ac:dyDescent="0.3">
      <c r="B513" t="s">
        <v>315</v>
      </c>
    </row>
    <row r="514" spans="2:2" x14ac:dyDescent="0.3">
      <c r="B514" t="s">
        <v>363</v>
      </c>
    </row>
    <row r="515" spans="2:2" x14ac:dyDescent="0.3">
      <c r="B515" t="s">
        <v>286</v>
      </c>
    </row>
    <row r="516" spans="2:2" x14ac:dyDescent="0.3">
      <c r="B516" t="s">
        <v>296</v>
      </c>
    </row>
    <row r="517" spans="2:2" x14ac:dyDescent="0.3">
      <c r="B517" t="s">
        <v>357</v>
      </c>
    </row>
    <row r="518" spans="2:2" x14ac:dyDescent="0.3">
      <c r="B518" t="s">
        <v>327</v>
      </c>
    </row>
    <row r="519" spans="2:2" x14ac:dyDescent="0.3">
      <c r="B519" t="s">
        <v>275</v>
      </c>
    </row>
    <row r="520" spans="2:2" x14ac:dyDescent="0.3">
      <c r="B520" t="s">
        <v>287</v>
      </c>
    </row>
    <row r="521" spans="2:2" x14ac:dyDescent="0.3">
      <c r="B521" t="s">
        <v>315</v>
      </c>
    </row>
    <row r="522" spans="2:2" x14ac:dyDescent="0.3">
      <c r="B522" t="s">
        <v>371</v>
      </c>
    </row>
    <row r="523" spans="2:2" x14ac:dyDescent="0.3">
      <c r="B523" t="s">
        <v>336</v>
      </c>
    </row>
    <row r="524" spans="2:2" x14ac:dyDescent="0.3">
      <c r="B524" t="s">
        <v>373</v>
      </c>
    </row>
    <row r="525" spans="2:2" x14ac:dyDescent="0.3">
      <c r="B525" t="s">
        <v>367</v>
      </c>
    </row>
    <row r="526" spans="2:2" x14ac:dyDescent="0.3">
      <c r="B526" t="s">
        <v>332</v>
      </c>
    </row>
    <row r="527" spans="2:2" x14ac:dyDescent="0.3">
      <c r="B527" t="s">
        <v>330</v>
      </c>
    </row>
    <row r="528" spans="2:2" x14ac:dyDescent="0.3">
      <c r="B528" t="s">
        <v>322</v>
      </c>
    </row>
    <row r="529" spans="2:2" x14ac:dyDescent="0.3">
      <c r="B529" t="s">
        <v>293</v>
      </c>
    </row>
    <row r="530" spans="2:2" x14ac:dyDescent="0.3">
      <c r="B530" t="s">
        <v>361</v>
      </c>
    </row>
    <row r="531" spans="2:2" x14ac:dyDescent="0.3">
      <c r="B531" t="s">
        <v>262</v>
      </c>
    </row>
    <row r="532" spans="2:2" x14ac:dyDescent="0.3">
      <c r="B532" t="s">
        <v>335</v>
      </c>
    </row>
    <row r="533" spans="2:2" x14ac:dyDescent="0.3">
      <c r="B533" t="s">
        <v>343</v>
      </c>
    </row>
    <row r="534" spans="2:2" x14ac:dyDescent="0.3">
      <c r="B534" t="s">
        <v>338</v>
      </c>
    </row>
    <row r="535" spans="2:2" x14ac:dyDescent="0.3">
      <c r="B535" t="s">
        <v>337</v>
      </c>
    </row>
    <row r="536" spans="2:2" x14ac:dyDescent="0.3">
      <c r="B536" t="s">
        <v>339</v>
      </c>
    </row>
    <row r="537" spans="2:2" x14ac:dyDescent="0.3">
      <c r="B537" t="s">
        <v>259</v>
      </c>
    </row>
    <row r="538" spans="2:2" x14ac:dyDescent="0.3">
      <c r="B538" t="s">
        <v>259</v>
      </c>
    </row>
    <row r="539" spans="2:2" x14ac:dyDescent="0.3">
      <c r="B539" t="s">
        <v>259</v>
      </c>
    </row>
    <row r="540" spans="2:2" x14ac:dyDescent="0.3">
      <c r="B540" t="s">
        <v>259</v>
      </c>
    </row>
    <row r="541" spans="2:2" x14ac:dyDescent="0.3">
      <c r="B541" t="s">
        <v>259</v>
      </c>
    </row>
    <row r="542" spans="2:2" x14ac:dyDescent="0.3">
      <c r="B542" t="s">
        <v>259</v>
      </c>
    </row>
    <row r="543" spans="2:2" x14ac:dyDescent="0.3">
      <c r="B543" t="s">
        <v>259</v>
      </c>
    </row>
    <row r="544" spans="2:2" x14ac:dyDescent="0.3">
      <c r="B544" t="s">
        <v>259</v>
      </c>
    </row>
    <row r="545" spans="2:2" x14ac:dyDescent="0.3">
      <c r="B545" t="s">
        <v>350</v>
      </c>
    </row>
    <row r="546" spans="2:2" x14ac:dyDescent="0.3">
      <c r="B546" t="s">
        <v>259</v>
      </c>
    </row>
    <row r="547" spans="2:2" x14ac:dyDescent="0.3">
      <c r="B547" t="s">
        <v>350</v>
      </c>
    </row>
    <row r="548" spans="2:2" x14ac:dyDescent="0.3">
      <c r="B548" t="s">
        <v>259</v>
      </c>
    </row>
    <row r="549" spans="2:2" x14ac:dyDescent="0.3">
      <c r="B549" t="s">
        <v>354</v>
      </c>
    </row>
    <row r="550" spans="2:2" x14ac:dyDescent="0.3">
      <c r="B550" t="s">
        <v>270</v>
      </c>
    </row>
    <row r="551" spans="2:2" x14ac:dyDescent="0.3">
      <c r="B551" t="s">
        <v>317</v>
      </c>
    </row>
    <row r="552" spans="2:2" x14ac:dyDescent="0.3">
      <c r="B552" t="s">
        <v>308</v>
      </c>
    </row>
    <row r="553" spans="2:2" x14ac:dyDescent="0.3">
      <c r="B553" t="s">
        <v>369</v>
      </c>
    </row>
    <row r="554" spans="2:2" x14ac:dyDescent="0.3">
      <c r="B554" t="s">
        <v>265</v>
      </c>
    </row>
    <row r="555" spans="2:2" x14ac:dyDescent="0.3">
      <c r="B555" t="s">
        <v>376</v>
      </c>
    </row>
    <row r="556" spans="2:2" x14ac:dyDescent="0.3">
      <c r="B556" t="s">
        <v>311</v>
      </c>
    </row>
    <row r="557" spans="2:2" x14ac:dyDescent="0.3">
      <c r="B557" t="s">
        <v>265</v>
      </c>
    </row>
    <row r="558" spans="2:2" x14ac:dyDescent="0.3">
      <c r="B558" t="s">
        <v>264</v>
      </c>
    </row>
    <row r="559" spans="2:2" x14ac:dyDescent="0.3">
      <c r="B559" t="s">
        <v>325</v>
      </c>
    </row>
    <row r="560" spans="2:2" x14ac:dyDescent="0.3">
      <c r="B560" t="s">
        <v>376</v>
      </c>
    </row>
    <row r="561" spans="2:2" x14ac:dyDescent="0.3">
      <c r="B561" t="s">
        <v>311</v>
      </c>
    </row>
    <row r="562" spans="2:2" x14ac:dyDescent="0.3">
      <c r="B562" t="s">
        <v>321</v>
      </c>
    </row>
    <row r="563" spans="2:2" x14ac:dyDescent="0.3">
      <c r="B563" t="s">
        <v>304</v>
      </c>
    </row>
    <row r="564" spans="2:2" x14ac:dyDescent="0.3">
      <c r="B564" t="s">
        <v>326</v>
      </c>
    </row>
    <row r="565" spans="2:2" x14ac:dyDescent="0.3">
      <c r="B565" t="s">
        <v>249</v>
      </c>
    </row>
    <row r="566" spans="2:2" x14ac:dyDescent="0.3">
      <c r="B566" t="s">
        <v>377</v>
      </c>
    </row>
    <row r="567" spans="2:2" x14ac:dyDescent="0.3">
      <c r="B567" t="s">
        <v>311</v>
      </c>
    </row>
    <row r="568" spans="2:2" x14ac:dyDescent="0.3">
      <c r="B568" t="s">
        <v>325</v>
      </c>
    </row>
    <row r="569" spans="2:2" x14ac:dyDescent="0.3">
      <c r="B569" t="s">
        <v>244</v>
      </c>
    </row>
    <row r="570" spans="2:2" x14ac:dyDescent="0.3">
      <c r="B570" t="s">
        <v>304</v>
      </c>
    </row>
    <row r="571" spans="2:2" x14ac:dyDescent="0.3">
      <c r="B571" t="s">
        <v>376</v>
      </c>
    </row>
    <row r="572" spans="2:2" x14ac:dyDescent="0.3">
      <c r="B572" t="s">
        <v>377</v>
      </c>
    </row>
    <row r="573" spans="2:2" x14ac:dyDescent="0.3">
      <c r="B573" t="s">
        <v>82</v>
      </c>
    </row>
    <row r="574" spans="2:2" x14ac:dyDescent="0.3">
      <c r="B574" t="s">
        <v>311</v>
      </c>
    </row>
    <row r="575" spans="2:2" x14ac:dyDescent="0.3">
      <c r="B575" t="s">
        <v>328</v>
      </c>
    </row>
    <row r="576" spans="2:2" x14ac:dyDescent="0.3">
      <c r="B576" t="s">
        <v>244</v>
      </c>
    </row>
    <row r="577" spans="2:2" x14ac:dyDescent="0.3">
      <c r="B577" t="s">
        <v>252</v>
      </c>
    </row>
    <row r="578" spans="2:2" x14ac:dyDescent="0.3">
      <c r="B578" t="s">
        <v>243</v>
      </c>
    </row>
    <row r="579" spans="2:2" x14ac:dyDescent="0.3">
      <c r="B579" t="s">
        <v>300</v>
      </c>
    </row>
    <row r="580" spans="2:2" x14ac:dyDescent="0.3">
      <c r="B580" t="s">
        <v>310</v>
      </c>
    </row>
    <row r="581" spans="2:2" x14ac:dyDescent="0.3">
      <c r="B581" t="s">
        <v>333</v>
      </c>
    </row>
    <row r="582" spans="2:2" x14ac:dyDescent="0.3">
      <c r="B582" t="s">
        <v>333</v>
      </c>
    </row>
    <row r="583" spans="2:2" x14ac:dyDescent="0.3">
      <c r="B583" t="s">
        <v>310</v>
      </c>
    </row>
    <row r="584" spans="2:2" x14ac:dyDescent="0.3">
      <c r="B584" t="s">
        <v>333</v>
      </c>
    </row>
    <row r="585" spans="2:2" x14ac:dyDescent="0.3">
      <c r="B585" t="s">
        <v>310</v>
      </c>
    </row>
    <row r="586" spans="2:2" x14ac:dyDescent="0.3">
      <c r="B586" t="s">
        <v>310</v>
      </c>
    </row>
    <row r="587" spans="2:2" x14ac:dyDescent="0.3">
      <c r="B587" t="s">
        <v>333</v>
      </c>
    </row>
    <row r="588" spans="2:2" x14ac:dyDescent="0.3">
      <c r="B588" t="s">
        <v>310</v>
      </c>
    </row>
    <row r="589" spans="2:2" x14ac:dyDescent="0.3">
      <c r="B589" t="s">
        <v>333</v>
      </c>
    </row>
    <row r="590" spans="2:2" x14ac:dyDescent="0.3">
      <c r="B590" t="s">
        <v>310</v>
      </c>
    </row>
    <row r="591" spans="2:2" x14ac:dyDescent="0.3">
      <c r="B591" t="s">
        <v>333</v>
      </c>
    </row>
    <row r="592" spans="2:2" x14ac:dyDescent="0.3">
      <c r="B592" t="s">
        <v>333</v>
      </c>
    </row>
    <row r="593" spans="2:2" x14ac:dyDescent="0.3">
      <c r="B593" t="s">
        <v>333</v>
      </c>
    </row>
    <row r="594" spans="2:2" x14ac:dyDescent="0.3">
      <c r="B594" t="s">
        <v>333</v>
      </c>
    </row>
    <row r="595" spans="2:2" x14ac:dyDescent="0.3">
      <c r="B595" t="s">
        <v>333</v>
      </c>
    </row>
    <row r="596" spans="2:2" x14ac:dyDescent="0.3">
      <c r="B596" t="s">
        <v>333</v>
      </c>
    </row>
    <row r="597" spans="2:2" x14ac:dyDescent="0.3">
      <c r="B597" t="s">
        <v>310</v>
      </c>
    </row>
    <row r="598" spans="2:2" x14ac:dyDescent="0.3">
      <c r="B598" t="s">
        <v>333</v>
      </c>
    </row>
    <row r="599" spans="2:2" x14ac:dyDescent="0.3">
      <c r="B599" t="s">
        <v>310</v>
      </c>
    </row>
    <row r="600" spans="2:2" x14ac:dyDescent="0.3">
      <c r="B600" t="s">
        <v>310</v>
      </c>
    </row>
    <row r="601" spans="2:2" x14ac:dyDescent="0.3">
      <c r="B601" t="s">
        <v>309</v>
      </c>
    </row>
    <row r="602" spans="2:2" x14ac:dyDescent="0.3">
      <c r="B602" t="s">
        <v>310</v>
      </c>
    </row>
    <row r="603" spans="2:2" x14ac:dyDescent="0.3">
      <c r="B603" t="s">
        <v>82</v>
      </c>
    </row>
    <row r="604" spans="2:2" x14ac:dyDescent="0.3">
      <c r="B604" t="s">
        <v>310</v>
      </c>
    </row>
    <row r="605" spans="2:2" x14ac:dyDescent="0.3">
      <c r="B605" t="s">
        <v>310</v>
      </c>
    </row>
    <row r="606" spans="2:2" x14ac:dyDescent="0.3">
      <c r="B606" t="s">
        <v>310</v>
      </c>
    </row>
    <row r="607" spans="2:2" x14ac:dyDescent="0.3">
      <c r="B607" t="s">
        <v>310</v>
      </c>
    </row>
    <row r="608" spans="2:2" x14ac:dyDescent="0.3">
      <c r="B608" t="s">
        <v>333</v>
      </c>
    </row>
    <row r="609" spans="2:2" x14ac:dyDescent="0.3">
      <c r="B609" t="s">
        <v>310</v>
      </c>
    </row>
    <row r="610" spans="2:2" x14ac:dyDescent="0.3">
      <c r="B610" t="s">
        <v>333</v>
      </c>
    </row>
    <row r="611" spans="2:2" x14ac:dyDescent="0.3">
      <c r="B611" t="s">
        <v>333</v>
      </c>
    </row>
    <row r="612" spans="2:2" x14ac:dyDescent="0.3">
      <c r="B612" t="s">
        <v>333</v>
      </c>
    </row>
    <row r="613" spans="2:2" x14ac:dyDescent="0.3">
      <c r="B613" t="s">
        <v>333</v>
      </c>
    </row>
    <row r="614" spans="2:2" x14ac:dyDescent="0.3">
      <c r="B614" t="s">
        <v>310</v>
      </c>
    </row>
    <row r="615" spans="2:2" x14ac:dyDescent="0.3">
      <c r="B615" t="s">
        <v>310</v>
      </c>
    </row>
    <row r="616" spans="2:2" x14ac:dyDescent="0.3">
      <c r="B616" t="s">
        <v>310</v>
      </c>
    </row>
    <row r="617" spans="2:2" x14ac:dyDescent="0.3">
      <c r="B617" t="s">
        <v>333</v>
      </c>
    </row>
    <row r="618" spans="2:2" x14ac:dyDescent="0.3">
      <c r="B618" t="s">
        <v>333</v>
      </c>
    </row>
    <row r="619" spans="2:2" x14ac:dyDescent="0.3">
      <c r="B619" t="s">
        <v>310</v>
      </c>
    </row>
    <row r="620" spans="2:2" x14ac:dyDescent="0.3">
      <c r="B620" t="s">
        <v>333</v>
      </c>
    </row>
    <row r="621" spans="2:2" x14ac:dyDescent="0.3">
      <c r="B621" t="s">
        <v>310</v>
      </c>
    </row>
    <row r="622" spans="2:2" x14ac:dyDescent="0.3">
      <c r="B622" t="s">
        <v>333</v>
      </c>
    </row>
    <row r="623" spans="2:2" x14ac:dyDescent="0.3">
      <c r="B623" t="s">
        <v>333</v>
      </c>
    </row>
    <row r="624" spans="2:2" x14ac:dyDescent="0.3">
      <c r="B624" t="s">
        <v>333</v>
      </c>
    </row>
    <row r="625" spans="2:2" x14ac:dyDescent="0.3">
      <c r="B625" t="s">
        <v>310</v>
      </c>
    </row>
    <row r="626" spans="2:2" x14ac:dyDescent="0.3">
      <c r="B626" t="s">
        <v>310</v>
      </c>
    </row>
    <row r="627" spans="2:2" x14ac:dyDescent="0.3">
      <c r="B627" t="s">
        <v>309</v>
      </c>
    </row>
    <row r="628" spans="2:2" x14ac:dyDescent="0.3">
      <c r="B628" t="s">
        <v>333</v>
      </c>
    </row>
    <row r="629" spans="2:2" x14ac:dyDescent="0.3">
      <c r="B629" t="s">
        <v>333</v>
      </c>
    </row>
    <row r="630" spans="2:2" x14ac:dyDescent="0.3">
      <c r="B630" t="s">
        <v>333</v>
      </c>
    </row>
    <row r="631" spans="2:2" x14ac:dyDescent="0.3">
      <c r="B631" t="s">
        <v>333</v>
      </c>
    </row>
    <row r="632" spans="2:2" x14ac:dyDescent="0.3">
      <c r="B632" t="s">
        <v>333</v>
      </c>
    </row>
    <row r="633" spans="2:2" x14ac:dyDescent="0.3">
      <c r="B633" t="s">
        <v>310</v>
      </c>
    </row>
    <row r="634" spans="2:2" x14ac:dyDescent="0.3">
      <c r="B634" t="s">
        <v>333</v>
      </c>
    </row>
    <row r="635" spans="2:2" x14ac:dyDescent="0.3">
      <c r="B635" t="s">
        <v>310</v>
      </c>
    </row>
    <row r="636" spans="2:2" x14ac:dyDescent="0.3">
      <c r="B636" t="s">
        <v>310</v>
      </c>
    </row>
    <row r="637" spans="2:2" x14ac:dyDescent="0.3">
      <c r="B637" t="s">
        <v>310</v>
      </c>
    </row>
    <row r="638" spans="2:2" x14ac:dyDescent="0.3">
      <c r="B638" t="s">
        <v>333</v>
      </c>
    </row>
    <row r="639" spans="2:2" x14ac:dyDescent="0.3">
      <c r="B639" t="s">
        <v>333</v>
      </c>
    </row>
    <row r="640" spans="2:2" x14ac:dyDescent="0.3">
      <c r="B640" t="s">
        <v>333</v>
      </c>
    </row>
    <row r="641" spans="2:2" x14ac:dyDescent="0.3">
      <c r="B641" t="s">
        <v>82</v>
      </c>
    </row>
    <row r="642" spans="2:2" x14ac:dyDescent="0.3">
      <c r="B642" t="s">
        <v>268</v>
      </c>
    </row>
    <row r="643" spans="2:2" x14ac:dyDescent="0.3">
      <c r="B643" t="s">
        <v>241</v>
      </c>
    </row>
    <row r="644" spans="2:2" x14ac:dyDescent="0.3">
      <c r="B644" t="s">
        <v>247</v>
      </c>
    </row>
    <row r="645" spans="2:2" x14ac:dyDescent="0.3">
      <c r="B645" t="s">
        <v>247</v>
      </c>
    </row>
    <row r="646" spans="2:2" x14ac:dyDescent="0.3">
      <c r="B646" t="s">
        <v>241</v>
      </c>
    </row>
    <row r="647" spans="2:2" x14ac:dyDescent="0.3">
      <c r="B647" t="s">
        <v>247</v>
      </c>
    </row>
    <row r="648" spans="2:2" x14ac:dyDescent="0.3">
      <c r="B648" t="s">
        <v>371</v>
      </c>
    </row>
    <row r="649" spans="2:2" x14ac:dyDescent="0.3">
      <c r="B649" t="s">
        <v>315</v>
      </c>
    </row>
    <row r="650" spans="2:2" x14ac:dyDescent="0.3">
      <c r="B650" t="s">
        <v>275</v>
      </c>
    </row>
    <row r="651" spans="2:2" x14ac:dyDescent="0.3">
      <c r="B651" t="s">
        <v>287</v>
      </c>
    </row>
    <row r="652" spans="2:2" x14ac:dyDescent="0.3">
      <c r="B652" t="s">
        <v>336</v>
      </c>
    </row>
    <row r="653" spans="2:2" x14ac:dyDescent="0.3">
      <c r="B653" t="s">
        <v>371</v>
      </c>
    </row>
    <row r="654" spans="2:2" x14ac:dyDescent="0.3">
      <c r="B654" t="s">
        <v>275</v>
      </c>
    </row>
    <row r="655" spans="2:2" x14ac:dyDescent="0.3">
      <c r="B655" t="s">
        <v>315</v>
      </c>
    </row>
    <row r="656" spans="2:2" x14ac:dyDescent="0.3">
      <c r="B656" t="s">
        <v>336</v>
      </c>
    </row>
    <row r="657" spans="2:2" x14ac:dyDescent="0.3">
      <c r="B657" t="s">
        <v>287</v>
      </c>
    </row>
    <row r="658" spans="2:2" x14ac:dyDescent="0.3">
      <c r="B658" t="s">
        <v>247</v>
      </c>
    </row>
    <row r="659" spans="2:2" x14ac:dyDescent="0.3">
      <c r="B659" t="s">
        <v>247</v>
      </c>
    </row>
    <row r="660" spans="2:2" x14ac:dyDescent="0.3">
      <c r="B660" t="s">
        <v>241</v>
      </c>
    </row>
    <row r="661" spans="2:2" x14ac:dyDescent="0.3">
      <c r="B661" t="s">
        <v>309</v>
      </c>
    </row>
    <row r="662" spans="2:2" x14ac:dyDescent="0.3">
      <c r="B662" t="s">
        <v>371</v>
      </c>
    </row>
    <row r="663" spans="2:2" x14ac:dyDescent="0.3">
      <c r="B663" t="s">
        <v>275</v>
      </c>
    </row>
    <row r="664" spans="2:2" x14ac:dyDescent="0.3">
      <c r="B664" t="s">
        <v>287</v>
      </c>
    </row>
    <row r="665" spans="2:2" x14ac:dyDescent="0.3">
      <c r="B665" t="s">
        <v>336</v>
      </c>
    </row>
    <row r="666" spans="2:2" x14ac:dyDescent="0.3">
      <c r="B666" t="s">
        <v>315</v>
      </c>
    </row>
    <row r="667" spans="2:2" x14ac:dyDescent="0.3">
      <c r="B667" t="s">
        <v>241</v>
      </c>
    </row>
    <row r="668" spans="2:2" x14ac:dyDescent="0.3">
      <c r="B668" t="s">
        <v>309</v>
      </c>
    </row>
    <row r="669" spans="2:2" x14ac:dyDescent="0.3">
      <c r="B669" t="s">
        <v>247</v>
      </c>
    </row>
    <row r="670" spans="2:2" x14ac:dyDescent="0.3">
      <c r="B670" t="s">
        <v>371</v>
      </c>
    </row>
    <row r="671" spans="2:2" x14ac:dyDescent="0.3">
      <c r="B671" t="s">
        <v>275</v>
      </c>
    </row>
    <row r="672" spans="2:2" x14ac:dyDescent="0.3">
      <c r="B672" t="s">
        <v>287</v>
      </c>
    </row>
    <row r="673" spans="2:2" x14ac:dyDescent="0.3">
      <c r="B673" t="s">
        <v>315</v>
      </c>
    </row>
    <row r="674" spans="2:2" x14ac:dyDescent="0.3">
      <c r="B674" t="s">
        <v>336</v>
      </c>
    </row>
    <row r="675" spans="2:2" x14ac:dyDescent="0.3">
      <c r="B675" t="s">
        <v>371</v>
      </c>
    </row>
    <row r="676" spans="2:2" x14ac:dyDescent="0.3">
      <c r="B676" t="s">
        <v>315</v>
      </c>
    </row>
    <row r="677" spans="2:2" x14ac:dyDescent="0.3">
      <c r="B677" t="s">
        <v>336</v>
      </c>
    </row>
    <row r="678" spans="2:2" x14ac:dyDescent="0.3">
      <c r="B678" t="s">
        <v>275</v>
      </c>
    </row>
    <row r="679" spans="2:2" x14ac:dyDescent="0.3">
      <c r="B679" t="s">
        <v>287</v>
      </c>
    </row>
    <row r="680" spans="2:2" x14ac:dyDescent="0.3">
      <c r="B680" t="s">
        <v>309</v>
      </c>
    </row>
    <row r="681" spans="2:2" x14ac:dyDescent="0.3">
      <c r="B681" t="s">
        <v>241</v>
      </c>
    </row>
    <row r="682" spans="2:2" x14ac:dyDescent="0.3">
      <c r="B682" t="s">
        <v>247</v>
      </c>
    </row>
    <row r="683" spans="2:2" x14ac:dyDescent="0.3">
      <c r="B683" t="s">
        <v>247</v>
      </c>
    </row>
    <row r="684" spans="2:2" x14ac:dyDescent="0.3">
      <c r="B684" t="s">
        <v>309</v>
      </c>
    </row>
    <row r="685" spans="2:2" x14ac:dyDescent="0.3">
      <c r="B685" t="s">
        <v>309</v>
      </c>
    </row>
    <row r="686" spans="2:2" x14ac:dyDescent="0.3">
      <c r="B686" t="s">
        <v>241</v>
      </c>
    </row>
    <row r="687" spans="2:2" x14ac:dyDescent="0.3">
      <c r="B687" t="s">
        <v>309</v>
      </c>
    </row>
    <row r="688" spans="2:2" x14ac:dyDescent="0.3">
      <c r="B688" t="s">
        <v>247</v>
      </c>
    </row>
    <row r="689" spans="2:2" x14ac:dyDescent="0.3">
      <c r="B689" t="s">
        <v>247</v>
      </c>
    </row>
    <row r="690" spans="2:2" x14ac:dyDescent="0.3">
      <c r="B690" t="s">
        <v>309</v>
      </c>
    </row>
    <row r="691" spans="2:2" x14ac:dyDescent="0.3">
      <c r="B691" t="s">
        <v>241</v>
      </c>
    </row>
    <row r="692" spans="2:2" x14ac:dyDescent="0.3">
      <c r="B692" t="s">
        <v>371</v>
      </c>
    </row>
    <row r="693" spans="2:2" x14ac:dyDescent="0.3">
      <c r="B693" t="s">
        <v>275</v>
      </c>
    </row>
    <row r="694" spans="2:2" x14ac:dyDescent="0.3">
      <c r="B694" t="s">
        <v>315</v>
      </c>
    </row>
    <row r="695" spans="2:2" x14ac:dyDescent="0.3">
      <c r="B695" t="s">
        <v>287</v>
      </c>
    </row>
    <row r="696" spans="2:2" x14ac:dyDescent="0.3">
      <c r="B696" t="s">
        <v>336</v>
      </c>
    </row>
    <row r="697" spans="2:2" x14ac:dyDescent="0.3">
      <c r="B697" t="s">
        <v>247</v>
      </c>
    </row>
    <row r="698" spans="2:2" x14ac:dyDescent="0.3">
      <c r="B698" t="s">
        <v>309</v>
      </c>
    </row>
    <row r="699" spans="2:2" x14ac:dyDescent="0.3">
      <c r="B699" t="s">
        <v>247</v>
      </c>
    </row>
    <row r="700" spans="2:2" x14ac:dyDescent="0.3">
      <c r="B700" t="s">
        <v>247</v>
      </c>
    </row>
    <row r="701" spans="2:2" x14ac:dyDescent="0.3">
      <c r="B701" t="s">
        <v>241</v>
      </c>
    </row>
    <row r="702" spans="2:2" x14ac:dyDescent="0.3">
      <c r="B702" t="s">
        <v>247</v>
      </c>
    </row>
    <row r="703" spans="2:2" x14ac:dyDescent="0.3">
      <c r="B703" t="s">
        <v>247</v>
      </c>
    </row>
    <row r="704" spans="2:2" x14ac:dyDescent="0.3">
      <c r="B704" t="s">
        <v>241</v>
      </c>
    </row>
    <row r="705" spans="2:2" x14ac:dyDescent="0.3">
      <c r="B705" t="s">
        <v>241</v>
      </c>
    </row>
    <row r="706" spans="2:2" x14ac:dyDescent="0.3">
      <c r="B706" t="s">
        <v>247</v>
      </c>
    </row>
    <row r="707" spans="2:2" x14ac:dyDescent="0.3">
      <c r="B707" t="s">
        <v>247</v>
      </c>
    </row>
    <row r="708" spans="2:2" x14ac:dyDescent="0.3">
      <c r="B708" t="s">
        <v>247</v>
      </c>
    </row>
    <row r="709" spans="2:2" x14ac:dyDescent="0.3">
      <c r="B709" t="s">
        <v>315</v>
      </c>
    </row>
    <row r="710" spans="2:2" x14ac:dyDescent="0.3">
      <c r="B710" t="s">
        <v>371</v>
      </c>
    </row>
    <row r="711" spans="2:2" x14ac:dyDescent="0.3">
      <c r="B711" t="s">
        <v>287</v>
      </c>
    </row>
    <row r="712" spans="2:2" x14ac:dyDescent="0.3">
      <c r="B712" t="s">
        <v>275</v>
      </c>
    </row>
    <row r="713" spans="2:2" x14ac:dyDescent="0.3">
      <c r="B713" t="s">
        <v>336</v>
      </c>
    </row>
    <row r="714" spans="2:2" x14ac:dyDescent="0.3">
      <c r="B714" t="s">
        <v>247</v>
      </c>
    </row>
    <row r="715" spans="2:2" x14ac:dyDescent="0.3">
      <c r="B715" t="s">
        <v>241</v>
      </c>
    </row>
    <row r="716" spans="2:2" x14ac:dyDescent="0.3">
      <c r="B716" t="s">
        <v>241</v>
      </c>
    </row>
    <row r="717" spans="2:2" x14ac:dyDescent="0.3">
      <c r="B717" t="s">
        <v>371</v>
      </c>
    </row>
    <row r="718" spans="2:2" x14ac:dyDescent="0.3">
      <c r="B718" t="s">
        <v>315</v>
      </c>
    </row>
    <row r="719" spans="2:2" x14ac:dyDescent="0.3">
      <c r="B719" t="s">
        <v>336</v>
      </c>
    </row>
    <row r="720" spans="2:2" x14ac:dyDescent="0.3">
      <c r="B720" t="s">
        <v>275</v>
      </c>
    </row>
    <row r="721" spans="2:2" x14ac:dyDescent="0.3">
      <c r="B721" t="s">
        <v>287</v>
      </c>
    </row>
    <row r="722" spans="2:2" x14ac:dyDescent="0.3">
      <c r="B722" t="s">
        <v>309</v>
      </c>
    </row>
    <row r="723" spans="2:2" x14ac:dyDescent="0.3">
      <c r="B723" t="s">
        <v>247</v>
      </c>
    </row>
    <row r="724" spans="2:2" x14ac:dyDescent="0.3">
      <c r="B724" t="s">
        <v>247</v>
      </c>
    </row>
    <row r="725" spans="2:2" x14ac:dyDescent="0.3">
      <c r="B725" t="s">
        <v>241</v>
      </c>
    </row>
    <row r="726" spans="2:2" x14ac:dyDescent="0.3">
      <c r="B726" t="s">
        <v>241</v>
      </c>
    </row>
    <row r="727" spans="2:2" x14ac:dyDescent="0.3">
      <c r="B727" t="s">
        <v>241</v>
      </c>
    </row>
    <row r="728" spans="2:2" x14ac:dyDescent="0.3">
      <c r="B728" t="s">
        <v>247</v>
      </c>
    </row>
    <row r="729" spans="2:2" x14ac:dyDescent="0.3">
      <c r="B729" t="s">
        <v>247</v>
      </c>
    </row>
    <row r="730" spans="2:2" x14ac:dyDescent="0.3">
      <c r="B730" t="s">
        <v>241</v>
      </c>
    </row>
    <row r="731" spans="2:2" x14ac:dyDescent="0.3">
      <c r="B731" t="s">
        <v>247</v>
      </c>
    </row>
    <row r="732" spans="2:2" x14ac:dyDescent="0.3">
      <c r="B732" t="s">
        <v>371</v>
      </c>
    </row>
    <row r="733" spans="2:2" x14ac:dyDescent="0.3">
      <c r="B733" t="s">
        <v>287</v>
      </c>
    </row>
    <row r="734" spans="2:2" x14ac:dyDescent="0.3">
      <c r="B734" t="s">
        <v>275</v>
      </c>
    </row>
    <row r="735" spans="2:2" x14ac:dyDescent="0.3">
      <c r="B735" t="s">
        <v>315</v>
      </c>
    </row>
    <row r="736" spans="2:2" x14ac:dyDescent="0.3">
      <c r="B736" t="s">
        <v>336</v>
      </c>
    </row>
    <row r="737" spans="2:2" x14ac:dyDescent="0.3">
      <c r="B737" t="s">
        <v>371</v>
      </c>
    </row>
    <row r="738" spans="2:2" x14ac:dyDescent="0.3">
      <c r="B738" t="s">
        <v>315</v>
      </c>
    </row>
    <row r="739" spans="2:2" x14ac:dyDescent="0.3">
      <c r="B739" t="s">
        <v>275</v>
      </c>
    </row>
    <row r="740" spans="2:2" x14ac:dyDescent="0.3">
      <c r="B740" t="s">
        <v>336</v>
      </c>
    </row>
    <row r="741" spans="2:2" x14ac:dyDescent="0.3">
      <c r="B741" t="s">
        <v>287</v>
      </c>
    </row>
    <row r="742" spans="2:2" x14ac:dyDescent="0.3">
      <c r="B742" t="s">
        <v>315</v>
      </c>
    </row>
    <row r="743" spans="2:2" x14ac:dyDescent="0.3">
      <c r="B743" t="s">
        <v>371</v>
      </c>
    </row>
    <row r="744" spans="2:2" x14ac:dyDescent="0.3">
      <c r="B744" t="s">
        <v>287</v>
      </c>
    </row>
    <row r="745" spans="2:2" x14ac:dyDescent="0.3">
      <c r="B745" t="s">
        <v>275</v>
      </c>
    </row>
    <row r="746" spans="2:2" x14ac:dyDescent="0.3">
      <c r="B746" t="s">
        <v>336</v>
      </c>
    </row>
    <row r="747" spans="2:2" x14ac:dyDescent="0.3">
      <c r="B747" t="s">
        <v>247</v>
      </c>
    </row>
    <row r="748" spans="2:2" x14ac:dyDescent="0.3">
      <c r="B748" t="s">
        <v>241</v>
      </c>
    </row>
    <row r="749" spans="2:2" x14ac:dyDescent="0.3">
      <c r="B749" t="s">
        <v>309</v>
      </c>
    </row>
    <row r="750" spans="2:2" x14ac:dyDescent="0.3">
      <c r="B750" t="s">
        <v>314</v>
      </c>
    </row>
    <row r="751" spans="2:2" x14ac:dyDescent="0.3">
      <c r="B751" t="s">
        <v>314</v>
      </c>
    </row>
    <row r="752" spans="2:2" x14ac:dyDescent="0.3">
      <c r="B752" t="s">
        <v>243</v>
      </c>
    </row>
    <row r="753" spans="2:2" x14ac:dyDescent="0.3">
      <c r="B753" t="s">
        <v>314</v>
      </c>
    </row>
    <row r="754" spans="2:2" x14ac:dyDescent="0.3">
      <c r="B754" t="s">
        <v>243</v>
      </c>
    </row>
    <row r="755" spans="2:2" x14ac:dyDescent="0.3">
      <c r="B755" t="s">
        <v>314</v>
      </c>
    </row>
    <row r="756" spans="2:2" x14ac:dyDescent="0.3">
      <c r="B756" t="s">
        <v>314</v>
      </c>
    </row>
    <row r="757" spans="2:2" x14ac:dyDescent="0.3">
      <c r="B757" t="s">
        <v>314</v>
      </c>
    </row>
    <row r="758" spans="2:2" x14ac:dyDescent="0.3">
      <c r="B758" t="s">
        <v>243</v>
      </c>
    </row>
    <row r="759" spans="2:2" x14ac:dyDescent="0.3">
      <c r="B759" t="s">
        <v>314</v>
      </c>
    </row>
    <row r="760" spans="2:2" x14ac:dyDescent="0.3">
      <c r="B760" t="s">
        <v>314</v>
      </c>
    </row>
    <row r="761" spans="2:2" x14ac:dyDescent="0.3">
      <c r="B761" t="s">
        <v>243</v>
      </c>
    </row>
    <row r="762" spans="2:2" x14ac:dyDescent="0.3">
      <c r="B762" t="s">
        <v>250</v>
      </c>
    </row>
    <row r="763" spans="2:2" x14ac:dyDescent="0.3">
      <c r="B763" t="s">
        <v>314</v>
      </c>
    </row>
    <row r="764" spans="2:2" x14ac:dyDescent="0.3">
      <c r="B764" t="s">
        <v>243</v>
      </c>
    </row>
    <row r="765" spans="2:2" x14ac:dyDescent="0.3">
      <c r="B765" t="s">
        <v>314</v>
      </c>
    </row>
    <row r="766" spans="2:2" x14ac:dyDescent="0.3">
      <c r="B766" t="s">
        <v>243</v>
      </c>
    </row>
    <row r="767" spans="2:2" x14ac:dyDescent="0.3">
      <c r="B767" t="s">
        <v>314</v>
      </c>
    </row>
    <row r="768" spans="2:2" x14ac:dyDescent="0.3">
      <c r="B768" t="s">
        <v>243</v>
      </c>
    </row>
    <row r="769" spans="2:2" x14ac:dyDescent="0.3">
      <c r="B769" t="s">
        <v>314</v>
      </c>
    </row>
    <row r="770" spans="2:2" x14ac:dyDescent="0.3">
      <c r="B770" t="s">
        <v>243</v>
      </c>
    </row>
    <row r="771" spans="2:2" x14ac:dyDescent="0.3">
      <c r="B771" t="s">
        <v>314</v>
      </c>
    </row>
    <row r="772" spans="2:2" x14ac:dyDescent="0.3">
      <c r="B772" t="s">
        <v>314</v>
      </c>
    </row>
    <row r="773" spans="2:2" x14ac:dyDescent="0.3">
      <c r="B773" t="s">
        <v>314</v>
      </c>
    </row>
    <row r="774" spans="2:2" x14ac:dyDescent="0.3">
      <c r="B774" t="s">
        <v>364</v>
      </c>
    </row>
    <row r="775" spans="2:2" x14ac:dyDescent="0.3">
      <c r="B775" t="s">
        <v>314</v>
      </c>
    </row>
    <row r="776" spans="2:2" x14ac:dyDescent="0.3">
      <c r="B776" t="s">
        <v>314</v>
      </c>
    </row>
    <row r="777" spans="2:2" x14ac:dyDescent="0.3">
      <c r="B777" t="s">
        <v>285</v>
      </c>
    </row>
    <row r="778" spans="2:2" x14ac:dyDescent="0.3">
      <c r="B778" t="s">
        <v>318</v>
      </c>
    </row>
    <row r="779" spans="2:2" x14ac:dyDescent="0.3">
      <c r="B779" t="s">
        <v>270</v>
      </c>
    </row>
    <row r="780" spans="2:2" x14ac:dyDescent="0.3">
      <c r="B780" t="s">
        <v>354</v>
      </c>
    </row>
    <row r="781" spans="2:2" x14ac:dyDescent="0.3">
      <c r="B781" t="s">
        <v>317</v>
      </c>
    </row>
    <row r="782" spans="2:2" x14ac:dyDescent="0.3">
      <c r="B782" t="s">
        <v>276</v>
      </c>
    </row>
    <row r="783" spans="2:2" x14ac:dyDescent="0.3">
      <c r="B783" t="s">
        <v>312</v>
      </c>
    </row>
    <row r="784" spans="2:2" x14ac:dyDescent="0.3">
      <c r="B784" t="s">
        <v>313</v>
      </c>
    </row>
    <row r="785" spans="2:2" x14ac:dyDescent="0.3">
      <c r="B785" t="s">
        <v>308</v>
      </c>
    </row>
    <row r="786" spans="2:2" x14ac:dyDescent="0.3">
      <c r="B786" t="s">
        <v>296</v>
      </c>
    </row>
    <row r="787" spans="2:2" x14ac:dyDescent="0.3">
      <c r="B787" t="s">
        <v>369</v>
      </c>
    </row>
    <row r="788" spans="2:2" x14ac:dyDescent="0.3">
      <c r="B788" t="s">
        <v>316</v>
      </c>
    </row>
    <row r="789" spans="2:2" x14ac:dyDescent="0.3">
      <c r="B789" t="s">
        <v>319</v>
      </c>
    </row>
    <row r="790" spans="2:2" x14ac:dyDescent="0.3">
      <c r="B790" t="s">
        <v>243</v>
      </c>
    </row>
    <row r="791" spans="2:2" x14ac:dyDescent="0.3">
      <c r="B791" t="s">
        <v>250</v>
      </c>
    </row>
    <row r="792" spans="2:2" x14ac:dyDescent="0.3">
      <c r="B792" t="s">
        <v>82</v>
      </c>
    </row>
    <row r="793" spans="2:2" x14ac:dyDescent="0.3">
      <c r="B793" t="s">
        <v>82</v>
      </c>
    </row>
    <row r="794" spans="2:2" x14ac:dyDescent="0.3">
      <c r="B794" t="s">
        <v>280</v>
      </c>
    </row>
    <row r="795" spans="2:2" x14ac:dyDescent="0.3">
      <c r="B795" t="s">
        <v>272</v>
      </c>
    </row>
    <row r="796" spans="2:2" x14ac:dyDescent="0.3">
      <c r="B796" t="s">
        <v>314</v>
      </c>
    </row>
    <row r="797" spans="2:2" x14ac:dyDescent="0.3">
      <c r="B797" t="s">
        <v>243</v>
      </c>
    </row>
    <row r="798" spans="2:2" x14ac:dyDescent="0.3">
      <c r="B798" t="s">
        <v>314</v>
      </c>
    </row>
    <row r="799" spans="2:2" x14ac:dyDescent="0.3">
      <c r="B799" t="s">
        <v>250</v>
      </c>
    </row>
    <row r="800" spans="2:2" x14ac:dyDescent="0.3">
      <c r="B800" t="s">
        <v>314</v>
      </c>
    </row>
    <row r="801" spans="2:2" x14ac:dyDescent="0.3">
      <c r="B801" t="s">
        <v>243</v>
      </c>
    </row>
    <row r="802" spans="2:2" x14ac:dyDescent="0.3">
      <c r="B802" t="s">
        <v>250</v>
      </c>
    </row>
    <row r="803" spans="2:2" x14ac:dyDescent="0.3">
      <c r="B803" t="s">
        <v>314</v>
      </c>
    </row>
    <row r="804" spans="2:2" x14ac:dyDescent="0.3">
      <c r="B804" t="s">
        <v>243</v>
      </c>
    </row>
    <row r="805" spans="2:2" x14ac:dyDescent="0.3">
      <c r="B805" t="s">
        <v>247</v>
      </c>
    </row>
    <row r="806" spans="2:2" x14ac:dyDescent="0.3">
      <c r="B806" t="s">
        <v>314</v>
      </c>
    </row>
    <row r="807" spans="2:2" x14ac:dyDescent="0.3">
      <c r="B807" t="s">
        <v>314</v>
      </c>
    </row>
    <row r="808" spans="2:2" x14ac:dyDescent="0.3">
      <c r="B808" t="s">
        <v>314</v>
      </c>
    </row>
    <row r="809" spans="2:2" x14ac:dyDescent="0.3">
      <c r="B809" t="s">
        <v>314</v>
      </c>
    </row>
    <row r="810" spans="2:2" x14ac:dyDescent="0.3">
      <c r="B810" t="s">
        <v>243</v>
      </c>
    </row>
    <row r="811" spans="2:2" x14ac:dyDescent="0.3">
      <c r="B811" t="s">
        <v>358</v>
      </c>
    </row>
    <row r="812" spans="2:2" x14ac:dyDescent="0.3">
      <c r="B812" t="s">
        <v>243</v>
      </c>
    </row>
    <row r="813" spans="2:2" x14ac:dyDescent="0.3">
      <c r="B813" t="s">
        <v>314</v>
      </c>
    </row>
    <row r="814" spans="2:2" x14ac:dyDescent="0.3">
      <c r="B814" t="s">
        <v>247</v>
      </c>
    </row>
    <row r="815" spans="2:2" x14ac:dyDescent="0.3">
      <c r="B815" t="s">
        <v>247</v>
      </c>
    </row>
    <row r="816" spans="2:2" x14ac:dyDescent="0.3">
      <c r="B816" t="s">
        <v>320</v>
      </c>
    </row>
    <row r="817" spans="2:2" x14ac:dyDescent="0.3">
      <c r="B817" t="s">
        <v>247</v>
      </c>
    </row>
    <row r="818" spans="2:2" x14ac:dyDescent="0.3">
      <c r="B818" t="s">
        <v>320</v>
      </c>
    </row>
    <row r="819" spans="2:2" x14ac:dyDescent="0.3">
      <c r="B819" t="s">
        <v>320</v>
      </c>
    </row>
    <row r="820" spans="2:2" x14ac:dyDescent="0.3">
      <c r="B820" t="s">
        <v>247</v>
      </c>
    </row>
    <row r="821" spans="2:2" x14ac:dyDescent="0.3">
      <c r="B821" t="s">
        <v>320</v>
      </c>
    </row>
    <row r="822" spans="2:2" x14ac:dyDescent="0.3">
      <c r="B822" t="s">
        <v>314</v>
      </c>
    </row>
    <row r="823" spans="2:2" x14ac:dyDescent="0.3">
      <c r="B823" t="s">
        <v>243</v>
      </c>
    </row>
    <row r="824" spans="2:2" x14ac:dyDescent="0.3">
      <c r="B824" t="s">
        <v>314</v>
      </c>
    </row>
    <row r="825" spans="2:2" x14ac:dyDescent="0.3">
      <c r="B825" t="s">
        <v>314</v>
      </c>
    </row>
    <row r="826" spans="2:2" x14ac:dyDescent="0.3">
      <c r="B826" t="s">
        <v>250</v>
      </c>
    </row>
    <row r="827" spans="2:2" x14ac:dyDescent="0.3">
      <c r="B827" t="s">
        <v>243</v>
      </c>
    </row>
    <row r="828" spans="2:2" x14ac:dyDescent="0.3">
      <c r="B828" t="s">
        <v>314</v>
      </c>
    </row>
    <row r="829" spans="2:2" x14ac:dyDescent="0.3">
      <c r="B829" t="s">
        <v>314</v>
      </c>
    </row>
    <row r="830" spans="2:2" x14ac:dyDescent="0.3">
      <c r="B830" t="s">
        <v>314</v>
      </c>
    </row>
    <row r="831" spans="2:2" x14ac:dyDescent="0.3">
      <c r="B831" t="s">
        <v>82</v>
      </c>
    </row>
    <row r="832" spans="2:2" x14ac:dyDescent="0.3">
      <c r="B832" t="s">
        <v>254</v>
      </c>
    </row>
    <row r="833" spans="2:2" x14ac:dyDescent="0.3">
      <c r="B833" t="s">
        <v>256</v>
      </c>
    </row>
    <row r="834" spans="2:2" x14ac:dyDescent="0.3">
      <c r="B834" t="s">
        <v>303</v>
      </c>
    </row>
    <row r="835" spans="2:2" x14ac:dyDescent="0.3">
      <c r="B835" t="s">
        <v>299</v>
      </c>
    </row>
    <row r="836" spans="2:2" x14ac:dyDescent="0.3">
      <c r="B836" t="s">
        <v>242</v>
      </c>
    </row>
    <row r="837" spans="2:2" x14ac:dyDescent="0.3">
      <c r="B837" t="s">
        <v>351</v>
      </c>
    </row>
    <row r="838" spans="2:2" x14ac:dyDescent="0.3">
      <c r="B838" t="s">
        <v>82</v>
      </c>
    </row>
    <row r="839" spans="2:2" x14ac:dyDescent="0.3">
      <c r="B839" t="s">
        <v>82</v>
      </c>
    </row>
    <row r="840" spans="2:2" x14ac:dyDescent="0.3">
      <c r="B840" t="s">
        <v>242</v>
      </c>
    </row>
    <row r="841" spans="2:2" x14ac:dyDescent="0.3">
      <c r="B841" t="s">
        <v>351</v>
      </c>
    </row>
    <row r="842" spans="2:2" x14ac:dyDescent="0.3">
      <c r="B842" t="s">
        <v>242</v>
      </c>
    </row>
    <row r="843" spans="2:2" x14ac:dyDescent="0.3">
      <c r="B843" t="s">
        <v>306</v>
      </c>
    </row>
    <row r="844" spans="2:2" x14ac:dyDescent="0.3">
      <c r="B844" t="s">
        <v>241</v>
      </c>
    </row>
    <row r="845" spans="2:2" x14ac:dyDescent="0.3">
      <c r="B845" t="s">
        <v>82</v>
      </c>
    </row>
    <row r="846" spans="2:2" x14ac:dyDescent="0.3">
      <c r="B846" t="s">
        <v>263</v>
      </c>
    </row>
    <row r="847" spans="2:2" x14ac:dyDescent="0.3">
      <c r="B847" t="s">
        <v>247</v>
      </c>
    </row>
    <row r="848" spans="2:2" x14ac:dyDescent="0.3">
      <c r="B848" t="s">
        <v>263</v>
      </c>
    </row>
    <row r="849" spans="2:2" x14ac:dyDescent="0.3">
      <c r="B849" t="s">
        <v>82</v>
      </c>
    </row>
    <row r="850" spans="2:2" x14ac:dyDescent="0.3">
      <c r="B850" t="s">
        <v>345</v>
      </c>
    </row>
    <row r="851" spans="2:2" x14ac:dyDescent="0.3">
      <c r="B851" t="s">
        <v>345</v>
      </c>
    </row>
    <row r="852" spans="2:2" x14ac:dyDescent="0.3">
      <c r="B852" t="s">
        <v>345</v>
      </c>
    </row>
    <row r="853" spans="2:2" x14ac:dyDescent="0.3">
      <c r="B853" t="s">
        <v>359</v>
      </c>
    </row>
    <row r="854" spans="2:2" x14ac:dyDescent="0.3">
      <c r="B854" t="s">
        <v>269</v>
      </c>
    </row>
    <row r="855" spans="2:2" x14ac:dyDescent="0.3">
      <c r="B855" t="s">
        <v>82</v>
      </c>
    </row>
    <row r="856" spans="2:2" x14ac:dyDescent="0.3">
      <c r="B856" t="s">
        <v>354</v>
      </c>
    </row>
  </sheetData>
  <pageMargins left="0.7" right="0.7" top="0.75" bottom="0.75" header="0.3" footer="0.3"/>
  <drawing r:id="rId5"/>
  <tableParts count="2"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7021-73A1-4E43-A70F-013F6F8BFCAE}">
  <dimension ref="A3:K128"/>
  <sheetViews>
    <sheetView tabSelected="1" topLeftCell="A19" zoomScale="70" zoomScaleNormal="70" workbookViewId="0">
      <selection activeCell="I91" sqref="I91:I98"/>
    </sheetView>
  </sheetViews>
  <sheetFormatPr defaultRowHeight="14.4" x14ac:dyDescent="0.3"/>
  <cols>
    <col min="1" max="1" width="17.33203125" bestFit="1" customWidth="1"/>
    <col min="2" max="2" width="31.6640625" bestFit="1" customWidth="1"/>
    <col min="4" max="4" width="26.33203125" customWidth="1"/>
    <col min="5" max="5" width="14.44140625" customWidth="1"/>
    <col min="6" max="6" width="18.109375" customWidth="1"/>
    <col min="9" max="9" width="12.33203125" customWidth="1"/>
    <col min="10" max="10" width="20.44140625" customWidth="1"/>
    <col min="11" max="11" width="16" customWidth="1"/>
    <col min="14" max="14" width="9.33203125" customWidth="1"/>
    <col min="15" max="15" width="25" customWidth="1"/>
  </cols>
  <sheetData>
    <row r="3" spans="1:2" x14ac:dyDescent="0.3">
      <c r="A3" s="3" t="s">
        <v>22</v>
      </c>
      <c r="B3" t="s">
        <v>378</v>
      </c>
    </row>
    <row r="4" spans="1:2" x14ac:dyDescent="0.3">
      <c r="A4" s="4">
        <v>0</v>
      </c>
      <c r="B4">
        <v>29</v>
      </c>
    </row>
    <row r="5" spans="1:2" x14ac:dyDescent="0.3">
      <c r="A5" s="4">
        <v>1</v>
      </c>
      <c r="B5">
        <v>93</v>
      </c>
    </row>
    <row r="6" spans="1:2" x14ac:dyDescent="0.3">
      <c r="A6" s="4">
        <v>2</v>
      </c>
      <c r="B6">
        <v>91</v>
      </c>
    </row>
    <row r="7" spans="1:2" x14ac:dyDescent="0.3">
      <c r="A7" s="4">
        <v>3</v>
      </c>
      <c r="B7">
        <v>120</v>
      </c>
    </row>
    <row r="8" spans="1:2" x14ac:dyDescent="0.3">
      <c r="A8" s="4">
        <v>4</v>
      </c>
      <c r="B8">
        <v>103</v>
      </c>
    </row>
    <row r="9" spans="1:2" x14ac:dyDescent="0.3">
      <c r="A9" s="4">
        <v>5</v>
      </c>
      <c r="B9">
        <v>68</v>
      </c>
    </row>
    <row r="10" spans="1:2" x14ac:dyDescent="0.3">
      <c r="A10" s="4">
        <v>6</v>
      </c>
      <c r="B10">
        <v>56</v>
      </c>
    </row>
    <row r="11" spans="1:2" x14ac:dyDescent="0.3">
      <c r="A11" s="4">
        <v>7</v>
      </c>
      <c r="B11">
        <v>49</v>
      </c>
    </row>
    <row r="12" spans="1:2" x14ac:dyDescent="0.3">
      <c r="A12" s="4" t="s">
        <v>33</v>
      </c>
      <c r="B12">
        <v>609</v>
      </c>
    </row>
    <row r="20" spans="1:2" x14ac:dyDescent="0.3">
      <c r="A20" s="3" t="s">
        <v>22</v>
      </c>
      <c r="B20" t="s">
        <v>379</v>
      </c>
    </row>
    <row r="21" spans="1:2" x14ac:dyDescent="0.3">
      <c r="A21" s="4" t="s">
        <v>59</v>
      </c>
      <c r="B21">
        <v>29</v>
      </c>
    </row>
    <row r="22" spans="1:2" x14ac:dyDescent="0.3">
      <c r="A22" s="4" t="s">
        <v>63</v>
      </c>
      <c r="B22">
        <v>93</v>
      </c>
    </row>
    <row r="23" spans="1:2" x14ac:dyDescent="0.3">
      <c r="A23" s="4" t="s">
        <v>64</v>
      </c>
      <c r="B23">
        <v>91</v>
      </c>
    </row>
    <row r="24" spans="1:2" x14ac:dyDescent="0.3">
      <c r="A24" s="4" t="s">
        <v>68</v>
      </c>
      <c r="B24">
        <v>223</v>
      </c>
    </row>
    <row r="25" spans="1:2" x14ac:dyDescent="0.3">
      <c r="A25" s="4" t="s">
        <v>70</v>
      </c>
      <c r="B25">
        <v>68</v>
      </c>
    </row>
    <row r="26" spans="1:2" x14ac:dyDescent="0.3">
      <c r="A26" s="4" t="s">
        <v>380</v>
      </c>
      <c r="B26">
        <v>56</v>
      </c>
    </row>
    <row r="27" spans="1:2" x14ac:dyDescent="0.3">
      <c r="A27" s="4" t="s">
        <v>72</v>
      </c>
      <c r="B27">
        <v>49</v>
      </c>
    </row>
    <row r="28" spans="1:2" x14ac:dyDescent="0.3">
      <c r="A28" s="4" t="s">
        <v>33</v>
      </c>
      <c r="B28">
        <v>609</v>
      </c>
    </row>
    <row r="35" spans="1:2" x14ac:dyDescent="0.3">
      <c r="A35" s="3" t="s">
        <v>22</v>
      </c>
      <c r="B35" t="s">
        <v>381</v>
      </c>
    </row>
    <row r="36" spans="1:2" x14ac:dyDescent="0.3">
      <c r="A36" s="4" t="s">
        <v>59</v>
      </c>
      <c r="B36">
        <v>29</v>
      </c>
    </row>
    <row r="37" spans="1:2" x14ac:dyDescent="0.3">
      <c r="A37" s="4" t="s">
        <v>63</v>
      </c>
      <c r="B37">
        <v>93</v>
      </c>
    </row>
    <row r="38" spans="1:2" x14ac:dyDescent="0.3">
      <c r="A38" s="4" t="s">
        <v>66</v>
      </c>
      <c r="B38">
        <v>91</v>
      </c>
    </row>
    <row r="39" spans="1:2" x14ac:dyDescent="0.3">
      <c r="A39" s="4" t="s">
        <v>68</v>
      </c>
      <c r="B39">
        <v>120</v>
      </c>
    </row>
    <row r="40" spans="1:2" x14ac:dyDescent="0.3">
      <c r="A40" s="4" t="s">
        <v>70</v>
      </c>
      <c r="B40">
        <v>103</v>
      </c>
    </row>
    <row r="41" spans="1:2" x14ac:dyDescent="0.3">
      <c r="A41" s="4" t="s">
        <v>380</v>
      </c>
      <c r="B41">
        <v>68</v>
      </c>
    </row>
    <row r="42" spans="1:2" x14ac:dyDescent="0.3">
      <c r="A42" s="4" t="s">
        <v>72</v>
      </c>
      <c r="B42">
        <v>105</v>
      </c>
    </row>
    <row r="43" spans="1:2" x14ac:dyDescent="0.3">
      <c r="A43" s="4" t="s">
        <v>33</v>
      </c>
      <c r="B43">
        <v>609</v>
      </c>
    </row>
    <row r="51" spans="1:2" x14ac:dyDescent="0.3">
      <c r="A51" s="3" t="s">
        <v>22</v>
      </c>
      <c r="B51" t="s">
        <v>382</v>
      </c>
    </row>
    <row r="52" spans="1:2" x14ac:dyDescent="0.3">
      <c r="A52" s="4" t="s">
        <v>383</v>
      </c>
      <c r="B52">
        <v>11</v>
      </c>
    </row>
    <row r="53" spans="1:2" x14ac:dyDescent="0.3">
      <c r="A53" s="4" t="s">
        <v>384</v>
      </c>
      <c r="B53">
        <v>23</v>
      </c>
    </row>
    <row r="54" spans="1:2" x14ac:dyDescent="0.3">
      <c r="A54" s="4" t="s">
        <v>385</v>
      </c>
      <c r="B54">
        <v>55</v>
      </c>
    </row>
    <row r="55" spans="1:2" x14ac:dyDescent="0.3">
      <c r="A55" s="4" t="s">
        <v>386</v>
      </c>
      <c r="B55">
        <v>18</v>
      </c>
    </row>
    <row r="56" spans="1:2" x14ac:dyDescent="0.3">
      <c r="A56" s="4" t="s">
        <v>387</v>
      </c>
      <c r="B56">
        <v>11</v>
      </c>
    </row>
    <row r="57" spans="1:2" x14ac:dyDescent="0.3">
      <c r="A57" s="4" t="s">
        <v>388</v>
      </c>
      <c r="B57">
        <v>1</v>
      </c>
    </row>
    <row r="58" spans="1:2" x14ac:dyDescent="0.3">
      <c r="A58" s="4" t="s">
        <v>389</v>
      </c>
      <c r="B58">
        <v>4</v>
      </c>
    </row>
    <row r="59" spans="1:2" x14ac:dyDescent="0.3">
      <c r="A59" s="4" t="s">
        <v>390</v>
      </c>
      <c r="B59">
        <v>9</v>
      </c>
    </row>
    <row r="60" spans="1:2" x14ac:dyDescent="0.3">
      <c r="A60" s="4" t="s">
        <v>391</v>
      </c>
      <c r="B60">
        <v>15</v>
      </c>
    </row>
    <row r="61" spans="1:2" x14ac:dyDescent="0.3">
      <c r="A61" s="4" t="s">
        <v>392</v>
      </c>
      <c r="B61">
        <v>5</v>
      </c>
    </row>
    <row r="62" spans="1:2" x14ac:dyDescent="0.3">
      <c r="A62" s="4" t="s">
        <v>393</v>
      </c>
      <c r="B62">
        <v>4</v>
      </c>
    </row>
    <row r="63" spans="1:2" x14ac:dyDescent="0.3">
      <c r="A63" s="4" t="s">
        <v>394</v>
      </c>
      <c r="B63">
        <v>21</v>
      </c>
    </row>
    <row r="64" spans="1:2" x14ac:dyDescent="0.3">
      <c r="A64" s="4" t="s">
        <v>395</v>
      </c>
      <c r="B64">
        <v>10</v>
      </c>
    </row>
    <row r="65" spans="1:11" x14ac:dyDescent="0.3">
      <c r="A65" s="4" t="s">
        <v>396</v>
      </c>
      <c r="B65">
        <v>14</v>
      </c>
    </row>
    <row r="66" spans="1:11" x14ac:dyDescent="0.3">
      <c r="A66" s="4" t="s">
        <v>397</v>
      </c>
      <c r="B66">
        <v>1</v>
      </c>
    </row>
    <row r="67" spans="1:11" x14ac:dyDescent="0.3">
      <c r="A67" s="4" t="s">
        <v>398</v>
      </c>
      <c r="B67">
        <v>5</v>
      </c>
      <c r="D67" t="s">
        <v>399</v>
      </c>
      <c r="E67" t="s">
        <v>400</v>
      </c>
    </row>
    <row r="68" spans="1:11" x14ac:dyDescent="0.3">
      <c r="A68" s="4" t="s">
        <v>401</v>
      </c>
      <c r="B68">
        <v>5</v>
      </c>
      <c r="D68" s="4" t="s">
        <v>385</v>
      </c>
      <c r="E68">
        <v>55</v>
      </c>
      <c r="I68" s="16" t="s">
        <v>402</v>
      </c>
      <c r="J68" s="16" t="s">
        <v>403</v>
      </c>
      <c r="K68" t="s">
        <v>404</v>
      </c>
    </row>
    <row r="69" spans="1:11" x14ac:dyDescent="0.3">
      <c r="A69" s="4" t="s">
        <v>405</v>
      </c>
      <c r="B69">
        <v>5</v>
      </c>
      <c r="D69" s="4" t="s">
        <v>406</v>
      </c>
      <c r="E69">
        <v>45</v>
      </c>
      <c r="I69" s="10" t="s">
        <v>407</v>
      </c>
      <c r="J69" s="12">
        <v>777</v>
      </c>
      <c r="K69">
        <v>1940</v>
      </c>
    </row>
    <row r="70" spans="1:11" x14ac:dyDescent="0.3">
      <c r="A70" s="4" t="s">
        <v>408</v>
      </c>
      <c r="B70">
        <v>6</v>
      </c>
      <c r="D70" s="4" t="s">
        <v>409</v>
      </c>
      <c r="E70">
        <v>38</v>
      </c>
      <c r="I70" s="12" t="s">
        <v>410</v>
      </c>
      <c r="J70" s="12">
        <v>430</v>
      </c>
      <c r="K70">
        <v>4398</v>
      </c>
    </row>
    <row r="71" spans="1:11" x14ac:dyDescent="0.3">
      <c r="A71" s="4" t="s">
        <v>411</v>
      </c>
      <c r="B71">
        <v>1</v>
      </c>
      <c r="D71" s="4" t="s">
        <v>412</v>
      </c>
      <c r="E71">
        <v>38</v>
      </c>
      <c r="I71" s="10" t="s">
        <v>383</v>
      </c>
      <c r="J71" s="10">
        <v>391</v>
      </c>
      <c r="K71">
        <v>3595</v>
      </c>
    </row>
    <row r="72" spans="1:11" x14ac:dyDescent="0.3">
      <c r="A72" s="4" t="s">
        <v>413</v>
      </c>
      <c r="B72">
        <v>1</v>
      </c>
      <c r="D72" s="4" t="s">
        <v>82</v>
      </c>
      <c r="E72">
        <v>29</v>
      </c>
      <c r="I72" s="10" t="s">
        <v>414</v>
      </c>
      <c r="J72" s="10">
        <v>353</v>
      </c>
      <c r="K72">
        <v>178</v>
      </c>
    </row>
    <row r="73" spans="1:11" x14ac:dyDescent="0.3">
      <c r="A73" s="4" t="s">
        <v>415</v>
      </c>
      <c r="B73">
        <v>2</v>
      </c>
      <c r="D73" s="4" t="s">
        <v>416</v>
      </c>
      <c r="E73">
        <v>28</v>
      </c>
      <c r="I73" s="12" t="s">
        <v>409</v>
      </c>
      <c r="J73" s="12">
        <v>323</v>
      </c>
      <c r="K73">
        <v>840</v>
      </c>
    </row>
    <row r="74" spans="1:11" x14ac:dyDescent="0.3">
      <c r="A74" s="4" t="s">
        <v>410</v>
      </c>
      <c r="B74">
        <v>20</v>
      </c>
      <c r="D74" s="4" t="s">
        <v>384</v>
      </c>
      <c r="E74">
        <v>23</v>
      </c>
      <c r="I74" s="10" t="s">
        <v>417</v>
      </c>
      <c r="J74" s="10">
        <v>253</v>
      </c>
      <c r="K74">
        <v>376</v>
      </c>
    </row>
    <row r="75" spans="1:11" x14ac:dyDescent="0.3">
      <c r="A75" s="4" t="s">
        <v>418</v>
      </c>
      <c r="B75">
        <v>10</v>
      </c>
      <c r="D75" s="4" t="s">
        <v>419</v>
      </c>
      <c r="E75">
        <v>22</v>
      </c>
      <c r="I75" s="12" t="s">
        <v>420</v>
      </c>
      <c r="J75" s="12">
        <v>178</v>
      </c>
      <c r="K75">
        <v>537</v>
      </c>
    </row>
    <row r="76" spans="1:11" x14ac:dyDescent="0.3">
      <c r="A76" s="4" t="s">
        <v>421</v>
      </c>
      <c r="B76">
        <v>3</v>
      </c>
      <c r="D76" s="4" t="s">
        <v>394</v>
      </c>
      <c r="E76">
        <v>21</v>
      </c>
      <c r="I76" s="10" t="s">
        <v>422</v>
      </c>
      <c r="J76" s="10">
        <v>168</v>
      </c>
      <c r="K76">
        <v>3970</v>
      </c>
    </row>
    <row r="77" spans="1:11" x14ac:dyDescent="0.3">
      <c r="A77" s="4" t="s">
        <v>423</v>
      </c>
      <c r="B77">
        <v>4</v>
      </c>
      <c r="D77" s="4" t="s">
        <v>410</v>
      </c>
      <c r="E77">
        <v>20</v>
      </c>
      <c r="I77" t="s">
        <v>424</v>
      </c>
      <c r="J77">
        <v>138</v>
      </c>
      <c r="K77">
        <v>15834</v>
      </c>
    </row>
    <row r="78" spans="1:11" x14ac:dyDescent="0.3">
      <c r="A78" s="4" t="s">
        <v>425</v>
      </c>
      <c r="B78">
        <v>2</v>
      </c>
      <c r="D78" s="4" t="s">
        <v>417</v>
      </c>
      <c r="E78">
        <v>19</v>
      </c>
    </row>
    <row r="79" spans="1:11" x14ac:dyDescent="0.3">
      <c r="A79" s="4" t="s">
        <v>426</v>
      </c>
      <c r="B79">
        <v>4</v>
      </c>
      <c r="D79" s="4" t="s">
        <v>386</v>
      </c>
      <c r="E79">
        <v>18</v>
      </c>
    </row>
    <row r="80" spans="1:11" x14ac:dyDescent="0.3">
      <c r="A80" s="4" t="s">
        <v>427</v>
      </c>
      <c r="B80">
        <v>5</v>
      </c>
      <c r="D80" s="4" t="s">
        <v>428</v>
      </c>
      <c r="E80">
        <v>18</v>
      </c>
      <c r="I80" t="s">
        <v>429</v>
      </c>
    </row>
    <row r="81" spans="1:10" x14ac:dyDescent="0.3">
      <c r="A81" s="4" t="s">
        <v>430</v>
      </c>
      <c r="B81">
        <v>1</v>
      </c>
      <c r="D81" s="4" t="s">
        <v>391</v>
      </c>
      <c r="E81">
        <v>15</v>
      </c>
    </row>
    <row r="82" spans="1:10" x14ac:dyDescent="0.3">
      <c r="A82" s="4" t="s">
        <v>414</v>
      </c>
      <c r="B82">
        <v>1</v>
      </c>
      <c r="D82" s="4" t="s">
        <v>396</v>
      </c>
      <c r="E82">
        <v>14</v>
      </c>
      <c r="I82" t="s">
        <v>412</v>
      </c>
      <c r="J82">
        <v>17</v>
      </c>
    </row>
    <row r="83" spans="1:10" x14ac:dyDescent="0.3">
      <c r="A83" s="4" t="s">
        <v>431</v>
      </c>
      <c r="B83">
        <v>1</v>
      </c>
      <c r="D83" s="4" t="s">
        <v>432</v>
      </c>
      <c r="E83">
        <v>14</v>
      </c>
      <c r="I83" t="s">
        <v>433</v>
      </c>
      <c r="J83">
        <v>6</v>
      </c>
    </row>
    <row r="84" spans="1:10" x14ac:dyDescent="0.3">
      <c r="A84" s="4" t="s">
        <v>424</v>
      </c>
      <c r="B84">
        <v>4</v>
      </c>
      <c r="D84" s="4" t="s">
        <v>433</v>
      </c>
      <c r="E84">
        <v>13</v>
      </c>
      <c r="I84" t="s">
        <v>387</v>
      </c>
      <c r="J84">
        <v>3</v>
      </c>
    </row>
    <row r="85" spans="1:10" x14ac:dyDescent="0.3">
      <c r="A85" s="4" t="s">
        <v>434</v>
      </c>
      <c r="B85">
        <v>1</v>
      </c>
      <c r="D85" s="4" t="s">
        <v>383</v>
      </c>
      <c r="E85">
        <v>11</v>
      </c>
      <c r="I85" t="s">
        <v>386</v>
      </c>
      <c r="J85">
        <v>2</v>
      </c>
    </row>
    <row r="86" spans="1:10" x14ac:dyDescent="0.3">
      <c r="A86" s="4" t="s">
        <v>419</v>
      </c>
      <c r="B86">
        <v>22</v>
      </c>
      <c r="D86" s="4" t="s">
        <v>387</v>
      </c>
      <c r="E86">
        <v>11</v>
      </c>
      <c r="I86" t="s">
        <v>396</v>
      </c>
      <c r="J86">
        <v>1</v>
      </c>
    </row>
    <row r="87" spans="1:10" x14ac:dyDescent="0.3">
      <c r="A87" s="4" t="s">
        <v>435</v>
      </c>
      <c r="B87">
        <v>5</v>
      </c>
      <c r="D87" s="4" t="s">
        <v>395</v>
      </c>
      <c r="E87">
        <v>10</v>
      </c>
      <c r="I87" t="s">
        <v>436</v>
      </c>
      <c r="J87">
        <v>1</v>
      </c>
    </row>
    <row r="88" spans="1:10" x14ac:dyDescent="0.3">
      <c r="A88" s="4" t="s">
        <v>417</v>
      </c>
      <c r="B88">
        <v>19</v>
      </c>
      <c r="D88" s="4" t="s">
        <v>418</v>
      </c>
      <c r="E88">
        <v>10</v>
      </c>
    </row>
    <row r="89" spans="1:10" x14ac:dyDescent="0.3">
      <c r="A89" s="4" t="s">
        <v>406</v>
      </c>
      <c r="B89">
        <v>45</v>
      </c>
      <c r="D89" s="4" t="s">
        <v>437</v>
      </c>
      <c r="E89">
        <v>10</v>
      </c>
      <c r="I89" t="s">
        <v>438</v>
      </c>
    </row>
    <row r="90" spans="1:10" x14ac:dyDescent="0.3">
      <c r="A90" s="4" t="s">
        <v>409</v>
      </c>
      <c r="B90">
        <v>38</v>
      </c>
      <c r="D90" s="4" t="s">
        <v>439</v>
      </c>
      <c r="E90">
        <v>10</v>
      </c>
    </row>
    <row r="91" spans="1:10" x14ac:dyDescent="0.3">
      <c r="A91" s="4" t="s">
        <v>82</v>
      </c>
      <c r="B91">
        <v>29</v>
      </c>
      <c r="D91" s="4" t="s">
        <v>390</v>
      </c>
      <c r="E91">
        <v>9</v>
      </c>
      <c r="I91" t="s">
        <v>383</v>
      </c>
      <c r="J91">
        <v>30</v>
      </c>
    </row>
    <row r="92" spans="1:10" x14ac:dyDescent="0.3">
      <c r="A92" s="4" t="s">
        <v>412</v>
      </c>
      <c r="B92">
        <v>38</v>
      </c>
      <c r="D92" s="4" t="s">
        <v>440</v>
      </c>
      <c r="E92">
        <v>7</v>
      </c>
      <c r="I92" t="s">
        <v>410</v>
      </c>
      <c r="J92">
        <v>30</v>
      </c>
    </row>
    <row r="93" spans="1:10" x14ac:dyDescent="0.3">
      <c r="A93" s="4" t="s">
        <v>437</v>
      </c>
      <c r="B93">
        <v>10</v>
      </c>
      <c r="D93" s="4" t="s">
        <v>408</v>
      </c>
      <c r="E93">
        <v>6</v>
      </c>
      <c r="I93" t="s">
        <v>414</v>
      </c>
      <c r="J93">
        <v>29</v>
      </c>
    </row>
    <row r="94" spans="1:10" x14ac:dyDescent="0.3">
      <c r="A94" s="4" t="s">
        <v>436</v>
      </c>
      <c r="B94">
        <v>3</v>
      </c>
      <c r="D94" s="4" t="s">
        <v>392</v>
      </c>
      <c r="E94">
        <v>5</v>
      </c>
      <c r="I94" t="s">
        <v>409</v>
      </c>
      <c r="J94">
        <v>29</v>
      </c>
    </row>
    <row r="95" spans="1:10" x14ac:dyDescent="0.3">
      <c r="A95" s="4" t="s">
        <v>433</v>
      </c>
      <c r="B95">
        <v>13</v>
      </c>
      <c r="D95" s="4" t="s">
        <v>398</v>
      </c>
      <c r="E95">
        <v>5</v>
      </c>
      <c r="I95" t="s">
        <v>420</v>
      </c>
      <c r="J95">
        <v>28</v>
      </c>
    </row>
    <row r="96" spans="1:10" x14ac:dyDescent="0.3">
      <c r="A96" s="4" t="s">
        <v>441</v>
      </c>
      <c r="B96">
        <v>5</v>
      </c>
      <c r="D96" s="4" t="s">
        <v>401</v>
      </c>
      <c r="E96">
        <v>5</v>
      </c>
      <c r="I96" t="s">
        <v>424</v>
      </c>
      <c r="J96">
        <v>27</v>
      </c>
    </row>
    <row r="97" spans="1:10" x14ac:dyDescent="0.3">
      <c r="A97" s="4" t="s">
        <v>432</v>
      </c>
      <c r="B97">
        <v>14</v>
      </c>
      <c r="D97" s="4" t="s">
        <v>405</v>
      </c>
      <c r="E97">
        <v>5</v>
      </c>
      <c r="I97" t="s">
        <v>417</v>
      </c>
      <c r="J97">
        <v>24</v>
      </c>
    </row>
    <row r="98" spans="1:10" x14ac:dyDescent="0.3">
      <c r="A98" s="4" t="s">
        <v>442</v>
      </c>
      <c r="B98">
        <v>5</v>
      </c>
      <c r="D98" s="4" t="s">
        <v>427</v>
      </c>
      <c r="E98">
        <v>5</v>
      </c>
      <c r="I98" t="s">
        <v>422</v>
      </c>
      <c r="J98">
        <v>24</v>
      </c>
    </row>
    <row r="99" spans="1:10" x14ac:dyDescent="0.3">
      <c r="A99" s="4" t="s">
        <v>440</v>
      </c>
      <c r="B99">
        <v>7</v>
      </c>
      <c r="D99" s="4" t="s">
        <v>435</v>
      </c>
      <c r="E99">
        <v>5</v>
      </c>
    </row>
    <row r="100" spans="1:10" x14ac:dyDescent="0.3">
      <c r="A100" s="4" t="s">
        <v>443</v>
      </c>
      <c r="B100">
        <v>1</v>
      </c>
      <c r="D100" s="4" t="s">
        <v>441</v>
      </c>
      <c r="E100">
        <v>5</v>
      </c>
    </row>
    <row r="101" spans="1:10" x14ac:dyDescent="0.3">
      <c r="A101" s="4" t="s">
        <v>444</v>
      </c>
      <c r="B101">
        <v>2</v>
      </c>
      <c r="D101" s="4" t="s">
        <v>442</v>
      </c>
      <c r="E101">
        <v>5</v>
      </c>
    </row>
    <row r="102" spans="1:10" x14ac:dyDescent="0.3">
      <c r="A102" s="4" t="s">
        <v>445</v>
      </c>
      <c r="B102">
        <v>1</v>
      </c>
      <c r="D102" s="4" t="s">
        <v>446</v>
      </c>
      <c r="E102">
        <v>5</v>
      </c>
    </row>
    <row r="103" spans="1:10" x14ac:dyDescent="0.3">
      <c r="A103" s="4" t="s">
        <v>416</v>
      </c>
      <c r="B103">
        <v>28</v>
      </c>
      <c r="D103" s="4" t="s">
        <v>389</v>
      </c>
      <c r="E103">
        <v>4</v>
      </c>
    </row>
    <row r="104" spans="1:10" x14ac:dyDescent="0.3">
      <c r="A104" s="4" t="s">
        <v>439</v>
      </c>
      <c r="B104">
        <v>10</v>
      </c>
      <c r="D104" s="4" t="s">
        <v>393</v>
      </c>
      <c r="E104">
        <v>4</v>
      </c>
    </row>
    <row r="105" spans="1:10" x14ac:dyDescent="0.3">
      <c r="A105" s="4" t="s">
        <v>447</v>
      </c>
      <c r="B105">
        <v>2</v>
      </c>
      <c r="D105" s="4" t="s">
        <v>423</v>
      </c>
      <c r="E105">
        <v>4</v>
      </c>
    </row>
    <row r="106" spans="1:10" x14ac:dyDescent="0.3">
      <c r="A106" s="4" t="s">
        <v>448</v>
      </c>
      <c r="B106">
        <v>2</v>
      </c>
      <c r="D106" s="4" t="s">
        <v>426</v>
      </c>
      <c r="E106">
        <v>4</v>
      </c>
    </row>
    <row r="107" spans="1:10" x14ac:dyDescent="0.3">
      <c r="A107" s="4" t="s">
        <v>428</v>
      </c>
      <c r="B107">
        <v>18</v>
      </c>
      <c r="D107" s="4" t="s">
        <v>424</v>
      </c>
      <c r="E107">
        <v>4</v>
      </c>
    </row>
    <row r="108" spans="1:10" x14ac:dyDescent="0.3">
      <c r="A108" s="4" t="s">
        <v>449</v>
      </c>
      <c r="B108">
        <v>1</v>
      </c>
      <c r="D108" s="4" t="s">
        <v>421</v>
      </c>
      <c r="E108">
        <v>3</v>
      </c>
    </row>
    <row r="109" spans="1:10" x14ac:dyDescent="0.3">
      <c r="A109" s="4" t="s">
        <v>446</v>
      </c>
      <c r="B109">
        <v>5</v>
      </c>
      <c r="D109" s="4" t="s">
        <v>436</v>
      </c>
      <c r="E109">
        <v>3</v>
      </c>
    </row>
    <row r="110" spans="1:10" x14ac:dyDescent="0.3">
      <c r="A110" s="4" t="s">
        <v>450</v>
      </c>
      <c r="B110">
        <v>1</v>
      </c>
      <c r="D110" s="4" t="s">
        <v>415</v>
      </c>
      <c r="E110">
        <v>2</v>
      </c>
    </row>
    <row r="111" spans="1:10" x14ac:dyDescent="0.3">
      <c r="A111" s="4" t="s">
        <v>451</v>
      </c>
      <c r="B111">
        <v>1</v>
      </c>
      <c r="D111" s="4" t="s">
        <v>425</v>
      </c>
      <c r="E111">
        <v>2</v>
      </c>
    </row>
    <row r="112" spans="1:10" x14ac:dyDescent="0.3">
      <c r="A112" s="4" t="s">
        <v>452</v>
      </c>
      <c r="B112">
        <v>1</v>
      </c>
      <c r="D112" s="4" t="s">
        <v>444</v>
      </c>
      <c r="E112">
        <v>2</v>
      </c>
    </row>
    <row r="113" spans="1:5" x14ac:dyDescent="0.3">
      <c r="A113" s="4" t="s">
        <v>33</v>
      </c>
      <c r="B113">
        <v>609</v>
      </c>
      <c r="D113" s="4" t="s">
        <v>447</v>
      </c>
      <c r="E113">
        <v>2</v>
      </c>
    </row>
    <row r="114" spans="1:5" x14ac:dyDescent="0.3">
      <c r="D114" s="4" t="s">
        <v>448</v>
      </c>
      <c r="E114">
        <v>2</v>
      </c>
    </row>
    <row r="115" spans="1:5" x14ac:dyDescent="0.3">
      <c r="D115" s="4" t="s">
        <v>388</v>
      </c>
      <c r="E115">
        <v>1</v>
      </c>
    </row>
    <row r="116" spans="1:5" x14ac:dyDescent="0.3">
      <c r="D116" s="4" t="s">
        <v>397</v>
      </c>
      <c r="E116">
        <v>1</v>
      </c>
    </row>
    <row r="117" spans="1:5" x14ac:dyDescent="0.3">
      <c r="D117" s="4" t="s">
        <v>411</v>
      </c>
      <c r="E117">
        <v>1</v>
      </c>
    </row>
    <row r="118" spans="1:5" x14ac:dyDescent="0.3">
      <c r="D118" s="4" t="s">
        <v>413</v>
      </c>
      <c r="E118">
        <v>1</v>
      </c>
    </row>
    <row r="119" spans="1:5" x14ac:dyDescent="0.3">
      <c r="D119" s="4" t="s">
        <v>430</v>
      </c>
      <c r="E119">
        <v>1</v>
      </c>
    </row>
    <row r="120" spans="1:5" x14ac:dyDescent="0.3">
      <c r="D120" s="4" t="s">
        <v>414</v>
      </c>
      <c r="E120">
        <v>1</v>
      </c>
    </row>
    <row r="121" spans="1:5" x14ac:dyDescent="0.3">
      <c r="D121" s="4" t="s">
        <v>431</v>
      </c>
      <c r="E121">
        <v>1</v>
      </c>
    </row>
    <row r="122" spans="1:5" x14ac:dyDescent="0.3">
      <c r="D122" s="4" t="s">
        <v>434</v>
      </c>
      <c r="E122">
        <v>1</v>
      </c>
    </row>
    <row r="123" spans="1:5" x14ac:dyDescent="0.3">
      <c r="D123" s="4" t="s">
        <v>443</v>
      </c>
      <c r="E123">
        <v>1</v>
      </c>
    </row>
    <row r="124" spans="1:5" x14ac:dyDescent="0.3">
      <c r="D124" s="4" t="s">
        <v>445</v>
      </c>
      <c r="E124">
        <v>1</v>
      </c>
    </row>
    <row r="125" spans="1:5" x14ac:dyDescent="0.3">
      <c r="D125" s="4" t="s">
        <v>449</v>
      </c>
      <c r="E125">
        <v>1</v>
      </c>
    </row>
    <row r="126" spans="1:5" x14ac:dyDescent="0.3">
      <c r="D126" s="4" t="s">
        <v>450</v>
      </c>
      <c r="E126">
        <v>1</v>
      </c>
    </row>
    <row r="127" spans="1:5" x14ac:dyDescent="0.3">
      <c r="D127" s="4" t="s">
        <v>451</v>
      </c>
      <c r="E127">
        <v>1</v>
      </c>
    </row>
    <row r="128" spans="1:5" x14ac:dyDescent="0.3">
      <c r="D128" s="4" t="s">
        <v>452</v>
      </c>
      <c r="E128">
        <v>1</v>
      </c>
    </row>
  </sheetData>
  <pageMargins left="0.7" right="0.7" top="0.75" bottom="0.75" header="0.3" footer="0.3"/>
  <pageSetup orientation="portrait" horizontalDpi="4294967293" verticalDpi="4294967293" r:id="rId5"/>
  <drawing r:id="rId6"/>
  <tableParts count="3"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3453-F3B5-4175-9E1B-973363D8B447}">
  <dimension ref="A3:AA194"/>
  <sheetViews>
    <sheetView topLeftCell="B1" zoomScaleNormal="100" workbookViewId="0">
      <selection activeCell="P157" sqref="P157"/>
    </sheetView>
  </sheetViews>
  <sheetFormatPr defaultRowHeight="14.4" x14ac:dyDescent="0.3"/>
  <cols>
    <col min="1" max="1" width="17.33203125" bestFit="1" customWidth="1"/>
    <col min="2" max="2" width="27.33203125" bestFit="1" customWidth="1"/>
    <col min="3" max="3" width="12.5546875" bestFit="1" customWidth="1"/>
    <col min="4" max="4" width="23.33203125" bestFit="1" customWidth="1"/>
    <col min="12" max="12" width="17.33203125" bestFit="1" customWidth="1"/>
    <col min="13" max="13" width="37.33203125" bestFit="1" customWidth="1"/>
    <col min="15" max="15" width="24.33203125" customWidth="1"/>
    <col min="16" max="16" width="22.33203125" customWidth="1"/>
    <col min="17" max="17" width="19.6640625" customWidth="1"/>
    <col min="21" max="21" width="42.33203125" customWidth="1"/>
    <col min="23" max="24" width="10.6640625" customWidth="1"/>
    <col min="26" max="26" width="9.5546875" customWidth="1"/>
    <col min="27" max="27" width="54.33203125" customWidth="1"/>
  </cols>
  <sheetData>
    <row r="3" spans="1:13" x14ac:dyDescent="0.3">
      <c r="A3" s="3" t="s">
        <v>22</v>
      </c>
      <c r="B3" t="s">
        <v>901</v>
      </c>
      <c r="L3" s="3" t="s">
        <v>22</v>
      </c>
      <c r="M3" t="s">
        <v>379</v>
      </c>
    </row>
    <row r="4" spans="1:13" x14ac:dyDescent="0.3">
      <c r="A4" s="4" t="s">
        <v>902</v>
      </c>
      <c r="B4">
        <v>29</v>
      </c>
      <c r="L4" s="4" t="s">
        <v>59</v>
      </c>
      <c r="M4">
        <v>29</v>
      </c>
    </row>
    <row r="5" spans="1:13" x14ac:dyDescent="0.3">
      <c r="A5" s="4" t="s">
        <v>903</v>
      </c>
      <c r="B5">
        <v>175</v>
      </c>
      <c r="L5" s="4" t="s">
        <v>63</v>
      </c>
      <c r="M5">
        <v>93</v>
      </c>
    </row>
    <row r="6" spans="1:13" x14ac:dyDescent="0.3">
      <c r="A6" s="4" t="s">
        <v>904</v>
      </c>
      <c r="B6">
        <v>98</v>
      </c>
      <c r="L6" s="4" t="s">
        <v>64</v>
      </c>
      <c r="M6">
        <v>91</v>
      </c>
    </row>
    <row r="7" spans="1:13" x14ac:dyDescent="0.3">
      <c r="A7" s="4" t="s">
        <v>905</v>
      </c>
      <c r="B7">
        <v>95</v>
      </c>
      <c r="L7" s="4" t="s">
        <v>68</v>
      </c>
      <c r="M7">
        <v>223</v>
      </c>
    </row>
    <row r="8" spans="1:13" x14ac:dyDescent="0.3">
      <c r="A8" s="4" t="s">
        <v>906</v>
      </c>
      <c r="B8">
        <v>69</v>
      </c>
      <c r="L8" s="4" t="s">
        <v>70</v>
      </c>
      <c r="M8">
        <v>68</v>
      </c>
    </row>
    <row r="9" spans="1:13" x14ac:dyDescent="0.3">
      <c r="A9" s="4" t="s">
        <v>907</v>
      </c>
      <c r="B9">
        <v>52</v>
      </c>
      <c r="L9" s="4" t="s">
        <v>380</v>
      </c>
      <c r="M9">
        <v>56</v>
      </c>
    </row>
    <row r="10" spans="1:13" x14ac:dyDescent="0.3">
      <c r="A10" s="4" t="s">
        <v>908</v>
      </c>
      <c r="B10">
        <v>27</v>
      </c>
      <c r="L10" s="4" t="s">
        <v>72</v>
      </c>
      <c r="M10">
        <v>49</v>
      </c>
    </row>
    <row r="11" spans="1:13" x14ac:dyDescent="0.3">
      <c r="A11" s="4" t="s">
        <v>909</v>
      </c>
      <c r="B11">
        <v>25</v>
      </c>
      <c r="L11" s="4" t="s">
        <v>33</v>
      </c>
      <c r="M11">
        <v>609</v>
      </c>
    </row>
    <row r="12" spans="1:13" x14ac:dyDescent="0.3">
      <c r="A12" s="4" t="s">
        <v>910</v>
      </c>
      <c r="B12">
        <v>17</v>
      </c>
    </row>
    <row r="13" spans="1:13" x14ac:dyDescent="0.3">
      <c r="A13" s="4" t="s">
        <v>911</v>
      </c>
      <c r="B13">
        <v>16</v>
      </c>
    </row>
    <row r="14" spans="1:13" x14ac:dyDescent="0.3">
      <c r="A14" s="4" t="s">
        <v>912</v>
      </c>
      <c r="B14">
        <v>3</v>
      </c>
    </row>
    <row r="15" spans="1:13" x14ac:dyDescent="0.3">
      <c r="A15" s="4" t="s">
        <v>913</v>
      </c>
      <c r="B15">
        <v>3</v>
      </c>
    </row>
    <row r="16" spans="1:13" x14ac:dyDescent="0.3">
      <c r="A16" s="4" t="s">
        <v>33</v>
      </c>
      <c r="B16">
        <v>609</v>
      </c>
    </row>
    <row r="20" spans="12:13" x14ac:dyDescent="0.3">
      <c r="L20" s="3" t="s">
        <v>22</v>
      </c>
      <c r="M20" t="s">
        <v>914</v>
      </c>
    </row>
    <row r="21" spans="12:13" x14ac:dyDescent="0.3">
      <c r="L21" s="4" t="s">
        <v>59</v>
      </c>
      <c r="M21">
        <v>29</v>
      </c>
    </row>
    <row r="22" spans="12:13" x14ac:dyDescent="0.3">
      <c r="L22" s="4" t="s">
        <v>915</v>
      </c>
      <c r="M22">
        <v>28</v>
      </c>
    </row>
    <row r="23" spans="12:13" x14ac:dyDescent="0.3">
      <c r="L23" s="4" t="s">
        <v>61</v>
      </c>
      <c r="M23">
        <v>52</v>
      </c>
    </row>
    <row r="24" spans="12:13" x14ac:dyDescent="0.3">
      <c r="L24" s="4" t="s">
        <v>63</v>
      </c>
      <c r="M24">
        <v>41</v>
      </c>
    </row>
    <row r="25" spans="12:13" x14ac:dyDescent="0.3">
      <c r="L25" s="4" t="s">
        <v>64</v>
      </c>
      <c r="M25">
        <v>43</v>
      </c>
    </row>
    <row r="26" spans="12:13" x14ac:dyDescent="0.3">
      <c r="L26" s="4" t="s">
        <v>66</v>
      </c>
      <c r="M26">
        <v>68</v>
      </c>
    </row>
    <row r="27" spans="12:13" x14ac:dyDescent="0.3">
      <c r="L27" s="4" t="s">
        <v>68</v>
      </c>
      <c r="M27">
        <v>85</v>
      </c>
    </row>
    <row r="28" spans="12:13" x14ac:dyDescent="0.3">
      <c r="L28" s="4" t="s">
        <v>70</v>
      </c>
      <c r="M28">
        <v>126</v>
      </c>
    </row>
    <row r="29" spans="12:13" x14ac:dyDescent="0.3">
      <c r="L29" s="4" t="s">
        <v>380</v>
      </c>
      <c r="M29">
        <v>91</v>
      </c>
    </row>
    <row r="30" spans="12:13" x14ac:dyDescent="0.3">
      <c r="L30" s="4" t="s">
        <v>72</v>
      </c>
      <c r="M30">
        <v>46</v>
      </c>
    </row>
    <row r="31" spans="12:13" x14ac:dyDescent="0.3">
      <c r="L31" s="4" t="s">
        <v>33</v>
      </c>
      <c r="M31">
        <v>609</v>
      </c>
    </row>
    <row r="37" spans="12:27" x14ac:dyDescent="0.3">
      <c r="L37" t="s">
        <v>916</v>
      </c>
      <c r="M37" t="s">
        <v>917</v>
      </c>
      <c r="O37" t="s">
        <v>918</v>
      </c>
      <c r="P37" t="s">
        <v>919</v>
      </c>
      <c r="Q37" t="s">
        <v>21</v>
      </c>
      <c r="T37" t="s">
        <v>920</v>
      </c>
      <c r="U37" t="s">
        <v>921</v>
      </c>
      <c r="V37" t="s">
        <v>21</v>
      </c>
      <c r="W37" t="s">
        <v>922</v>
      </c>
      <c r="X37" t="s">
        <v>923</v>
      </c>
      <c r="Z37" s="15" t="s">
        <v>920</v>
      </c>
      <c r="AA37" s="16" t="s">
        <v>924</v>
      </c>
    </row>
    <row r="38" spans="12:27" x14ac:dyDescent="0.3">
      <c r="L38">
        <v>221</v>
      </c>
      <c r="M38" t="s">
        <v>925</v>
      </c>
      <c r="O38">
        <v>29</v>
      </c>
      <c r="P38" t="s">
        <v>925</v>
      </c>
      <c r="T38">
        <v>840</v>
      </c>
      <c r="U38" t="s">
        <v>926</v>
      </c>
      <c r="Z38">
        <v>119</v>
      </c>
      <c r="AA38" t="s">
        <v>926</v>
      </c>
    </row>
    <row r="39" spans="12:27" x14ac:dyDescent="0.3">
      <c r="L39">
        <v>216</v>
      </c>
      <c r="M39" t="s">
        <v>927</v>
      </c>
      <c r="O39">
        <v>29</v>
      </c>
      <c r="P39" t="s">
        <v>928</v>
      </c>
      <c r="T39">
        <v>795</v>
      </c>
      <c r="U39" t="s">
        <v>929</v>
      </c>
      <c r="Z39">
        <v>112</v>
      </c>
      <c r="AA39" t="s">
        <v>929</v>
      </c>
    </row>
    <row r="40" spans="12:27" x14ac:dyDescent="0.3">
      <c r="L40">
        <v>216</v>
      </c>
      <c r="M40" t="s">
        <v>930</v>
      </c>
      <c r="O40">
        <v>28</v>
      </c>
      <c r="P40" t="s">
        <v>931</v>
      </c>
      <c r="T40">
        <v>793</v>
      </c>
      <c r="U40" t="s">
        <v>932</v>
      </c>
      <c r="Z40">
        <v>104</v>
      </c>
      <c r="AA40" t="s">
        <v>933</v>
      </c>
    </row>
    <row r="41" spans="12:27" x14ac:dyDescent="0.3">
      <c r="L41">
        <v>213</v>
      </c>
      <c r="M41" t="s">
        <v>934</v>
      </c>
      <c r="O41">
        <v>28</v>
      </c>
      <c r="P41" t="s">
        <v>935</v>
      </c>
      <c r="T41">
        <v>691</v>
      </c>
      <c r="U41" t="s">
        <v>933</v>
      </c>
      <c r="Z41">
        <v>96</v>
      </c>
      <c r="AA41" t="s">
        <v>932</v>
      </c>
    </row>
    <row r="42" spans="12:27" x14ac:dyDescent="0.3">
      <c r="L42">
        <v>208</v>
      </c>
      <c r="M42" t="s">
        <v>931</v>
      </c>
      <c r="O42">
        <v>27</v>
      </c>
      <c r="P42" t="s">
        <v>936</v>
      </c>
      <c r="T42">
        <v>630</v>
      </c>
      <c r="U42" t="s">
        <v>937</v>
      </c>
      <c r="Z42">
        <v>73</v>
      </c>
      <c r="AA42" t="s">
        <v>938</v>
      </c>
    </row>
    <row r="43" spans="12:27" x14ac:dyDescent="0.3">
      <c r="L43">
        <v>205</v>
      </c>
      <c r="M43" t="s">
        <v>936</v>
      </c>
      <c r="O43">
        <v>25</v>
      </c>
      <c r="P43" t="s">
        <v>939</v>
      </c>
      <c r="T43">
        <v>463</v>
      </c>
      <c r="U43" t="s">
        <v>940</v>
      </c>
      <c r="Z43">
        <v>69</v>
      </c>
      <c r="AA43" t="s">
        <v>937</v>
      </c>
    </row>
    <row r="44" spans="12:27" x14ac:dyDescent="0.3">
      <c r="L44">
        <v>203</v>
      </c>
      <c r="M44" t="s">
        <v>941</v>
      </c>
      <c r="O44">
        <v>25</v>
      </c>
      <c r="P44" t="s">
        <v>942</v>
      </c>
      <c r="T44">
        <v>416</v>
      </c>
      <c r="U44" t="s">
        <v>943</v>
      </c>
      <c r="Z44">
        <v>66</v>
      </c>
      <c r="AA44" t="s">
        <v>940</v>
      </c>
    </row>
    <row r="45" spans="12:27" x14ac:dyDescent="0.3">
      <c r="L45">
        <v>199</v>
      </c>
      <c r="M45" t="s">
        <v>944</v>
      </c>
      <c r="O45">
        <v>25</v>
      </c>
      <c r="P45" t="s">
        <v>945</v>
      </c>
      <c r="T45">
        <v>415</v>
      </c>
      <c r="U45" t="s">
        <v>946</v>
      </c>
      <c r="Z45">
        <v>54</v>
      </c>
      <c r="AA45" t="s">
        <v>946</v>
      </c>
    </row>
    <row r="46" spans="12:27" x14ac:dyDescent="0.3">
      <c r="L46">
        <v>199</v>
      </c>
      <c r="M46" t="s">
        <v>947</v>
      </c>
      <c r="O46">
        <v>25</v>
      </c>
      <c r="P46" t="s">
        <v>948</v>
      </c>
      <c r="T46">
        <v>401</v>
      </c>
      <c r="U46" t="s">
        <v>949</v>
      </c>
      <c r="Z46">
        <v>51</v>
      </c>
      <c r="AA46" t="s">
        <v>950</v>
      </c>
    </row>
    <row r="47" spans="12:27" x14ac:dyDescent="0.3">
      <c r="L47">
        <v>198</v>
      </c>
      <c r="M47" t="s">
        <v>951</v>
      </c>
      <c r="O47">
        <v>25</v>
      </c>
      <c r="P47" t="s">
        <v>951</v>
      </c>
      <c r="T47">
        <v>398</v>
      </c>
      <c r="U47" t="s">
        <v>952</v>
      </c>
      <c r="Z47">
        <v>46</v>
      </c>
      <c r="AA47" t="s">
        <v>949</v>
      </c>
    </row>
    <row r="48" spans="12:27" x14ac:dyDescent="0.3">
      <c r="L48">
        <v>198</v>
      </c>
      <c r="M48" t="s">
        <v>953</v>
      </c>
      <c r="O48">
        <v>24</v>
      </c>
      <c r="P48" t="s">
        <v>954</v>
      </c>
      <c r="T48">
        <v>386</v>
      </c>
      <c r="U48" t="s">
        <v>955</v>
      </c>
      <c r="Z48">
        <v>46</v>
      </c>
      <c r="AA48" t="s">
        <v>952</v>
      </c>
    </row>
    <row r="49" spans="12:27" x14ac:dyDescent="0.3">
      <c r="L49">
        <v>194</v>
      </c>
      <c r="M49" t="s">
        <v>945</v>
      </c>
      <c r="O49">
        <v>24</v>
      </c>
      <c r="P49" t="s">
        <v>930</v>
      </c>
      <c r="T49">
        <v>371</v>
      </c>
      <c r="U49" t="s">
        <v>938</v>
      </c>
      <c r="Z49">
        <v>43</v>
      </c>
      <c r="AA49" t="s">
        <v>956</v>
      </c>
    </row>
    <row r="50" spans="12:27" x14ac:dyDescent="0.3">
      <c r="L50">
        <v>189</v>
      </c>
      <c r="M50" t="s">
        <v>957</v>
      </c>
      <c r="O50">
        <v>24</v>
      </c>
      <c r="P50" t="s">
        <v>927</v>
      </c>
      <c r="T50">
        <v>354</v>
      </c>
      <c r="U50" t="s">
        <v>958</v>
      </c>
      <c r="Z50">
        <v>38</v>
      </c>
      <c r="AA50" t="s">
        <v>955</v>
      </c>
    </row>
    <row r="51" spans="12:27" x14ac:dyDescent="0.3">
      <c r="L51">
        <v>188</v>
      </c>
      <c r="M51" t="s">
        <v>959</v>
      </c>
      <c r="O51">
        <v>24</v>
      </c>
      <c r="P51" t="s">
        <v>960</v>
      </c>
      <c r="T51">
        <v>344</v>
      </c>
      <c r="U51" t="s">
        <v>956</v>
      </c>
      <c r="Z51">
        <v>33</v>
      </c>
      <c r="AA51" t="s">
        <v>961</v>
      </c>
    </row>
    <row r="52" spans="12:27" x14ac:dyDescent="0.3">
      <c r="L52">
        <v>187</v>
      </c>
      <c r="M52" t="s">
        <v>942</v>
      </c>
      <c r="O52">
        <v>24</v>
      </c>
      <c r="P52" t="s">
        <v>962</v>
      </c>
      <c r="T52">
        <v>319</v>
      </c>
      <c r="U52" t="s">
        <v>963</v>
      </c>
      <c r="Z52">
        <v>32</v>
      </c>
      <c r="AA52" t="s">
        <v>964</v>
      </c>
    </row>
    <row r="53" spans="12:27" x14ac:dyDescent="0.3">
      <c r="L53">
        <v>187</v>
      </c>
      <c r="M53" t="s">
        <v>939</v>
      </c>
      <c r="O53">
        <v>24</v>
      </c>
      <c r="P53" t="s">
        <v>957</v>
      </c>
      <c r="T53">
        <v>283</v>
      </c>
      <c r="U53" t="s">
        <v>961</v>
      </c>
      <c r="Z53">
        <v>32</v>
      </c>
      <c r="AA53" t="s">
        <v>958</v>
      </c>
    </row>
    <row r="54" spans="12:27" x14ac:dyDescent="0.3">
      <c r="L54">
        <v>186</v>
      </c>
      <c r="M54" t="s">
        <v>965</v>
      </c>
      <c r="O54">
        <v>24</v>
      </c>
      <c r="P54" t="s">
        <v>966</v>
      </c>
      <c r="T54">
        <v>242</v>
      </c>
      <c r="U54" t="s">
        <v>967</v>
      </c>
      <c r="Z54">
        <v>31</v>
      </c>
      <c r="AA54" t="s">
        <v>968</v>
      </c>
    </row>
    <row r="55" spans="12:27" x14ac:dyDescent="0.3">
      <c r="L55">
        <v>179</v>
      </c>
      <c r="M55" t="s">
        <v>962</v>
      </c>
      <c r="O55">
        <v>24</v>
      </c>
      <c r="P55" t="s">
        <v>969</v>
      </c>
      <c r="T55">
        <v>208</v>
      </c>
      <c r="U55" t="s">
        <v>970</v>
      </c>
      <c r="Z55">
        <v>29</v>
      </c>
      <c r="AA55" t="s">
        <v>971</v>
      </c>
    </row>
    <row r="56" spans="12:27" x14ac:dyDescent="0.3">
      <c r="L56">
        <v>178</v>
      </c>
      <c r="M56" t="s">
        <v>935</v>
      </c>
      <c r="O56">
        <v>24</v>
      </c>
      <c r="P56" t="s">
        <v>972</v>
      </c>
      <c r="T56">
        <v>205</v>
      </c>
      <c r="U56" t="s">
        <v>973</v>
      </c>
      <c r="Z56">
        <v>28</v>
      </c>
      <c r="AA56" t="s">
        <v>974</v>
      </c>
    </row>
    <row r="57" spans="12:27" x14ac:dyDescent="0.3">
      <c r="L57">
        <v>172</v>
      </c>
      <c r="M57" t="s">
        <v>975</v>
      </c>
      <c r="O57">
        <v>24</v>
      </c>
      <c r="P57" t="s">
        <v>976</v>
      </c>
      <c r="T57">
        <v>203</v>
      </c>
      <c r="U57" t="s">
        <v>977</v>
      </c>
      <c r="Z57">
        <v>28</v>
      </c>
      <c r="AA57" t="s">
        <v>970</v>
      </c>
    </row>
    <row r="58" spans="12:27" x14ac:dyDescent="0.3">
      <c r="L58">
        <v>171</v>
      </c>
      <c r="M58" t="s">
        <v>978</v>
      </c>
      <c r="O58">
        <v>24</v>
      </c>
      <c r="P58" t="s">
        <v>979</v>
      </c>
      <c r="T58">
        <v>199</v>
      </c>
      <c r="U58" t="s">
        <v>980</v>
      </c>
      <c r="Z58">
        <v>27</v>
      </c>
      <c r="AA58" t="s">
        <v>973</v>
      </c>
    </row>
    <row r="59" spans="12:27" x14ac:dyDescent="0.3">
      <c r="L59">
        <v>168</v>
      </c>
      <c r="M59" t="s">
        <v>981</v>
      </c>
      <c r="O59">
        <v>23</v>
      </c>
      <c r="P59" t="s">
        <v>975</v>
      </c>
      <c r="T59">
        <v>193</v>
      </c>
      <c r="U59" t="s">
        <v>950</v>
      </c>
      <c r="Z59">
        <v>27</v>
      </c>
      <c r="AA59" t="s">
        <v>943</v>
      </c>
    </row>
    <row r="60" spans="12:27" x14ac:dyDescent="0.3">
      <c r="L60">
        <v>168</v>
      </c>
      <c r="M60" t="s">
        <v>979</v>
      </c>
      <c r="O60">
        <v>23</v>
      </c>
      <c r="P60" t="s">
        <v>982</v>
      </c>
      <c r="T60">
        <v>189</v>
      </c>
      <c r="U60" t="s">
        <v>983</v>
      </c>
      <c r="Z60">
        <v>26</v>
      </c>
      <c r="AA60" t="s">
        <v>963</v>
      </c>
    </row>
    <row r="61" spans="12:27" x14ac:dyDescent="0.3">
      <c r="L61">
        <v>168</v>
      </c>
      <c r="M61" t="s">
        <v>976</v>
      </c>
      <c r="O61">
        <v>23</v>
      </c>
      <c r="P61" t="s">
        <v>947</v>
      </c>
      <c r="T61">
        <v>188</v>
      </c>
      <c r="U61" t="s">
        <v>971</v>
      </c>
      <c r="Z61">
        <v>26</v>
      </c>
      <c r="AA61" t="s">
        <v>984</v>
      </c>
    </row>
    <row r="62" spans="12:27" x14ac:dyDescent="0.3">
      <c r="L62">
        <v>168</v>
      </c>
      <c r="M62" t="s">
        <v>972</v>
      </c>
      <c r="O62">
        <v>23</v>
      </c>
      <c r="P62" t="s">
        <v>944</v>
      </c>
      <c r="T62">
        <v>187</v>
      </c>
      <c r="U62" t="s">
        <v>985</v>
      </c>
      <c r="Z62">
        <v>25</v>
      </c>
      <c r="AA62" t="s">
        <v>986</v>
      </c>
    </row>
    <row r="63" spans="12:27" x14ac:dyDescent="0.3">
      <c r="L63">
        <v>168</v>
      </c>
      <c r="M63" t="s">
        <v>969</v>
      </c>
      <c r="O63">
        <v>23</v>
      </c>
      <c r="P63" t="s">
        <v>981</v>
      </c>
      <c r="T63">
        <v>180</v>
      </c>
      <c r="U63" t="s">
        <v>987</v>
      </c>
      <c r="Z63">
        <v>25</v>
      </c>
      <c r="AA63" t="s">
        <v>967</v>
      </c>
    </row>
    <row r="64" spans="12:27" x14ac:dyDescent="0.3">
      <c r="L64">
        <v>167</v>
      </c>
      <c r="M64" t="s">
        <v>988</v>
      </c>
      <c r="O64">
        <v>22</v>
      </c>
      <c r="P64" t="s">
        <v>965</v>
      </c>
      <c r="T64">
        <v>178</v>
      </c>
      <c r="U64" t="s">
        <v>974</v>
      </c>
      <c r="Z64">
        <v>25</v>
      </c>
      <c r="AA64" t="s">
        <v>985</v>
      </c>
    </row>
    <row r="65" spans="12:27" x14ac:dyDescent="0.3">
      <c r="L65">
        <v>165</v>
      </c>
      <c r="M65" t="s">
        <v>989</v>
      </c>
      <c r="O65">
        <v>22</v>
      </c>
      <c r="P65" t="s">
        <v>988</v>
      </c>
      <c r="T65">
        <v>178</v>
      </c>
      <c r="U65" t="s">
        <v>984</v>
      </c>
      <c r="Z65">
        <v>24</v>
      </c>
      <c r="AA65" t="s">
        <v>990</v>
      </c>
    </row>
    <row r="66" spans="12:27" x14ac:dyDescent="0.3">
      <c r="L66">
        <v>164</v>
      </c>
      <c r="M66" t="s">
        <v>991</v>
      </c>
      <c r="O66">
        <v>21</v>
      </c>
      <c r="P66" t="s">
        <v>989</v>
      </c>
      <c r="T66">
        <v>176</v>
      </c>
      <c r="U66" t="s">
        <v>968</v>
      </c>
      <c r="Z66">
        <v>24</v>
      </c>
      <c r="AA66" t="s">
        <v>983</v>
      </c>
    </row>
    <row r="67" spans="12:27" x14ac:dyDescent="0.3">
      <c r="L67">
        <v>160</v>
      </c>
      <c r="M67" t="s">
        <v>992</v>
      </c>
      <c r="O67">
        <v>21</v>
      </c>
      <c r="P67" t="s">
        <v>953</v>
      </c>
      <c r="T67">
        <v>172</v>
      </c>
      <c r="U67" t="s">
        <v>993</v>
      </c>
      <c r="Z67">
        <v>24</v>
      </c>
      <c r="AA67" t="s">
        <v>994</v>
      </c>
    </row>
    <row r="68" spans="12:27" x14ac:dyDescent="0.3">
      <c r="L68">
        <v>159</v>
      </c>
      <c r="M68" t="s">
        <v>995</v>
      </c>
      <c r="O68">
        <v>21</v>
      </c>
      <c r="P68" t="s">
        <v>934</v>
      </c>
      <c r="T68">
        <v>171</v>
      </c>
      <c r="U68" t="s">
        <v>996</v>
      </c>
      <c r="Z68">
        <v>23</v>
      </c>
      <c r="AA68" t="s">
        <v>997</v>
      </c>
    </row>
    <row r="69" spans="12:27" x14ac:dyDescent="0.3">
      <c r="L69">
        <v>157</v>
      </c>
      <c r="M69" t="s">
        <v>998</v>
      </c>
      <c r="O69">
        <v>21</v>
      </c>
      <c r="P69" t="s">
        <v>941</v>
      </c>
      <c r="T69">
        <v>167</v>
      </c>
      <c r="U69" t="s">
        <v>999</v>
      </c>
      <c r="Z69">
        <v>23</v>
      </c>
      <c r="AA69" t="s">
        <v>993</v>
      </c>
    </row>
    <row r="70" spans="12:27" x14ac:dyDescent="0.3">
      <c r="L70">
        <v>157</v>
      </c>
      <c r="M70" t="s">
        <v>1000</v>
      </c>
      <c r="O70">
        <v>20</v>
      </c>
      <c r="P70" t="s">
        <v>1001</v>
      </c>
      <c r="T70">
        <v>165</v>
      </c>
      <c r="U70" t="s">
        <v>1002</v>
      </c>
      <c r="Z70">
        <v>22</v>
      </c>
      <c r="AA70" t="s">
        <v>999</v>
      </c>
    </row>
    <row r="71" spans="12:27" x14ac:dyDescent="0.3">
      <c r="L71">
        <v>156</v>
      </c>
      <c r="M71" t="s">
        <v>1003</v>
      </c>
      <c r="O71">
        <v>20</v>
      </c>
      <c r="P71" t="s">
        <v>978</v>
      </c>
      <c r="T71">
        <v>164</v>
      </c>
      <c r="U71" t="s">
        <v>1004</v>
      </c>
      <c r="Z71">
        <v>21</v>
      </c>
      <c r="AA71" t="s">
        <v>1002</v>
      </c>
    </row>
    <row r="72" spans="12:27" x14ac:dyDescent="0.3">
      <c r="L72">
        <v>152</v>
      </c>
      <c r="M72" t="s">
        <v>1005</v>
      </c>
      <c r="O72">
        <v>19</v>
      </c>
      <c r="P72" t="s">
        <v>1006</v>
      </c>
      <c r="T72">
        <v>157</v>
      </c>
      <c r="U72" t="s">
        <v>1007</v>
      </c>
      <c r="Z72">
        <v>20</v>
      </c>
      <c r="AA72" t="s">
        <v>996</v>
      </c>
    </row>
    <row r="73" spans="12:27" x14ac:dyDescent="0.3">
      <c r="L73">
        <v>152</v>
      </c>
      <c r="M73" t="s">
        <v>982</v>
      </c>
      <c r="O73">
        <v>19</v>
      </c>
      <c r="P73" t="s">
        <v>1008</v>
      </c>
      <c r="T73">
        <v>156</v>
      </c>
      <c r="U73" t="s">
        <v>1009</v>
      </c>
      <c r="Z73">
        <v>18</v>
      </c>
      <c r="AA73" t="s">
        <v>987</v>
      </c>
    </row>
    <row r="74" spans="12:27" x14ac:dyDescent="0.3">
      <c r="L74">
        <v>151</v>
      </c>
      <c r="M74" t="s">
        <v>1010</v>
      </c>
      <c r="O74">
        <v>18</v>
      </c>
      <c r="P74" t="s">
        <v>1000</v>
      </c>
      <c r="T74">
        <v>152</v>
      </c>
      <c r="U74" t="s">
        <v>1011</v>
      </c>
      <c r="Z74">
        <v>17</v>
      </c>
      <c r="AA74" t="s">
        <v>1007</v>
      </c>
    </row>
    <row r="75" spans="12:27" x14ac:dyDescent="0.3">
      <c r="L75">
        <v>151</v>
      </c>
      <c r="M75" t="s">
        <v>954</v>
      </c>
      <c r="O75">
        <v>18</v>
      </c>
      <c r="P75" t="s">
        <v>1012</v>
      </c>
      <c r="T75">
        <v>152</v>
      </c>
      <c r="U75" t="s">
        <v>997</v>
      </c>
      <c r="Z75">
        <v>17</v>
      </c>
      <c r="AA75" t="s">
        <v>977</v>
      </c>
    </row>
    <row r="76" spans="12:27" x14ac:dyDescent="0.3">
      <c r="L76">
        <v>150</v>
      </c>
      <c r="M76" t="s">
        <v>960</v>
      </c>
      <c r="O76">
        <v>17</v>
      </c>
      <c r="P76" t="s">
        <v>998</v>
      </c>
      <c r="T76">
        <v>151</v>
      </c>
      <c r="U76" t="s">
        <v>1013</v>
      </c>
      <c r="Z76">
        <v>16</v>
      </c>
      <c r="AA76" t="s">
        <v>1014</v>
      </c>
    </row>
    <row r="77" spans="12:27" x14ac:dyDescent="0.3">
      <c r="L77">
        <v>150</v>
      </c>
      <c r="M77" t="s">
        <v>1015</v>
      </c>
      <c r="O77">
        <v>17</v>
      </c>
      <c r="P77" t="s">
        <v>1016</v>
      </c>
      <c r="T77">
        <v>151</v>
      </c>
      <c r="U77" t="s">
        <v>994</v>
      </c>
      <c r="Z77">
        <v>16</v>
      </c>
      <c r="AA77" t="s">
        <v>1017</v>
      </c>
    </row>
    <row r="78" spans="12:27" x14ac:dyDescent="0.3">
      <c r="L78">
        <v>147</v>
      </c>
      <c r="M78" t="s">
        <v>1018</v>
      </c>
      <c r="O78">
        <v>17</v>
      </c>
      <c r="P78" t="s">
        <v>1019</v>
      </c>
      <c r="T78">
        <v>147</v>
      </c>
      <c r="U78" t="s">
        <v>1020</v>
      </c>
      <c r="Z78">
        <v>16</v>
      </c>
      <c r="AA78" t="s">
        <v>1020</v>
      </c>
    </row>
    <row r="79" spans="12:27" x14ac:dyDescent="0.3">
      <c r="L79">
        <v>146</v>
      </c>
      <c r="M79" t="s">
        <v>948</v>
      </c>
      <c r="O79">
        <v>17</v>
      </c>
      <c r="P79" t="s">
        <v>1021</v>
      </c>
      <c r="T79">
        <v>146</v>
      </c>
      <c r="U79" t="s">
        <v>986</v>
      </c>
      <c r="Z79">
        <v>15</v>
      </c>
      <c r="AA79" t="s">
        <v>1022</v>
      </c>
    </row>
    <row r="80" spans="12:27" x14ac:dyDescent="0.3">
      <c r="L80">
        <v>144</v>
      </c>
      <c r="M80" t="s">
        <v>1023</v>
      </c>
      <c r="O80">
        <v>16</v>
      </c>
      <c r="P80" t="s">
        <v>1018</v>
      </c>
      <c r="T80">
        <v>144</v>
      </c>
      <c r="U80" t="s">
        <v>1024</v>
      </c>
      <c r="Z80">
        <v>15</v>
      </c>
      <c r="AA80" t="s">
        <v>1025</v>
      </c>
    </row>
    <row r="81" spans="12:27" x14ac:dyDescent="0.3">
      <c r="L81">
        <v>142</v>
      </c>
      <c r="M81" t="s">
        <v>1026</v>
      </c>
      <c r="O81">
        <v>16</v>
      </c>
      <c r="P81" t="s">
        <v>1027</v>
      </c>
      <c r="T81">
        <v>142</v>
      </c>
      <c r="U81" t="s">
        <v>1028</v>
      </c>
      <c r="Z81">
        <v>15</v>
      </c>
      <c r="AA81" t="s">
        <v>1029</v>
      </c>
    </row>
    <row r="82" spans="12:27" x14ac:dyDescent="0.3">
      <c r="L82">
        <v>141</v>
      </c>
      <c r="M82" t="s">
        <v>1030</v>
      </c>
      <c r="O82">
        <v>16</v>
      </c>
      <c r="P82" t="s">
        <v>1031</v>
      </c>
      <c r="Q82" t="s">
        <v>1032</v>
      </c>
      <c r="T82">
        <v>136</v>
      </c>
      <c r="U82" t="s">
        <v>1033</v>
      </c>
      <c r="Z82">
        <v>14</v>
      </c>
      <c r="AA82" t="s">
        <v>1034</v>
      </c>
    </row>
    <row r="83" spans="12:27" x14ac:dyDescent="0.3">
      <c r="L83">
        <v>136</v>
      </c>
      <c r="M83" t="s">
        <v>1035</v>
      </c>
      <c r="O83">
        <v>16</v>
      </c>
      <c r="P83" t="s">
        <v>1036</v>
      </c>
      <c r="T83">
        <v>136</v>
      </c>
      <c r="U83" t="s">
        <v>1017</v>
      </c>
      <c r="Z83">
        <v>14</v>
      </c>
      <c r="AA83" t="s">
        <v>1037</v>
      </c>
    </row>
    <row r="84" spans="12:27" x14ac:dyDescent="0.3">
      <c r="L84">
        <v>136</v>
      </c>
      <c r="M84" t="s">
        <v>1027</v>
      </c>
      <c r="O84">
        <v>16</v>
      </c>
      <c r="P84" t="s">
        <v>1038</v>
      </c>
      <c r="T84">
        <v>132</v>
      </c>
      <c r="U84" t="s">
        <v>1039</v>
      </c>
      <c r="Z84">
        <v>13</v>
      </c>
      <c r="AA84" t="s">
        <v>1040</v>
      </c>
    </row>
    <row r="85" spans="12:27" x14ac:dyDescent="0.3">
      <c r="L85">
        <v>135</v>
      </c>
      <c r="M85" t="s">
        <v>1041</v>
      </c>
      <c r="O85">
        <v>16</v>
      </c>
      <c r="P85" t="s">
        <v>1042</v>
      </c>
      <c r="T85">
        <v>132</v>
      </c>
      <c r="U85" t="s">
        <v>1043</v>
      </c>
      <c r="Z85">
        <v>13</v>
      </c>
      <c r="AA85" t="s">
        <v>1011</v>
      </c>
    </row>
    <row r="86" spans="12:27" x14ac:dyDescent="0.3">
      <c r="L86">
        <v>134</v>
      </c>
      <c r="M86" t="s">
        <v>1012</v>
      </c>
      <c r="O86">
        <v>16</v>
      </c>
      <c r="P86" t="s">
        <v>1044</v>
      </c>
      <c r="T86">
        <v>129</v>
      </c>
      <c r="U86" t="s">
        <v>1045</v>
      </c>
      <c r="Z86">
        <v>13</v>
      </c>
      <c r="AA86" t="s">
        <v>1046</v>
      </c>
    </row>
    <row r="87" spans="12:27" x14ac:dyDescent="0.3">
      <c r="L87">
        <v>132</v>
      </c>
      <c r="M87" t="s">
        <v>1047</v>
      </c>
      <c r="O87">
        <v>16</v>
      </c>
      <c r="P87" t="s">
        <v>1048</v>
      </c>
      <c r="T87">
        <v>128</v>
      </c>
      <c r="U87" t="s">
        <v>964</v>
      </c>
      <c r="Z87">
        <v>13</v>
      </c>
      <c r="AA87" t="s">
        <v>1049</v>
      </c>
    </row>
    <row r="88" spans="12:27" x14ac:dyDescent="0.3">
      <c r="L88">
        <v>132</v>
      </c>
      <c r="M88" t="s">
        <v>1050</v>
      </c>
      <c r="O88">
        <v>16</v>
      </c>
      <c r="P88" t="s">
        <v>1051</v>
      </c>
      <c r="T88">
        <v>125</v>
      </c>
      <c r="U88" t="s">
        <v>1052</v>
      </c>
      <c r="Z88">
        <v>13</v>
      </c>
      <c r="AA88" t="s">
        <v>1009</v>
      </c>
    </row>
    <row r="89" spans="12:27" x14ac:dyDescent="0.3">
      <c r="L89">
        <v>131</v>
      </c>
      <c r="M89" t="s">
        <v>1016</v>
      </c>
      <c r="O89">
        <v>15</v>
      </c>
      <c r="P89" t="s">
        <v>1053</v>
      </c>
      <c r="T89">
        <v>116</v>
      </c>
      <c r="U89" t="s">
        <v>1054</v>
      </c>
      <c r="Z89">
        <v>12</v>
      </c>
      <c r="AA89" t="s">
        <v>1055</v>
      </c>
    </row>
    <row r="90" spans="12:27" x14ac:dyDescent="0.3">
      <c r="L90">
        <v>131</v>
      </c>
      <c r="M90" t="s">
        <v>1056</v>
      </c>
      <c r="O90">
        <v>15</v>
      </c>
      <c r="P90" t="s">
        <v>1057</v>
      </c>
      <c r="T90">
        <v>115</v>
      </c>
      <c r="U90" t="s">
        <v>1058</v>
      </c>
      <c r="Z90">
        <v>12</v>
      </c>
      <c r="AA90" t="s">
        <v>1046</v>
      </c>
    </row>
    <row r="91" spans="12:27" x14ac:dyDescent="0.3">
      <c r="L91">
        <v>129</v>
      </c>
      <c r="M91" t="s">
        <v>1059</v>
      </c>
      <c r="O91">
        <v>15</v>
      </c>
      <c r="P91" t="s">
        <v>1060</v>
      </c>
      <c r="T91">
        <v>110</v>
      </c>
      <c r="U91" t="s">
        <v>1029</v>
      </c>
      <c r="Z91">
        <v>12</v>
      </c>
      <c r="AA91" t="s">
        <v>980</v>
      </c>
    </row>
    <row r="92" spans="12:27" x14ac:dyDescent="0.3">
      <c r="L92">
        <v>125</v>
      </c>
      <c r="M92" t="s">
        <v>1061</v>
      </c>
      <c r="O92">
        <v>15</v>
      </c>
      <c r="P92" t="s">
        <v>1062</v>
      </c>
      <c r="Q92" t="s">
        <v>1063</v>
      </c>
      <c r="T92">
        <v>109</v>
      </c>
      <c r="U92" t="s">
        <v>1022</v>
      </c>
      <c r="Z92">
        <v>12</v>
      </c>
      <c r="AA92" t="s">
        <v>1064</v>
      </c>
    </row>
    <row r="93" spans="12:27" x14ac:dyDescent="0.3">
      <c r="L93">
        <v>116</v>
      </c>
      <c r="M93" t="s">
        <v>1065</v>
      </c>
      <c r="O93">
        <v>14</v>
      </c>
      <c r="P93" t="s">
        <v>1066</v>
      </c>
      <c r="T93">
        <v>108</v>
      </c>
      <c r="U93" t="s">
        <v>1067</v>
      </c>
      <c r="Z93">
        <v>11</v>
      </c>
      <c r="AA93" t="s">
        <v>1068</v>
      </c>
    </row>
    <row r="94" spans="12:27" x14ac:dyDescent="0.3">
      <c r="L94">
        <v>115</v>
      </c>
      <c r="M94" t="s">
        <v>1069</v>
      </c>
      <c r="O94">
        <v>14</v>
      </c>
      <c r="P94" t="s">
        <v>1070</v>
      </c>
      <c r="T94">
        <v>107</v>
      </c>
      <c r="U94" t="s">
        <v>1068</v>
      </c>
      <c r="Z94">
        <v>11</v>
      </c>
      <c r="AA94" t="s">
        <v>1028</v>
      </c>
    </row>
    <row r="95" spans="12:27" x14ac:dyDescent="0.3">
      <c r="L95">
        <v>111</v>
      </c>
      <c r="M95" t="s">
        <v>1071</v>
      </c>
      <c r="O95">
        <v>14</v>
      </c>
      <c r="P95" t="s">
        <v>995</v>
      </c>
      <c r="T95">
        <v>103</v>
      </c>
      <c r="U95" t="s">
        <v>1046</v>
      </c>
      <c r="Z95">
        <v>11</v>
      </c>
      <c r="AA95" t="s">
        <v>1024</v>
      </c>
    </row>
    <row r="96" spans="12:27" x14ac:dyDescent="0.3">
      <c r="L96">
        <v>110</v>
      </c>
      <c r="M96" t="s">
        <v>1053</v>
      </c>
      <c r="O96">
        <v>14</v>
      </c>
      <c r="P96" t="s">
        <v>1072</v>
      </c>
      <c r="T96">
        <v>101</v>
      </c>
      <c r="U96" t="s">
        <v>1073</v>
      </c>
      <c r="Z96">
        <v>11</v>
      </c>
      <c r="AA96" t="s">
        <v>1073</v>
      </c>
    </row>
    <row r="97" spans="12:27" x14ac:dyDescent="0.3">
      <c r="L97">
        <v>109</v>
      </c>
      <c r="M97" t="s">
        <v>1074</v>
      </c>
      <c r="O97">
        <v>14</v>
      </c>
      <c r="P97" t="s">
        <v>1075</v>
      </c>
      <c r="Q97" t="s">
        <v>1063</v>
      </c>
      <c r="T97">
        <v>97</v>
      </c>
      <c r="U97" t="s">
        <v>1014</v>
      </c>
      <c r="Z97">
        <v>11</v>
      </c>
      <c r="AA97" t="s">
        <v>1045</v>
      </c>
    </row>
    <row r="98" spans="12:27" x14ac:dyDescent="0.3">
      <c r="L98">
        <v>108</v>
      </c>
      <c r="M98" t="s">
        <v>1076</v>
      </c>
      <c r="O98">
        <v>13</v>
      </c>
      <c r="P98" t="s">
        <v>1003</v>
      </c>
      <c r="T98">
        <v>95</v>
      </c>
      <c r="U98" t="s">
        <v>990</v>
      </c>
      <c r="Z98">
        <v>10</v>
      </c>
      <c r="AA98" t="s">
        <v>1033</v>
      </c>
    </row>
    <row r="99" spans="12:27" x14ac:dyDescent="0.3">
      <c r="L99">
        <v>107</v>
      </c>
      <c r="M99" t="s">
        <v>1077</v>
      </c>
      <c r="O99">
        <v>13</v>
      </c>
      <c r="P99" t="s">
        <v>1078</v>
      </c>
      <c r="T99">
        <v>92</v>
      </c>
      <c r="U99" t="s">
        <v>1040</v>
      </c>
      <c r="Z99">
        <v>10</v>
      </c>
      <c r="AA99" t="s">
        <v>1058</v>
      </c>
    </row>
    <row r="100" spans="12:27" x14ac:dyDescent="0.3">
      <c r="L100">
        <v>106</v>
      </c>
      <c r="M100" t="s">
        <v>1079</v>
      </c>
      <c r="O100">
        <v>13</v>
      </c>
      <c r="P100" t="s">
        <v>1080</v>
      </c>
      <c r="T100">
        <v>83</v>
      </c>
      <c r="U100" t="s">
        <v>1081</v>
      </c>
      <c r="Z100">
        <v>10</v>
      </c>
      <c r="AA100" t="s">
        <v>1039</v>
      </c>
    </row>
    <row r="101" spans="12:27" x14ac:dyDescent="0.3">
      <c r="L101">
        <v>104</v>
      </c>
      <c r="M101" t="s">
        <v>1075</v>
      </c>
      <c r="O101">
        <v>13</v>
      </c>
      <c r="P101" t="s">
        <v>1005</v>
      </c>
      <c r="T101">
        <v>83</v>
      </c>
      <c r="U101" t="s">
        <v>1037</v>
      </c>
      <c r="Z101">
        <v>10</v>
      </c>
      <c r="AA101" t="s">
        <v>1082</v>
      </c>
    </row>
    <row r="102" spans="12:27" x14ac:dyDescent="0.3">
      <c r="L102">
        <v>103</v>
      </c>
      <c r="M102" t="s">
        <v>1019</v>
      </c>
      <c r="O102">
        <v>13</v>
      </c>
      <c r="P102" t="s">
        <v>1083</v>
      </c>
      <c r="T102">
        <v>82</v>
      </c>
      <c r="U102" t="s">
        <v>1034</v>
      </c>
      <c r="Z102">
        <v>10</v>
      </c>
      <c r="AA102" t="s">
        <v>1004</v>
      </c>
    </row>
    <row r="103" spans="12:27" x14ac:dyDescent="0.3">
      <c r="L103">
        <v>101</v>
      </c>
      <c r="M103" t="s">
        <v>1084</v>
      </c>
      <c r="O103">
        <v>13</v>
      </c>
      <c r="P103" t="s">
        <v>1085</v>
      </c>
      <c r="T103">
        <v>81</v>
      </c>
      <c r="U103" t="s">
        <v>1064</v>
      </c>
      <c r="Z103">
        <v>9</v>
      </c>
      <c r="AA103" t="s">
        <v>1067</v>
      </c>
    </row>
    <row r="104" spans="12:27" x14ac:dyDescent="0.3">
      <c r="L104">
        <v>100</v>
      </c>
      <c r="M104" t="s">
        <v>1086</v>
      </c>
      <c r="O104">
        <v>13</v>
      </c>
      <c r="P104" t="s">
        <v>1087</v>
      </c>
      <c r="T104">
        <v>80</v>
      </c>
      <c r="U104" t="s">
        <v>1088</v>
      </c>
      <c r="Z104">
        <v>9</v>
      </c>
      <c r="AA104" t="s">
        <v>1054</v>
      </c>
    </row>
    <row r="105" spans="12:27" x14ac:dyDescent="0.3">
      <c r="L105">
        <v>100</v>
      </c>
      <c r="M105" t="s">
        <v>1089</v>
      </c>
      <c r="O105">
        <v>13</v>
      </c>
      <c r="P105" t="s">
        <v>1090</v>
      </c>
      <c r="T105">
        <v>69</v>
      </c>
      <c r="U105" t="s">
        <v>1091</v>
      </c>
      <c r="Z105">
        <v>8</v>
      </c>
      <c r="AA105" t="s">
        <v>1092</v>
      </c>
    </row>
    <row r="106" spans="12:27" x14ac:dyDescent="0.3">
      <c r="L106">
        <v>99</v>
      </c>
      <c r="M106" t="s">
        <v>1036</v>
      </c>
      <c r="O106">
        <v>13</v>
      </c>
      <c r="P106" t="s">
        <v>1093</v>
      </c>
      <c r="T106">
        <v>67</v>
      </c>
      <c r="U106" t="s">
        <v>1094</v>
      </c>
      <c r="Z106">
        <v>8</v>
      </c>
      <c r="AA106" t="s">
        <v>1013</v>
      </c>
    </row>
    <row r="107" spans="12:27" x14ac:dyDescent="0.3">
      <c r="L107">
        <v>99</v>
      </c>
      <c r="M107" t="s">
        <v>1095</v>
      </c>
      <c r="O107">
        <v>12</v>
      </c>
      <c r="P107" t="s">
        <v>1096</v>
      </c>
      <c r="T107">
        <v>66</v>
      </c>
      <c r="U107" t="s">
        <v>1082</v>
      </c>
      <c r="Z107">
        <v>8</v>
      </c>
      <c r="AA107" t="s">
        <v>1052</v>
      </c>
    </row>
    <row r="108" spans="12:27" x14ac:dyDescent="0.3">
      <c r="L108">
        <v>98</v>
      </c>
      <c r="M108" t="s">
        <v>1001</v>
      </c>
      <c r="O108">
        <v>12</v>
      </c>
      <c r="P108" t="s">
        <v>992</v>
      </c>
      <c r="T108">
        <v>55</v>
      </c>
      <c r="U108" t="s">
        <v>1097</v>
      </c>
      <c r="Z108">
        <v>8</v>
      </c>
      <c r="AA108" t="s">
        <v>1088</v>
      </c>
    </row>
    <row r="109" spans="12:27" x14ac:dyDescent="0.3">
      <c r="L109">
        <v>97</v>
      </c>
      <c r="M109" t="s">
        <v>1051</v>
      </c>
      <c r="O109">
        <v>12</v>
      </c>
      <c r="P109" t="s">
        <v>1098</v>
      </c>
      <c r="T109">
        <v>51</v>
      </c>
      <c r="U109" t="s">
        <v>1099</v>
      </c>
      <c r="Z109">
        <v>7</v>
      </c>
      <c r="AA109" t="s">
        <v>1091</v>
      </c>
    </row>
    <row r="110" spans="12:27" x14ac:dyDescent="0.3">
      <c r="L110">
        <v>97</v>
      </c>
      <c r="M110" t="s">
        <v>1083</v>
      </c>
      <c r="O110">
        <v>12</v>
      </c>
      <c r="P110" t="s">
        <v>1100</v>
      </c>
      <c r="T110">
        <v>49</v>
      </c>
      <c r="U110" t="s">
        <v>1055</v>
      </c>
      <c r="Z110">
        <v>7</v>
      </c>
      <c r="AA110" t="s">
        <v>1043</v>
      </c>
    </row>
    <row r="111" spans="12:27" x14ac:dyDescent="0.3">
      <c r="L111">
        <v>97</v>
      </c>
      <c r="M111" t="s">
        <v>1101</v>
      </c>
      <c r="O111">
        <v>12</v>
      </c>
      <c r="P111" t="s">
        <v>1079</v>
      </c>
      <c r="T111">
        <v>48</v>
      </c>
      <c r="U111" t="s">
        <v>1049</v>
      </c>
      <c r="Z111">
        <v>7</v>
      </c>
      <c r="AA111" t="s">
        <v>1094</v>
      </c>
    </row>
    <row r="112" spans="12:27" x14ac:dyDescent="0.3">
      <c r="L112">
        <v>96</v>
      </c>
      <c r="M112" t="s">
        <v>1102</v>
      </c>
      <c r="O112">
        <v>12</v>
      </c>
      <c r="P112" t="s">
        <v>1103</v>
      </c>
      <c r="T112">
        <v>47</v>
      </c>
      <c r="U112" t="s">
        <v>1025</v>
      </c>
      <c r="Z112">
        <v>5</v>
      </c>
      <c r="AA112" t="s">
        <v>1097</v>
      </c>
    </row>
    <row r="113" spans="12:27" x14ac:dyDescent="0.3">
      <c r="L113">
        <v>95</v>
      </c>
      <c r="M113" t="s">
        <v>966</v>
      </c>
      <c r="O113">
        <v>12</v>
      </c>
      <c r="P113" t="s">
        <v>1104</v>
      </c>
      <c r="T113">
        <v>37</v>
      </c>
      <c r="U113" t="s">
        <v>1105</v>
      </c>
      <c r="Z113">
        <v>5</v>
      </c>
      <c r="AA113" t="s">
        <v>1106</v>
      </c>
    </row>
    <row r="114" spans="12:27" x14ac:dyDescent="0.3">
      <c r="L114">
        <v>94</v>
      </c>
      <c r="M114" t="s">
        <v>1107</v>
      </c>
      <c r="O114">
        <v>12</v>
      </c>
      <c r="P114" t="s">
        <v>1108</v>
      </c>
      <c r="T114">
        <v>36</v>
      </c>
      <c r="U114" t="s">
        <v>1109</v>
      </c>
      <c r="Z114">
        <v>5</v>
      </c>
      <c r="AA114" t="s">
        <v>1081</v>
      </c>
    </row>
    <row r="115" spans="12:27" x14ac:dyDescent="0.3">
      <c r="L115">
        <v>92</v>
      </c>
      <c r="M115" t="s">
        <v>1087</v>
      </c>
      <c r="O115">
        <v>12</v>
      </c>
      <c r="P115" t="s">
        <v>1110</v>
      </c>
      <c r="T115">
        <v>34</v>
      </c>
      <c r="U115" t="s">
        <v>1092</v>
      </c>
      <c r="Z115">
        <v>4</v>
      </c>
      <c r="AA115" t="s">
        <v>1105</v>
      </c>
    </row>
    <row r="116" spans="12:27" x14ac:dyDescent="0.3">
      <c r="L116">
        <v>92</v>
      </c>
      <c r="M116" t="s">
        <v>1111</v>
      </c>
      <c r="O116">
        <v>11</v>
      </c>
      <c r="P116" t="s">
        <v>1101</v>
      </c>
      <c r="T116">
        <v>32</v>
      </c>
      <c r="U116" t="s">
        <v>1106</v>
      </c>
      <c r="Z116">
        <v>3</v>
      </c>
      <c r="AA116" t="s">
        <v>1099</v>
      </c>
    </row>
    <row r="117" spans="12:27" x14ac:dyDescent="0.3">
      <c r="L117">
        <v>87</v>
      </c>
      <c r="M117" t="s">
        <v>1112</v>
      </c>
      <c r="O117">
        <v>11</v>
      </c>
      <c r="P117" t="s">
        <v>1113</v>
      </c>
      <c r="T117">
        <v>29</v>
      </c>
      <c r="U117" t="s">
        <v>82</v>
      </c>
      <c r="Z117">
        <v>1</v>
      </c>
      <c r="AA117" t="s">
        <v>926</v>
      </c>
    </row>
    <row r="118" spans="12:27" x14ac:dyDescent="0.3">
      <c r="L118">
        <v>86</v>
      </c>
      <c r="M118" t="s">
        <v>1114</v>
      </c>
      <c r="O118">
        <v>11</v>
      </c>
      <c r="P118" t="s">
        <v>1059</v>
      </c>
      <c r="T118">
        <v>1</v>
      </c>
      <c r="U118" t="s">
        <v>1115</v>
      </c>
      <c r="Z118">
        <v>1</v>
      </c>
      <c r="AA118" t="s">
        <v>1109</v>
      </c>
    </row>
    <row r="119" spans="12:27" x14ac:dyDescent="0.3">
      <c r="L119">
        <v>86</v>
      </c>
      <c r="M119" t="s">
        <v>1116</v>
      </c>
      <c r="O119">
        <v>11</v>
      </c>
      <c r="P119" t="s">
        <v>1084</v>
      </c>
    </row>
    <row r="120" spans="12:27" x14ac:dyDescent="0.3">
      <c r="L120">
        <v>86</v>
      </c>
      <c r="M120" t="s">
        <v>1117</v>
      </c>
      <c r="O120">
        <v>11</v>
      </c>
      <c r="P120" t="s">
        <v>1023</v>
      </c>
    </row>
    <row r="121" spans="12:27" x14ac:dyDescent="0.3">
      <c r="L121">
        <v>86</v>
      </c>
      <c r="M121" t="s">
        <v>1118</v>
      </c>
      <c r="O121">
        <v>11</v>
      </c>
      <c r="P121" t="s">
        <v>1026</v>
      </c>
    </row>
    <row r="122" spans="12:27" x14ac:dyDescent="0.3">
      <c r="L122">
        <v>85</v>
      </c>
      <c r="M122" t="s">
        <v>1119</v>
      </c>
      <c r="O122">
        <v>11</v>
      </c>
      <c r="P122" t="s">
        <v>1030</v>
      </c>
    </row>
    <row r="123" spans="12:27" x14ac:dyDescent="0.3">
      <c r="L123">
        <v>84</v>
      </c>
      <c r="M123" t="s">
        <v>1031</v>
      </c>
      <c r="O123">
        <v>11</v>
      </c>
      <c r="P123" t="s">
        <v>1077</v>
      </c>
    </row>
    <row r="124" spans="12:27" x14ac:dyDescent="0.3">
      <c r="L124">
        <v>84</v>
      </c>
      <c r="M124" t="s">
        <v>1113</v>
      </c>
      <c r="O124">
        <v>11</v>
      </c>
      <c r="P124" t="s">
        <v>1119</v>
      </c>
    </row>
    <row r="125" spans="12:27" x14ac:dyDescent="0.3">
      <c r="L125">
        <v>83</v>
      </c>
      <c r="M125" t="s">
        <v>1120</v>
      </c>
      <c r="O125">
        <v>11</v>
      </c>
      <c r="P125" t="s">
        <v>1121</v>
      </c>
    </row>
    <row r="126" spans="12:27" x14ac:dyDescent="0.3">
      <c r="L126">
        <v>83</v>
      </c>
      <c r="M126" t="s">
        <v>1066</v>
      </c>
      <c r="O126">
        <v>10</v>
      </c>
      <c r="P126" t="s">
        <v>991</v>
      </c>
    </row>
    <row r="127" spans="12:27" x14ac:dyDescent="0.3">
      <c r="L127">
        <v>82</v>
      </c>
      <c r="M127" t="s">
        <v>1048</v>
      </c>
      <c r="O127">
        <v>10</v>
      </c>
      <c r="P127" t="s">
        <v>1122</v>
      </c>
    </row>
    <row r="128" spans="12:27" x14ac:dyDescent="0.3">
      <c r="L128">
        <v>82</v>
      </c>
      <c r="M128" t="s">
        <v>1044</v>
      </c>
      <c r="O128">
        <v>10</v>
      </c>
      <c r="P128" t="s">
        <v>1047</v>
      </c>
    </row>
    <row r="129" spans="12:16" x14ac:dyDescent="0.3">
      <c r="L129">
        <v>82</v>
      </c>
      <c r="M129" t="s">
        <v>1070</v>
      </c>
      <c r="O129">
        <v>10</v>
      </c>
      <c r="P129" t="s">
        <v>1015</v>
      </c>
    </row>
    <row r="130" spans="12:16" x14ac:dyDescent="0.3">
      <c r="L130">
        <v>81</v>
      </c>
      <c r="M130" t="s">
        <v>1096</v>
      </c>
      <c r="O130">
        <v>10</v>
      </c>
      <c r="P130" t="s">
        <v>1041</v>
      </c>
    </row>
    <row r="131" spans="12:16" x14ac:dyDescent="0.3">
      <c r="L131">
        <v>80</v>
      </c>
      <c r="M131" t="s">
        <v>1123</v>
      </c>
      <c r="O131">
        <v>10</v>
      </c>
      <c r="P131" t="s">
        <v>1069</v>
      </c>
    </row>
    <row r="132" spans="12:16" x14ac:dyDescent="0.3">
      <c r="L132">
        <v>80</v>
      </c>
      <c r="M132" t="s">
        <v>1124</v>
      </c>
      <c r="O132">
        <v>10</v>
      </c>
      <c r="P132" t="s">
        <v>1074</v>
      </c>
    </row>
    <row r="133" spans="12:16" x14ac:dyDescent="0.3">
      <c r="L133">
        <v>80</v>
      </c>
      <c r="M133" t="s">
        <v>1125</v>
      </c>
      <c r="O133">
        <v>10</v>
      </c>
      <c r="P133" t="s">
        <v>1035</v>
      </c>
    </row>
    <row r="134" spans="12:16" x14ac:dyDescent="0.3">
      <c r="L134">
        <v>80</v>
      </c>
      <c r="M134" t="s">
        <v>1126</v>
      </c>
      <c r="O134">
        <v>10</v>
      </c>
      <c r="P134" t="s">
        <v>1117</v>
      </c>
    </row>
    <row r="135" spans="12:16" x14ac:dyDescent="0.3">
      <c r="L135">
        <v>80</v>
      </c>
      <c r="M135" t="s">
        <v>1127</v>
      </c>
      <c r="O135">
        <v>10</v>
      </c>
      <c r="P135" t="s">
        <v>1116</v>
      </c>
    </row>
    <row r="136" spans="12:16" x14ac:dyDescent="0.3">
      <c r="L136">
        <v>76</v>
      </c>
      <c r="M136" t="s">
        <v>1038</v>
      </c>
      <c r="O136">
        <v>10</v>
      </c>
      <c r="P136" t="s">
        <v>1114</v>
      </c>
    </row>
    <row r="137" spans="12:16" x14ac:dyDescent="0.3">
      <c r="L137">
        <v>74</v>
      </c>
      <c r="M137" t="s">
        <v>1128</v>
      </c>
      <c r="O137">
        <v>9</v>
      </c>
      <c r="P137" t="s">
        <v>1065</v>
      </c>
    </row>
    <row r="138" spans="12:16" x14ac:dyDescent="0.3">
      <c r="L138">
        <v>74</v>
      </c>
      <c r="M138" t="s">
        <v>1129</v>
      </c>
      <c r="O138">
        <v>9</v>
      </c>
      <c r="P138" t="s">
        <v>1076</v>
      </c>
    </row>
    <row r="139" spans="12:16" x14ac:dyDescent="0.3">
      <c r="L139">
        <v>74</v>
      </c>
      <c r="M139" t="s">
        <v>1130</v>
      </c>
      <c r="O139">
        <v>9</v>
      </c>
      <c r="P139" t="s">
        <v>1131</v>
      </c>
    </row>
    <row r="140" spans="12:16" x14ac:dyDescent="0.3">
      <c r="L140">
        <v>74</v>
      </c>
      <c r="M140" t="s">
        <v>1072</v>
      </c>
      <c r="O140">
        <v>9</v>
      </c>
      <c r="P140" t="s">
        <v>1125</v>
      </c>
    </row>
    <row r="141" spans="12:16" x14ac:dyDescent="0.3">
      <c r="L141">
        <v>72</v>
      </c>
      <c r="M141" t="s">
        <v>1008</v>
      </c>
      <c r="O141">
        <v>9</v>
      </c>
      <c r="P141" t="s">
        <v>1124</v>
      </c>
    </row>
    <row r="142" spans="12:16" x14ac:dyDescent="0.3">
      <c r="L142">
        <v>71</v>
      </c>
      <c r="M142" t="s">
        <v>1110</v>
      </c>
      <c r="O142">
        <v>9</v>
      </c>
      <c r="P142" t="s">
        <v>1086</v>
      </c>
    </row>
    <row r="143" spans="12:16" x14ac:dyDescent="0.3">
      <c r="L143">
        <v>70</v>
      </c>
      <c r="M143" t="s">
        <v>1103</v>
      </c>
      <c r="O143">
        <v>9</v>
      </c>
      <c r="P143" t="s">
        <v>1123</v>
      </c>
    </row>
    <row r="144" spans="12:16" x14ac:dyDescent="0.3">
      <c r="L144">
        <v>69</v>
      </c>
      <c r="M144" t="s">
        <v>1006</v>
      </c>
      <c r="O144">
        <v>8</v>
      </c>
      <c r="P144" t="s">
        <v>1127</v>
      </c>
    </row>
    <row r="145" spans="12:17" x14ac:dyDescent="0.3">
      <c r="L145">
        <v>69</v>
      </c>
      <c r="M145" t="s">
        <v>1132</v>
      </c>
      <c r="O145">
        <v>8</v>
      </c>
      <c r="P145" t="s">
        <v>1061</v>
      </c>
    </row>
    <row r="146" spans="12:17" x14ac:dyDescent="0.3">
      <c r="L146">
        <v>69</v>
      </c>
      <c r="M146" t="s">
        <v>1133</v>
      </c>
      <c r="O146">
        <v>8</v>
      </c>
      <c r="P146" t="s">
        <v>1010</v>
      </c>
    </row>
    <row r="147" spans="12:17" x14ac:dyDescent="0.3">
      <c r="L147">
        <v>68</v>
      </c>
      <c r="M147" t="s">
        <v>1134</v>
      </c>
      <c r="O147">
        <v>8</v>
      </c>
      <c r="P147" t="s">
        <v>1071</v>
      </c>
    </row>
    <row r="148" spans="12:17" x14ac:dyDescent="0.3">
      <c r="L148">
        <v>68</v>
      </c>
      <c r="M148" t="s">
        <v>1135</v>
      </c>
      <c r="O148">
        <v>8</v>
      </c>
      <c r="P148" t="s">
        <v>1136</v>
      </c>
    </row>
    <row r="149" spans="12:17" x14ac:dyDescent="0.3">
      <c r="L149">
        <v>68</v>
      </c>
      <c r="M149" t="s">
        <v>1137</v>
      </c>
      <c r="O149">
        <v>8</v>
      </c>
      <c r="P149" t="s">
        <v>1130</v>
      </c>
    </row>
    <row r="150" spans="12:17" x14ac:dyDescent="0.3">
      <c r="L150">
        <v>67</v>
      </c>
      <c r="M150" t="s">
        <v>1093</v>
      </c>
      <c r="O150">
        <v>8</v>
      </c>
      <c r="P150" t="s">
        <v>1129</v>
      </c>
    </row>
    <row r="151" spans="12:17" x14ac:dyDescent="0.3">
      <c r="L151">
        <v>67</v>
      </c>
      <c r="M151" t="s">
        <v>1090</v>
      </c>
      <c r="O151">
        <v>8</v>
      </c>
      <c r="P151" t="s">
        <v>1128</v>
      </c>
    </row>
    <row r="152" spans="12:17" x14ac:dyDescent="0.3">
      <c r="L152">
        <v>67</v>
      </c>
      <c r="M152" t="s">
        <v>1138</v>
      </c>
      <c r="O152">
        <v>8</v>
      </c>
      <c r="P152" t="s">
        <v>1139</v>
      </c>
    </row>
    <row r="153" spans="12:17" x14ac:dyDescent="0.3">
      <c r="L153">
        <v>66</v>
      </c>
      <c r="M153" t="s">
        <v>1122</v>
      </c>
      <c r="O153">
        <v>8</v>
      </c>
      <c r="P153" t="s">
        <v>1137</v>
      </c>
    </row>
    <row r="154" spans="12:17" x14ac:dyDescent="0.3">
      <c r="L154">
        <v>64</v>
      </c>
      <c r="M154" t="s">
        <v>1140</v>
      </c>
      <c r="O154">
        <v>8</v>
      </c>
      <c r="P154" t="s">
        <v>1141</v>
      </c>
    </row>
    <row r="155" spans="12:17" x14ac:dyDescent="0.3">
      <c r="L155">
        <v>63</v>
      </c>
      <c r="M155" t="s">
        <v>1104</v>
      </c>
      <c r="O155">
        <v>8</v>
      </c>
      <c r="P155" t="s">
        <v>1135</v>
      </c>
    </row>
    <row r="156" spans="12:17" x14ac:dyDescent="0.3">
      <c r="L156">
        <v>62</v>
      </c>
      <c r="M156" t="s">
        <v>1062</v>
      </c>
      <c r="O156">
        <v>8</v>
      </c>
      <c r="P156" t="s">
        <v>1134</v>
      </c>
    </row>
    <row r="157" spans="12:17" x14ac:dyDescent="0.3">
      <c r="L157">
        <v>62</v>
      </c>
      <c r="M157" t="s">
        <v>1060</v>
      </c>
      <c r="O157">
        <v>8</v>
      </c>
      <c r="P157" t="s">
        <v>1142</v>
      </c>
      <c r="Q157" t="s">
        <v>1063</v>
      </c>
    </row>
    <row r="158" spans="12:17" x14ac:dyDescent="0.3">
      <c r="L158">
        <v>61</v>
      </c>
      <c r="M158" t="s">
        <v>1042</v>
      </c>
      <c r="O158">
        <v>7</v>
      </c>
      <c r="P158" t="s">
        <v>1138</v>
      </c>
    </row>
    <row r="159" spans="12:17" x14ac:dyDescent="0.3">
      <c r="L159">
        <v>61</v>
      </c>
      <c r="M159" t="s">
        <v>1143</v>
      </c>
      <c r="O159">
        <v>7</v>
      </c>
      <c r="P159" t="s">
        <v>1050</v>
      </c>
    </row>
    <row r="160" spans="12:17" x14ac:dyDescent="0.3">
      <c r="L160">
        <v>59</v>
      </c>
      <c r="M160" t="s">
        <v>1021</v>
      </c>
      <c r="O160">
        <v>7</v>
      </c>
      <c r="P160" t="s">
        <v>1056</v>
      </c>
    </row>
    <row r="161" spans="12:16" x14ac:dyDescent="0.3">
      <c r="L161">
        <v>59</v>
      </c>
      <c r="M161" t="s">
        <v>1085</v>
      </c>
      <c r="O161">
        <v>7</v>
      </c>
      <c r="P161" t="s">
        <v>1102</v>
      </c>
    </row>
    <row r="162" spans="12:16" x14ac:dyDescent="0.3">
      <c r="L162">
        <v>58</v>
      </c>
      <c r="M162" t="s">
        <v>1080</v>
      </c>
      <c r="O162">
        <v>7</v>
      </c>
      <c r="P162" t="s">
        <v>1107</v>
      </c>
    </row>
    <row r="163" spans="12:16" x14ac:dyDescent="0.3">
      <c r="L163">
        <v>55</v>
      </c>
      <c r="M163" t="s">
        <v>1142</v>
      </c>
      <c r="O163">
        <v>7</v>
      </c>
      <c r="P163" t="s">
        <v>1133</v>
      </c>
    </row>
    <row r="164" spans="12:16" x14ac:dyDescent="0.3">
      <c r="L164">
        <v>55</v>
      </c>
      <c r="M164" t="s">
        <v>1144</v>
      </c>
      <c r="O164">
        <v>7</v>
      </c>
      <c r="P164" t="s">
        <v>1111</v>
      </c>
    </row>
    <row r="165" spans="12:16" x14ac:dyDescent="0.3">
      <c r="L165">
        <v>54</v>
      </c>
      <c r="M165" t="s">
        <v>1145</v>
      </c>
      <c r="O165">
        <v>7</v>
      </c>
      <c r="P165" t="s">
        <v>1145</v>
      </c>
    </row>
    <row r="166" spans="12:16" x14ac:dyDescent="0.3">
      <c r="L166">
        <v>53</v>
      </c>
      <c r="M166" t="s">
        <v>1121</v>
      </c>
      <c r="O166">
        <v>6</v>
      </c>
      <c r="P166" t="s">
        <v>1126</v>
      </c>
    </row>
    <row r="167" spans="12:16" x14ac:dyDescent="0.3">
      <c r="L167">
        <v>53</v>
      </c>
      <c r="M167" t="s">
        <v>1108</v>
      </c>
      <c r="O167">
        <v>6</v>
      </c>
      <c r="P167" t="s">
        <v>1089</v>
      </c>
    </row>
    <row r="168" spans="12:16" x14ac:dyDescent="0.3">
      <c r="L168">
        <v>52</v>
      </c>
      <c r="M168" t="s">
        <v>1141</v>
      </c>
      <c r="O168">
        <v>6</v>
      </c>
      <c r="P168" t="s">
        <v>1095</v>
      </c>
    </row>
    <row r="169" spans="12:16" x14ac:dyDescent="0.3">
      <c r="L169">
        <v>51</v>
      </c>
      <c r="M169" t="s">
        <v>1146</v>
      </c>
      <c r="O169">
        <v>6</v>
      </c>
      <c r="P169" t="s">
        <v>1140</v>
      </c>
    </row>
    <row r="170" spans="12:16" x14ac:dyDescent="0.3">
      <c r="L170">
        <v>49</v>
      </c>
      <c r="M170" t="s">
        <v>1100</v>
      </c>
      <c r="O170">
        <v>6</v>
      </c>
      <c r="P170" t="s">
        <v>1132</v>
      </c>
    </row>
    <row r="171" spans="12:16" x14ac:dyDescent="0.3">
      <c r="L171">
        <v>48</v>
      </c>
      <c r="M171" t="s">
        <v>1078</v>
      </c>
      <c r="O171">
        <v>6</v>
      </c>
      <c r="P171" t="s">
        <v>1112</v>
      </c>
    </row>
    <row r="172" spans="12:16" x14ac:dyDescent="0.3">
      <c r="L172">
        <v>47</v>
      </c>
      <c r="M172" t="s">
        <v>1057</v>
      </c>
      <c r="O172">
        <v>5</v>
      </c>
      <c r="P172" t="s">
        <v>1120</v>
      </c>
    </row>
    <row r="173" spans="12:16" x14ac:dyDescent="0.3">
      <c r="L173">
        <v>45</v>
      </c>
      <c r="M173" t="s">
        <v>1098</v>
      </c>
      <c r="O173">
        <v>5</v>
      </c>
      <c r="P173" t="s">
        <v>1118</v>
      </c>
    </row>
    <row r="174" spans="12:16" x14ac:dyDescent="0.3">
      <c r="L174">
        <v>41</v>
      </c>
      <c r="M174" t="s">
        <v>1139</v>
      </c>
      <c r="O174">
        <v>5</v>
      </c>
      <c r="P174" t="s">
        <v>1147</v>
      </c>
    </row>
    <row r="175" spans="12:16" x14ac:dyDescent="0.3">
      <c r="L175">
        <v>39</v>
      </c>
      <c r="M175" t="s">
        <v>1131</v>
      </c>
      <c r="O175">
        <v>5</v>
      </c>
      <c r="P175" t="s">
        <v>1144</v>
      </c>
    </row>
    <row r="176" spans="12:16" x14ac:dyDescent="0.3">
      <c r="L176">
        <v>39</v>
      </c>
      <c r="M176" t="s">
        <v>1148</v>
      </c>
      <c r="O176">
        <v>4</v>
      </c>
      <c r="P176" t="s">
        <v>1149</v>
      </c>
    </row>
    <row r="177" spans="12:17" x14ac:dyDescent="0.3">
      <c r="L177">
        <v>37</v>
      </c>
      <c r="M177" t="s">
        <v>1149</v>
      </c>
      <c r="O177">
        <v>4</v>
      </c>
      <c r="P177" t="s">
        <v>1148</v>
      </c>
    </row>
    <row r="178" spans="12:17" x14ac:dyDescent="0.3">
      <c r="L178">
        <v>36</v>
      </c>
      <c r="M178" t="s">
        <v>1150</v>
      </c>
      <c r="O178">
        <v>4</v>
      </c>
      <c r="P178" t="s">
        <v>1143</v>
      </c>
    </row>
    <row r="179" spans="12:17" x14ac:dyDescent="0.3">
      <c r="L179">
        <v>34</v>
      </c>
      <c r="M179" t="s">
        <v>1136</v>
      </c>
      <c r="O179">
        <v>3</v>
      </c>
      <c r="P179" t="s">
        <v>1146</v>
      </c>
      <c r="Q179" t="s">
        <v>1063</v>
      </c>
    </row>
    <row r="180" spans="12:17" x14ac:dyDescent="0.3">
      <c r="L180">
        <v>32</v>
      </c>
      <c r="M180" t="s">
        <v>1147</v>
      </c>
      <c r="O180">
        <v>1</v>
      </c>
      <c r="P180" t="s">
        <v>1150</v>
      </c>
    </row>
    <row r="181" spans="12:17" x14ac:dyDescent="0.3">
      <c r="L181">
        <v>29</v>
      </c>
      <c r="M181" t="s">
        <v>82</v>
      </c>
      <c r="O181">
        <v>1</v>
      </c>
      <c r="P181" t="s">
        <v>981</v>
      </c>
    </row>
    <row r="184" spans="12:17" x14ac:dyDescent="0.3">
      <c r="O184" t="s">
        <v>1151</v>
      </c>
    </row>
    <row r="185" spans="12:17" x14ac:dyDescent="0.3">
      <c r="O185">
        <v>29</v>
      </c>
      <c r="P185" t="s">
        <v>1152</v>
      </c>
    </row>
    <row r="186" spans="12:17" x14ac:dyDescent="0.3">
      <c r="O186">
        <v>28</v>
      </c>
      <c r="P186" t="s">
        <v>1153</v>
      </c>
    </row>
    <row r="187" spans="12:17" x14ac:dyDescent="0.3">
      <c r="O187">
        <v>27</v>
      </c>
      <c r="P187" t="s">
        <v>1154</v>
      </c>
    </row>
    <row r="188" spans="12:17" x14ac:dyDescent="0.3">
      <c r="O188">
        <v>25</v>
      </c>
      <c r="P188" t="s">
        <v>1155</v>
      </c>
    </row>
    <row r="189" spans="12:17" x14ac:dyDescent="0.3">
      <c r="O189">
        <v>24</v>
      </c>
      <c r="P189" t="s">
        <v>1156</v>
      </c>
    </row>
    <row r="190" spans="12:17" x14ac:dyDescent="0.3">
      <c r="O190">
        <v>23</v>
      </c>
      <c r="P190" t="s">
        <v>1157</v>
      </c>
    </row>
    <row r="191" spans="12:17" x14ac:dyDescent="0.3">
      <c r="O191">
        <v>22</v>
      </c>
      <c r="P191" t="s">
        <v>1158</v>
      </c>
    </row>
    <row r="192" spans="12:17" x14ac:dyDescent="0.3">
      <c r="O192">
        <v>21</v>
      </c>
      <c r="P192" t="s">
        <v>1159</v>
      </c>
    </row>
    <row r="193" spans="15:16" x14ac:dyDescent="0.3">
      <c r="O193">
        <v>20</v>
      </c>
      <c r="P193" t="s">
        <v>1160</v>
      </c>
    </row>
    <row r="194" spans="15:16" x14ac:dyDescent="0.3">
      <c r="O194">
        <v>19</v>
      </c>
      <c r="P194" t="s">
        <v>1161</v>
      </c>
    </row>
  </sheetData>
  <pageMargins left="0.7" right="0.7" top="0.75" bottom="0.75" header="0.3" footer="0.3"/>
  <drawing r:id="rId4"/>
  <tableParts count="4">
    <tablePart r:id="rId5"/>
    <tablePart r:id="rId6"/>
    <tablePart r:id="rId7"/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30BC-127D-4011-86DC-53F74F966211}">
  <dimension ref="A1:AP102"/>
  <sheetViews>
    <sheetView workbookViewId="0">
      <selection activeCell="G2" sqref="G2"/>
    </sheetView>
  </sheetViews>
  <sheetFormatPr defaultRowHeight="14.4" x14ac:dyDescent="0.3"/>
  <cols>
    <col min="2" max="2" width="15.33203125" customWidth="1"/>
    <col min="3" max="3" width="12.5546875" customWidth="1"/>
    <col min="4" max="4" width="17.33203125" customWidth="1"/>
    <col min="5" max="5" width="20.44140625" customWidth="1"/>
    <col min="6" max="6" width="24" customWidth="1"/>
    <col min="7" max="7" width="28.33203125" customWidth="1"/>
    <col min="8" max="8" width="16.6640625" customWidth="1"/>
    <col min="9" max="9" width="20" customWidth="1"/>
    <col min="10" max="10" width="15" customWidth="1"/>
    <col min="11" max="11" width="18.33203125" customWidth="1"/>
    <col min="12" max="12" width="18.44140625" customWidth="1"/>
    <col min="13" max="13" width="20.5546875" customWidth="1"/>
    <col min="14" max="14" width="16.6640625" customWidth="1"/>
    <col min="15" max="15" width="18.33203125" customWidth="1"/>
    <col min="16" max="16" width="20.6640625" customWidth="1"/>
    <col min="17" max="17" width="23.44140625" customWidth="1"/>
    <col min="19" max="19" width="13.44140625" customWidth="1"/>
    <col min="20" max="20" width="17.109375" customWidth="1"/>
    <col min="21" max="21" width="21.44140625" customWidth="1"/>
    <col min="23" max="23" width="14.6640625" customWidth="1"/>
    <col min="24" max="24" width="18.33203125" customWidth="1"/>
    <col min="25" max="25" width="22.6640625" customWidth="1"/>
    <col min="28" max="28" width="16.109375" customWidth="1"/>
    <col min="29" max="29" width="10.5546875" customWidth="1"/>
    <col min="30" max="30" width="22.33203125" customWidth="1"/>
    <col min="31" max="31" width="22.6640625" customWidth="1"/>
    <col min="32" max="32" width="16.44140625" customWidth="1"/>
    <col min="33" max="33" width="16" customWidth="1"/>
    <col min="34" max="34" width="20.6640625" customWidth="1"/>
    <col min="35" max="35" width="12.33203125" customWidth="1"/>
    <col min="36" max="36" width="13.109375" customWidth="1"/>
    <col min="37" max="37" width="15.44140625" customWidth="1"/>
    <col min="38" max="38" width="22.88671875" customWidth="1"/>
    <col min="39" max="39" width="17" customWidth="1"/>
    <col min="40" max="40" width="24.88671875" customWidth="1"/>
    <col min="41" max="41" width="13.33203125" customWidth="1"/>
    <col min="42" max="42" width="16.109375" customWidth="1"/>
  </cols>
  <sheetData>
    <row r="1" spans="1:42" x14ac:dyDescent="0.3">
      <c r="A1" t="s">
        <v>453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402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481</v>
      </c>
      <c r="AE1" t="s">
        <v>482</v>
      </c>
      <c r="AF1" t="s">
        <v>483</v>
      </c>
      <c r="AG1" t="s">
        <v>484</v>
      </c>
      <c r="AH1" t="s">
        <v>485</v>
      </c>
      <c r="AI1" t="s">
        <v>486</v>
      </c>
      <c r="AJ1" t="s">
        <v>487</v>
      </c>
      <c r="AK1" t="s">
        <v>488</v>
      </c>
      <c r="AL1" t="s">
        <v>489</v>
      </c>
      <c r="AM1" t="s">
        <v>490</v>
      </c>
      <c r="AN1" t="s">
        <v>491</v>
      </c>
      <c r="AO1" t="s">
        <v>492</v>
      </c>
      <c r="AP1" t="s">
        <v>493</v>
      </c>
    </row>
    <row r="2" spans="1:42" x14ac:dyDescent="0.3">
      <c r="A2">
        <v>3935</v>
      </c>
      <c r="B2" t="s">
        <v>494</v>
      </c>
      <c r="C2">
        <v>20</v>
      </c>
      <c r="D2" t="s">
        <v>25</v>
      </c>
      <c r="E2">
        <v>1</v>
      </c>
      <c r="F2">
        <v>0.3010299956639812</v>
      </c>
      <c r="G2">
        <v>0.23137821315975918</v>
      </c>
      <c r="H2" t="s">
        <v>241</v>
      </c>
      <c r="I2">
        <v>1</v>
      </c>
      <c r="J2" t="s">
        <v>82</v>
      </c>
      <c r="K2">
        <v>0</v>
      </c>
      <c r="L2" t="s">
        <v>82</v>
      </c>
      <c r="M2">
        <v>0</v>
      </c>
      <c r="N2" t="s">
        <v>495</v>
      </c>
      <c r="O2" t="s">
        <v>496</v>
      </c>
      <c r="P2" t="s">
        <v>496</v>
      </c>
      <c r="Q2" t="s">
        <v>496</v>
      </c>
      <c r="R2" t="s">
        <v>409</v>
      </c>
      <c r="S2">
        <v>1</v>
      </c>
      <c r="T2">
        <v>0.3010299956639812</v>
      </c>
      <c r="U2">
        <v>0.33333333333333337</v>
      </c>
      <c r="V2" t="s">
        <v>497</v>
      </c>
      <c r="W2">
        <v>14</v>
      </c>
      <c r="X2">
        <v>1.1760912590556813</v>
      </c>
      <c r="Y2">
        <v>0.57837981674116878</v>
      </c>
      <c r="Z2">
        <v>9.7100000000000006E-2</v>
      </c>
      <c r="AA2">
        <v>8.5300000000000001E-2</v>
      </c>
      <c r="AB2">
        <v>8.8000000000000005E-3</v>
      </c>
      <c r="AC2">
        <v>2.3900000000000001E-2</v>
      </c>
      <c r="AD2" t="s">
        <v>498</v>
      </c>
      <c r="AE2" t="s">
        <v>499</v>
      </c>
      <c r="AF2">
        <v>2</v>
      </c>
      <c r="AG2">
        <v>0.90110000000000001</v>
      </c>
      <c r="AH2" t="s">
        <v>500</v>
      </c>
      <c r="AI2" t="s">
        <v>241</v>
      </c>
      <c r="AJ2" t="s">
        <v>501</v>
      </c>
      <c r="AK2">
        <v>1</v>
      </c>
      <c r="AL2" t="s">
        <v>236</v>
      </c>
      <c r="AM2">
        <v>1</v>
      </c>
      <c r="AN2">
        <v>0.33333333333333331</v>
      </c>
      <c r="AO2">
        <v>2.4746246965675947</v>
      </c>
      <c r="AP2">
        <v>551</v>
      </c>
    </row>
    <row r="3" spans="1:42" x14ac:dyDescent="0.3">
      <c r="A3">
        <v>161666</v>
      </c>
      <c r="B3" t="s">
        <v>502</v>
      </c>
      <c r="C3">
        <v>15</v>
      </c>
      <c r="D3" t="s">
        <v>25</v>
      </c>
      <c r="E3">
        <v>1</v>
      </c>
      <c r="F3">
        <v>0.3010299956639812</v>
      </c>
      <c r="G3">
        <v>0.23137821315975918</v>
      </c>
      <c r="H3" t="s">
        <v>241</v>
      </c>
      <c r="I3">
        <v>1</v>
      </c>
      <c r="J3" t="s">
        <v>82</v>
      </c>
      <c r="K3">
        <v>0</v>
      </c>
      <c r="L3" t="s">
        <v>82</v>
      </c>
      <c r="M3">
        <v>0</v>
      </c>
      <c r="N3" t="s">
        <v>495</v>
      </c>
      <c r="O3" t="s">
        <v>496</v>
      </c>
      <c r="P3" t="s">
        <v>496</v>
      </c>
      <c r="Q3" t="s">
        <v>496</v>
      </c>
      <c r="R3" t="s">
        <v>409</v>
      </c>
      <c r="S3">
        <v>1</v>
      </c>
      <c r="T3">
        <v>0.3010299956639812</v>
      </c>
      <c r="U3">
        <v>0.33333333333333337</v>
      </c>
      <c r="V3" t="s">
        <v>497</v>
      </c>
      <c r="W3">
        <v>14</v>
      </c>
      <c r="X3">
        <v>1.1760912590556813</v>
      </c>
      <c r="Y3">
        <v>0.57837981674116878</v>
      </c>
      <c r="Z3">
        <v>9.7100000000000006E-2</v>
      </c>
      <c r="AA3">
        <v>8.5300000000000001E-2</v>
      </c>
      <c r="AB3">
        <v>8.8000000000000005E-3</v>
      </c>
      <c r="AC3">
        <v>2.3900000000000001E-2</v>
      </c>
      <c r="AD3" t="s">
        <v>503</v>
      </c>
      <c r="AE3" t="s">
        <v>504</v>
      </c>
      <c r="AF3">
        <v>2</v>
      </c>
      <c r="AG3">
        <v>0.99629999999999996</v>
      </c>
      <c r="AH3" t="s">
        <v>505</v>
      </c>
      <c r="AI3" t="s">
        <v>241</v>
      </c>
      <c r="AJ3" t="s">
        <v>506</v>
      </c>
      <c r="AK3">
        <v>1</v>
      </c>
      <c r="AL3" t="s">
        <v>236</v>
      </c>
      <c r="AM3">
        <v>1</v>
      </c>
      <c r="AN3">
        <v>0.33333333333333331</v>
      </c>
      <c r="AO3">
        <v>2.5698246965675948</v>
      </c>
      <c r="AP3">
        <v>538</v>
      </c>
    </row>
    <row r="4" spans="1:42" x14ac:dyDescent="0.3">
      <c r="A4">
        <v>423392</v>
      </c>
      <c r="B4" t="s">
        <v>507</v>
      </c>
      <c r="C4">
        <v>15</v>
      </c>
      <c r="D4" t="s">
        <v>58</v>
      </c>
      <c r="E4">
        <v>1</v>
      </c>
      <c r="F4">
        <v>0.3010299956639812</v>
      </c>
      <c r="G4">
        <v>0.23137821315975918</v>
      </c>
      <c r="H4" t="s">
        <v>320</v>
      </c>
      <c r="I4">
        <v>1</v>
      </c>
      <c r="J4" t="s">
        <v>82</v>
      </c>
      <c r="K4">
        <v>0</v>
      </c>
      <c r="L4" t="s">
        <v>508</v>
      </c>
      <c r="M4">
        <v>83</v>
      </c>
      <c r="N4" t="s">
        <v>496</v>
      </c>
      <c r="O4" t="s">
        <v>496</v>
      </c>
      <c r="P4" t="s">
        <v>495</v>
      </c>
      <c r="Q4" t="s">
        <v>496</v>
      </c>
      <c r="R4" t="s">
        <v>409</v>
      </c>
      <c r="S4">
        <v>1</v>
      </c>
      <c r="T4">
        <v>0.3010299956639812</v>
      </c>
      <c r="U4">
        <v>0.33333333333333337</v>
      </c>
      <c r="V4" t="s">
        <v>509</v>
      </c>
      <c r="W4">
        <v>10</v>
      </c>
      <c r="X4">
        <v>1.0413926851582251</v>
      </c>
      <c r="Y4">
        <v>0.51213756225093365</v>
      </c>
      <c r="Z4">
        <v>0.21590000000000001</v>
      </c>
      <c r="AA4">
        <v>0.28670000000000001</v>
      </c>
      <c r="AB4">
        <v>0.26879999999999998</v>
      </c>
      <c r="AC4">
        <v>0.41739999999999999</v>
      </c>
      <c r="AD4" t="s">
        <v>82</v>
      </c>
      <c r="AE4" t="s">
        <v>82</v>
      </c>
      <c r="AF4">
        <v>0</v>
      </c>
      <c r="AG4">
        <v>0.99629999999999996</v>
      </c>
      <c r="AH4" t="s">
        <v>505</v>
      </c>
      <c r="AI4" t="s">
        <v>320</v>
      </c>
      <c r="AJ4" t="s">
        <v>510</v>
      </c>
      <c r="AK4">
        <v>1</v>
      </c>
      <c r="AL4" t="s">
        <v>236</v>
      </c>
      <c r="AM4">
        <v>1</v>
      </c>
      <c r="AN4">
        <v>0.33333333333333331</v>
      </c>
      <c r="AO4">
        <v>2.6223824420773596</v>
      </c>
      <c r="AP4">
        <v>529</v>
      </c>
    </row>
    <row r="5" spans="1:42" x14ac:dyDescent="0.3">
      <c r="A5">
        <v>32860</v>
      </c>
      <c r="B5" t="s">
        <v>511</v>
      </c>
      <c r="C5">
        <v>9</v>
      </c>
      <c r="D5" t="s">
        <v>103</v>
      </c>
      <c r="E5">
        <v>1</v>
      </c>
      <c r="F5">
        <v>0.3010299956639812</v>
      </c>
      <c r="G5">
        <v>0.23137821315975918</v>
      </c>
      <c r="H5" t="s">
        <v>512</v>
      </c>
      <c r="I5">
        <v>1</v>
      </c>
      <c r="J5" t="s">
        <v>82</v>
      </c>
      <c r="K5">
        <v>0</v>
      </c>
      <c r="L5" t="s">
        <v>82</v>
      </c>
      <c r="M5">
        <v>0</v>
      </c>
      <c r="N5" t="s">
        <v>495</v>
      </c>
      <c r="O5" t="s">
        <v>496</v>
      </c>
      <c r="P5" t="s">
        <v>496</v>
      </c>
      <c r="Q5" t="s">
        <v>496</v>
      </c>
      <c r="R5" t="s">
        <v>418</v>
      </c>
      <c r="S5">
        <v>2</v>
      </c>
      <c r="T5">
        <v>0.47712125471966244</v>
      </c>
      <c r="U5">
        <v>0.52832083357371873</v>
      </c>
      <c r="V5" t="s">
        <v>513</v>
      </c>
      <c r="W5">
        <v>11</v>
      </c>
      <c r="X5">
        <v>1.0791812460476249</v>
      </c>
      <c r="Y5">
        <v>0.53072127397724345</v>
      </c>
      <c r="Z5">
        <v>0.55520000000000003</v>
      </c>
      <c r="AA5">
        <v>0.35249999999999998</v>
      </c>
      <c r="AB5">
        <v>0.31390000000000001</v>
      </c>
      <c r="AC5">
        <v>0.15540000000000001</v>
      </c>
      <c r="AD5" t="s">
        <v>82</v>
      </c>
      <c r="AE5" t="s">
        <v>82</v>
      </c>
      <c r="AF5">
        <v>0</v>
      </c>
      <c r="AG5">
        <v>0.82779999999999998</v>
      </c>
      <c r="AH5" t="s">
        <v>514</v>
      </c>
      <c r="AI5" t="s">
        <v>82</v>
      </c>
      <c r="AJ5" t="s">
        <v>82</v>
      </c>
      <c r="AK5">
        <v>0</v>
      </c>
      <c r="AL5" t="s">
        <v>82</v>
      </c>
      <c r="AM5">
        <v>0</v>
      </c>
      <c r="AN5">
        <v>0</v>
      </c>
      <c r="AO5">
        <v>2.6734203207107212</v>
      </c>
      <c r="AP5">
        <v>524</v>
      </c>
    </row>
    <row r="6" spans="1:42" x14ac:dyDescent="0.3">
      <c r="A6">
        <v>45249</v>
      </c>
      <c r="B6" t="s">
        <v>515</v>
      </c>
      <c r="C6">
        <v>15</v>
      </c>
      <c r="D6" t="s">
        <v>26</v>
      </c>
      <c r="E6">
        <v>1</v>
      </c>
      <c r="F6">
        <v>0.3010299956639812</v>
      </c>
      <c r="G6">
        <v>0.23137821315975918</v>
      </c>
      <c r="H6" t="s">
        <v>243</v>
      </c>
      <c r="I6">
        <v>1</v>
      </c>
      <c r="J6" t="s">
        <v>82</v>
      </c>
      <c r="K6">
        <v>0</v>
      </c>
      <c r="L6" t="s">
        <v>516</v>
      </c>
      <c r="M6">
        <v>1</v>
      </c>
      <c r="N6" t="s">
        <v>496</v>
      </c>
      <c r="O6" t="s">
        <v>496</v>
      </c>
      <c r="P6" t="s">
        <v>495</v>
      </c>
      <c r="Q6" t="s">
        <v>496</v>
      </c>
      <c r="R6" t="s">
        <v>409</v>
      </c>
      <c r="S6">
        <v>1</v>
      </c>
      <c r="T6">
        <v>0.3010299956639812</v>
      </c>
      <c r="U6">
        <v>0.33333333333333337</v>
      </c>
      <c r="V6" t="s">
        <v>517</v>
      </c>
      <c r="W6">
        <v>15</v>
      </c>
      <c r="X6">
        <v>1.2041199826559248</v>
      </c>
      <c r="Y6">
        <v>0.59216382193173045</v>
      </c>
      <c r="Z6">
        <v>0.22439999999999999</v>
      </c>
      <c r="AA6">
        <v>0.23519999999999999</v>
      </c>
      <c r="AB6">
        <v>0.2069</v>
      </c>
      <c r="AC6">
        <v>0.35920000000000002</v>
      </c>
      <c r="AD6" t="s">
        <v>82</v>
      </c>
      <c r="AE6" t="s">
        <v>82</v>
      </c>
      <c r="AF6">
        <v>0</v>
      </c>
      <c r="AG6">
        <v>0.99629999999999996</v>
      </c>
      <c r="AH6" t="s">
        <v>505</v>
      </c>
      <c r="AI6" t="s">
        <v>243</v>
      </c>
      <c r="AJ6" t="s">
        <v>518</v>
      </c>
      <c r="AK6">
        <v>1</v>
      </c>
      <c r="AL6" t="s">
        <v>236</v>
      </c>
      <c r="AM6">
        <v>1</v>
      </c>
      <c r="AN6">
        <v>0.33333333333333331</v>
      </c>
      <c r="AO6">
        <v>2.7109087017581563</v>
      </c>
      <c r="AP6">
        <v>515</v>
      </c>
    </row>
    <row r="7" spans="1:42" x14ac:dyDescent="0.3">
      <c r="A7">
        <v>72085</v>
      </c>
      <c r="B7" t="s">
        <v>519</v>
      </c>
      <c r="C7">
        <v>15</v>
      </c>
      <c r="D7" t="s">
        <v>520</v>
      </c>
      <c r="E7">
        <v>2</v>
      </c>
      <c r="F7">
        <v>0.47712125471966244</v>
      </c>
      <c r="G7">
        <v>0.36672579134208461</v>
      </c>
      <c r="H7" t="s">
        <v>521</v>
      </c>
      <c r="I7">
        <v>2</v>
      </c>
      <c r="J7" t="s">
        <v>82</v>
      </c>
      <c r="K7">
        <v>0</v>
      </c>
      <c r="L7" t="s">
        <v>522</v>
      </c>
      <c r="M7">
        <v>2</v>
      </c>
      <c r="N7" t="s">
        <v>496</v>
      </c>
      <c r="O7" t="s">
        <v>496</v>
      </c>
      <c r="P7" t="s">
        <v>495</v>
      </c>
      <c r="Q7" t="s">
        <v>496</v>
      </c>
      <c r="R7" t="s">
        <v>409</v>
      </c>
      <c r="S7">
        <v>1</v>
      </c>
      <c r="T7">
        <v>0.3010299956639812</v>
      </c>
      <c r="U7">
        <v>0.33333333333333337</v>
      </c>
      <c r="V7" t="s">
        <v>523</v>
      </c>
      <c r="W7">
        <v>14</v>
      </c>
      <c r="X7">
        <v>1.1760912590556813</v>
      </c>
      <c r="Y7">
        <v>0.57837981674116878</v>
      </c>
      <c r="Z7">
        <v>0.1162</v>
      </c>
      <c r="AA7">
        <v>0.17080000000000001</v>
      </c>
      <c r="AB7">
        <v>0.19989999999999999</v>
      </c>
      <c r="AC7">
        <v>0.35039999999999999</v>
      </c>
      <c r="AD7" t="s">
        <v>82</v>
      </c>
      <c r="AE7" t="s">
        <v>82</v>
      </c>
      <c r="AF7">
        <v>0</v>
      </c>
      <c r="AG7">
        <v>1</v>
      </c>
      <c r="AH7" t="s">
        <v>524</v>
      </c>
      <c r="AI7" t="s">
        <v>521</v>
      </c>
      <c r="AJ7" t="s">
        <v>525</v>
      </c>
      <c r="AK7">
        <v>2</v>
      </c>
      <c r="AL7" t="s">
        <v>236</v>
      </c>
      <c r="AM7">
        <v>1</v>
      </c>
      <c r="AN7">
        <v>0.33333333333333331</v>
      </c>
      <c r="AO7">
        <v>2.7279722747499204</v>
      </c>
      <c r="AP7">
        <v>510</v>
      </c>
    </row>
    <row r="8" spans="1:42" x14ac:dyDescent="0.3">
      <c r="A8">
        <v>43504</v>
      </c>
      <c r="B8" t="s">
        <v>526</v>
      </c>
      <c r="C8">
        <v>20</v>
      </c>
      <c r="D8" t="s">
        <v>27</v>
      </c>
      <c r="E8">
        <v>1</v>
      </c>
      <c r="F8">
        <v>0.3010299956639812</v>
      </c>
      <c r="G8">
        <v>0.23137821315975918</v>
      </c>
      <c r="H8" t="s">
        <v>314</v>
      </c>
      <c r="I8">
        <v>1</v>
      </c>
      <c r="J8" t="s">
        <v>82</v>
      </c>
      <c r="K8">
        <v>0</v>
      </c>
      <c r="L8" t="s">
        <v>82</v>
      </c>
      <c r="M8">
        <v>0</v>
      </c>
      <c r="N8" t="s">
        <v>495</v>
      </c>
      <c r="O8" t="s">
        <v>496</v>
      </c>
      <c r="P8" t="s">
        <v>496</v>
      </c>
      <c r="Q8" t="s">
        <v>496</v>
      </c>
      <c r="R8" t="s">
        <v>409</v>
      </c>
      <c r="S8">
        <v>1</v>
      </c>
      <c r="T8">
        <v>0.3010299956639812</v>
      </c>
      <c r="U8">
        <v>0.33333333333333337</v>
      </c>
      <c r="V8" t="s">
        <v>527</v>
      </c>
      <c r="W8">
        <v>18</v>
      </c>
      <c r="X8">
        <v>1.2787536009528289</v>
      </c>
      <c r="Y8">
        <v>0.62886724791242643</v>
      </c>
      <c r="Z8">
        <v>0.2427</v>
      </c>
      <c r="AA8">
        <v>0.2006</v>
      </c>
      <c r="AB8">
        <v>0.1565</v>
      </c>
      <c r="AC8">
        <v>0.1321</v>
      </c>
      <c r="AD8" t="s">
        <v>528</v>
      </c>
      <c r="AE8" t="s">
        <v>529</v>
      </c>
      <c r="AF8">
        <v>1</v>
      </c>
      <c r="AG8">
        <v>0.99270000000000003</v>
      </c>
      <c r="AH8" t="s">
        <v>530</v>
      </c>
      <c r="AI8" t="s">
        <v>314</v>
      </c>
      <c r="AJ8" t="s">
        <v>531</v>
      </c>
      <c r="AK8">
        <v>1</v>
      </c>
      <c r="AL8" t="s">
        <v>236</v>
      </c>
      <c r="AM8">
        <v>1</v>
      </c>
      <c r="AN8">
        <v>0.33333333333333331</v>
      </c>
      <c r="AO8">
        <v>2.7623121277388525</v>
      </c>
      <c r="AP8">
        <v>504</v>
      </c>
    </row>
    <row r="9" spans="1:42" x14ac:dyDescent="0.3">
      <c r="A9">
        <v>174023</v>
      </c>
      <c r="B9" t="s">
        <v>532</v>
      </c>
      <c r="C9">
        <v>15</v>
      </c>
      <c r="D9" t="s">
        <v>27</v>
      </c>
      <c r="E9">
        <v>1</v>
      </c>
      <c r="F9">
        <v>0.3010299956639812</v>
      </c>
      <c r="G9">
        <v>0.23137821315975918</v>
      </c>
      <c r="H9" t="s">
        <v>314</v>
      </c>
      <c r="I9">
        <v>1</v>
      </c>
      <c r="J9" t="s">
        <v>82</v>
      </c>
      <c r="K9">
        <v>0</v>
      </c>
      <c r="L9" t="s">
        <v>82</v>
      </c>
      <c r="M9">
        <v>0</v>
      </c>
      <c r="N9" t="s">
        <v>495</v>
      </c>
      <c r="O9" t="s">
        <v>496</v>
      </c>
      <c r="P9" t="s">
        <v>496</v>
      </c>
      <c r="Q9" t="s">
        <v>496</v>
      </c>
      <c r="R9" t="s">
        <v>409</v>
      </c>
      <c r="S9">
        <v>1</v>
      </c>
      <c r="T9">
        <v>0.3010299956639812</v>
      </c>
      <c r="U9">
        <v>0.33333333333333337</v>
      </c>
      <c r="V9" t="s">
        <v>533</v>
      </c>
      <c r="W9">
        <v>17</v>
      </c>
      <c r="X9">
        <v>1.255272505103306</v>
      </c>
      <c r="Y9">
        <v>0.61731968150568906</v>
      </c>
      <c r="Z9">
        <v>0.2616</v>
      </c>
      <c r="AA9">
        <v>0.20030000000000001</v>
      </c>
      <c r="AB9">
        <v>0.1542</v>
      </c>
      <c r="AC9">
        <v>0.1321</v>
      </c>
      <c r="AD9" t="s">
        <v>82</v>
      </c>
      <c r="AE9" t="s">
        <v>82</v>
      </c>
      <c r="AF9">
        <v>0</v>
      </c>
      <c r="AG9">
        <v>0.99270000000000003</v>
      </c>
      <c r="AH9" t="s">
        <v>530</v>
      </c>
      <c r="AI9" t="s">
        <v>314</v>
      </c>
      <c r="AJ9" t="s">
        <v>534</v>
      </c>
      <c r="AK9">
        <v>1</v>
      </c>
      <c r="AL9" t="s">
        <v>236</v>
      </c>
      <c r="AM9">
        <v>1</v>
      </c>
      <c r="AN9">
        <v>0.33333333333333331</v>
      </c>
      <c r="AO9">
        <v>2.7696645613321151</v>
      </c>
      <c r="AP9">
        <v>503</v>
      </c>
    </row>
    <row r="10" spans="1:42" x14ac:dyDescent="0.3">
      <c r="A10">
        <v>120567</v>
      </c>
      <c r="B10" t="s">
        <v>535</v>
      </c>
      <c r="C10">
        <v>13</v>
      </c>
      <c r="D10" t="s">
        <v>55</v>
      </c>
      <c r="E10">
        <v>1</v>
      </c>
      <c r="F10">
        <v>0.3010299956639812</v>
      </c>
      <c r="G10">
        <v>0.23137821315975918</v>
      </c>
      <c r="H10" t="s">
        <v>328</v>
      </c>
      <c r="I10">
        <v>1</v>
      </c>
      <c r="J10" t="s">
        <v>82</v>
      </c>
      <c r="K10">
        <v>0</v>
      </c>
      <c r="L10" t="s">
        <v>82</v>
      </c>
      <c r="M10">
        <v>0</v>
      </c>
      <c r="N10" t="s">
        <v>495</v>
      </c>
      <c r="O10" t="s">
        <v>496</v>
      </c>
      <c r="P10" t="s">
        <v>496</v>
      </c>
      <c r="Q10" t="s">
        <v>496</v>
      </c>
      <c r="R10" t="s">
        <v>384</v>
      </c>
      <c r="S10">
        <v>2</v>
      </c>
      <c r="T10">
        <v>0.47712125471966244</v>
      </c>
      <c r="U10">
        <v>0.52832083357371873</v>
      </c>
      <c r="V10" t="s">
        <v>536</v>
      </c>
      <c r="W10">
        <v>10</v>
      </c>
      <c r="X10">
        <v>1.0413926851582251</v>
      </c>
      <c r="Y10">
        <v>0.51213756225093365</v>
      </c>
      <c r="Z10">
        <v>0.31630000000000003</v>
      </c>
      <c r="AA10">
        <v>0.29849999999999999</v>
      </c>
      <c r="AB10">
        <v>0.33860000000000001</v>
      </c>
      <c r="AC10">
        <v>0.34989999999999999</v>
      </c>
      <c r="AD10" t="s">
        <v>82</v>
      </c>
      <c r="AE10" t="s">
        <v>82</v>
      </c>
      <c r="AF10">
        <v>0</v>
      </c>
      <c r="AG10">
        <v>0.99270000000000003</v>
      </c>
      <c r="AH10" t="s">
        <v>530</v>
      </c>
      <c r="AI10" t="s">
        <v>328</v>
      </c>
      <c r="AJ10" t="s">
        <v>537</v>
      </c>
      <c r="AK10">
        <v>1</v>
      </c>
      <c r="AL10" t="s">
        <v>236</v>
      </c>
      <c r="AM10">
        <v>1</v>
      </c>
      <c r="AN10">
        <v>0.33333333333333331</v>
      </c>
      <c r="AO10">
        <v>2.914169942317745</v>
      </c>
      <c r="AP10">
        <v>484</v>
      </c>
    </row>
    <row r="11" spans="1:42" x14ac:dyDescent="0.3">
      <c r="A11">
        <v>174010</v>
      </c>
      <c r="B11" t="s">
        <v>538</v>
      </c>
      <c r="C11">
        <v>15</v>
      </c>
      <c r="D11" t="s">
        <v>539</v>
      </c>
      <c r="E11">
        <v>2</v>
      </c>
      <c r="F11">
        <v>0.47712125471966244</v>
      </c>
      <c r="G11">
        <v>0.36672579134208461</v>
      </c>
      <c r="H11" t="s">
        <v>540</v>
      </c>
      <c r="I11">
        <v>2</v>
      </c>
      <c r="J11" t="s">
        <v>82</v>
      </c>
      <c r="K11">
        <v>0</v>
      </c>
      <c r="L11" t="s">
        <v>541</v>
      </c>
      <c r="M11">
        <v>5</v>
      </c>
      <c r="N11" t="s">
        <v>496</v>
      </c>
      <c r="O11" t="s">
        <v>496</v>
      </c>
      <c r="P11" t="s">
        <v>495</v>
      </c>
      <c r="Q11" t="s">
        <v>496</v>
      </c>
      <c r="R11" t="s">
        <v>409</v>
      </c>
      <c r="S11">
        <v>1</v>
      </c>
      <c r="T11">
        <v>0.3010299956639812</v>
      </c>
      <c r="U11">
        <v>0.33333333333333337</v>
      </c>
      <c r="V11" t="s">
        <v>542</v>
      </c>
      <c r="W11">
        <v>18</v>
      </c>
      <c r="X11">
        <v>1.2787536009528289</v>
      </c>
      <c r="Y11">
        <v>0.62886724791242643</v>
      </c>
      <c r="Z11">
        <v>0.29210000000000003</v>
      </c>
      <c r="AA11">
        <v>0.29809999999999998</v>
      </c>
      <c r="AB11">
        <v>0.30709999999999998</v>
      </c>
      <c r="AC11">
        <v>0.4672</v>
      </c>
      <c r="AD11" t="s">
        <v>82</v>
      </c>
      <c r="AE11" t="s">
        <v>82</v>
      </c>
      <c r="AF11">
        <v>0</v>
      </c>
      <c r="AG11">
        <v>1</v>
      </c>
      <c r="AH11" t="s">
        <v>543</v>
      </c>
      <c r="AI11" t="s">
        <v>544</v>
      </c>
      <c r="AJ11" t="s">
        <v>545</v>
      </c>
      <c r="AK11">
        <v>2</v>
      </c>
      <c r="AL11" t="s">
        <v>236</v>
      </c>
      <c r="AM11">
        <v>1</v>
      </c>
      <c r="AN11">
        <v>0.33333333333333331</v>
      </c>
      <c r="AO11">
        <v>2.9543597059211781</v>
      </c>
      <c r="AP11">
        <v>478</v>
      </c>
    </row>
    <row r="12" spans="1:42" x14ac:dyDescent="0.3">
      <c r="A12">
        <v>852013</v>
      </c>
      <c r="B12" t="s">
        <v>546</v>
      </c>
      <c r="C12">
        <v>12</v>
      </c>
      <c r="D12" t="s">
        <v>91</v>
      </c>
      <c r="E12">
        <v>1</v>
      </c>
      <c r="F12">
        <v>0.3010299956639812</v>
      </c>
      <c r="G12">
        <v>0.23137821315975918</v>
      </c>
      <c r="H12" t="s">
        <v>547</v>
      </c>
      <c r="I12">
        <v>1</v>
      </c>
      <c r="J12" t="s">
        <v>82</v>
      </c>
      <c r="K12">
        <v>0</v>
      </c>
      <c r="L12" t="s">
        <v>82</v>
      </c>
      <c r="M12">
        <v>0</v>
      </c>
      <c r="N12" t="s">
        <v>495</v>
      </c>
      <c r="O12" t="s">
        <v>496</v>
      </c>
      <c r="P12" t="s">
        <v>496</v>
      </c>
      <c r="Q12" t="s">
        <v>496</v>
      </c>
      <c r="R12" t="s">
        <v>385</v>
      </c>
      <c r="S12">
        <v>3</v>
      </c>
      <c r="T12">
        <v>0.6020599913279624</v>
      </c>
      <c r="U12">
        <v>0.66666666666666674</v>
      </c>
      <c r="V12" t="s">
        <v>548</v>
      </c>
      <c r="W12">
        <v>11</v>
      </c>
      <c r="X12">
        <v>1.0791812460476249</v>
      </c>
      <c r="Y12">
        <v>0.53072127397724345</v>
      </c>
      <c r="Z12">
        <v>0.55810000000000004</v>
      </c>
      <c r="AA12">
        <v>0.56499999999999995</v>
      </c>
      <c r="AB12">
        <v>0.6552</v>
      </c>
      <c r="AC12">
        <v>0.4491</v>
      </c>
      <c r="AD12" t="s">
        <v>82</v>
      </c>
      <c r="AE12" t="s">
        <v>82</v>
      </c>
      <c r="AF12">
        <v>0</v>
      </c>
      <c r="AG12">
        <v>0.99629999999999996</v>
      </c>
      <c r="AH12" t="s">
        <v>505</v>
      </c>
      <c r="AI12" t="s">
        <v>82</v>
      </c>
      <c r="AJ12" t="s">
        <v>82</v>
      </c>
      <c r="AK12">
        <v>0</v>
      </c>
      <c r="AL12" t="s">
        <v>82</v>
      </c>
      <c r="AM12">
        <v>0</v>
      </c>
      <c r="AN12">
        <v>0</v>
      </c>
      <c r="AO12">
        <v>2.9831661538036691</v>
      </c>
      <c r="AP12">
        <v>475</v>
      </c>
    </row>
    <row r="13" spans="1:42" x14ac:dyDescent="0.3">
      <c r="A13">
        <v>965</v>
      </c>
      <c r="B13" t="s">
        <v>549</v>
      </c>
      <c r="C13">
        <v>15</v>
      </c>
      <c r="D13" t="s">
        <v>550</v>
      </c>
      <c r="E13">
        <v>5</v>
      </c>
      <c r="F13">
        <v>0.77815125038364363</v>
      </c>
      <c r="G13">
        <v>0.59810400450184376</v>
      </c>
      <c r="H13" t="s">
        <v>551</v>
      </c>
      <c r="I13">
        <v>5</v>
      </c>
      <c r="J13" t="s">
        <v>82</v>
      </c>
      <c r="K13">
        <v>0</v>
      </c>
      <c r="L13" t="s">
        <v>552</v>
      </c>
      <c r="M13">
        <v>5</v>
      </c>
      <c r="N13" t="s">
        <v>496</v>
      </c>
      <c r="O13" t="s">
        <v>496</v>
      </c>
      <c r="P13" t="s">
        <v>495</v>
      </c>
      <c r="Q13" t="s">
        <v>496</v>
      </c>
      <c r="R13" t="s">
        <v>409</v>
      </c>
      <c r="S13">
        <v>1</v>
      </c>
      <c r="T13">
        <v>0.3010299956639812</v>
      </c>
      <c r="U13">
        <v>0.33333333333333337</v>
      </c>
      <c r="V13" t="s">
        <v>553</v>
      </c>
      <c r="W13">
        <v>10</v>
      </c>
      <c r="X13">
        <v>1.0413926851582251</v>
      </c>
      <c r="Y13">
        <v>0.51213756225093365</v>
      </c>
      <c r="Z13">
        <v>0.2092</v>
      </c>
      <c r="AA13">
        <v>0.2046</v>
      </c>
      <c r="AB13">
        <v>0.16470000000000001</v>
      </c>
      <c r="AC13">
        <v>0.2175</v>
      </c>
      <c r="AD13" t="s">
        <v>554</v>
      </c>
      <c r="AE13" t="s">
        <v>555</v>
      </c>
      <c r="AF13">
        <v>1</v>
      </c>
      <c r="AG13">
        <v>1</v>
      </c>
      <c r="AH13" t="s">
        <v>556</v>
      </c>
      <c r="AI13" t="s">
        <v>557</v>
      </c>
      <c r="AJ13" t="s">
        <v>558</v>
      </c>
      <c r="AK13">
        <v>5</v>
      </c>
      <c r="AL13" t="s">
        <v>236</v>
      </c>
      <c r="AM13">
        <v>1</v>
      </c>
      <c r="AN13">
        <v>0.33333333333333331</v>
      </c>
      <c r="AO13">
        <v>2.9861082334194444</v>
      </c>
      <c r="AP13">
        <v>474</v>
      </c>
    </row>
    <row r="14" spans="1:42" x14ac:dyDescent="0.3">
      <c r="A14">
        <v>41161</v>
      </c>
      <c r="B14" t="s">
        <v>559</v>
      </c>
      <c r="C14">
        <v>20</v>
      </c>
      <c r="D14" t="s">
        <v>28</v>
      </c>
      <c r="E14">
        <v>1</v>
      </c>
      <c r="F14">
        <v>0.3010299956639812</v>
      </c>
      <c r="G14">
        <v>0.23137821315975918</v>
      </c>
      <c r="H14" t="s">
        <v>309</v>
      </c>
      <c r="I14">
        <v>1</v>
      </c>
      <c r="J14" t="s">
        <v>82</v>
      </c>
      <c r="K14">
        <v>0</v>
      </c>
      <c r="L14" t="s">
        <v>82</v>
      </c>
      <c r="M14">
        <v>0</v>
      </c>
      <c r="N14" t="s">
        <v>495</v>
      </c>
      <c r="O14" t="s">
        <v>496</v>
      </c>
      <c r="P14" t="s">
        <v>496</v>
      </c>
      <c r="Q14" t="s">
        <v>496</v>
      </c>
      <c r="R14" t="s">
        <v>409</v>
      </c>
      <c r="S14">
        <v>1</v>
      </c>
      <c r="T14">
        <v>0.3010299956639812</v>
      </c>
      <c r="U14">
        <v>0.33333333333333337</v>
      </c>
      <c r="V14" t="s">
        <v>560</v>
      </c>
      <c r="W14">
        <v>10</v>
      </c>
      <c r="X14">
        <v>1.0413926851582251</v>
      </c>
      <c r="Y14">
        <v>0.51213756225093365</v>
      </c>
      <c r="Z14">
        <v>0.26850000000000002</v>
      </c>
      <c r="AA14">
        <v>0.20910000000000001</v>
      </c>
      <c r="AB14">
        <v>0.1052</v>
      </c>
      <c r="AC14">
        <v>0.1105</v>
      </c>
      <c r="AD14" t="s">
        <v>561</v>
      </c>
      <c r="AE14" t="s">
        <v>562</v>
      </c>
      <c r="AF14">
        <v>1</v>
      </c>
      <c r="AG14">
        <v>1</v>
      </c>
      <c r="AH14" t="s">
        <v>563</v>
      </c>
      <c r="AI14" t="s">
        <v>309</v>
      </c>
      <c r="AJ14" s="61">
        <v>43831</v>
      </c>
      <c r="AK14">
        <v>1</v>
      </c>
      <c r="AL14" t="s">
        <v>234</v>
      </c>
      <c r="AM14">
        <v>2</v>
      </c>
      <c r="AN14">
        <v>0.66666666666666663</v>
      </c>
      <c r="AO14">
        <v>3.0120157754106924</v>
      </c>
      <c r="AP14">
        <v>469</v>
      </c>
    </row>
    <row r="15" spans="1:42" x14ac:dyDescent="0.3">
      <c r="A15">
        <v>114830</v>
      </c>
      <c r="B15" t="s">
        <v>564</v>
      </c>
      <c r="C15">
        <v>15</v>
      </c>
      <c r="D15" t="s">
        <v>565</v>
      </c>
      <c r="E15">
        <v>2</v>
      </c>
      <c r="F15">
        <v>0.47712125471966244</v>
      </c>
      <c r="G15">
        <v>0.36672579134208461</v>
      </c>
      <c r="H15" t="s">
        <v>566</v>
      </c>
      <c r="I15">
        <v>2</v>
      </c>
      <c r="J15" t="s">
        <v>82</v>
      </c>
      <c r="K15">
        <v>0</v>
      </c>
      <c r="L15" t="s">
        <v>567</v>
      </c>
      <c r="M15">
        <v>250</v>
      </c>
      <c r="N15" t="s">
        <v>496</v>
      </c>
      <c r="O15" t="s">
        <v>496</v>
      </c>
      <c r="P15" t="s">
        <v>495</v>
      </c>
      <c r="Q15" t="s">
        <v>496</v>
      </c>
      <c r="R15" t="s">
        <v>409</v>
      </c>
      <c r="S15">
        <v>1</v>
      </c>
      <c r="T15">
        <v>0.3010299956639812</v>
      </c>
      <c r="U15">
        <v>0.33333333333333337</v>
      </c>
      <c r="V15" t="s">
        <v>568</v>
      </c>
      <c r="W15">
        <v>12</v>
      </c>
      <c r="X15">
        <v>1.1139433523068367</v>
      </c>
      <c r="Y15">
        <v>0.54781663158060112</v>
      </c>
      <c r="Z15">
        <v>0.1628</v>
      </c>
      <c r="AA15">
        <v>0.1206</v>
      </c>
      <c r="AB15">
        <v>2.8899999999999999E-2</v>
      </c>
      <c r="AC15">
        <v>7.0199999999999999E-2</v>
      </c>
      <c r="AD15" t="s">
        <v>82</v>
      </c>
      <c r="AE15" t="s">
        <v>82</v>
      </c>
      <c r="AF15">
        <v>0</v>
      </c>
      <c r="AG15">
        <v>1</v>
      </c>
      <c r="AH15" t="s">
        <v>569</v>
      </c>
      <c r="AI15" t="s">
        <v>260</v>
      </c>
      <c r="AJ15" t="s">
        <v>570</v>
      </c>
      <c r="AK15">
        <v>1</v>
      </c>
      <c r="AL15" t="s">
        <v>234</v>
      </c>
      <c r="AM15">
        <v>2</v>
      </c>
      <c r="AN15">
        <v>0.66666666666666663</v>
      </c>
      <c r="AO15">
        <v>3.0773424229226856</v>
      </c>
      <c r="AP15">
        <v>463</v>
      </c>
    </row>
    <row r="16" spans="1:42" x14ac:dyDescent="0.3">
      <c r="A16">
        <v>43513</v>
      </c>
      <c r="B16" t="s">
        <v>571</v>
      </c>
      <c r="C16">
        <v>15</v>
      </c>
      <c r="D16" t="s">
        <v>520</v>
      </c>
      <c r="E16">
        <v>2</v>
      </c>
      <c r="F16">
        <v>0.47712125471966244</v>
      </c>
      <c r="G16">
        <v>0.36672579134208461</v>
      </c>
      <c r="H16" t="s">
        <v>521</v>
      </c>
      <c r="I16">
        <v>2</v>
      </c>
      <c r="J16" t="s">
        <v>82</v>
      </c>
      <c r="K16">
        <v>0</v>
      </c>
      <c r="L16" t="s">
        <v>522</v>
      </c>
      <c r="M16">
        <v>2</v>
      </c>
      <c r="N16" t="s">
        <v>496</v>
      </c>
      <c r="O16" t="s">
        <v>496</v>
      </c>
      <c r="P16" t="s">
        <v>495</v>
      </c>
      <c r="Q16" t="s">
        <v>496</v>
      </c>
      <c r="R16" t="s">
        <v>410</v>
      </c>
      <c r="S16">
        <v>1</v>
      </c>
      <c r="T16">
        <v>0.3010299956639812</v>
      </c>
      <c r="U16">
        <v>0.33333333333333337</v>
      </c>
      <c r="V16" t="s">
        <v>572</v>
      </c>
      <c r="W16">
        <v>12</v>
      </c>
      <c r="X16">
        <v>1.1139433523068367</v>
      </c>
      <c r="Y16">
        <v>0.54781663158060112</v>
      </c>
      <c r="Z16">
        <v>0.5272</v>
      </c>
      <c r="AA16">
        <v>0.38240000000000002</v>
      </c>
      <c r="AB16">
        <v>0.1779</v>
      </c>
      <c r="AC16">
        <v>0.22120000000000001</v>
      </c>
      <c r="AD16" t="s">
        <v>82</v>
      </c>
      <c r="AE16" t="s">
        <v>82</v>
      </c>
      <c r="AF16">
        <v>0</v>
      </c>
      <c r="AG16">
        <v>1</v>
      </c>
      <c r="AH16" t="s">
        <v>524</v>
      </c>
      <c r="AI16" t="s">
        <v>573</v>
      </c>
      <c r="AJ16" t="s">
        <v>574</v>
      </c>
      <c r="AK16">
        <v>2</v>
      </c>
      <c r="AL16" t="s">
        <v>236</v>
      </c>
      <c r="AM16">
        <v>1</v>
      </c>
      <c r="AN16">
        <v>0.33333333333333331</v>
      </c>
      <c r="AO16">
        <v>3.1084090895893528</v>
      </c>
      <c r="AP16">
        <v>459</v>
      </c>
    </row>
    <row r="17" spans="1:42" x14ac:dyDescent="0.3">
      <c r="A17">
        <v>1080</v>
      </c>
      <c r="B17" t="s">
        <v>575</v>
      </c>
      <c r="C17">
        <v>11</v>
      </c>
      <c r="D17" t="s">
        <v>25</v>
      </c>
      <c r="E17">
        <v>1</v>
      </c>
      <c r="F17">
        <v>0.3010299956639812</v>
      </c>
      <c r="G17">
        <v>0.23137821315975918</v>
      </c>
      <c r="H17" t="s">
        <v>241</v>
      </c>
      <c r="I17">
        <v>1</v>
      </c>
      <c r="J17" t="s">
        <v>82</v>
      </c>
      <c r="K17">
        <v>0</v>
      </c>
      <c r="L17" t="s">
        <v>82</v>
      </c>
      <c r="M17">
        <v>0</v>
      </c>
      <c r="N17" t="s">
        <v>495</v>
      </c>
      <c r="O17" t="s">
        <v>496</v>
      </c>
      <c r="P17" t="s">
        <v>496</v>
      </c>
      <c r="Q17" t="s">
        <v>496</v>
      </c>
      <c r="R17" t="s">
        <v>384</v>
      </c>
      <c r="S17">
        <v>2</v>
      </c>
      <c r="T17">
        <v>0.47712125471966244</v>
      </c>
      <c r="U17">
        <v>0.52832083357371873</v>
      </c>
      <c r="V17" t="s">
        <v>576</v>
      </c>
      <c r="W17">
        <v>13</v>
      </c>
      <c r="X17">
        <v>1.146128035678238</v>
      </c>
      <c r="Y17">
        <v>0.56364446052405415</v>
      </c>
      <c r="Z17">
        <v>0.46879999999999999</v>
      </c>
      <c r="AA17">
        <v>0.38669999999999999</v>
      </c>
      <c r="AB17">
        <v>0.53510000000000002</v>
      </c>
      <c r="AC17">
        <v>0.33760000000000001</v>
      </c>
      <c r="AD17" t="s">
        <v>82</v>
      </c>
      <c r="AE17" t="s">
        <v>82</v>
      </c>
      <c r="AF17">
        <v>0</v>
      </c>
      <c r="AG17">
        <v>1</v>
      </c>
      <c r="AH17" t="s">
        <v>563</v>
      </c>
      <c r="AI17" t="s">
        <v>241</v>
      </c>
      <c r="AJ17" s="61">
        <v>44897</v>
      </c>
      <c r="AK17">
        <v>1</v>
      </c>
      <c r="AL17" t="s">
        <v>236</v>
      </c>
      <c r="AM17">
        <v>1</v>
      </c>
      <c r="AN17">
        <v>0.33333333333333331</v>
      </c>
      <c r="AO17">
        <v>3.1254768405908653</v>
      </c>
      <c r="AP17">
        <v>458</v>
      </c>
    </row>
    <row r="18" spans="1:42" x14ac:dyDescent="0.3">
      <c r="A18">
        <v>1079</v>
      </c>
      <c r="B18" t="s">
        <v>577</v>
      </c>
      <c r="C18">
        <v>10</v>
      </c>
      <c r="D18" t="s">
        <v>25</v>
      </c>
      <c r="E18">
        <v>1</v>
      </c>
      <c r="F18">
        <v>0.3010299956639812</v>
      </c>
      <c r="G18">
        <v>0.23137821315975918</v>
      </c>
      <c r="H18" t="s">
        <v>241</v>
      </c>
      <c r="I18">
        <v>1</v>
      </c>
      <c r="J18" t="s">
        <v>82</v>
      </c>
      <c r="K18">
        <v>0</v>
      </c>
      <c r="L18" t="s">
        <v>82</v>
      </c>
      <c r="M18">
        <v>0</v>
      </c>
      <c r="N18" t="s">
        <v>495</v>
      </c>
      <c r="O18" t="s">
        <v>496</v>
      </c>
      <c r="P18" t="s">
        <v>496</v>
      </c>
      <c r="Q18" t="s">
        <v>496</v>
      </c>
      <c r="R18" t="s">
        <v>384</v>
      </c>
      <c r="S18">
        <v>2</v>
      </c>
      <c r="T18">
        <v>0.47712125471966244</v>
      </c>
      <c r="U18">
        <v>0.52832083357371873</v>
      </c>
      <c r="V18" t="s">
        <v>576</v>
      </c>
      <c r="W18">
        <v>13</v>
      </c>
      <c r="X18">
        <v>1.146128035678238</v>
      </c>
      <c r="Y18">
        <v>0.56364446052405415</v>
      </c>
      <c r="Z18">
        <v>0.46879999999999999</v>
      </c>
      <c r="AA18">
        <v>0.38669999999999999</v>
      </c>
      <c r="AB18">
        <v>0.53510000000000002</v>
      </c>
      <c r="AC18">
        <v>0.33760000000000001</v>
      </c>
      <c r="AD18" t="s">
        <v>82</v>
      </c>
      <c r="AE18" t="s">
        <v>82</v>
      </c>
      <c r="AF18">
        <v>0</v>
      </c>
      <c r="AG18">
        <v>1</v>
      </c>
      <c r="AH18" t="s">
        <v>563</v>
      </c>
      <c r="AI18" t="s">
        <v>241</v>
      </c>
      <c r="AJ18" s="61">
        <v>44867</v>
      </c>
      <c r="AK18">
        <v>1</v>
      </c>
      <c r="AL18" t="s">
        <v>236</v>
      </c>
      <c r="AM18">
        <v>1</v>
      </c>
      <c r="AN18">
        <v>0.33333333333333331</v>
      </c>
      <c r="AO18">
        <v>3.1254768405908653</v>
      </c>
      <c r="AP18">
        <v>457</v>
      </c>
    </row>
    <row r="19" spans="1:42" x14ac:dyDescent="0.3">
      <c r="A19">
        <v>161700</v>
      </c>
      <c r="B19" t="s">
        <v>578</v>
      </c>
      <c r="C19">
        <v>15</v>
      </c>
      <c r="D19" t="s">
        <v>25</v>
      </c>
      <c r="E19">
        <v>1</v>
      </c>
      <c r="F19">
        <v>0.3010299956639812</v>
      </c>
      <c r="G19">
        <v>0.23137821315975918</v>
      </c>
      <c r="H19" t="s">
        <v>241</v>
      </c>
      <c r="I19">
        <v>1</v>
      </c>
      <c r="J19" t="s">
        <v>82</v>
      </c>
      <c r="K19">
        <v>0</v>
      </c>
      <c r="L19" t="s">
        <v>82</v>
      </c>
      <c r="M19">
        <v>0</v>
      </c>
      <c r="N19" t="s">
        <v>495</v>
      </c>
      <c r="O19" t="s">
        <v>496</v>
      </c>
      <c r="P19" t="s">
        <v>496</v>
      </c>
      <c r="Q19" t="s">
        <v>496</v>
      </c>
      <c r="R19" t="s">
        <v>384</v>
      </c>
      <c r="S19">
        <v>2</v>
      </c>
      <c r="T19">
        <v>0.47712125471966244</v>
      </c>
      <c r="U19">
        <v>0.52832083357371873</v>
      </c>
      <c r="V19" t="s">
        <v>579</v>
      </c>
      <c r="W19">
        <v>12</v>
      </c>
      <c r="X19">
        <v>1.1139433523068367</v>
      </c>
      <c r="Y19">
        <v>0.54781663158060112</v>
      </c>
      <c r="Z19">
        <v>0.49559999999999998</v>
      </c>
      <c r="AA19">
        <v>0.64410000000000001</v>
      </c>
      <c r="AB19">
        <v>0.626</v>
      </c>
      <c r="AC19">
        <v>0.5494</v>
      </c>
      <c r="AD19" t="s">
        <v>82</v>
      </c>
      <c r="AE19" t="s">
        <v>82</v>
      </c>
      <c r="AF19">
        <v>0</v>
      </c>
      <c r="AG19">
        <v>1</v>
      </c>
      <c r="AH19" t="s">
        <v>563</v>
      </c>
      <c r="AI19" t="s">
        <v>241</v>
      </c>
      <c r="AJ19" t="s">
        <v>580</v>
      </c>
      <c r="AK19">
        <v>1</v>
      </c>
      <c r="AL19" t="s">
        <v>236</v>
      </c>
      <c r="AM19">
        <v>1</v>
      </c>
      <c r="AN19">
        <v>0.33333333333333331</v>
      </c>
      <c r="AO19">
        <v>3.1364490116474126</v>
      </c>
      <c r="AP19">
        <v>456</v>
      </c>
    </row>
    <row r="20" spans="1:42" x14ac:dyDescent="0.3">
      <c r="A20">
        <v>106713</v>
      </c>
      <c r="B20" t="s">
        <v>581</v>
      </c>
      <c r="C20">
        <v>15</v>
      </c>
      <c r="D20" t="s">
        <v>49</v>
      </c>
      <c r="E20">
        <v>1</v>
      </c>
      <c r="F20">
        <v>0.3010299956639812</v>
      </c>
      <c r="G20">
        <v>0.23137821315975918</v>
      </c>
      <c r="H20" t="s">
        <v>344</v>
      </c>
      <c r="I20">
        <v>1</v>
      </c>
      <c r="J20" t="s">
        <v>82</v>
      </c>
      <c r="K20">
        <v>0</v>
      </c>
      <c r="L20" t="s">
        <v>82</v>
      </c>
      <c r="M20">
        <v>0</v>
      </c>
      <c r="N20" t="s">
        <v>495</v>
      </c>
      <c r="O20" t="s">
        <v>496</v>
      </c>
      <c r="P20" t="s">
        <v>496</v>
      </c>
      <c r="Q20" t="s">
        <v>496</v>
      </c>
      <c r="R20" t="s">
        <v>394</v>
      </c>
      <c r="S20">
        <v>4</v>
      </c>
      <c r="T20">
        <v>0.69897000433601886</v>
      </c>
      <c r="U20">
        <v>0.77397603162912088</v>
      </c>
      <c r="V20" t="s">
        <v>582</v>
      </c>
      <c r="W20">
        <v>19</v>
      </c>
      <c r="X20">
        <v>1.3010299956639813</v>
      </c>
      <c r="Y20">
        <v>0.63982236469565579</v>
      </c>
      <c r="Z20">
        <v>0.72319999999999995</v>
      </c>
      <c r="AA20">
        <v>0.6673</v>
      </c>
      <c r="AB20">
        <v>0.72629999999999995</v>
      </c>
      <c r="AC20">
        <v>0.39800000000000002</v>
      </c>
      <c r="AD20" t="s">
        <v>82</v>
      </c>
      <c r="AE20" t="s">
        <v>82</v>
      </c>
      <c r="AF20">
        <v>0</v>
      </c>
      <c r="AG20">
        <v>0.1062</v>
      </c>
      <c r="AH20" t="s">
        <v>583</v>
      </c>
      <c r="AI20" t="s">
        <v>344</v>
      </c>
      <c r="AJ20" s="61">
        <v>43983</v>
      </c>
      <c r="AK20">
        <v>1</v>
      </c>
      <c r="AL20" t="s">
        <v>234</v>
      </c>
      <c r="AM20">
        <v>2</v>
      </c>
      <c r="AN20">
        <v>0.66666666666666663</v>
      </c>
      <c r="AO20">
        <v>3.1412432761512021</v>
      </c>
      <c r="AP20">
        <v>454</v>
      </c>
    </row>
    <row r="21" spans="1:42" x14ac:dyDescent="0.3">
      <c r="A21">
        <v>10841</v>
      </c>
      <c r="B21" t="s">
        <v>584</v>
      </c>
      <c r="C21">
        <v>20</v>
      </c>
      <c r="D21" t="s">
        <v>539</v>
      </c>
      <c r="E21">
        <v>2</v>
      </c>
      <c r="F21">
        <v>0.47712125471966244</v>
      </c>
      <c r="G21">
        <v>0.36672579134208461</v>
      </c>
      <c r="H21" t="s">
        <v>540</v>
      </c>
      <c r="I21">
        <v>2</v>
      </c>
      <c r="J21" t="s">
        <v>82</v>
      </c>
      <c r="K21">
        <v>0</v>
      </c>
      <c r="L21" t="s">
        <v>585</v>
      </c>
      <c r="M21">
        <v>2</v>
      </c>
      <c r="N21" t="s">
        <v>496</v>
      </c>
      <c r="O21" t="s">
        <v>496</v>
      </c>
      <c r="P21" t="s">
        <v>495</v>
      </c>
      <c r="Q21" t="s">
        <v>496</v>
      </c>
      <c r="R21" t="s">
        <v>384</v>
      </c>
      <c r="S21">
        <v>2</v>
      </c>
      <c r="T21">
        <v>0.47712125471966244</v>
      </c>
      <c r="U21">
        <v>0.52832083357371873</v>
      </c>
      <c r="V21" t="s">
        <v>586</v>
      </c>
      <c r="W21">
        <v>10</v>
      </c>
      <c r="X21">
        <v>1.0413926851582251</v>
      </c>
      <c r="Y21">
        <v>0.51213756225093365</v>
      </c>
      <c r="Z21">
        <v>0.40860000000000002</v>
      </c>
      <c r="AA21">
        <v>0.46460000000000001</v>
      </c>
      <c r="AB21">
        <v>0.60580000000000001</v>
      </c>
      <c r="AC21">
        <v>0.3216</v>
      </c>
      <c r="AD21" t="s">
        <v>587</v>
      </c>
      <c r="AE21" t="s">
        <v>588</v>
      </c>
      <c r="AF21">
        <v>3</v>
      </c>
      <c r="AG21">
        <v>1</v>
      </c>
      <c r="AH21" t="s">
        <v>543</v>
      </c>
      <c r="AI21" t="s">
        <v>540</v>
      </c>
      <c r="AJ21" t="s">
        <v>589</v>
      </c>
      <c r="AK21">
        <v>2</v>
      </c>
      <c r="AL21" t="s">
        <v>236</v>
      </c>
      <c r="AM21">
        <v>1</v>
      </c>
      <c r="AN21">
        <v>0.33333333333333331</v>
      </c>
      <c r="AO21">
        <v>3.1491175205000705</v>
      </c>
      <c r="AP21">
        <v>453</v>
      </c>
    </row>
    <row r="22" spans="1:42" x14ac:dyDescent="0.3">
      <c r="A22">
        <v>33831</v>
      </c>
      <c r="B22" t="s">
        <v>590</v>
      </c>
      <c r="C22">
        <v>15</v>
      </c>
      <c r="D22" t="s">
        <v>25</v>
      </c>
      <c r="E22">
        <v>1</v>
      </c>
      <c r="F22">
        <v>0.3010299956639812</v>
      </c>
      <c r="G22">
        <v>0.23137821315975918</v>
      </c>
      <c r="H22" t="s">
        <v>241</v>
      </c>
      <c r="I22">
        <v>1</v>
      </c>
      <c r="J22" t="s">
        <v>82</v>
      </c>
      <c r="K22">
        <v>0</v>
      </c>
      <c r="L22" t="s">
        <v>82</v>
      </c>
      <c r="M22">
        <v>0</v>
      </c>
      <c r="N22" t="s">
        <v>495</v>
      </c>
      <c r="O22" t="s">
        <v>496</v>
      </c>
      <c r="P22" t="s">
        <v>496</v>
      </c>
      <c r="Q22" t="s">
        <v>496</v>
      </c>
      <c r="R22" t="s">
        <v>385</v>
      </c>
      <c r="S22">
        <v>3</v>
      </c>
      <c r="T22">
        <v>0.6020599913279624</v>
      </c>
      <c r="U22">
        <v>0.66666666666666674</v>
      </c>
      <c r="V22" t="s">
        <v>591</v>
      </c>
      <c r="W22">
        <v>11</v>
      </c>
      <c r="X22">
        <v>1.0791812460476249</v>
      </c>
      <c r="Y22">
        <v>0.53072127397724345</v>
      </c>
      <c r="Z22">
        <v>0.39389999999999997</v>
      </c>
      <c r="AA22">
        <v>0.34150000000000003</v>
      </c>
      <c r="AB22">
        <v>0.45519999999999999</v>
      </c>
      <c r="AC22">
        <v>0.36709999999999998</v>
      </c>
      <c r="AD22" t="s">
        <v>592</v>
      </c>
      <c r="AE22" t="s">
        <v>593</v>
      </c>
      <c r="AF22">
        <v>2</v>
      </c>
      <c r="AG22">
        <v>1</v>
      </c>
      <c r="AH22" t="s">
        <v>563</v>
      </c>
      <c r="AI22" t="s">
        <v>241</v>
      </c>
      <c r="AJ22" t="s">
        <v>594</v>
      </c>
      <c r="AK22">
        <v>1</v>
      </c>
      <c r="AL22" t="s">
        <v>236</v>
      </c>
      <c r="AM22">
        <v>1</v>
      </c>
      <c r="AN22">
        <v>0.33333333333333331</v>
      </c>
      <c r="AO22">
        <v>3.1559994871370027</v>
      </c>
      <c r="AP22">
        <v>450</v>
      </c>
    </row>
    <row r="23" spans="1:42" x14ac:dyDescent="0.3">
      <c r="A23">
        <v>161621</v>
      </c>
      <c r="B23" t="s">
        <v>595</v>
      </c>
      <c r="C23">
        <v>15</v>
      </c>
      <c r="D23" t="s">
        <v>24</v>
      </c>
      <c r="E23">
        <v>1</v>
      </c>
      <c r="F23">
        <v>0.3010299956639812</v>
      </c>
      <c r="G23">
        <v>0.23137821315975918</v>
      </c>
      <c r="H23" t="s">
        <v>247</v>
      </c>
      <c r="I23">
        <v>1</v>
      </c>
      <c r="J23" t="s">
        <v>82</v>
      </c>
      <c r="K23">
        <v>0</v>
      </c>
      <c r="L23" t="s">
        <v>82</v>
      </c>
      <c r="M23">
        <v>0</v>
      </c>
      <c r="N23" t="s">
        <v>495</v>
      </c>
      <c r="O23" t="s">
        <v>496</v>
      </c>
      <c r="P23" t="s">
        <v>496</v>
      </c>
      <c r="Q23" t="s">
        <v>496</v>
      </c>
      <c r="R23" t="s">
        <v>409</v>
      </c>
      <c r="S23">
        <v>1</v>
      </c>
      <c r="T23">
        <v>0.3010299956639812</v>
      </c>
      <c r="U23">
        <v>0.33333333333333337</v>
      </c>
      <c r="V23" t="s">
        <v>596</v>
      </c>
      <c r="W23">
        <v>18</v>
      </c>
      <c r="X23">
        <v>1.2787536009528289</v>
      </c>
      <c r="Y23">
        <v>0.62886724791242643</v>
      </c>
      <c r="Z23">
        <v>0.32040000000000002</v>
      </c>
      <c r="AA23">
        <v>0.26750000000000002</v>
      </c>
      <c r="AB23">
        <v>0.1636</v>
      </c>
      <c r="AC23">
        <v>0.16450000000000001</v>
      </c>
      <c r="AD23" t="s">
        <v>82</v>
      </c>
      <c r="AE23" t="s">
        <v>82</v>
      </c>
      <c r="AF23">
        <v>0</v>
      </c>
      <c r="AG23">
        <v>1</v>
      </c>
      <c r="AH23" t="s">
        <v>563</v>
      </c>
      <c r="AI23" t="s">
        <v>247</v>
      </c>
      <c r="AJ23" t="s">
        <v>597</v>
      </c>
      <c r="AK23">
        <v>1</v>
      </c>
      <c r="AL23" t="s">
        <v>234</v>
      </c>
      <c r="AM23">
        <v>2</v>
      </c>
      <c r="AN23">
        <v>0.66666666666666663</v>
      </c>
      <c r="AO23">
        <v>3.1806454610721855</v>
      </c>
      <c r="AP23">
        <v>445</v>
      </c>
    </row>
    <row r="24" spans="1:42" x14ac:dyDescent="0.3">
      <c r="A24">
        <v>49925</v>
      </c>
      <c r="B24" t="s">
        <v>598</v>
      </c>
      <c r="C24">
        <v>20</v>
      </c>
      <c r="D24" t="s">
        <v>34</v>
      </c>
      <c r="E24">
        <v>1</v>
      </c>
      <c r="F24">
        <v>0.3010299956639812</v>
      </c>
      <c r="G24">
        <v>0.23137821315975918</v>
      </c>
      <c r="H24" t="s">
        <v>279</v>
      </c>
      <c r="I24">
        <v>1</v>
      </c>
      <c r="J24" t="s">
        <v>82</v>
      </c>
      <c r="K24">
        <v>0</v>
      </c>
      <c r="L24" t="s">
        <v>82</v>
      </c>
      <c r="M24">
        <v>0</v>
      </c>
      <c r="N24" t="s">
        <v>495</v>
      </c>
      <c r="O24" t="s">
        <v>496</v>
      </c>
      <c r="P24" t="s">
        <v>496</v>
      </c>
      <c r="Q24" t="s">
        <v>496</v>
      </c>
      <c r="R24" t="s">
        <v>406</v>
      </c>
      <c r="S24">
        <v>2</v>
      </c>
      <c r="T24">
        <v>0.47712125471966244</v>
      </c>
      <c r="U24">
        <v>0.52832083357371873</v>
      </c>
      <c r="V24" t="s">
        <v>599</v>
      </c>
      <c r="W24">
        <v>13</v>
      </c>
      <c r="X24">
        <v>1.146128035678238</v>
      </c>
      <c r="Y24">
        <v>0.56364446052405415</v>
      </c>
      <c r="Z24">
        <v>0.5323</v>
      </c>
      <c r="AA24">
        <v>0.44690000000000002</v>
      </c>
      <c r="AB24">
        <v>0.44729999999999998</v>
      </c>
      <c r="AC24">
        <v>0.25540000000000002</v>
      </c>
      <c r="AD24" t="s">
        <v>82</v>
      </c>
      <c r="AE24" t="s">
        <v>82</v>
      </c>
      <c r="AF24">
        <v>0</v>
      </c>
      <c r="AG24">
        <v>1</v>
      </c>
      <c r="AH24" t="s">
        <v>563</v>
      </c>
      <c r="AI24" t="s">
        <v>279</v>
      </c>
      <c r="AJ24" t="s">
        <v>600</v>
      </c>
      <c r="AK24">
        <v>1</v>
      </c>
      <c r="AL24" t="s">
        <v>236</v>
      </c>
      <c r="AM24">
        <v>1</v>
      </c>
      <c r="AN24">
        <v>0.33333333333333331</v>
      </c>
      <c r="AO24">
        <v>3.1889768405908652</v>
      </c>
      <c r="AP24">
        <v>444</v>
      </c>
    </row>
    <row r="25" spans="1:42" x14ac:dyDescent="0.3">
      <c r="A25">
        <v>852044</v>
      </c>
      <c r="B25" t="s">
        <v>601</v>
      </c>
      <c r="C25">
        <v>16</v>
      </c>
      <c r="D25" t="s">
        <v>101</v>
      </c>
      <c r="E25">
        <v>1</v>
      </c>
      <c r="F25">
        <v>0.3010299956639812</v>
      </c>
      <c r="G25">
        <v>0.23137821315975918</v>
      </c>
      <c r="H25" t="s">
        <v>263</v>
      </c>
      <c r="I25">
        <v>1</v>
      </c>
      <c r="J25" t="s">
        <v>82</v>
      </c>
      <c r="K25">
        <v>0</v>
      </c>
      <c r="L25" t="s">
        <v>602</v>
      </c>
      <c r="M25">
        <v>4</v>
      </c>
      <c r="N25" t="s">
        <v>496</v>
      </c>
      <c r="O25" t="s">
        <v>496</v>
      </c>
      <c r="P25" t="s">
        <v>495</v>
      </c>
      <c r="Q25" t="s">
        <v>496</v>
      </c>
      <c r="R25" t="s">
        <v>385</v>
      </c>
      <c r="S25">
        <v>3</v>
      </c>
      <c r="T25">
        <v>0.6020599913279624</v>
      </c>
      <c r="U25">
        <v>0.66666666666666674</v>
      </c>
      <c r="V25" t="s">
        <v>603</v>
      </c>
      <c r="W25">
        <v>11</v>
      </c>
      <c r="X25">
        <v>1.0791812460476249</v>
      </c>
      <c r="Y25">
        <v>0.53072127397724345</v>
      </c>
      <c r="Z25">
        <v>0.48599999999999999</v>
      </c>
      <c r="AA25">
        <v>0.39079999999999998</v>
      </c>
      <c r="AB25">
        <v>0.53290000000000004</v>
      </c>
      <c r="AC25">
        <v>0.24310000000000001</v>
      </c>
      <c r="AD25" t="s">
        <v>82</v>
      </c>
      <c r="AE25" t="s">
        <v>82</v>
      </c>
      <c r="AF25">
        <v>0</v>
      </c>
      <c r="AG25">
        <v>0.97799999999999998</v>
      </c>
      <c r="AH25" t="s">
        <v>604</v>
      </c>
      <c r="AI25" t="s">
        <v>263</v>
      </c>
      <c r="AJ25" t="s">
        <v>605</v>
      </c>
      <c r="AK25">
        <v>1</v>
      </c>
      <c r="AL25" t="s">
        <v>236</v>
      </c>
      <c r="AM25">
        <v>1</v>
      </c>
      <c r="AN25">
        <v>0.33333333333333331</v>
      </c>
      <c r="AO25">
        <v>3.2260994871370028</v>
      </c>
      <c r="AP25">
        <v>438</v>
      </c>
    </row>
    <row r="26" spans="1:42" x14ac:dyDescent="0.3">
      <c r="A26">
        <v>194</v>
      </c>
      <c r="B26" t="s">
        <v>606</v>
      </c>
      <c r="C26">
        <v>9</v>
      </c>
      <c r="D26" t="s">
        <v>73</v>
      </c>
      <c r="E26">
        <v>1</v>
      </c>
      <c r="F26">
        <v>0.3010299956639812</v>
      </c>
      <c r="G26">
        <v>0.23137821315975918</v>
      </c>
      <c r="H26" t="s">
        <v>242</v>
      </c>
      <c r="I26">
        <v>1</v>
      </c>
      <c r="J26" t="s">
        <v>607</v>
      </c>
      <c r="K26">
        <v>5</v>
      </c>
      <c r="L26" t="s">
        <v>82</v>
      </c>
      <c r="M26">
        <v>0</v>
      </c>
      <c r="N26" t="s">
        <v>496</v>
      </c>
      <c r="O26" t="s">
        <v>495</v>
      </c>
      <c r="P26" t="s">
        <v>496</v>
      </c>
      <c r="Q26" t="s">
        <v>496</v>
      </c>
      <c r="R26" t="s">
        <v>385</v>
      </c>
      <c r="S26">
        <v>3</v>
      </c>
      <c r="T26">
        <v>0.6020599913279624</v>
      </c>
      <c r="U26">
        <v>0.66666666666666674</v>
      </c>
      <c r="V26" t="s">
        <v>608</v>
      </c>
      <c r="W26">
        <v>10</v>
      </c>
      <c r="X26">
        <v>1.0413926851582251</v>
      </c>
      <c r="Y26">
        <v>0.51213756225093365</v>
      </c>
      <c r="Z26">
        <v>0.49049999999999999</v>
      </c>
      <c r="AA26">
        <v>0.4022</v>
      </c>
      <c r="AB26">
        <v>0.43030000000000002</v>
      </c>
      <c r="AC26">
        <v>2.4799999999999999E-2</v>
      </c>
      <c r="AD26" t="s">
        <v>82</v>
      </c>
      <c r="AE26" t="s">
        <v>82</v>
      </c>
      <c r="AF26">
        <v>0</v>
      </c>
      <c r="AG26">
        <v>0.99270000000000003</v>
      </c>
      <c r="AH26" t="s">
        <v>530</v>
      </c>
      <c r="AI26" t="s">
        <v>242</v>
      </c>
      <c r="AJ26" t="s">
        <v>609</v>
      </c>
      <c r="AK26">
        <v>1</v>
      </c>
      <c r="AL26" t="s">
        <v>236</v>
      </c>
      <c r="AM26">
        <v>1</v>
      </c>
      <c r="AN26">
        <v>0.33333333333333331</v>
      </c>
      <c r="AO26">
        <v>3.226715775410693</v>
      </c>
      <c r="AP26">
        <v>437</v>
      </c>
    </row>
    <row r="27" spans="1:42" x14ac:dyDescent="0.3">
      <c r="A27">
        <v>18059</v>
      </c>
      <c r="B27" t="s">
        <v>610</v>
      </c>
      <c r="C27">
        <v>11</v>
      </c>
      <c r="D27" t="s">
        <v>130</v>
      </c>
      <c r="E27">
        <v>1</v>
      </c>
      <c r="F27">
        <v>0.3010299956639812</v>
      </c>
      <c r="G27">
        <v>0.23137821315975918</v>
      </c>
      <c r="H27" t="s">
        <v>611</v>
      </c>
      <c r="I27">
        <v>1</v>
      </c>
      <c r="J27" t="s">
        <v>82</v>
      </c>
      <c r="K27">
        <v>0</v>
      </c>
      <c r="L27" t="s">
        <v>82</v>
      </c>
      <c r="M27">
        <v>0</v>
      </c>
      <c r="N27" t="s">
        <v>495</v>
      </c>
      <c r="O27" t="s">
        <v>496</v>
      </c>
      <c r="P27" t="s">
        <v>496</v>
      </c>
      <c r="Q27" t="s">
        <v>496</v>
      </c>
      <c r="R27" t="s">
        <v>385</v>
      </c>
      <c r="S27">
        <v>3</v>
      </c>
      <c r="T27">
        <v>0.6020599913279624</v>
      </c>
      <c r="U27">
        <v>0.66666666666666674</v>
      </c>
      <c r="V27" t="s">
        <v>612</v>
      </c>
      <c r="W27">
        <v>16</v>
      </c>
      <c r="X27">
        <v>1.2304489213782739</v>
      </c>
      <c r="Y27">
        <v>0.60511190451968278</v>
      </c>
      <c r="Z27">
        <v>0.74770000000000003</v>
      </c>
      <c r="AA27">
        <v>0.67620000000000002</v>
      </c>
      <c r="AB27">
        <v>0.65069999999999995</v>
      </c>
      <c r="AC27">
        <v>5.8099999999999999E-2</v>
      </c>
      <c r="AD27" t="s">
        <v>82</v>
      </c>
      <c r="AE27" t="s">
        <v>82</v>
      </c>
      <c r="AF27">
        <v>0</v>
      </c>
      <c r="AG27">
        <v>0.98899999999999999</v>
      </c>
      <c r="AH27" t="s">
        <v>613</v>
      </c>
      <c r="AI27" t="s">
        <v>82</v>
      </c>
      <c r="AJ27" t="s">
        <v>82</v>
      </c>
      <c r="AK27">
        <v>0</v>
      </c>
      <c r="AL27" t="s">
        <v>82</v>
      </c>
      <c r="AM27">
        <v>0</v>
      </c>
      <c r="AN27">
        <v>0</v>
      </c>
      <c r="AO27">
        <v>3.2398567843461086</v>
      </c>
      <c r="AP27">
        <v>436</v>
      </c>
    </row>
    <row r="28" spans="1:42" x14ac:dyDescent="0.3">
      <c r="A28">
        <v>53077</v>
      </c>
      <c r="B28" t="s">
        <v>614</v>
      </c>
      <c r="C28">
        <v>10</v>
      </c>
      <c r="D28" t="s">
        <v>25</v>
      </c>
      <c r="E28">
        <v>1</v>
      </c>
      <c r="F28">
        <v>0.3010299956639812</v>
      </c>
      <c r="G28">
        <v>0.23137821315975918</v>
      </c>
      <c r="H28" t="s">
        <v>241</v>
      </c>
      <c r="I28">
        <v>1</v>
      </c>
      <c r="J28" t="s">
        <v>615</v>
      </c>
      <c r="K28">
        <v>7</v>
      </c>
      <c r="L28" t="s">
        <v>82</v>
      </c>
      <c r="M28">
        <v>0</v>
      </c>
      <c r="N28" t="s">
        <v>496</v>
      </c>
      <c r="O28" t="s">
        <v>495</v>
      </c>
      <c r="P28" t="s">
        <v>496</v>
      </c>
      <c r="Q28" t="s">
        <v>496</v>
      </c>
      <c r="R28" t="s">
        <v>418</v>
      </c>
      <c r="S28">
        <v>2</v>
      </c>
      <c r="T28">
        <v>0.47712125471966244</v>
      </c>
      <c r="U28">
        <v>0.52832083357371873</v>
      </c>
      <c r="V28" t="s">
        <v>616</v>
      </c>
      <c r="W28">
        <v>11</v>
      </c>
      <c r="X28">
        <v>1.0791812460476249</v>
      </c>
      <c r="Y28">
        <v>0.53072127397724345</v>
      </c>
      <c r="Z28">
        <v>0.62229999999999996</v>
      </c>
      <c r="AA28">
        <v>0.55800000000000005</v>
      </c>
      <c r="AB28">
        <v>0.72350000000000003</v>
      </c>
      <c r="AC28">
        <v>0.29189999999999999</v>
      </c>
      <c r="AD28" t="s">
        <v>82</v>
      </c>
      <c r="AE28" t="s">
        <v>82</v>
      </c>
      <c r="AF28">
        <v>0</v>
      </c>
      <c r="AG28">
        <v>1</v>
      </c>
      <c r="AH28" t="s">
        <v>563</v>
      </c>
      <c r="AI28" t="s">
        <v>241</v>
      </c>
      <c r="AJ28" t="s">
        <v>617</v>
      </c>
      <c r="AK28">
        <v>1</v>
      </c>
      <c r="AL28" t="s">
        <v>236</v>
      </c>
      <c r="AM28">
        <v>1</v>
      </c>
      <c r="AN28">
        <v>0.33333333333333331</v>
      </c>
      <c r="AO28">
        <v>3.2460536540440548</v>
      </c>
      <c r="AP28">
        <v>433</v>
      </c>
    </row>
    <row r="29" spans="1:42" x14ac:dyDescent="0.3">
      <c r="A29">
        <v>856658</v>
      </c>
      <c r="B29" t="s">
        <v>618</v>
      </c>
      <c r="C29">
        <v>18</v>
      </c>
      <c r="D29" t="s">
        <v>101</v>
      </c>
      <c r="E29">
        <v>1</v>
      </c>
      <c r="F29">
        <v>0.3010299956639812</v>
      </c>
      <c r="G29">
        <v>0.23137821315975918</v>
      </c>
      <c r="H29" t="s">
        <v>263</v>
      </c>
      <c r="I29">
        <v>1</v>
      </c>
      <c r="J29" t="s">
        <v>82</v>
      </c>
      <c r="K29">
        <v>0</v>
      </c>
      <c r="L29" t="s">
        <v>602</v>
      </c>
      <c r="M29">
        <v>4</v>
      </c>
      <c r="N29" t="s">
        <v>496</v>
      </c>
      <c r="O29" t="s">
        <v>496</v>
      </c>
      <c r="P29" t="s">
        <v>495</v>
      </c>
      <c r="Q29" t="s">
        <v>496</v>
      </c>
      <c r="R29" t="s">
        <v>385</v>
      </c>
      <c r="S29">
        <v>3</v>
      </c>
      <c r="T29">
        <v>0.6020599913279624</v>
      </c>
      <c r="U29">
        <v>0.66666666666666674</v>
      </c>
      <c r="V29" t="s">
        <v>619</v>
      </c>
      <c r="W29">
        <v>12</v>
      </c>
      <c r="X29">
        <v>1.1139433523068367</v>
      </c>
      <c r="Y29">
        <v>0.54781663158060112</v>
      </c>
      <c r="Z29">
        <v>0.49509999999999998</v>
      </c>
      <c r="AA29">
        <v>0.39860000000000001</v>
      </c>
      <c r="AB29">
        <v>0.53390000000000004</v>
      </c>
      <c r="AC29">
        <v>0.24310000000000001</v>
      </c>
      <c r="AD29" t="s">
        <v>82</v>
      </c>
      <c r="AE29" t="s">
        <v>82</v>
      </c>
      <c r="AF29">
        <v>0</v>
      </c>
      <c r="AG29">
        <v>0.97799999999999998</v>
      </c>
      <c r="AH29" t="s">
        <v>604</v>
      </c>
      <c r="AI29" t="s">
        <v>263</v>
      </c>
      <c r="AJ29" t="s">
        <v>620</v>
      </c>
      <c r="AK29">
        <v>1</v>
      </c>
      <c r="AL29" t="s">
        <v>236</v>
      </c>
      <c r="AM29">
        <v>1</v>
      </c>
      <c r="AN29">
        <v>0.33333333333333331</v>
      </c>
      <c r="AO29">
        <v>3.2522948447403608</v>
      </c>
      <c r="AP29">
        <v>429</v>
      </c>
    </row>
    <row r="30" spans="1:42" x14ac:dyDescent="0.3">
      <c r="A30">
        <v>76455</v>
      </c>
      <c r="B30" t="s">
        <v>621</v>
      </c>
      <c r="C30">
        <v>20</v>
      </c>
      <c r="D30" t="s">
        <v>26</v>
      </c>
      <c r="E30">
        <v>1</v>
      </c>
      <c r="F30">
        <v>0.3010299956639812</v>
      </c>
      <c r="G30">
        <v>0.23137821315975918</v>
      </c>
      <c r="H30" t="s">
        <v>243</v>
      </c>
      <c r="I30">
        <v>1</v>
      </c>
      <c r="J30" t="s">
        <v>82</v>
      </c>
      <c r="K30">
        <v>0</v>
      </c>
      <c r="L30" t="s">
        <v>82</v>
      </c>
      <c r="M30">
        <v>0</v>
      </c>
      <c r="N30" t="s">
        <v>495</v>
      </c>
      <c r="O30" t="s">
        <v>496</v>
      </c>
      <c r="P30" t="s">
        <v>496</v>
      </c>
      <c r="Q30" t="s">
        <v>496</v>
      </c>
      <c r="R30" t="s">
        <v>418</v>
      </c>
      <c r="S30">
        <v>2</v>
      </c>
      <c r="T30">
        <v>0.47712125471966244</v>
      </c>
      <c r="U30">
        <v>0.52832083357371873</v>
      </c>
      <c r="V30" t="s">
        <v>622</v>
      </c>
      <c r="W30">
        <v>14</v>
      </c>
      <c r="X30">
        <v>1.1760912590556813</v>
      </c>
      <c r="Y30">
        <v>0.57837981674116878</v>
      </c>
      <c r="Z30">
        <v>0.62870000000000004</v>
      </c>
      <c r="AA30">
        <v>0.57469999999999999</v>
      </c>
      <c r="AB30">
        <v>0.59909999999999997</v>
      </c>
      <c r="AC30">
        <v>0.23469999999999999</v>
      </c>
      <c r="AD30" t="s">
        <v>623</v>
      </c>
      <c r="AE30" t="s">
        <v>624</v>
      </c>
      <c r="AF30">
        <v>1</v>
      </c>
      <c r="AG30">
        <v>0.99629999999999996</v>
      </c>
      <c r="AH30" t="s">
        <v>505</v>
      </c>
      <c r="AI30" t="s">
        <v>243</v>
      </c>
      <c r="AJ30" t="s">
        <v>625</v>
      </c>
      <c r="AK30">
        <v>1</v>
      </c>
      <c r="AL30" t="s">
        <v>236</v>
      </c>
      <c r="AM30">
        <v>1</v>
      </c>
      <c r="AN30">
        <v>0.33333333333333331</v>
      </c>
      <c r="AO30">
        <v>3.2964121968079803</v>
      </c>
      <c r="AP30">
        <v>426</v>
      </c>
    </row>
    <row r="31" spans="1:42" x14ac:dyDescent="0.3">
      <c r="A31">
        <v>55334</v>
      </c>
      <c r="B31" t="s">
        <v>626</v>
      </c>
      <c r="C31">
        <v>9</v>
      </c>
      <c r="D31" t="s">
        <v>194</v>
      </c>
      <c r="E31">
        <v>1</v>
      </c>
      <c r="F31">
        <v>0.3010299956639812</v>
      </c>
      <c r="G31">
        <v>0.23137821315975918</v>
      </c>
      <c r="H31" t="s">
        <v>342</v>
      </c>
      <c r="I31">
        <v>1</v>
      </c>
      <c r="J31" t="s">
        <v>82</v>
      </c>
      <c r="K31">
        <v>0</v>
      </c>
      <c r="L31" t="s">
        <v>627</v>
      </c>
      <c r="M31">
        <v>2</v>
      </c>
      <c r="N31" t="s">
        <v>496</v>
      </c>
      <c r="O31" t="s">
        <v>496</v>
      </c>
      <c r="P31" t="s">
        <v>495</v>
      </c>
      <c r="Q31" t="s">
        <v>496</v>
      </c>
      <c r="R31" t="s">
        <v>385</v>
      </c>
      <c r="S31">
        <v>3</v>
      </c>
      <c r="T31">
        <v>0.6020599913279624</v>
      </c>
      <c r="U31">
        <v>0.66666666666666674</v>
      </c>
      <c r="V31" t="s">
        <v>628</v>
      </c>
      <c r="W31">
        <v>13</v>
      </c>
      <c r="X31">
        <v>1.146128035678238</v>
      </c>
      <c r="Y31">
        <v>0.56364446052405415</v>
      </c>
      <c r="Z31">
        <v>0.54279999999999995</v>
      </c>
      <c r="AA31">
        <v>0.34029999999999999</v>
      </c>
      <c r="AB31">
        <v>0.35870000000000002</v>
      </c>
      <c r="AC31">
        <v>0.48949999999999999</v>
      </c>
      <c r="AD31" t="s">
        <v>82</v>
      </c>
      <c r="AE31" t="s">
        <v>82</v>
      </c>
      <c r="AF31">
        <v>0</v>
      </c>
      <c r="AG31">
        <v>0.96699999999999997</v>
      </c>
      <c r="AH31" t="s">
        <v>629</v>
      </c>
      <c r="AI31" t="s">
        <v>342</v>
      </c>
      <c r="AJ31" t="s">
        <v>630</v>
      </c>
      <c r="AK31">
        <v>1</v>
      </c>
      <c r="AL31" t="s">
        <v>236</v>
      </c>
      <c r="AM31">
        <v>1</v>
      </c>
      <c r="AN31">
        <v>0.33333333333333331</v>
      </c>
      <c r="AO31">
        <v>3.3048226736838133</v>
      </c>
      <c r="AP31">
        <v>424</v>
      </c>
    </row>
    <row r="32" spans="1:42" x14ac:dyDescent="0.3">
      <c r="A32">
        <v>27786</v>
      </c>
      <c r="B32" t="s">
        <v>631</v>
      </c>
      <c r="C32">
        <v>9</v>
      </c>
      <c r="D32" t="s">
        <v>26</v>
      </c>
      <c r="E32">
        <v>1</v>
      </c>
      <c r="F32">
        <v>0.3010299956639812</v>
      </c>
      <c r="G32">
        <v>0.23137821315975918</v>
      </c>
      <c r="H32" t="s">
        <v>243</v>
      </c>
      <c r="I32">
        <v>1</v>
      </c>
      <c r="J32" t="s">
        <v>82</v>
      </c>
      <c r="K32">
        <v>0</v>
      </c>
      <c r="L32" t="s">
        <v>82</v>
      </c>
      <c r="M32">
        <v>0</v>
      </c>
      <c r="N32" t="s">
        <v>495</v>
      </c>
      <c r="O32" t="s">
        <v>496</v>
      </c>
      <c r="P32" t="s">
        <v>496</v>
      </c>
      <c r="Q32" t="s">
        <v>496</v>
      </c>
      <c r="R32" t="s">
        <v>385</v>
      </c>
      <c r="S32">
        <v>3</v>
      </c>
      <c r="T32">
        <v>0.6020599913279624</v>
      </c>
      <c r="U32">
        <v>0.66666666666666674</v>
      </c>
      <c r="V32" t="s">
        <v>632</v>
      </c>
      <c r="W32">
        <v>11</v>
      </c>
      <c r="X32">
        <v>1.0791812460476249</v>
      </c>
      <c r="Y32">
        <v>0.53072127397724345</v>
      </c>
      <c r="Z32">
        <v>0.57599999999999996</v>
      </c>
      <c r="AA32">
        <v>0.45569999999999999</v>
      </c>
      <c r="AB32">
        <v>0.376</v>
      </c>
      <c r="AC32">
        <v>0.46970000000000001</v>
      </c>
      <c r="AD32" t="s">
        <v>82</v>
      </c>
      <c r="AE32" t="s">
        <v>82</v>
      </c>
      <c r="AF32">
        <v>0</v>
      </c>
      <c r="AG32">
        <v>0.99629999999999996</v>
      </c>
      <c r="AH32" t="s">
        <v>505</v>
      </c>
      <c r="AI32" t="s">
        <v>243</v>
      </c>
      <c r="AJ32" t="s">
        <v>633</v>
      </c>
      <c r="AK32">
        <v>1</v>
      </c>
      <c r="AL32" t="s">
        <v>236</v>
      </c>
      <c r="AM32">
        <v>1</v>
      </c>
      <c r="AN32">
        <v>0.33333333333333331</v>
      </c>
      <c r="AO32">
        <v>3.3343994871370026</v>
      </c>
      <c r="AP32">
        <v>415</v>
      </c>
    </row>
    <row r="33" spans="1:42" x14ac:dyDescent="0.3">
      <c r="A33">
        <v>64023</v>
      </c>
      <c r="B33" t="s">
        <v>634</v>
      </c>
      <c r="C33">
        <v>9</v>
      </c>
      <c r="D33" t="s">
        <v>635</v>
      </c>
      <c r="E33">
        <v>2</v>
      </c>
      <c r="F33">
        <v>0.47712125471966244</v>
      </c>
      <c r="G33">
        <v>0.36672579134208461</v>
      </c>
      <c r="H33" t="s">
        <v>636</v>
      </c>
      <c r="I33">
        <v>2</v>
      </c>
      <c r="J33" t="s">
        <v>82</v>
      </c>
      <c r="K33">
        <v>0</v>
      </c>
      <c r="L33" t="s">
        <v>82</v>
      </c>
      <c r="M33">
        <v>0</v>
      </c>
      <c r="N33" t="s">
        <v>495</v>
      </c>
      <c r="O33" t="s">
        <v>496</v>
      </c>
      <c r="P33" t="s">
        <v>496</v>
      </c>
      <c r="Q33" t="s">
        <v>496</v>
      </c>
      <c r="R33" t="s">
        <v>418</v>
      </c>
      <c r="S33">
        <v>2</v>
      </c>
      <c r="T33">
        <v>0.47712125471966244</v>
      </c>
      <c r="U33">
        <v>0.52832083357371873</v>
      </c>
      <c r="V33" t="s">
        <v>637</v>
      </c>
      <c r="W33">
        <v>11</v>
      </c>
      <c r="X33">
        <v>1.0791812460476249</v>
      </c>
      <c r="Y33">
        <v>0.53072127397724345</v>
      </c>
      <c r="Z33">
        <v>0.59299999999999997</v>
      </c>
      <c r="AA33">
        <v>0.55640000000000001</v>
      </c>
      <c r="AB33">
        <v>0.70289999999999997</v>
      </c>
      <c r="AC33">
        <v>0.34329999999999999</v>
      </c>
      <c r="AD33" t="s">
        <v>82</v>
      </c>
      <c r="AE33" t="s">
        <v>82</v>
      </c>
      <c r="AF33">
        <v>0</v>
      </c>
      <c r="AG33">
        <v>1</v>
      </c>
      <c r="AH33" t="s">
        <v>638</v>
      </c>
      <c r="AI33" t="s">
        <v>259</v>
      </c>
      <c r="AJ33" t="s">
        <v>639</v>
      </c>
      <c r="AK33">
        <v>1</v>
      </c>
      <c r="AL33" t="s">
        <v>236</v>
      </c>
      <c r="AM33">
        <v>1</v>
      </c>
      <c r="AN33">
        <v>0.33333333333333331</v>
      </c>
      <c r="AO33">
        <v>3.3521012322263801</v>
      </c>
      <c r="AP33">
        <v>414</v>
      </c>
    </row>
    <row r="34" spans="1:42" x14ac:dyDescent="0.3">
      <c r="A34">
        <v>16010</v>
      </c>
      <c r="B34" t="s">
        <v>640</v>
      </c>
      <c r="C34">
        <v>18</v>
      </c>
      <c r="D34" t="s">
        <v>30</v>
      </c>
      <c r="E34">
        <v>1</v>
      </c>
      <c r="F34">
        <v>0.3010299956639812</v>
      </c>
      <c r="G34">
        <v>0.23137821315975918</v>
      </c>
      <c r="H34" t="s">
        <v>244</v>
      </c>
      <c r="I34">
        <v>1</v>
      </c>
      <c r="J34" t="s">
        <v>82</v>
      </c>
      <c r="K34">
        <v>0</v>
      </c>
      <c r="L34" t="s">
        <v>82</v>
      </c>
      <c r="M34">
        <v>0</v>
      </c>
      <c r="N34" t="s">
        <v>495</v>
      </c>
      <c r="O34" t="s">
        <v>496</v>
      </c>
      <c r="P34" t="s">
        <v>496</v>
      </c>
      <c r="Q34" t="s">
        <v>496</v>
      </c>
      <c r="R34" t="s">
        <v>418</v>
      </c>
      <c r="S34">
        <v>2</v>
      </c>
      <c r="T34">
        <v>0.47712125471966244</v>
      </c>
      <c r="U34">
        <v>0.52832083357371873</v>
      </c>
      <c r="V34" t="s">
        <v>641</v>
      </c>
      <c r="W34">
        <v>16</v>
      </c>
      <c r="X34">
        <v>1.2304489213782739</v>
      </c>
      <c r="Y34">
        <v>0.60511190451968278</v>
      </c>
      <c r="Z34">
        <v>0.68969999999999998</v>
      </c>
      <c r="AA34">
        <v>0.66390000000000005</v>
      </c>
      <c r="AB34">
        <v>0.75390000000000001</v>
      </c>
      <c r="AC34">
        <v>0.1744</v>
      </c>
      <c r="AD34" t="s">
        <v>82</v>
      </c>
      <c r="AE34" t="s">
        <v>82</v>
      </c>
      <c r="AF34">
        <v>0</v>
      </c>
      <c r="AG34">
        <v>0.99270000000000003</v>
      </c>
      <c r="AH34" t="s">
        <v>530</v>
      </c>
      <c r="AI34" t="s">
        <v>244</v>
      </c>
      <c r="AJ34" t="s">
        <v>642</v>
      </c>
      <c r="AK34">
        <v>1</v>
      </c>
      <c r="AL34" t="s">
        <v>236</v>
      </c>
      <c r="AM34">
        <v>1</v>
      </c>
      <c r="AN34">
        <v>0.33333333333333331</v>
      </c>
      <c r="AO34">
        <v>3.3805442845864939</v>
      </c>
      <c r="AP34">
        <v>409</v>
      </c>
    </row>
    <row r="35" spans="1:42" x14ac:dyDescent="0.3">
      <c r="A35">
        <v>106659</v>
      </c>
      <c r="B35" t="s">
        <v>643</v>
      </c>
      <c r="C35">
        <v>15</v>
      </c>
      <c r="D35" t="s">
        <v>49</v>
      </c>
      <c r="E35">
        <v>1</v>
      </c>
      <c r="F35">
        <v>0.3010299956639812</v>
      </c>
      <c r="G35">
        <v>0.23137821315975918</v>
      </c>
      <c r="H35" t="s">
        <v>344</v>
      </c>
      <c r="I35">
        <v>1</v>
      </c>
      <c r="J35" t="s">
        <v>82</v>
      </c>
      <c r="K35">
        <v>0</v>
      </c>
      <c r="L35" t="s">
        <v>82</v>
      </c>
      <c r="M35">
        <v>0</v>
      </c>
      <c r="N35" t="s">
        <v>495</v>
      </c>
      <c r="O35" t="s">
        <v>496</v>
      </c>
      <c r="P35" t="s">
        <v>496</v>
      </c>
      <c r="Q35" t="s">
        <v>496</v>
      </c>
      <c r="R35" t="s">
        <v>395</v>
      </c>
      <c r="S35">
        <v>5</v>
      </c>
      <c r="T35">
        <v>0.77815125038364363</v>
      </c>
      <c r="U35">
        <v>0.8616541669070521</v>
      </c>
      <c r="V35" t="s">
        <v>644</v>
      </c>
      <c r="W35">
        <v>19</v>
      </c>
      <c r="X35">
        <v>1.3010299956639813</v>
      </c>
      <c r="Y35">
        <v>0.63982236469565579</v>
      </c>
      <c r="Z35">
        <v>0.89729999999999999</v>
      </c>
      <c r="AA35">
        <v>0.95830000000000004</v>
      </c>
      <c r="AB35">
        <v>0.80720000000000003</v>
      </c>
      <c r="AC35">
        <v>0.36230000000000001</v>
      </c>
      <c r="AD35" t="s">
        <v>82</v>
      </c>
      <c r="AE35" t="s">
        <v>82</v>
      </c>
      <c r="AF35">
        <v>0</v>
      </c>
      <c r="AG35">
        <v>0.1062</v>
      </c>
      <c r="AH35" t="s">
        <v>583</v>
      </c>
      <c r="AI35" t="s">
        <v>344</v>
      </c>
      <c r="AJ35" s="61">
        <v>42005</v>
      </c>
      <c r="AK35">
        <v>1</v>
      </c>
      <c r="AL35" t="s">
        <v>234</v>
      </c>
      <c r="AM35">
        <v>2</v>
      </c>
      <c r="AN35">
        <v>0.66666666666666663</v>
      </c>
      <c r="AO35">
        <v>3.4030214114291333</v>
      </c>
      <c r="AP35">
        <v>405</v>
      </c>
    </row>
    <row r="36" spans="1:42" x14ac:dyDescent="0.3">
      <c r="A36">
        <v>21422</v>
      </c>
      <c r="B36" t="s">
        <v>645</v>
      </c>
      <c r="C36">
        <v>15</v>
      </c>
      <c r="D36" t="s">
        <v>25</v>
      </c>
      <c r="E36">
        <v>1</v>
      </c>
      <c r="F36">
        <v>0.3010299956639812</v>
      </c>
      <c r="G36">
        <v>0.23137821315975918</v>
      </c>
      <c r="H36" t="s">
        <v>241</v>
      </c>
      <c r="I36">
        <v>1</v>
      </c>
      <c r="J36" t="s">
        <v>82</v>
      </c>
      <c r="K36">
        <v>0</v>
      </c>
      <c r="L36" t="s">
        <v>82</v>
      </c>
      <c r="M36">
        <v>0</v>
      </c>
      <c r="N36" t="s">
        <v>495</v>
      </c>
      <c r="O36" t="s">
        <v>496</v>
      </c>
      <c r="P36" t="s">
        <v>496</v>
      </c>
      <c r="Q36" t="s">
        <v>496</v>
      </c>
      <c r="R36" t="s">
        <v>423</v>
      </c>
      <c r="S36">
        <v>3</v>
      </c>
      <c r="T36">
        <v>0.6020599913279624</v>
      </c>
      <c r="U36">
        <v>0.66666666666666674</v>
      </c>
      <c r="V36" t="s">
        <v>646</v>
      </c>
      <c r="W36">
        <v>15</v>
      </c>
      <c r="X36">
        <v>1.2041199826559248</v>
      </c>
      <c r="Y36">
        <v>0.59216382193173045</v>
      </c>
      <c r="Z36">
        <v>0.58299999999999996</v>
      </c>
      <c r="AA36">
        <v>0.51249999999999996</v>
      </c>
      <c r="AB36">
        <v>0.39319999999999999</v>
      </c>
      <c r="AC36">
        <v>0.24329999999999999</v>
      </c>
      <c r="AD36" t="s">
        <v>647</v>
      </c>
      <c r="AE36" t="s">
        <v>648</v>
      </c>
      <c r="AF36">
        <v>2</v>
      </c>
      <c r="AG36">
        <v>1</v>
      </c>
      <c r="AH36" t="s">
        <v>563</v>
      </c>
      <c r="AI36" t="s">
        <v>241</v>
      </c>
      <c r="AJ36" t="s">
        <v>649</v>
      </c>
      <c r="AK36">
        <v>1</v>
      </c>
      <c r="AL36" t="s">
        <v>236</v>
      </c>
      <c r="AM36">
        <v>1</v>
      </c>
      <c r="AN36">
        <v>0.33333333333333331</v>
      </c>
      <c r="AO36">
        <v>3.4065420350914901</v>
      </c>
      <c r="AP36">
        <v>404</v>
      </c>
    </row>
    <row r="37" spans="1:42" x14ac:dyDescent="0.3">
      <c r="A37">
        <v>55199</v>
      </c>
      <c r="B37" t="s">
        <v>650</v>
      </c>
      <c r="C37">
        <v>9</v>
      </c>
      <c r="D37" t="s">
        <v>179</v>
      </c>
      <c r="E37">
        <v>1</v>
      </c>
      <c r="F37">
        <v>0.3010299956639812</v>
      </c>
      <c r="G37">
        <v>0.23137821315975918</v>
      </c>
      <c r="H37" t="s">
        <v>334</v>
      </c>
      <c r="I37">
        <v>1</v>
      </c>
      <c r="J37" t="s">
        <v>82</v>
      </c>
      <c r="K37">
        <v>0</v>
      </c>
      <c r="L37" t="s">
        <v>82</v>
      </c>
      <c r="M37">
        <v>0</v>
      </c>
      <c r="N37" t="s">
        <v>495</v>
      </c>
      <c r="O37" t="s">
        <v>496</v>
      </c>
      <c r="P37" t="s">
        <v>496</v>
      </c>
      <c r="Q37" t="s">
        <v>496</v>
      </c>
      <c r="R37" t="s">
        <v>385</v>
      </c>
      <c r="S37">
        <v>3</v>
      </c>
      <c r="T37">
        <v>0.6020599913279624</v>
      </c>
      <c r="U37">
        <v>0.66666666666666674</v>
      </c>
      <c r="V37" t="s">
        <v>651</v>
      </c>
      <c r="W37">
        <v>14</v>
      </c>
      <c r="X37">
        <v>1.1760912590556813</v>
      </c>
      <c r="Y37">
        <v>0.57837981674116878</v>
      </c>
      <c r="Z37">
        <v>0.60219999999999996</v>
      </c>
      <c r="AA37">
        <v>0.50470000000000004</v>
      </c>
      <c r="AB37">
        <v>0.5575</v>
      </c>
      <c r="AC37">
        <v>0.496</v>
      </c>
      <c r="AD37" t="s">
        <v>82</v>
      </c>
      <c r="AE37" t="s">
        <v>82</v>
      </c>
      <c r="AF37">
        <v>0</v>
      </c>
      <c r="AG37">
        <v>1</v>
      </c>
      <c r="AH37" t="s">
        <v>563</v>
      </c>
      <c r="AI37" t="s">
        <v>334</v>
      </c>
      <c r="AJ37" t="s">
        <v>652</v>
      </c>
      <c r="AK37">
        <v>1</v>
      </c>
      <c r="AL37" t="s">
        <v>236</v>
      </c>
      <c r="AM37">
        <v>1</v>
      </c>
      <c r="AN37">
        <v>0.33333333333333331</v>
      </c>
      <c r="AO37">
        <v>3.4119580299009282</v>
      </c>
      <c r="AP37">
        <v>403</v>
      </c>
    </row>
    <row r="38" spans="1:42" x14ac:dyDescent="0.3">
      <c r="A38">
        <v>121013</v>
      </c>
      <c r="B38" t="s">
        <v>653</v>
      </c>
      <c r="C38">
        <v>13</v>
      </c>
      <c r="D38" t="s">
        <v>55</v>
      </c>
      <c r="E38">
        <v>1</v>
      </c>
      <c r="F38">
        <v>0.3010299956639812</v>
      </c>
      <c r="G38">
        <v>0.23137821315975918</v>
      </c>
      <c r="H38" t="s">
        <v>328</v>
      </c>
      <c r="I38">
        <v>1</v>
      </c>
      <c r="J38" t="s">
        <v>82</v>
      </c>
      <c r="K38">
        <v>0</v>
      </c>
      <c r="L38" t="s">
        <v>82</v>
      </c>
      <c r="M38">
        <v>0</v>
      </c>
      <c r="N38" t="s">
        <v>495</v>
      </c>
      <c r="O38" t="s">
        <v>496</v>
      </c>
      <c r="P38" t="s">
        <v>496</v>
      </c>
      <c r="Q38" t="s">
        <v>496</v>
      </c>
      <c r="R38" t="s">
        <v>384</v>
      </c>
      <c r="S38">
        <v>2</v>
      </c>
      <c r="T38">
        <v>0.47712125471966244</v>
      </c>
      <c r="U38">
        <v>0.52832083357371873</v>
      </c>
      <c r="V38" t="s">
        <v>654</v>
      </c>
      <c r="W38">
        <v>15</v>
      </c>
      <c r="X38">
        <v>1.2041199826559248</v>
      </c>
      <c r="Y38">
        <v>0.59216382193173045</v>
      </c>
      <c r="Z38">
        <v>0.73509999999999998</v>
      </c>
      <c r="AA38">
        <v>0.5161</v>
      </c>
      <c r="AB38">
        <v>0.40139999999999998</v>
      </c>
      <c r="AC38">
        <v>0.48759999999999998</v>
      </c>
      <c r="AD38" t="s">
        <v>82</v>
      </c>
      <c r="AE38" t="s">
        <v>82</v>
      </c>
      <c r="AF38">
        <v>0</v>
      </c>
      <c r="AG38">
        <v>0.99270000000000003</v>
      </c>
      <c r="AH38" t="s">
        <v>530</v>
      </c>
      <c r="AI38" t="s">
        <v>328</v>
      </c>
      <c r="AJ38" t="s">
        <v>655</v>
      </c>
      <c r="AK38">
        <v>1</v>
      </c>
      <c r="AL38" t="s">
        <v>236</v>
      </c>
      <c r="AM38">
        <v>1</v>
      </c>
      <c r="AN38">
        <v>0.33333333333333331</v>
      </c>
      <c r="AO38">
        <v>3.412996201998542</v>
      </c>
      <c r="AP38">
        <v>402</v>
      </c>
    </row>
    <row r="39" spans="1:42" x14ac:dyDescent="0.3">
      <c r="A39">
        <v>189</v>
      </c>
      <c r="B39" t="s">
        <v>656</v>
      </c>
      <c r="C39">
        <v>25</v>
      </c>
      <c r="D39" t="s">
        <v>25</v>
      </c>
      <c r="E39">
        <v>1</v>
      </c>
      <c r="F39">
        <v>0.3010299956639812</v>
      </c>
      <c r="G39">
        <v>0.23137821315975918</v>
      </c>
      <c r="H39" t="s">
        <v>241</v>
      </c>
      <c r="I39">
        <v>1</v>
      </c>
      <c r="J39" t="s">
        <v>82</v>
      </c>
      <c r="K39">
        <v>0</v>
      </c>
      <c r="L39" t="s">
        <v>82</v>
      </c>
      <c r="M39">
        <v>0</v>
      </c>
      <c r="N39" t="s">
        <v>495</v>
      </c>
      <c r="O39" t="s">
        <v>496</v>
      </c>
      <c r="P39" t="s">
        <v>496</v>
      </c>
      <c r="Q39" t="s">
        <v>496</v>
      </c>
      <c r="R39" t="s">
        <v>406</v>
      </c>
      <c r="S39">
        <v>2</v>
      </c>
      <c r="T39">
        <v>0.47712125471966244</v>
      </c>
      <c r="U39">
        <v>0.52832083357371873</v>
      </c>
      <c r="V39" t="s">
        <v>657</v>
      </c>
      <c r="W39">
        <v>17</v>
      </c>
      <c r="X39">
        <v>1.255272505103306</v>
      </c>
      <c r="Y39">
        <v>0.61731968150568906</v>
      </c>
      <c r="Z39">
        <v>0.82410000000000005</v>
      </c>
      <c r="AA39">
        <v>0.69620000000000004</v>
      </c>
      <c r="AB39">
        <v>0.73199999999999998</v>
      </c>
      <c r="AC39">
        <v>0.48899999999999999</v>
      </c>
      <c r="AD39" t="s">
        <v>658</v>
      </c>
      <c r="AE39" t="s">
        <v>659</v>
      </c>
      <c r="AF39">
        <v>3</v>
      </c>
      <c r="AG39">
        <v>0.90110000000000001</v>
      </c>
      <c r="AH39" t="s">
        <v>500</v>
      </c>
      <c r="AI39" t="s">
        <v>241</v>
      </c>
      <c r="AJ39" t="s">
        <v>660</v>
      </c>
      <c r="AK39">
        <v>1</v>
      </c>
      <c r="AL39" t="s">
        <v>236</v>
      </c>
      <c r="AM39">
        <v>1</v>
      </c>
      <c r="AN39">
        <v>0.33333333333333331</v>
      </c>
      <c r="AO39">
        <v>3.4355520615725004</v>
      </c>
      <c r="AP39">
        <v>397</v>
      </c>
    </row>
    <row r="40" spans="1:42" x14ac:dyDescent="0.3">
      <c r="A40">
        <v>28364</v>
      </c>
      <c r="B40" t="s">
        <v>661</v>
      </c>
      <c r="C40">
        <v>10</v>
      </c>
      <c r="D40" t="s">
        <v>25</v>
      </c>
      <c r="E40">
        <v>1</v>
      </c>
      <c r="F40">
        <v>0.3010299956639812</v>
      </c>
      <c r="G40">
        <v>0.23137821315975918</v>
      </c>
      <c r="H40" t="s">
        <v>241</v>
      </c>
      <c r="I40">
        <v>1</v>
      </c>
      <c r="J40" t="s">
        <v>82</v>
      </c>
      <c r="K40">
        <v>0</v>
      </c>
      <c r="L40" t="s">
        <v>662</v>
      </c>
      <c r="M40">
        <v>6</v>
      </c>
      <c r="N40" t="s">
        <v>496</v>
      </c>
      <c r="O40" t="s">
        <v>496</v>
      </c>
      <c r="P40" t="s">
        <v>495</v>
      </c>
      <c r="Q40" t="s">
        <v>496</v>
      </c>
      <c r="R40" t="s">
        <v>385</v>
      </c>
      <c r="S40">
        <v>3</v>
      </c>
      <c r="T40">
        <v>0.6020599913279624</v>
      </c>
      <c r="U40">
        <v>0.66666666666666674</v>
      </c>
      <c r="V40" t="s">
        <v>663</v>
      </c>
      <c r="W40">
        <v>11</v>
      </c>
      <c r="X40">
        <v>1.0791812460476249</v>
      </c>
      <c r="Y40">
        <v>0.53072127397724345</v>
      </c>
      <c r="Z40">
        <v>0.69679999999999997</v>
      </c>
      <c r="AA40">
        <v>0.71220000000000006</v>
      </c>
      <c r="AB40">
        <v>0.72099999999999997</v>
      </c>
      <c r="AC40">
        <v>0.48670000000000002</v>
      </c>
      <c r="AD40" t="s">
        <v>82</v>
      </c>
      <c r="AE40" t="s">
        <v>82</v>
      </c>
      <c r="AF40">
        <v>0</v>
      </c>
      <c r="AG40">
        <v>1</v>
      </c>
      <c r="AH40" t="s">
        <v>563</v>
      </c>
      <c r="AI40" t="s">
        <v>241</v>
      </c>
      <c r="AJ40" t="s">
        <v>664</v>
      </c>
      <c r="AK40">
        <v>1</v>
      </c>
      <c r="AL40" t="s">
        <v>236</v>
      </c>
      <c r="AM40">
        <v>1</v>
      </c>
      <c r="AN40">
        <v>0.33333333333333331</v>
      </c>
      <c r="AO40">
        <v>3.4588994871370029</v>
      </c>
      <c r="AP40">
        <v>390</v>
      </c>
    </row>
    <row r="41" spans="1:42" x14ac:dyDescent="0.3">
      <c r="A41">
        <v>20048</v>
      </c>
      <c r="B41" t="s">
        <v>665</v>
      </c>
      <c r="C41">
        <v>18</v>
      </c>
      <c r="D41" t="s">
        <v>30</v>
      </c>
      <c r="E41">
        <v>1</v>
      </c>
      <c r="F41">
        <v>0.3010299956639812</v>
      </c>
      <c r="G41">
        <v>0.23137821315975918</v>
      </c>
      <c r="H41" t="s">
        <v>244</v>
      </c>
      <c r="I41">
        <v>1</v>
      </c>
      <c r="J41" t="s">
        <v>82</v>
      </c>
      <c r="K41">
        <v>0</v>
      </c>
      <c r="L41" t="s">
        <v>82</v>
      </c>
      <c r="M41">
        <v>0</v>
      </c>
      <c r="N41" t="s">
        <v>495</v>
      </c>
      <c r="O41" t="s">
        <v>496</v>
      </c>
      <c r="P41" t="s">
        <v>496</v>
      </c>
      <c r="Q41" t="s">
        <v>496</v>
      </c>
      <c r="R41" t="s">
        <v>421</v>
      </c>
      <c r="S41">
        <v>3</v>
      </c>
      <c r="T41">
        <v>0.6020599913279624</v>
      </c>
      <c r="U41">
        <v>0.66666666666666674</v>
      </c>
      <c r="V41" t="s">
        <v>666</v>
      </c>
      <c r="W41">
        <v>13</v>
      </c>
      <c r="X41">
        <v>1.146128035678238</v>
      </c>
      <c r="Y41">
        <v>0.56364446052405415</v>
      </c>
      <c r="Z41">
        <v>0.67930000000000001</v>
      </c>
      <c r="AA41">
        <v>0.54469999999999996</v>
      </c>
      <c r="AB41">
        <v>0.57640000000000002</v>
      </c>
      <c r="AC41">
        <v>0.41699999999999998</v>
      </c>
      <c r="AD41" t="s">
        <v>82</v>
      </c>
      <c r="AE41" t="s">
        <v>82</v>
      </c>
      <c r="AF41">
        <v>0</v>
      </c>
      <c r="AG41">
        <v>0.99270000000000003</v>
      </c>
      <c r="AH41" t="s">
        <v>530</v>
      </c>
      <c r="AI41" t="s">
        <v>244</v>
      </c>
      <c r="AJ41" t="s">
        <v>667</v>
      </c>
      <c r="AK41">
        <v>1</v>
      </c>
      <c r="AL41" t="s">
        <v>236</v>
      </c>
      <c r="AM41">
        <v>1</v>
      </c>
      <c r="AN41">
        <v>0.33333333333333331</v>
      </c>
      <c r="AO41">
        <v>3.4670226736838137</v>
      </c>
      <c r="AP41">
        <v>389</v>
      </c>
    </row>
    <row r="42" spans="1:42" x14ac:dyDescent="0.3">
      <c r="A42">
        <v>5245</v>
      </c>
      <c r="B42" t="s">
        <v>668</v>
      </c>
      <c r="C42">
        <v>25</v>
      </c>
      <c r="D42" t="s">
        <v>39</v>
      </c>
      <c r="E42">
        <v>1</v>
      </c>
      <c r="F42">
        <v>0.3010299956639812</v>
      </c>
      <c r="G42">
        <v>0.23137821315975918</v>
      </c>
      <c r="H42" t="s">
        <v>274</v>
      </c>
      <c r="I42">
        <v>1</v>
      </c>
      <c r="J42" t="s">
        <v>82</v>
      </c>
      <c r="K42">
        <v>0</v>
      </c>
      <c r="L42" t="s">
        <v>82</v>
      </c>
      <c r="M42">
        <v>0</v>
      </c>
      <c r="N42" t="s">
        <v>495</v>
      </c>
      <c r="O42" t="s">
        <v>496</v>
      </c>
      <c r="P42" t="s">
        <v>496</v>
      </c>
      <c r="Q42" t="s">
        <v>496</v>
      </c>
      <c r="R42" t="s">
        <v>419</v>
      </c>
      <c r="S42">
        <v>3</v>
      </c>
      <c r="T42">
        <v>0.6020599913279624</v>
      </c>
      <c r="U42">
        <v>0.66666666666666674</v>
      </c>
      <c r="V42" t="s">
        <v>669</v>
      </c>
      <c r="W42">
        <v>10</v>
      </c>
      <c r="X42">
        <v>1.0413926851582251</v>
      </c>
      <c r="Y42">
        <v>0.51213756225093365</v>
      </c>
      <c r="Z42">
        <v>0.74339999999999995</v>
      </c>
      <c r="AA42">
        <v>0.7389</v>
      </c>
      <c r="AB42">
        <v>0.4254</v>
      </c>
      <c r="AC42">
        <v>0.46079999999999999</v>
      </c>
      <c r="AD42" t="s">
        <v>82</v>
      </c>
      <c r="AE42" t="s">
        <v>82</v>
      </c>
      <c r="AF42">
        <v>0</v>
      </c>
      <c r="AG42">
        <v>1</v>
      </c>
      <c r="AH42" t="s">
        <v>563</v>
      </c>
      <c r="AI42" t="s">
        <v>274</v>
      </c>
      <c r="AJ42" t="s">
        <v>670</v>
      </c>
      <c r="AK42">
        <v>1</v>
      </c>
      <c r="AL42" t="s">
        <v>236</v>
      </c>
      <c r="AM42">
        <v>1</v>
      </c>
      <c r="AN42">
        <v>0.33333333333333331</v>
      </c>
      <c r="AO42">
        <v>3.4869157754106928</v>
      </c>
      <c r="AP42">
        <v>385</v>
      </c>
    </row>
    <row r="43" spans="1:42" x14ac:dyDescent="0.3">
      <c r="A43">
        <v>70507</v>
      </c>
      <c r="B43" t="s">
        <v>671</v>
      </c>
      <c r="C43">
        <v>9</v>
      </c>
      <c r="D43" t="s">
        <v>207</v>
      </c>
      <c r="E43">
        <v>1</v>
      </c>
      <c r="F43">
        <v>0.3010299956639812</v>
      </c>
      <c r="G43">
        <v>0.23137821315975918</v>
      </c>
      <c r="H43" t="s">
        <v>348</v>
      </c>
      <c r="I43">
        <v>1</v>
      </c>
      <c r="J43" t="s">
        <v>82</v>
      </c>
      <c r="K43">
        <v>0</v>
      </c>
      <c r="L43" t="s">
        <v>82</v>
      </c>
      <c r="M43">
        <v>0</v>
      </c>
      <c r="N43" t="s">
        <v>495</v>
      </c>
      <c r="O43" t="s">
        <v>496</v>
      </c>
      <c r="P43" t="s">
        <v>496</v>
      </c>
      <c r="Q43" t="s">
        <v>496</v>
      </c>
      <c r="R43" t="s">
        <v>385</v>
      </c>
      <c r="S43">
        <v>3</v>
      </c>
      <c r="T43">
        <v>0.6020599913279624</v>
      </c>
      <c r="U43">
        <v>0.66666666666666674</v>
      </c>
      <c r="V43" t="s">
        <v>672</v>
      </c>
      <c r="W43">
        <v>14</v>
      </c>
      <c r="X43">
        <v>1.1760912590556813</v>
      </c>
      <c r="Y43">
        <v>0.57837981674116878</v>
      </c>
      <c r="Z43">
        <v>0.69189999999999996</v>
      </c>
      <c r="AA43">
        <v>0.67400000000000004</v>
      </c>
      <c r="AB43">
        <v>0.74580000000000002</v>
      </c>
      <c r="AC43">
        <v>0.56310000000000004</v>
      </c>
      <c r="AD43" t="s">
        <v>82</v>
      </c>
      <c r="AE43" t="s">
        <v>82</v>
      </c>
      <c r="AF43">
        <v>0</v>
      </c>
      <c r="AG43">
        <v>1</v>
      </c>
      <c r="AH43" t="s">
        <v>563</v>
      </c>
      <c r="AI43" t="s">
        <v>348</v>
      </c>
      <c r="AJ43" t="s">
        <v>673</v>
      </c>
      <c r="AK43">
        <v>1</v>
      </c>
      <c r="AL43" t="s">
        <v>236</v>
      </c>
      <c r="AM43">
        <v>1</v>
      </c>
      <c r="AN43">
        <v>0.33333333333333331</v>
      </c>
      <c r="AO43">
        <v>3.5016580299009283</v>
      </c>
      <c r="AP43">
        <v>381</v>
      </c>
    </row>
    <row r="44" spans="1:42" x14ac:dyDescent="0.3">
      <c r="A44">
        <v>85635</v>
      </c>
      <c r="B44" t="s">
        <v>674</v>
      </c>
      <c r="C44">
        <v>19</v>
      </c>
      <c r="D44" t="s">
        <v>24</v>
      </c>
      <c r="E44">
        <v>1</v>
      </c>
      <c r="F44">
        <v>0.3010299956639812</v>
      </c>
      <c r="G44">
        <v>0.23137821315975918</v>
      </c>
      <c r="H44" t="s">
        <v>247</v>
      </c>
      <c r="I44">
        <v>1</v>
      </c>
      <c r="J44" t="s">
        <v>82</v>
      </c>
      <c r="K44">
        <v>0</v>
      </c>
      <c r="L44" t="s">
        <v>82</v>
      </c>
      <c r="M44">
        <v>0</v>
      </c>
      <c r="N44" t="s">
        <v>495</v>
      </c>
      <c r="O44" t="s">
        <v>496</v>
      </c>
      <c r="P44" t="s">
        <v>496</v>
      </c>
      <c r="Q44" t="s">
        <v>496</v>
      </c>
      <c r="R44" t="s">
        <v>406</v>
      </c>
      <c r="S44">
        <v>2</v>
      </c>
      <c r="T44">
        <v>0.47712125471966244</v>
      </c>
      <c r="U44">
        <v>0.52832083357371873</v>
      </c>
      <c r="V44" t="s">
        <v>675</v>
      </c>
      <c r="W44">
        <v>19</v>
      </c>
      <c r="X44">
        <v>1.3010299956639813</v>
      </c>
      <c r="Y44">
        <v>0.63982236469565579</v>
      </c>
      <c r="Z44">
        <v>0.44019999999999998</v>
      </c>
      <c r="AA44">
        <v>0.31780000000000003</v>
      </c>
      <c r="AB44">
        <v>0.1918</v>
      </c>
      <c r="AC44">
        <v>0.2455</v>
      </c>
      <c r="AD44" t="s">
        <v>82</v>
      </c>
      <c r="AE44" t="s">
        <v>82</v>
      </c>
      <c r="AF44">
        <v>0</v>
      </c>
      <c r="AG44">
        <v>1</v>
      </c>
      <c r="AH44" t="s">
        <v>563</v>
      </c>
      <c r="AI44" t="s">
        <v>247</v>
      </c>
      <c r="AJ44" t="s">
        <v>676</v>
      </c>
      <c r="AK44">
        <v>1</v>
      </c>
      <c r="AL44" t="s">
        <v>234</v>
      </c>
      <c r="AM44">
        <v>2</v>
      </c>
      <c r="AN44">
        <v>0.66666666666666663</v>
      </c>
      <c r="AO44">
        <v>3.5063880780957999</v>
      </c>
      <c r="AP44">
        <v>380</v>
      </c>
    </row>
    <row r="45" spans="1:42" x14ac:dyDescent="0.3">
      <c r="A45">
        <v>63010</v>
      </c>
      <c r="B45" t="s">
        <v>677</v>
      </c>
      <c r="C45">
        <v>20</v>
      </c>
      <c r="D45" t="s">
        <v>24</v>
      </c>
      <c r="E45">
        <v>1</v>
      </c>
      <c r="F45">
        <v>0.3010299956639812</v>
      </c>
      <c r="G45">
        <v>0.23137821315975918</v>
      </c>
      <c r="H45" t="s">
        <v>247</v>
      </c>
      <c r="I45">
        <v>1</v>
      </c>
      <c r="J45" t="s">
        <v>82</v>
      </c>
      <c r="K45">
        <v>0</v>
      </c>
      <c r="L45" t="s">
        <v>82</v>
      </c>
      <c r="M45">
        <v>0</v>
      </c>
      <c r="N45" t="s">
        <v>495</v>
      </c>
      <c r="O45" t="s">
        <v>496</v>
      </c>
      <c r="P45" t="s">
        <v>496</v>
      </c>
      <c r="Q45" t="s">
        <v>496</v>
      </c>
      <c r="R45" t="s">
        <v>406</v>
      </c>
      <c r="S45">
        <v>2</v>
      </c>
      <c r="T45">
        <v>0.47712125471966244</v>
      </c>
      <c r="U45">
        <v>0.52832083357371873</v>
      </c>
      <c r="V45" t="s">
        <v>675</v>
      </c>
      <c r="W45">
        <v>19</v>
      </c>
      <c r="X45">
        <v>1.3010299956639813</v>
      </c>
      <c r="Y45">
        <v>0.63982236469565579</v>
      </c>
      <c r="Z45">
        <v>0.44019999999999998</v>
      </c>
      <c r="AA45">
        <v>0.31780000000000003</v>
      </c>
      <c r="AB45">
        <v>0.1918</v>
      </c>
      <c r="AC45">
        <v>0.2455</v>
      </c>
      <c r="AD45" t="s">
        <v>82</v>
      </c>
      <c r="AE45" t="s">
        <v>82</v>
      </c>
      <c r="AF45">
        <v>0</v>
      </c>
      <c r="AG45">
        <v>1</v>
      </c>
      <c r="AH45" t="s">
        <v>563</v>
      </c>
      <c r="AI45" t="s">
        <v>247</v>
      </c>
      <c r="AJ45" t="s">
        <v>678</v>
      </c>
      <c r="AK45">
        <v>1</v>
      </c>
      <c r="AL45" t="s">
        <v>234</v>
      </c>
      <c r="AM45">
        <v>2</v>
      </c>
      <c r="AN45">
        <v>0.66666666666666663</v>
      </c>
      <c r="AO45">
        <v>3.5063880780957999</v>
      </c>
      <c r="AP45">
        <v>379</v>
      </c>
    </row>
    <row r="46" spans="1:42" x14ac:dyDescent="0.3">
      <c r="A46">
        <v>52689</v>
      </c>
      <c r="B46" t="s">
        <v>679</v>
      </c>
      <c r="C46">
        <v>15</v>
      </c>
      <c r="D46" t="s">
        <v>25</v>
      </c>
      <c r="E46">
        <v>1</v>
      </c>
      <c r="F46">
        <v>0.3010299956639812</v>
      </c>
      <c r="G46">
        <v>0.23137821315975918</v>
      </c>
      <c r="H46" t="s">
        <v>241</v>
      </c>
      <c r="I46">
        <v>1</v>
      </c>
      <c r="J46" t="s">
        <v>82</v>
      </c>
      <c r="K46">
        <v>0</v>
      </c>
      <c r="L46" t="s">
        <v>82</v>
      </c>
      <c r="M46">
        <v>0</v>
      </c>
      <c r="N46" t="s">
        <v>495</v>
      </c>
      <c r="O46" t="s">
        <v>496</v>
      </c>
      <c r="P46" t="s">
        <v>496</v>
      </c>
      <c r="Q46" t="s">
        <v>496</v>
      </c>
      <c r="R46" t="s">
        <v>385</v>
      </c>
      <c r="S46">
        <v>3</v>
      </c>
      <c r="T46">
        <v>0.6020599913279624</v>
      </c>
      <c r="U46">
        <v>0.66666666666666674</v>
      </c>
      <c r="V46" t="s">
        <v>680</v>
      </c>
      <c r="W46">
        <v>19</v>
      </c>
      <c r="X46">
        <v>1.3010299956639813</v>
      </c>
      <c r="Y46">
        <v>0.63982236469565579</v>
      </c>
      <c r="Z46">
        <v>0.65810000000000002</v>
      </c>
      <c r="AA46">
        <v>0.72609999999999997</v>
      </c>
      <c r="AB46">
        <v>0.76019999999999999</v>
      </c>
      <c r="AC46">
        <v>0.68899999999999995</v>
      </c>
      <c r="AD46" t="s">
        <v>82</v>
      </c>
      <c r="AE46" t="s">
        <v>82</v>
      </c>
      <c r="AF46">
        <v>0</v>
      </c>
      <c r="AG46">
        <v>1</v>
      </c>
      <c r="AH46" t="s">
        <v>563</v>
      </c>
      <c r="AI46" t="s">
        <v>241</v>
      </c>
      <c r="AJ46" t="s">
        <v>681</v>
      </c>
      <c r="AK46">
        <v>1</v>
      </c>
      <c r="AL46" t="s">
        <v>236</v>
      </c>
      <c r="AM46">
        <v>1</v>
      </c>
      <c r="AN46">
        <v>0.33333333333333331</v>
      </c>
      <c r="AO46">
        <v>3.5293005778554152</v>
      </c>
      <c r="AP46">
        <v>375</v>
      </c>
    </row>
    <row r="47" spans="1:42" x14ac:dyDescent="0.3">
      <c r="A47">
        <v>82520</v>
      </c>
      <c r="B47" t="s">
        <v>682</v>
      </c>
      <c r="C47">
        <v>23</v>
      </c>
      <c r="D47" t="s">
        <v>25</v>
      </c>
      <c r="E47">
        <v>1</v>
      </c>
      <c r="F47">
        <v>0.3010299956639812</v>
      </c>
      <c r="G47">
        <v>0.23137821315975918</v>
      </c>
      <c r="H47" t="s">
        <v>241</v>
      </c>
      <c r="I47">
        <v>1</v>
      </c>
      <c r="J47" t="s">
        <v>82</v>
      </c>
      <c r="K47">
        <v>0</v>
      </c>
      <c r="L47" t="s">
        <v>82</v>
      </c>
      <c r="M47">
        <v>0</v>
      </c>
      <c r="N47" t="s">
        <v>495</v>
      </c>
      <c r="O47" t="s">
        <v>496</v>
      </c>
      <c r="P47" t="s">
        <v>496</v>
      </c>
      <c r="Q47" t="s">
        <v>496</v>
      </c>
      <c r="R47" t="s">
        <v>406</v>
      </c>
      <c r="S47">
        <v>2</v>
      </c>
      <c r="T47">
        <v>0.47712125471966244</v>
      </c>
      <c r="U47">
        <v>0.52832083357371873</v>
      </c>
      <c r="V47" t="s">
        <v>657</v>
      </c>
      <c r="W47">
        <v>17</v>
      </c>
      <c r="X47">
        <v>1.255272505103306</v>
      </c>
      <c r="Y47">
        <v>0.61731968150568906</v>
      </c>
      <c r="Z47">
        <v>0.82410000000000005</v>
      </c>
      <c r="AA47">
        <v>0.69620000000000004</v>
      </c>
      <c r="AB47">
        <v>0.73199999999999998</v>
      </c>
      <c r="AC47">
        <v>0.48899999999999999</v>
      </c>
      <c r="AD47" t="s">
        <v>683</v>
      </c>
      <c r="AE47" t="s">
        <v>684</v>
      </c>
      <c r="AF47">
        <v>3</v>
      </c>
      <c r="AG47">
        <v>0.99629999999999996</v>
      </c>
      <c r="AH47" t="s">
        <v>505</v>
      </c>
      <c r="AI47" t="s">
        <v>241</v>
      </c>
      <c r="AJ47" t="s">
        <v>685</v>
      </c>
      <c r="AK47">
        <v>1</v>
      </c>
      <c r="AL47" t="s">
        <v>236</v>
      </c>
      <c r="AM47">
        <v>1</v>
      </c>
      <c r="AN47">
        <v>0.33333333333333331</v>
      </c>
      <c r="AO47">
        <v>3.5307520615725001</v>
      </c>
      <c r="AP47">
        <v>373</v>
      </c>
    </row>
    <row r="48" spans="1:42" x14ac:dyDescent="0.3">
      <c r="A48">
        <v>55324</v>
      </c>
      <c r="B48" t="s">
        <v>686</v>
      </c>
      <c r="C48">
        <v>9</v>
      </c>
      <c r="D48" t="s">
        <v>128</v>
      </c>
      <c r="E48">
        <v>1</v>
      </c>
      <c r="F48">
        <v>0.3010299956639812</v>
      </c>
      <c r="G48">
        <v>0.23137821315975918</v>
      </c>
      <c r="H48" t="s">
        <v>292</v>
      </c>
      <c r="I48">
        <v>1</v>
      </c>
      <c r="J48" t="s">
        <v>82</v>
      </c>
      <c r="K48">
        <v>0</v>
      </c>
      <c r="L48" t="s">
        <v>82</v>
      </c>
      <c r="M48">
        <v>0</v>
      </c>
      <c r="N48" t="s">
        <v>495</v>
      </c>
      <c r="O48" t="s">
        <v>496</v>
      </c>
      <c r="P48" t="s">
        <v>496</v>
      </c>
      <c r="Q48" t="s">
        <v>496</v>
      </c>
      <c r="R48" t="s">
        <v>385</v>
      </c>
      <c r="S48">
        <v>3</v>
      </c>
      <c r="T48">
        <v>0.6020599913279624</v>
      </c>
      <c r="U48">
        <v>0.66666666666666674</v>
      </c>
      <c r="V48" t="s">
        <v>687</v>
      </c>
      <c r="W48">
        <v>16</v>
      </c>
      <c r="X48">
        <v>1.2304489213782739</v>
      </c>
      <c r="Y48">
        <v>0.60511190451968278</v>
      </c>
      <c r="Z48">
        <v>0.70920000000000005</v>
      </c>
      <c r="AA48">
        <v>0.61729999999999996</v>
      </c>
      <c r="AB48">
        <v>0.66790000000000005</v>
      </c>
      <c r="AC48">
        <v>0.48949999999999999</v>
      </c>
      <c r="AD48" t="s">
        <v>82</v>
      </c>
      <c r="AE48" t="s">
        <v>82</v>
      </c>
      <c r="AF48">
        <v>0</v>
      </c>
      <c r="AG48">
        <v>0.98899999999999999</v>
      </c>
      <c r="AH48" t="s">
        <v>613</v>
      </c>
      <c r="AI48" t="s">
        <v>292</v>
      </c>
      <c r="AJ48" t="s">
        <v>688</v>
      </c>
      <c r="AK48">
        <v>1</v>
      </c>
      <c r="AL48" t="s">
        <v>236</v>
      </c>
      <c r="AM48">
        <v>1</v>
      </c>
      <c r="AN48">
        <v>0.33333333333333331</v>
      </c>
      <c r="AO48">
        <v>3.5346901176794421</v>
      </c>
      <c r="AP48">
        <v>372</v>
      </c>
    </row>
    <row r="49" spans="1:42" x14ac:dyDescent="0.3">
      <c r="A49">
        <v>5381</v>
      </c>
      <c r="B49" t="s">
        <v>689</v>
      </c>
      <c r="C49">
        <v>11</v>
      </c>
      <c r="D49" t="s">
        <v>109</v>
      </c>
      <c r="E49">
        <v>1</v>
      </c>
      <c r="F49">
        <v>0.3010299956639812</v>
      </c>
      <c r="G49">
        <v>0.23137821315975918</v>
      </c>
      <c r="H49" t="s">
        <v>284</v>
      </c>
      <c r="I49">
        <v>1</v>
      </c>
      <c r="J49" t="s">
        <v>82</v>
      </c>
      <c r="K49">
        <v>0</v>
      </c>
      <c r="L49" t="s">
        <v>82</v>
      </c>
      <c r="M49">
        <v>0</v>
      </c>
      <c r="N49" t="s">
        <v>495</v>
      </c>
      <c r="O49" t="s">
        <v>496</v>
      </c>
      <c r="P49" t="s">
        <v>496</v>
      </c>
      <c r="Q49" t="s">
        <v>496</v>
      </c>
      <c r="R49" t="s">
        <v>385</v>
      </c>
      <c r="S49">
        <v>3</v>
      </c>
      <c r="T49">
        <v>0.6020599913279624</v>
      </c>
      <c r="U49">
        <v>0.66666666666666674</v>
      </c>
      <c r="V49" t="s">
        <v>690</v>
      </c>
      <c r="W49">
        <v>17</v>
      </c>
      <c r="X49">
        <v>1.255272505103306</v>
      </c>
      <c r="Y49">
        <v>0.61731968150568906</v>
      </c>
      <c r="Z49">
        <v>0.70030000000000003</v>
      </c>
      <c r="AA49">
        <v>0.69140000000000001</v>
      </c>
      <c r="AB49">
        <v>0.69630000000000003</v>
      </c>
      <c r="AC49">
        <v>0.50149999999999995</v>
      </c>
      <c r="AD49" t="s">
        <v>82</v>
      </c>
      <c r="AE49" t="s">
        <v>82</v>
      </c>
      <c r="AF49">
        <v>0</v>
      </c>
      <c r="AG49">
        <v>0.99629999999999996</v>
      </c>
      <c r="AH49" t="s">
        <v>505</v>
      </c>
      <c r="AI49" t="s">
        <v>284</v>
      </c>
      <c r="AJ49" t="s">
        <v>691</v>
      </c>
      <c r="AK49">
        <v>1</v>
      </c>
      <c r="AL49" t="s">
        <v>236</v>
      </c>
      <c r="AM49">
        <v>1</v>
      </c>
      <c r="AN49">
        <v>0.33333333333333331</v>
      </c>
      <c r="AO49">
        <v>3.5452978946654485</v>
      </c>
      <c r="AP49">
        <v>371</v>
      </c>
    </row>
    <row r="50" spans="1:42" x14ac:dyDescent="0.3">
      <c r="A50">
        <v>144964</v>
      </c>
      <c r="B50" t="s">
        <v>692</v>
      </c>
      <c r="C50">
        <v>14</v>
      </c>
      <c r="D50" t="s">
        <v>30</v>
      </c>
      <c r="E50">
        <v>1</v>
      </c>
      <c r="F50">
        <v>0.3010299956639812</v>
      </c>
      <c r="G50">
        <v>0.23137821315975918</v>
      </c>
      <c r="H50" t="s">
        <v>244</v>
      </c>
      <c r="I50">
        <v>1</v>
      </c>
      <c r="J50" t="s">
        <v>82</v>
      </c>
      <c r="K50">
        <v>0</v>
      </c>
      <c r="L50" t="s">
        <v>82</v>
      </c>
      <c r="M50">
        <v>0</v>
      </c>
      <c r="N50" t="s">
        <v>495</v>
      </c>
      <c r="O50" t="s">
        <v>496</v>
      </c>
      <c r="P50" t="s">
        <v>496</v>
      </c>
      <c r="Q50" t="s">
        <v>496</v>
      </c>
      <c r="R50" t="s">
        <v>385</v>
      </c>
      <c r="S50">
        <v>3</v>
      </c>
      <c r="T50">
        <v>0.6020599913279624</v>
      </c>
      <c r="U50">
        <v>0.66666666666666674</v>
      </c>
      <c r="V50" t="s">
        <v>693</v>
      </c>
      <c r="W50">
        <v>17</v>
      </c>
      <c r="X50">
        <v>1.255272505103306</v>
      </c>
      <c r="Y50">
        <v>0.61731968150568906</v>
      </c>
      <c r="Z50">
        <v>0.72919999999999996</v>
      </c>
      <c r="AA50">
        <v>0.70140000000000002</v>
      </c>
      <c r="AB50">
        <v>0.76990000000000003</v>
      </c>
      <c r="AC50">
        <v>0.53239999999999998</v>
      </c>
      <c r="AD50" t="s">
        <v>82</v>
      </c>
      <c r="AE50" t="s">
        <v>82</v>
      </c>
      <c r="AF50">
        <v>0</v>
      </c>
      <c r="AG50">
        <v>0.99270000000000003</v>
      </c>
      <c r="AH50" t="s">
        <v>530</v>
      </c>
      <c r="AI50" t="s">
        <v>244</v>
      </c>
      <c r="AJ50" t="s">
        <v>694</v>
      </c>
      <c r="AK50">
        <v>1</v>
      </c>
      <c r="AL50" t="s">
        <v>236</v>
      </c>
      <c r="AM50">
        <v>1</v>
      </c>
      <c r="AN50">
        <v>0.33333333333333331</v>
      </c>
      <c r="AO50">
        <v>3.5705978946654486</v>
      </c>
      <c r="AP50">
        <v>370</v>
      </c>
    </row>
    <row r="51" spans="1:42" x14ac:dyDescent="0.3">
      <c r="A51">
        <v>44327</v>
      </c>
      <c r="B51" t="s">
        <v>695</v>
      </c>
      <c r="C51">
        <v>9</v>
      </c>
      <c r="D51" t="s">
        <v>25</v>
      </c>
      <c r="E51">
        <v>1</v>
      </c>
      <c r="F51">
        <v>0.3010299956639812</v>
      </c>
      <c r="G51">
        <v>0.23137821315975918</v>
      </c>
      <c r="H51" t="s">
        <v>241</v>
      </c>
      <c r="I51">
        <v>1</v>
      </c>
      <c r="J51" t="s">
        <v>82</v>
      </c>
      <c r="K51">
        <v>0</v>
      </c>
      <c r="L51" t="s">
        <v>82</v>
      </c>
      <c r="M51">
        <v>0</v>
      </c>
      <c r="N51" t="s">
        <v>495</v>
      </c>
      <c r="O51" t="s">
        <v>496</v>
      </c>
      <c r="P51" t="s">
        <v>496</v>
      </c>
      <c r="Q51" t="s">
        <v>496</v>
      </c>
      <c r="R51" t="s">
        <v>385</v>
      </c>
      <c r="S51">
        <v>3</v>
      </c>
      <c r="T51">
        <v>0.6020599913279624</v>
      </c>
      <c r="U51">
        <v>0.66666666666666674</v>
      </c>
      <c r="V51" t="s">
        <v>696</v>
      </c>
      <c r="W51">
        <v>17</v>
      </c>
      <c r="X51">
        <v>1.255272505103306</v>
      </c>
      <c r="Y51">
        <v>0.61731968150568906</v>
      </c>
      <c r="Z51">
        <v>0.73799999999999999</v>
      </c>
      <c r="AA51">
        <v>0.66800000000000004</v>
      </c>
      <c r="AB51">
        <v>0.7167</v>
      </c>
      <c r="AC51">
        <v>0.27339999999999998</v>
      </c>
      <c r="AD51" t="s">
        <v>82</v>
      </c>
      <c r="AE51" t="s">
        <v>82</v>
      </c>
      <c r="AF51">
        <v>0</v>
      </c>
      <c r="AG51">
        <v>1</v>
      </c>
      <c r="AH51" t="s">
        <v>563</v>
      </c>
      <c r="AI51" t="s">
        <v>241</v>
      </c>
      <c r="AJ51" t="s">
        <v>639</v>
      </c>
      <c r="AK51">
        <v>1</v>
      </c>
      <c r="AL51" t="s">
        <v>236</v>
      </c>
      <c r="AM51">
        <v>1</v>
      </c>
      <c r="AN51">
        <v>0.33333333333333331</v>
      </c>
      <c r="AO51">
        <v>3.5866978946654484</v>
      </c>
      <c r="AP51">
        <v>365</v>
      </c>
    </row>
    <row r="52" spans="1:42" x14ac:dyDescent="0.3">
      <c r="A52">
        <v>174003</v>
      </c>
      <c r="B52" t="s">
        <v>697</v>
      </c>
      <c r="C52">
        <v>15</v>
      </c>
      <c r="D52" t="s">
        <v>27</v>
      </c>
      <c r="E52">
        <v>1</v>
      </c>
      <c r="F52">
        <v>0.3010299956639812</v>
      </c>
      <c r="G52">
        <v>0.23137821315975918</v>
      </c>
      <c r="H52" t="s">
        <v>314</v>
      </c>
      <c r="I52">
        <v>1</v>
      </c>
      <c r="J52" t="s">
        <v>82</v>
      </c>
      <c r="K52">
        <v>0</v>
      </c>
      <c r="L52" t="s">
        <v>698</v>
      </c>
      <c r="M52">
        <v>3</v>
      </c>
      <c r="N52" t="s">
        <v>496</v>
      </c>
      <c r="O52" t="s">
        <v>496</v>
      </c>
      <c r="P52" t="s">
        <v>495</v>
      </c>
      <c r="Q52" t="s">
        <v>496</v>
      </c>
      <c r="R52" t="s">
        <v>435</v>
      </c>
      <c r="S52">
        <v>2</v>
      </c>
      <c r="T52">
        <v>0.47712125471966244</v>
      </c>
      <c r="U52">
        <v>0.52832083357371873</v>
      </c>
      <c r="V52" t="s">
        <v>699</v>
      </c>
      <c r="W52">
        <v>11</v>
      </c>
      <c r="X52">
        <v>1.0791812460476249</v>
      </c>
      <c r="Y52">
        <v>0.53072127397724345</v>
      </c>
      <c r="Z52">
        <v>0.97660000000000002</v>
      </c>
      <c r="AA52">
        <v>0.99539999999999995</v>
      </c>
      <c r="AB52">
        <v>0.81710000000000005</v>
      </c>
      <c r="AC52">
        <v>0.88649999999999995</v>
      </c>
      <c r="AD52" t="s">
        <v>82</v>
      </c>
      <c r="AE52" t="s">
        <v>82</v>
      </c>
      <c r="AF52">
        <v>0</v>
      </c>
      <c r="AG52">
        <v>0.99270000000000003</v>
      </c>
      <c r="AH52" t="s">
        <v>530</v>
      </c>
      <c r="AI52" t="s">
        <v>314</v>
      </c>
      <c r="AJ52" t="s">
        <v>700</v>
      </c>
      <c r="AK52">
        <v>1</v>
      </c>
      <c r="AL52" t="s">
        <v>236</v>
      </c>
      <c r="AM52">
        <v>1</v>
      </c>
      <c r="AN52">
        <v>0.33333333333333331</v>
      </c>
      <c r="AO52">
        <v>3.5930536540440547</v>
      </c>
      <c r="AP52">
        <v>364</v>
      </c>
    </row>
    <row r="53" spans="1:42" x14ac:dyDescent="0.3">
      <c r="A53">
        <v>4969</v>
      </c>
      <c r="B53" t="s">
        <v>701</v>
      </c>
      <c r="C53">
        <v>18</v>
      </c>
      <c r="D53" t="s">
        <v>30</v>
      </c>
      <c r="E53">
        <v>1</v>
      </c>
      <c r="F53">
        <v>0.3010299956639812</v>
      </c>
      <c r="G53">
        <v>0.23137821315975918</v>
      </c>
      <c r="H53" t="s">
        <v>244</v>
      </c>
      <c r="I53">
        <v>1</v>
      </c>
      <c r="J53" t="s">
        <v>82</v>
      </c>
      <c r="K53">
        <v>0</v>
      </c>
      <c r="L53" t="s">
        <v>82</v>
      </c>
      <c r="M53">
        <v>0</v>
      </c>
      <c r="N53" t="s">
        <v>495</v>
      </c>
      <c r="O53" t="s">
        <v>496</v>
      </c>
      <c r="P53" t="s">
        <v>496</v>
      </c>
      <c r="Q53" t="s">
        <v>496</v>
      </c>
      <c r="R53" t="s">
        <v>421</v>
      </c>
      <c r="S53">
        <v>3</v>
      </c>
      <c r="T53">
        <v>0.6020599913279624</v>
      </c>
      <c r="U53">
        <v>0.66666666666666674</v>
      </c>
      <c r="V53" t="s">
        <v>702</v>
      </c>
      <c r="W53">
        <v>12</v>
      </c>
      <c r="X53">
        <v>1.1139433523068367</v>
      </c>
      <c r="Y53">
        <v>0.54781663158060112</v>
      </c>
      <c r="Z53">
        <v>0.83220000000000005</v>
      </c>
      <c r="AA53">
        <v>0.83460000000000001</v>
      </c>
      <c r="AB53">
        <v>0.90649999999999997</v>
      </c>
      <c r="AC53">
        <v>0.43109999999999998</v>
      </c>
      <c r="AD53" t="s">
        <v>82</v>
      </c>
      <c r="AE53" t="s">
        <v>82</v>
      </c>
      <c r="AF53">
        <v>0</v>
      </c>
      <c r="AG53">
        <v>0.98529999999999995</v>
      </c>
      <c r="AH53" t="s">
        <v>703</v>
      </c>
      <c r="AI53" t="s">
        <v>244</v>
      </c>
      <c r="AJ53" t="s">
        <v>704</v>
      </c>
      <c r="AK53">
        <v>1</v>
      </c>
      <c r="AL53" t="s">
        <v>236</v>
      </c>
      <c r="AM53">
        <v>1</v>
      </c>
      <c r="AN53">
        <v>0.33333333333333331</v>
      </c>
      <c r="AO53">
        <v>3.5966948447403606</v>
      </c>
      <c r="AP53">
        <v>363</v>
      </c>
    </row>
    <row r="54" spans="1:42" x14ac:dyDescent="0.3">
      <c r="A54">
        <v>174016</v>
      </c>
      <c r="B54" t="s">
        <v>705</v>
      </c>
      <c r="C54">
        <v>15</v>
      </c>
      <c r="D54" t="s">
        <v>539</v>
      </c>
      <c r="E54">
        <v>2</v>
      </c>
      <c r="F54">
        <v>0.47712125471966244</v>
      </c>
      <c r="G54">
        <v>0.36672579134208461</v>
      </c>
      <c r="H54" t="s">
        <v>540</v>
      </c>
      <c r="I54">
        <v>2</v>
      </c>
      <c r="J54" t="s">
        <v>82</v>
      </c>
      <c r="K54">
        <v>0</v>
      </c>
      <c r="L54" t="s">
        <v>82</v>
      </c>
      <c r="M54">
        <v>0</v>
      </c>
      <c r="N54" t="s">
        <v>495</v>
      </c>
      <c r="O54" t="s">
        <v>496</v>
      </c>
      <c r="P54" t="s">
        <v>496</v>
      </c>
      <c r="Q54" t="s">
        <v>496</v>
      </c>
      <c r="R54" t="s">
        <v>406</v>
      </c>
      <c r="S54">
        <v>2</v>
      </c>
      <c r="T54">
        <v>0.47712125471966244</v>
      </c>
      <c r="U54">
        <v>0.52832083357371873</v>
      </c>
      <c r="V54" t="s">
        <v>706</v>
      </c>
      <c r="W54">
        <v>14</v>
      </c>
      <c r="X54">
        <v>1.1760912590556813</v>
      </c>
      <c r="Y54">
        <v>0.57837981674116878</v>
      </c>
      <c r="Z54">
        <v>0.80100000000000005</v>
      </c>
      <c r="AA54">
        <v>0.67859999999999998</v>
      </c>
      <c r="AB54">
        <v>0.73709999999999998</v>
      </c>
      <c r="AC54">
        <v>0.43990000000000001</v>
      </c>
      <c r="AD54" t="s">
        <v>82</v>
      </c>
      <c r="AE54" t="s">
        <v>82</v>
      </c>
      <c r="AF54">
        <v>0</v>
      </c>
      <c r="AG54">
        <v>1</v>
      </c>
      <c r="AH54" t="s">
        <v>707</v>
      </c>
      <c r="AI54" t="s">
        <v>544</v>
      </c>
      <c r="AJ54" t="s">
        <v>708</v>
      </c>
      <c r="AK54">
        <v>2</v>
      </c>
      <c r="AL54" t="s">
        <v>236</v>
      </c>
      <c r="AM54">
        <v>1</v>
      </c>
      <c r="AN54">
        <v>0.33333333333333331</v>
      </c>
      <c r="AO54">
        <v>3.6077597749903059</v>
      </c>
      <c r="AP54">
        <v>359</v>
      </c>
    </row>
    <row r="55" spans="1:42" x14ac:dyDescent="0.3">
      <c r="A55">
        <v>120976</v>
      </c>
      <c r="B55" t="s">
        <v>709</v>
      </c>
      <c r="C55">
        <v>13</v>
      </c>
      <c r="D55" t="s">
        <v>52</v>
      </c>
      <c r="E55">
        <v>1</v>
      </c>
      <c r="F55">
        <v>0.3010299956639812</v>
      </c>
      <c r="G55">
        <v>0.23137821315975918</v>
      </c>
      <c r="H55" t="s">
        <v>376</v>
      </c>
      <c r="I55">
        <v>1</v>
      </c>
      <c r="J55" t="s">
        <v>82</v>
      </c>
      <c r="K55">
        <v>0</v>
      </c>
      <c r="L55" t="s">
        <v>82</v>
      </c>
      <c r="M55">
        <v>0</v>
      </c>
      <c r="N55" t="s">
        <v>495</v>
      </c>
      <c r="O55" t="s">
        <v>496</v>
      </c>
      <c r="P55" t="s">
        <v>496</v>
      </c>
      <c r="Q55" t="s">
        <v>496</v>
      </c>
      <c r="R55" t="s">
        <v>385</v>
      </c>
      <c r="S55">
        <v>3</v>
      </c>
      <c r="T55">
        <v>0.6020599913279624</v>
      </c>
      <c r="U55">
        <v>0.66666666666666674</v>
      </c>
      <c r="V55" t="s">
        <v>710</v>
      </c>
      <c r="W55">
        <v>10</v>
      </c>
      <c r="X55">
        <v>1.0413926851582251</v>
      </c>
      <c r="Y55">
        <v>0.51213756225093365</v>
      </c>
      <c r="Z55">
        <v>0.64729999999999999</v>
      </c>
      <c r="AA55">
        <v>0.56230000000000002</v>
      </c>
      <c r="AB55">
        <v>0.66669999999999996</v>
      </c>
      <c r="AC55">
        <v>0.35099999999999998</v>
      </c>
      <c r="AD55" t="s">
        <v>82</v>
      </c>
      <c r="AE55" t="s">
        <v>82</v>
      </c>
      <c r="AF55">
        <v>0</v>
      </c>
      <c r="AG55">
        <v>0.8901</v>
      </c>
      <c r="AH55" t="s">
        <v>711</v>
      </c>
      <c r="AI55" t="s">
        <v>376</v>
      </c>
      <c r="AJ55" t="s">
        <v>712</v>
      </c>
      <c r="AK55">
        <v>1</v>
      </c>
      <c r="AL55" t="s">
        <v>238</v>
      </c>
      <c r="AM55">
        <v>2</v>
      </c>
      <c r="AN55">
        <v>0.66666666666666663</v>
      </c>
      <c r="AO55">
        <v>3.6142491087440258</v>
      </c>
      <c r="AP55">
        <v>358</v>
      </c>
    </row>
    <row r="56" spans="1:42" x14ac:dyDescent="0.3">
      <c r="A56">
        <v>72985</v>
      </c>
      <c r="B56" t="s">
        <v>713</v>
      </c>
      <c r="C56">
        <v>9</v>
      </c>
      <c r="D56" t="s">
        <v>635</v>
      </c>
      <c r="E56">
        <v>2</v>
      </c>
      <c r="F56">
        <v>0.47712125471966244</v>
      </c>
      <c r="G56">
        <v>0.36672579134208461</v>
      </c>
      <c r="H56" t="s">
        <v>636</v>
      </c>
      <c r="I56">
        <v>2</v>
      </c>
      <c r="J56" t="s">
        <v>714</v>
      </c>
      <c r="K56">
        <v>4</v>
      </c>
      <c r="L56" t="s">
        <v>82</v>
      </c>
      <c r="M56">
        <v>0</v>
      </c>
      <c r="N56" t="s">
        <v>496</v>
      </c>
      <c r="O56" t="s">
        <v>495</v>
      </c>
      <c r="P56" t="s">
        <v>496</v>
      </c>
      <c r="Q56" t="s">
        <v>496</v>
      </c>
      <c r="R56" t="s">
        <v>385</v>
      </c>
      <c r="S56">
        <v>3</v>
      </c>
      <c r="T56">
        <v>0.6020599913279624</v>
      </c>
      <c r="U56">
        <v>0.66666666666666674</v>
      </c>
      <c r="V56" t="s">
        <v>715</v>
      </c>
      <c r="W56">
        <v>16</v>
      </c>
      <c r="X56">
        <v>1.2304489213782739</v>
      </c>
      <c r="Y56">
        <v>0.60511190451968278</v>
      </c>
      <c r="Z56">
        <v>0.64749999999999996</v>
      </c>
      <c r="AA56">
        <v>0.65390000000000004</v>
      </c>
      <c r="AB56">
        <v>0.752</v>
      </c>
      <c r="AC56">
        <v>0.59809999999999997</v>
      </c>
      <c r="AD56" t="s">
        <v>82</v>
      </c>
      <c r="AE56" t="s">
        <v>82</v>
      </c>
      <c r="AF56">
        <v>0</v>
      </c>
      <c r="AG56">
        <v>1</v>
      </c>
      <c r="AH56" t="s">
        <v>716</v>
      </c>
      <c r="AI56" t="s">
        <v>259</v>
      </c>
      <c r="AJ56" t="s">
        <v>717</v>
      </c>
      <c r="AK56">
        <v>1</v>
      </c>
      <c r="AL56" t="s">
        <v>236</v>
      </c>
      <c r="AM56">
        <v>1</v>
      </c>
      <c r="AN56">
        <v>0.33333333333333331</v>
      </c>
      <c r="AO56">
        <v>3.6193376958617676</v>
      </c>
      <c r="AP56">
        <v>357</v>
      </c>
    </row>
    <row r="57" spans="1:42" x14ac:dyDescent="0.3">
      <c r="A57">
        <v>38334</v>
      </c>
      <c r="B57" t="s">
        <v>718</v>
      </c>
      <c r="C57">
        <v>25</v>
      </c>
      <c r="D57" t="s">
        <v>39</v>
      </c>
      <c r="E57">
        <v>1</v>
      </c>
      <c r="F57">
        <v>0.3010299956639812</v>
      </c>
      <c r="G57">
        <v>0.23137821315975918</v>
      </c>
      <c r="H57" t="s">
        <v>274</v>
      </c>
      <c r="I57">
        <v>1</v>
      </c>
      <c r="J57" t="s">
        <v>82</v>
      </c>
      <c r="K57">
        <v>0</v>
      </c>
      <c r="L57" t="s">
        <v>82</v>
      </c>
      <c r="M57">
        <v>0</v>
      </c>
      <c r="N57" t="s">
        <v>495</v>
      </c>
      <c r="O57" t="s">
        <v>496</v>
      </c>
      <c r="P57" t="s">
        <v>496</v>
      </c>
      <c r="Q57" t="s">
        <v>496</v>
      </c>
      <c r="R57" t="s">
        <v>419</v>
      </c>
      <c r="S57">
        <v>3</v>
      </c>
      <c r="T57">
        <v>0.6020599913279624</v>
      </c>
      <c r="U57">
        <v>0.66666666666666674</v>
      </c>
      <c r="V57" t="s">
        <v>719</v>
      </c>
      <c r="W57">
        <v>12</v>
      </c>
      <c r="X57">
        <v>1.1139433523068367</v>
      </c>
      <c r="Y57">
        <v>0.54781663158060112</v>
      </c>
      <c r="Z57">
        <v>0.86029999999999995</v>
      </c>
      <c r="AA57">
        <v>0.84119999999999995</v>
      </c>
      <c r="AB57">
        <v>0.68610000000000004</v>
      </c>
      <c r="AC57">
        <v>0.55049999999999999</v>
      </c>
      <c r="AD57" t="s">
        <v>720</v>
      </c>
      <c r="AE57" t="s">
        <v>721</v>
      </c>
      <c r="AF57">
        <v>1</v>
      </c>
      <c r="AG57">
        <v>1</v>
      </c>
      <c r="AH57" t="s">
        <v>563</v>
      </c>
      <c r="AI57" t="s">
        <v>274</v>
      </c>
      <c r="AJ57" t="s">
        <v>722</v>
      </c>
      <c r="AK57">
        <v>1</v>
      </c>
      <c r="AL57" t="s">
        <v>236</v>
      </c>
      <c r="AM57">
        <v>1</v>
      </c>
      <c r="AN57">
        <v>0.33333333333333331</v>
      </c>
      <c r="AO57">
        <v>3.6394948447403603</v>
      </c>
      <c r="AP57">
        <v>354</v>
      </c>
    </row>
    <row r="58" spans="1:42" x14ac:dyDescent="0.3">
      <c r="A58">
        <v>196087</v>
      </c>
      <c r="B58" t="s">
        <v>723</v>
      </c>
      <c r="C58">
        <v>11</v>
      </c>
      <c r="D58" t="s">
        <v>126</v>
      </c>
      <c r="E58">
        <v>1</v>
      </c>
      <c r="F58">
        <v>0.3010299956639812</v>
      </c>
      <c r="G58">
        <v>0.23137821315975918</v>
      </c>
      <c r="H58" t="s">
        <v>358</v>
      </c>
      <c r="I58">
        <v>1</v>
      </c>
      <c r="J58" t="s">
        <v>82</v>
      </c>
      <c r="K58">
        <v>0</v>
      </c>
      <c r="L58" t="s">
        <v>82</v>
      </c>
      <c r="M58">
        <v>0</v>
      </c>
      <c r="N58" t="s">
        <v>495</v>
      </c>
      <c r="O58" t="s">
        <v>496</v>
      </c>
      <c r="P58" t="s">
        <v>496</v>
      </c>
      <c r="Q58" t="s">
        <v>496</v>
      </c>
      <c r="R58" t="s">
        <v>396</v>
      </c>
      <c r="S58">
        <v>4</v>
      </c>
      <c r="T58">
        <v>0.69897000433601886</v>
      </c>
      <c r="U58">
        <v>0.77397603162912088</v>
      </c>
      <c r="V58" t="s">
        <v>724</v>
      </c>
      <c r="W58">
        <v>17</v>
      </c>
      <c r="X58">
        <v>1.255272505103306</v>
      </c>
      <c r="Y58">
        <v>0.61731968150568906</v>
      </c>
      <c r="Z58">
        <v>0.90910000000000002</v>
      </c>
      <c r="AA58">
        <v>0.96379999999999999</v>
      </c>
      <c r="AB58">
        <v>0.86219999999999997</v>
      </c>
      <c r="AC58">
        <v>0.20419999999999999</v>
      </c>
      <c r="AD58" t="s">
        <v>82</v>
      </c>
      <c r="AE58" t="s">
        <v>82</v>
      </c>
      <c r="AF58">
        <v>0</v>
      </c>
      <c r="AG58">
        <v>0.84619999999999995</v>
      </c>
      <c r="AH58" t="s">
        <v>725</v>
      </c>
      <c r="AI58" t="s">
        <v>358</v>
      </c>
      <c r="AJ58" t="s">
        <v>726</v>
      </c>
      <c r="AK58">
        <v>1</v>
      </c>
      <c r="AL58" t="s">
        <v>236</v>
      </c>
      <c r="AM58">
        <v>1</v>
      </c>
      <c r="AN58">
        <v>0.33333333333333331</v>
      </c>
      <c r="AO58">
        <v>3.7113072596279029</v>
      </c>
      <c r="AP58">
        <v>339</v>
      </c>
    </row>
    <row r="59" spans="1:42" x14ac:dyDescent="0.3">
      <c r="A59">
        <v>154357</v>
      </c>
      <c r="B59" t="s">
        <v>727</v>
      </c>
      <c r="C59">
        <v>20</v>
      </c>
      <c r="D59" t="s">
        <v>31</v>
      </c>
      <c r="E59">
        <v>1</v>
      </c>
      <c r="F59">
        <v>0.3010299956639812</v>
      </c>
      <c r="G59">
        <v>0.23137821315975918</v>
      </c>
      <c r="H59" t="s">
        <v>310</v>
      </c>
      <c r="I59">
        <v>1</v>
      </c>
      <c r="J59" t="s">
        <v>82</v>
      </c>
      <c r="K59">
        <v>0</v>
      </c>
      <c r="L59" t="s">
        <v>82</v>
      </c>
      <c r="M59">
        <v>0</v>
      </c>
      <c r="N59" t="s">
        <v>495</v>
      </c>
      <c r="O59" t="s">
        <v>496</v>
      </c>
      <c r="P59" t="s">
        <v>496</v>
      </c>
      <c r="Q59" t="s">
        <v>496</v>
      </c>
      <c r="R59" t="s">
        <v>385</v>
      </c>
      <c r="S59">
        <v>3</v>
      </c>
      <c r="T59">
        <v>0.6020599913279624</v>
      </c>
      <c r="U59">
        <v>0.66666666666666674</v>
      </c>
      <c r="V59" t="s">
        <v>728</v>
      </c>
      <c r="W59">
        <v>13</v>
      </c>
      <c r="X59">
        <v>1.146128035678238</v>
      </c>
      <c r="Y59">
        <v>0.56364446052405415</v>
      </c>
      <c r="Z59">
        <v>0.58909999999999996</v>
      </c>
      <c r="AA59">
        <v>0.66720000000000002</v>
      </c>
      <c r="AB59">
        <v>0.58599999999999997</v>
      </c>
      <c r="AC59">
        <v>0.51259999999999994</v>
      </c>
      <c r="AD59" t="s">
        <v>82</v>
      </c>
      <c r="AE59" t="s">
        <v>82</v>
      </c>
      <c r="AF59">
        <v>0</v>
      </c>
      <c r="AG59">
        <v>1</v>
      </c>
      <c r="AH59" t="s">
        <v>563</v>
      </c>
      <c r="AI59" t="s">
        <v>310</v>
      </c>
      <c r="AJ59" t="s">
        <v>729</v>
      </c>
      <c r="AK59">
        <v>1</v>
      </c>
      <c r="AL59" t="s">
        <v>234</v>
      </c>
      <c r="AM59">
        <v>2</v>
      </c>
      <c r="AN59">
        <v>0.66666666666666663</v>
      </c>
      <c r="AO59">
        <v>3.7174560070171467</v>
      </c>
      <c r="AP59">
        <v>338</v>
      </c>
    </row>
    <row r="60" spans="1:42" x14ac:dyDescent="0.3">
      <c r="A60">
        <v>20744</v>
      </c>
      <c r="B60" t="s">
        <v>730</v>
      </c>
      <c r="C60">
        <v>25</v>
      </c>
      <c r="D60" t="s">
        <v>39</v>
      </c>
      <c r="E60">
        <v>1</v>
      </c>
      <c r="F60">
        <v>0.3010299956639812</v>
      </c>
      <c r="G60">
        <v>0.23137821315975918</v>
      </c>
      <c r="H60" t="s">
        <v>274</v>
      </c>
      <c r="I60">
        <v>1</v>
      </c>
      <c r="J60" t="s">
        <v>82</v>
      </c>
      <c r="K60">
        <v>0</v>
      </c>
      <c r="L60" t="s">
        <v>82</v>
      </c>
      <c r="M60">
        <v>0</v>
      </c>
      <c r="N60" t="s">
        <v>495</v>
      </c>
      <c r="O60" t="s">
        <v>496</v>
      </c>
      <c r="P60" t="s">
        <v>496</v>
      </c>
      <c r="Q60" t="s">
        <v>496</v>
      </c>
      <c r="R60" t="s">
        <v>419</v>
      </c>
      <c r="S60">
        <v>3</v>
      </c>
      <c r="T60">
        <v>0.6020599913279624</v>
      </c>
      <c r="U60">
        <v>0.66666666666666674</v>
      </c>
      <c r="V60" t="s">
        <v>731</v>
      </c>
      <c r="W60">
        <v>16</v>
      </c>
      <c r="X60">
        <v>1.2304489213782739</v>
      </c>
      <c r="Y60">
        <v>0.60511190451968278</v>
      </c>
      <c r="Z60">
        <v>0.91949999999999998</v>
      </c>
      <c r="AA60">
        <v>0.86250000000000004</v>
      </c>
      <c r="AB60">
        <v>0.80489999999999995</v>
      </c>
      <c r="AC60">
        <v>0.61429999999999996</v>
      </c>
      <c r="AD60" t="s">
        <v>732</v>
      </c>
      <c r="AE60" t="s">
        <v>733</v>
      </c>
      <c r="AF60">
        <v>1</v>
      </c>
      <c r="AG60">
        <v>0.99629999999999996</v>
      </c>
      <c r="AH60" t="s">
        <v>505</v>
      </c>
      <c r="AI60" t="s">
        <v>274</v>
      </c>
      <c r="AJ60" t="s">
        <v>734</v>
      </c>
      <c r="AK60">
        <v>1</v>
      </c>
      <c r="AL60" t="s">
        <v>236</v>
      </c>
      <c r="AM60">
        <v>1</v>
      </c>
      <c r="AN60">
        <v>0.33333333333333331</v>
      </c>
      <c r="AO60">
        <v>3.7522901176794421</v>
      </c>
      <c r="AP60">
        <v>332</v>
      </c>
    </row>
    <row r="61" spans="1:42" x14ac:dyDescent="0.3">
      <c r="A61">
        <v>161620</v>
      </c>
      <c r="B61" t="s">
        <v>735</v>
      </c>
      <c r="C61">
        <v>15</v>
      </c>
      <c r="D61" t="s">
        <v>25</v>
      </c>
      <c r="E61">
        <v>1</v>
      </c>
      <c r="F61">
        <v>0.3010299956639812</v>
      </c>
      <c r="G61">
        <v>0.23137821315975918</v>
      </c>
      <c r="H61" t="s">
        <v>241</v>
      </c>
      <c r="I61">
        <v>1</v>
      </c>
      <c r="J61" t="s">
        <v>82</v>
      </c>
      <c r="K61">
        <v>0</v>
      </c>
      <c r="L61" t="s">
        <v>82</v>
      </c>
      <c r="M61">
        <v>0</v>
      </c>
      <c r="N61" t="s">
        <v>495</v>
      </c>
      <c r="O61" t="s">
        <v>496</v>
      </c>
      <c r="P61" t="s">
        <v>496</v>
      </c>
      <c r="Q61" t="s">
        <v>496</v>
      </c>
      <c r="R61" t="s">
        <v>396</v>
      </c>
      <c r="S61">
        <v>4</v>
      </c>
      <c r="T61">
        <v>0.69897000433601886</v>
      </c>
      <c r="U61">
        <v>0.77397603162912088</v>
      </c>
      <c r="V61" t="s">
        <v>736</v>
      </c>
      <c r="W61">
        <v>14</v>
      </c>
      <c r="X61">
        <v>1.1760912590556813</v>
      </c>
      <c r="Y61">
        <v>0.57837981674116878</v>
      </c>
      <c r="Z61">
        <v>0.93079999999999996</v>
      </c>
      <c r="AA61">
        <v>0.96140000000000003</v>
      </c>
      <c r="AB61">
        <v>0.85609999999999997</v>
      </c>
      <c r="AC61">
        <v>0.49630000000000002</v>
      </c>
      <c r="AD61" t="s">
        <v>737</v>
      </c>
      <c r="AE61" t="s">
        <v>738</v>
      </c>
      <c r="AF61">
        <v>1</v>
      </c>
      <c r="AG61">
        <v>0.90480000000000005</v>
      </c>
      <c r="AH61" t="s">
        <v>739</v>
      </c>
      <c r="AI61" t="s">
        <v>241</v>
      </c>
      <c r="AJ61" t="s">
        <v>740</v>
      </c>
      <c r="AK61">
        <v>1</v>
      </c>
      <c r="AL61" t="s">
        <v>236</v>
      </c>
      <c r="AM61">
        <v>1</v>
      </c>
      <c r="AN61">
        <v>0.33333333333333331</v>
      </c>
      <c r="AO61">
        <v>3.7526673948633822</v>
      </c>
      <c r="AP61">
        <v>331</v>
      </c>
    </row>
    <row r="62" spans="1:42" x14ac:dyDescent="0.3">
      <c r="A62">
        <v>66074</v>
      </c>
      <c r="B62" t="s">
        <v>741</v>
      </c>
      <c r="C62">
        <v>18</v>
      </c>
      <c r="D62" t="s">
        <v>30</v>
      </c>
      <c r="E62">
        <v>1</v>
      </c>
      <c r="F62">
        <v>0.3010299956639812</v>
      </c>
      <c r="G62">
        <v>0.23137821315975918</v>
      </c>
      <c r="H62" t="s">
        <v>244</v>
      </c>
      <c r="I62">
        <v>1</v>
      </c>
      <c r="J62" t="s">
        <v>82</v>
      </c>
      <c r="K62">
        <v>0</v>
      </c>
      <c r="L62" t="s">
        <v>82</v>
      </c>
      <c r="M62">
        <v>0</v>
      </c>
      <c r="N62" t="s">
        <v>495</v>
      </c>
      <c r="O62" t="s">
        <v>496</v>
      </c>
      <c r="P62" t="s">
        <v>496</v>
      </c>
      <c r="Q62" t="s">
        <v>496</v>
      </c>
      <c r="R62" t="s">
        <v>401</v>
      </c>
      <c r="S62">
        <v>4</v>
      </c>
      <c r="T62">
        <v>0.69897000433601886</v>
      </c>
      <c r="U62">
        <v>0.77397603162912088</v>
      </c>
      <c r="V62" t="s">
        <v>742</v>
      </c>
      <c r="W62">
        <v>13</v>
      </c>
      <c r="X62">
        <v>1.146128035678238</v>
      </c>
      <c r="Y62">
        <v>0.56364446052405415</v>
      </c>
      <c r="Z62">
        <v>0.87090000000000001</v>
      </c>
      <c r="AA62">
        <v>0.73180000000000001</v>
      </c>
      <c r="AB62">
        <v>0.72160000000000002</v>
      </c>
      <c r="AC62">
        <v>0.73719999999999997</v>
      </c>
      <c r="AD62" t="s">
        <v>82</v>
      </c>
      <c r="AE62" t="s">
        <v>82</v>
      </c>
      <c r="AF62">
        <v>0</v>
      </c>
      <c r="AG62">
        <v>0.99270000000000003</v>
      </c>
      <c r="AH62" t="s">
        <v>530</v>
      </c>
      <c r="AI62" t="s">
        <v>244</v>
      </c>
      <c r="AJ62" t="s">
        <v>743</v>
      </c>
      <c r="AK62">
        <v>1</v>
      </c>
      <c r="AL62" t="s">
        <v>236</v>
      </c>
      <c r="AM62">
        <v>1</v>
      </c>
      <c r="AN62">
        <v>0.33333333333333331</v>
      </c>
      <c r="AO62">
        <v>3.7659320386462682</v>
      </c>
      <c r="AP62">
        <v>328</v>
      </c>
    </row>
    <row r="63" spans="1:42" x14ac:dyDescent="0.3">
      <c r="A63">
        <v>140564</v>
      </c>
      <c r="B63" t="s">
        <v>744</v>
      </c>
      <c r="C63">
        <v>9</v>
      </c>
      <c r="D63" t="s">
        <v>745</v>
      </c>
      <c r="E63">
        <v>4</v>
      </c>
      <c r="F63">
        <v>0.69897000433601886</v>
      </c>
      <c r="G63">
        <v>0.5372435736804817</v>
      </c>
      <c r="H63" t="s">
        <v>746</v>
      </c>
      <c r="I63">
        <v>4</v>
      </c>
      <c r="J63" t="s">
        <v>82</v>
      </c>
      <c r="K63">
        <v>0</v>
      </c>
      <c r="L63" t="s">
        <v>82</v>
      </c>
      <c r="M63">
        <v>0</v>
      </c>
      <c r="N63" t="s">
        <v>495</v>
      </c>
      <c r="O63" t="s">
        <v>496</v>
      </c>
      <c r="P63" t="s">
        <v>496</v>
      </c>
      <c r="Q63" t="s">
        <v>496</v>
      </c>
      <c r="R63" t="s">
        <v>385</v>
      </c>
      <c r="S63">
        <v>3</v>
      </c>
      <c r="T63">
        <v>0.6020599913279624</v>
      </c>
      <c r="U63">
        <v>0.66666666666666674</v>
      </c>
      <c r="V63" t="s">
        <v>747</v>
      </c>
      <c r="W63">
        <v>12</v>
      </c>
      <c r="X63">
        <v>1.1139433523068367</v>
      </c>
      <c r="Y63">
        <v>0.54781663158060112</v>
      </c>
      <c r="Z63">
        <v>0.69710000000000005</v>
      </c>
      <c r="AA63">
        <v>0.55449999999999999</v>
      </c>
      <c r="AB63">
        <v>0.59930000000000005</v>
      </c>
      <c r="AC63">
        <v>0.43109999999999998</v>
      </c>
      <c r="AD63" t="s">
        <v>82</v>
      </c>
      <c r="AE63" t="s">
        <v>82</v>
      </c>
      <c r="AF63">
        <v>0</v>
      </c>
      <c r="AG63">
        <v>1</v>
      </c>
      <c r="AH63" t="s">
        <v>748</v>
      </c>
      <c r="AI63" t="s">
        <v>749</v>
      </c>
      <c r="AJ63" t="s">
        <v>750</v>
      </c>
      <c r="AK63">
        <v>2</v>
      </c>
      <c r="AL63" t="s">
        <v>236</v>
      </c>
      <c r="AM63">
        <v>1</v>
      </c>
      <c r="AN63">
        <v>0.33333333333333331</v>
      </c>
      <c r="AO63">
        <v>3.7821602052610834</v>
      </c>
      <c r="AP63">
        <v>325</v>
      </c>
    </row>
    <row r="64" spans="1:42" x14ac:dyDescent="0.3">
      <c r="A64">
        <v>25716</v>
      </c>
      <c r="B64" t="s">
        <v>751</v>
      </c>
      <c r="C64">
        <v>20</v>
      </c>
      <c r="D64" t="s">
        <v>24</v>
      </c>
      <c r="E64">
        <v>1</v>
      </c>
      <c r="F64">
        <v>0.3010299956639812</v>
      </c>
      <c r="G64">
        <v>0.23137821315975918</v>
      </c>
      <c r="H64" t="s">
        <v>247</v>
      </c>
      <c r="I64">
        <v>1</v>
      </c>
      <c r="J64" t="s">
        <v>82</v>
      </c>
      <c r="K64">
        <v>0</v>
      </c>
      <c r="L64" t="s">
        <v>82</v>
      </c>
      <c r="M64">
        <v>0</v>
      </c>
      <c r="N64" t="s">
        <v>495</v>
      </c>
      <c r="O64" t="s">
        <v>496</v>
      </c>
      <c r="P64" t="s">
        <v>496</v>
      </c>
      <c r="Q64" t="s">
        <v>496</v>
      </c>
      <c r="R64" t="s">
        <v>406</v>
      </c>
      <c r="S64">
        <v>2</v>
      </c>
      <c r="T64">
        <v>0.47712125471966244</v>
      </c>
      <c r="U64">
        <v>0.52832083357371873</v>
      </c>
      <c r="V64" t="s">
        <v>752</v>
      </c>
      <c r="W64">
        <v>11</v>
      </c>
      <c r="X64">
        <v>1.0791812460476249</v>
      </c>
      <c r="Y64">
        <v>0.53072127397724345</v>
      </c>
      <c r="Z64">
        <v>0.84350000000000003</v>
      </c>
      <c r="AA64">
        <v>0.70189999999999997</v>
      </c>
      <c r="AB64">
        <v>0.7631</v>
      </c>
      <c r="AC64">
        <v>0.54779999999999995</v>
      </c>
      <c r="AD64" t="s">
        <v>753</v>
      </c>
      <c r="AE64" t="s">
        <v>754</v>
      </c>
      <c r="AF64">
        <v>1</v>
      </c>
      <c r="AG64">
        <v>0.99629999999999996</v>
      </c>
      <c r="AH64" t="s">
        <v>505</v>
      </c>
      <c r="AI64" t="s">
        <v>247</v>
      </c>
      <c r="AJ64" s="61">
        <v>11263</v>
      </c>
      <c r="AK64">
        <v>1</v>
      </c>
      <c r="AL64" t="s">
        <v>234</v>
      </c>
      <c r="AM64">
        <v>2</v>
      </c>
      <c r="AN64">
        <v>0.66666666666666663</v>
      </c>
      <c r="AO64">
        <v>3.7968869873773881</v>
      </c>
      <c r="AP64">
        <v>323</v>
      </c>
    </row>
    <row r="65" spans="1:42" x14ac:dyDescent="0.3">
      <c r="A65">
        <v>154493</v>
      </c>
      <c r="B65" t="s">
        <v>755</v>
      </c>
      <c r="C65">
        <v>9</v>
      </c>
      <c r="D65" t="s">
        <v>29</v>
      </c>
      <c r="E65">
        <v>1</v>
      </c>
      <c r="F65">
        <v>0.3010299956639812</v>
      </c>
      <c r="G65">
        <v>0.23137821315975918</v>
      </c>
      <c r="H65" t="s">
        <v>333</v>
      </c>
      <c r="I65">
        <v>1</v>
      </c>
      <c r="J65" t="s">
        <v>82</v>
      </c>
      <c r="K65">
        <v>0</v>
      </c>
      <c r="L65" t="s">
        <v>756</v>
      </c>
      <c r="M65">
        <v>2</v>
      </c>
      <c r="N65" t="s">
        <v>496</v>
      </c>
      <c r="O65" t="s">
        <v>496</v>
      </c>
      <c r="P65" t="s">
        <v>495</v>
      </c>
      <c r="Q65" t="s">
        <v>496</v>
      </c>
      <c r="R65" t="s">
        <v>385</v>
      </c>
      <c r="S65">
        <v>3</v>
      </c>
      <c r="T65">
        <v>0.6020599913279624</v>
      </c>
      <c r="U65">
        <v>0.66666666666666674</v>
      </c>
      <c r="V65" t="s">
        <v>757</v>
      </c>
      <c r="W65">
        <v>12</v>
      </c>
      <c r="X65">
        <v>1.1139433523068367</v>
      </c>
      <c r="Y65">
        <v>0.54781663158060112</v>
      </c>
      <c r="Z65">
        <v>0.73309999999999997</v>
      </c>
      <c r="AA65">
        <v>0.61709999999999998</v>
      </c>
      <c r="AB65">
        <v>0.66690000000000005</v>
      </c>
      <c r="AC65">
        <v>0.38869999999999999</v>
      </c>
      <c r="AD65" t="s">
        <v>82</v>
      </c>
      <c r="AE65" t="s">
        <v>82</v>
      </c>
      <c r="AF65">
        <v>0</v>
      </c>
      <c r="AG65">
        <v>0.98899999999999999</v>
      </c>
      <c r="AH65" t="s">
        <v>613</v>
      </c>
      <c r="AI65" t="s">
        <v>333</v>
      </c>
      <c r="AJ65" t="s">
        <v>758</v>
      </c>
      <c r="AK65">
        <v>1</v>
      </c>
      <c r="AL65" t="s">
        <v>234</v>
      </c>
      <c r="AM65">
        <v>2</v>
      </c>
      <c r="AN65">
        <v>0.66666666666666663</v>
      </c>
      <c r="AO65">
        <v>3.8346281780736935</v>
      </c>
      <c r="AP65">
        <v>319</v>
      </c>
    </row>
    <row r="66" spans="1:42" x14ac:dyDescent="0.3">
      <c r="A66">
        <v>156113</v>
      </c>
      <c r="B66" t="s">
        <v>759</v>
      </c>
      <c r="C66">
        <v>20</v>
      </c>
      <c r="D66" t="s">
        <v>29</v>
      </c>
      <c r="E66">
        <v>1</v>
      </c>
      <c r="F66">
        <v>0.3010299956639812</v>
      </c>
      <c r="G66">
        <v>0.23137821315975918</v>
      </c>
      <c r="H66" t="s">
        <v>333</v>
      </c>
      <c r="I66">
        <v>1</v>
      </c>
      <c r="J66" t="s">
        <v>82</v>
      </c>
      <c r="K66">
        <v>0</v>
      </c>
      <c r="L66" t="s">
        <v>82</v>
      </c>
      <c r="M66">
        <v>0</v>
      </c>
      <c r="N66" t="s">
        <v>495</v>
      </c>
      <c r="O66" t="s">
        <v>496</v>
      </c>
      <c r="P66" t="s">
        <v>496</v>
      </c>
      <c r="Q66" t="s">
        <v>496</v>
      </c>
      <c r="R66" t="s">
        <v>406</v>
      </c>
      <c r="S66">
        <v>2</v>
      </c>
      <c r="T66">
        <v>0.47712125471966244</v>
      </c>
      <c r="U66">
        <v>0.52832083357371873</v>
      </c>
      <c r="V66" t="s">
        <v>760</v>
      </c>
      <c r="W66">
        <v>13</v>
      </c>
      <c r="X66">
        <v>1.146128035678238</v>
      </c>
      <c r="Y66">
        <v>0.56364446052405415</v>
      </c>
      <c r="Z66">
        <v>0.8538</v>
      </c>
      <c r="AA66">
        <v>0.75029999999999997</v>
      </c>
      <c r="AB66">
        <v>0.74109999999999998</v>
      </c>
      <c r="AC66">
        <v>0.44679999999999997</v>
      </c>
      <c r="AD66" t="s">
        <v>82</v>
      </c>
      <c r="AE66" t="s">
        <v>82</v>
      </c>
      <c r="AF66">
        <v>0</v>
      </c>
      <c r="AG66">
        <v>0.99270000000000003</v>
      </c>
      <c r="AH66" t="s">
        <v>530</v>
      </c>
      <c r="AI66" t="s">
        <v>333</v>
      </c>
      <c r="AJ66" t="s">
        <v>761</v>
      </c>
      <c r="AK66">
        <v>1</v>
      </c>
      <c r="AL66" t="s">
        <v>234</v>
      </c>
      <c r="AM66">
        <v>2</v>
      </c>
      <c r="AN66">
        <v>0.66666666666666663</v>
      </c>
      <c r="AO66">
        <v>3.8365101739241987</v>
      </c>
      <c r="AP66">
        <v>318</v>
      </c>
    </row>
    <row r="67" spans="1:42" x14ac:dyDescent="0.3">
      <c r="A67">
        <v>53355</v>
      </c>
      <c r="B67" t="s">
        <v>762</v>
      </c>
      <c r="C67">
        <v>20</v>
      </c>
      <c r="D67" t="s">
        <v>28</v>
      </c>
      <c r="E67">
        <v>1</v>
      </c>
      <c r="F67">
        <v>0.3010299956639812</v>
      </c>
      <c r="G67">
        <v>0.23137821315975918</v>
      </c>
      <c r="H67" t="s">
        <v>309</v>
      </c>
      <c r="I67">
        <v>1</v>
      </c>
      <c r="J67" t="s">
        <v>82</v>
      </c>
      <c r="K67">
        <v>0</v>
      </c>
      <c r="L67" t="s">
        <v>763</v>
      </c>
      <c r="M67">
        <v>1</v>
      </c>
      <c r="N67" t="s">
        <v>496</v>
      </c>
      <c r="O67" t="s">
        <v>496</v>
      </c>
      <c r="P67" t="s">
        <v>495</v>
      </c>
      <c r="Q67" t="s">
        <v>496</v>
      </c>
      <c r="R67" t="s">
        <v>408</v>
      </c>
      <c r="S67">
        <v>3</v>
      </c>
      <c r="T67">
        <v>0.6020599913279624</v>
      </c>
      <c r="U67">
        <v>0.66666666666666674</v>
      </c>
      <c r="V67" t="s">
        <v>764</v>
      </c>
      <c r="W67">
        <v>16</v>
      </c>
      <c r="X67">
        <v>1.2304489213782739</v>
      </c>
      <c r="Y67">
        <v>0.60511190451968278</v>
      </c>
      <c r="Z67">
        <v>0.66979999999999995</v>
      </c>
      <c r="AA67">
        <v>0.68220000000000003</v>
      </c>
      <c r="AB67">
        <v>0.70040000000000002</v>
      </c>
      <c r="AC67">
        <v>0.64770000000000005</v>
      </c>
      <c r="AD67" t="s">
        <v>765</v>
      </c>
      <c r="AE67" t="s">
        <v>766</v>
      </c>
      <c r="AF67">
        <v>1</v>
      </c>
      <c r="AG67">
        <v>1</v>
      </c>
      <c r="AH67" t="s">
        <v>563</v>
      </c>
      <c r="AI67" t="s">
        <v>309</v>
      </c>
      <c r="AJ67" t="s">
        <v>767</v>
      </c>
      <c r="AK67">
        <v>1</v>
      </c>
      <c r="AL67" t="s">
        <v>234</v>
      </c>
      <c r="AM67">
        <v>2</v>
      </c>
      <c r="AN67">
        <v>0.66666666666666663</v>
      </c>
      <c r="AO67">
        <v>3.8396234510127751</v>
      </c>
      <c r="AP67">
        <v>316</v>
      </c>
    </row>
    <row r="68" spans="1:42" x14ac:dyDescent="0.3">
      <c r="A68">
        <v>5252</v>
      </c>
      <c r="B68" t="s">
        <v>768</v>
      </c>
      <c r="C68">
        <v>17</v>
      </c>
      <c r="D68" t="s">
        <v>151</v>
      </c>
      <c r="E68">
        <v>1</v>
      </c>
      <c r="F68">
        <v>0.3010299956639812</v>
      </c>
      <c r="G68">
        <v>0.23137821315975918</v>
      </c>
      <c r="H68" t="s">
        <v>288</v>
      </c>
      <c r="I68">
        <v>1</v>
      </c>
      <c r="J68" t="s">
        <v>82</v>
      </c>
      <c r="K68">
        <v>0</v>
      </c>
      <c r="L68" t="s">
        <v>82</v>
      </c>
      <c r="M68">
        <v>0</v>
      </c>
      <c r="N68" t="s">
        <v>495</v>
      </c>
      <c r="O68" t="s">
        <v>496</v>
      </c>
      <c r="P68" t="s">
        <v>496</v>
      </c>
      <c r="Q68" t="s">
        <v>496</v>
      </c>
      <c r="R68" t="s">
        <v>391</v>
      </c>
      <c r="S68">
        <v>5</v>
      </c>
      <c r="T68">
        <v>0.77815125038364363</v>
      </c>
      <c r="U68">
        <v>0.8616541669070521</v>
      </c>
      <c r="V68" t="s">
        <v>769</v>
      </c>
      <c r="W68">
        <v>11</v>
      </c>
      <c r="X68">
        <v>1.0791812460476249</v>
      </c>
      <c r="Y68">
        <v>0.53072127397724345</v>
      </c>
      <c r="Z68">
        <v>0.90920000000000001</v>
      </c>
      <c r="AA68">
        <v>0.79990000000000006</v>
      </c>
      <c r="AB68">
        <v>0.81259999999999999</v>
      </c>
      <c r="AC68">
        <v>0.68</v>
      </c>
      <c r="AD68" t="s">
        <v>82</v>
      </c>
      <c r="AE68" t="s">
        <v>82</v>
      </c>
      <c r="AF68">
        <v>0</v>
      </c>
      <c r="AG68">
        <v>0.98899999999999999</v>
      </c>
      <c r="AH68" t="s">
        <v>613</v>
      </c>
      <c r="AI68" t="s">
        <v>288</v>
      </c>
      <c r="AJ68" s="61">
        <v>45505</v>
      </c>
      <c r="AK68">
        <v>1</v>
      </c>
      <c r="AL68" t="s">
        <v>236</v>
      </c>
      <c r="AM68">
        <v>1</v>
      </c>
      <c r="AN68">
        <v>0.33333333333333331</v>
      </c>
      <c r="AO68">
        <v>3.8552869873773878</v>
      </c>
      <c r="AP68">
        <v>311</v>
      </c>
    </row>
    <row r="69" spans="1:42" x14ac:dyDescent="0.3">
      <c r="A69">
        <v>144875</v>
      </c>
      <c r="B69" t="s">
        <v>770</v>
      </c>
      <c r="C69">
        <v>13</v>
      </c>
      <c r="D69" t="s">
        <v>52</v>
      </c>
      <c r="E69">
        <v>1</v>
      </c>
      <c r="F69">
        <v>0.3010299956639812</v>
      </c>
      <c r="G69">
        <v>0.23137821315975918</v>
      </c>
      <c r="H69" t="s">
        <v>376</v>
      </c>
      <c r="I69">
        <v>1</v>
      </c>
      <c r="J69" t="s">
        <v>82</v>
      </c>
      <c r="K69">
        <v>0</v>
      </c>
      <c r="L69" t="s">
        <v>82</v>
      </c>
      <c r="M69">
        <v>0</v>
      </c>
      <c r="N69" t="s">
        <v>495</v>
      </c>
      <c r="O69" t="s">
        <v>496</v>
      </c>
      <c r="P69" t="s">
        <v>496</v>
      </c>
      <c r="Q69" t="s">
        <v>496</v>
      </c>
      <c r="R69" t="s">
        <v>385</v>
      </c>
      <c r="S69">
        <v>3</v>
      </c>
      <c r="T69">
        <v>0.6020599913279624</v>
      </c>
      <c r="U69">
        <v>0.66666666666666674</v>
      </c>
      <c r="V69" t="s">
        <v>771</v>
      </c>
      <c r="W69">
        <v>16</v>
      </c>
      <c r="X69">
        <v>1.2304489213782739</v>
      </c>
      <c r="Y69">
        <v>0.60511190451968278</v>
      </c>
      <c r="Z69">
        <v>0.80200000000000005</v>
      </c>
      <c r="AA69">
        <v>0.6643</v>
      </c>
      <c r="AB69">
        <v>0.67249999999999999</v>
      </c>
      <c r="AC69">
        <v>0.433</v>
      </c>
      <c r="AD69" t="s">
        <v>82</v>
      </c>
      <c r="AE69" t="s">
        <v>82</v>
      </c>
      <c r="AF69">
        <v>0</v>
      </c>
      <c r="AG69">
        <v>0.8901</v>
      </c>
      <c r="AH69" t="s">
        <v>711</v>
      </c>
      <c r="AI69" t="s">
        <v>376</v>
      </c>
      <c r="AJ69" t="s">
        <v>772</v>
      </c>
      <c r="AK69">
        <v>1</v>
      </c>
      <c r="AL69" t="s">
        <v>238</v>
      </c>
      <c r="AM69">
        <v>2</v>
      </c>
      <c r="AN69">
        <v>0.66666666666666663</v>
      </c>
      <c r="AO69">
        <v>3.8619234510127751</v>
      </c>
      <c r="AP69">
        <v>310</v>
      </c>
    </row>
    <row r="70" spans="1:42" x14ac:dyDescent="0.3">
      <c r="A70">
        <v>155863</v>
      </c>
      <c r="B70" t="s">
        <v>773</v>
      </c>
      <c r="C70">
        <v>20</v>
      </c>
      <c r="D70" t="s">
        <v>29</v>
      </c>
      <c r="E70">
        <v>1</v>
      </c>
      <c r="F70">
        <v>0.3010299956639812</v>
      </c>
      <c r="G70">
        <v>0.23137821315975918</v>
      </c>
      <c r="H70" t="s">
        <v>333</v>
      </c>
      <c r="I70">
        <v>1</v>
      </c>
      <c r="J70" t="s">
        <v>82</v>
      </c>
      <c r="K70">
        <v>0</v>
      </c>
      <c r="L70" t="s">
        <v>82</v>
      </c>
      <c r="M70">
        <v>0</v>
      </c>
      <c r="N70" t="s">
        <v>495</v>
      </c>
      <c r="O70" t="s">
        <v>496</v>
      </c>
      <c r="P70" t="s">
        <v>496</v>
      </c>
      <c r="Q70" t="s">
        <v>496</v>
      </c>
      <c r="R70" t="s">
        <v>394</v>
      </c>
      <c r="S70">
        <v>4</v>
      </c>
      <c r="T70">
        <v>0.69897000433601886</v>
      </c>
      <c r="U70">
        <v>0.77397603162912088</v>
      </c>
      <c r="V70" t="s">
        <v>774</v>
      </c>
      <c r="W70">
        <v>13</v>
      </c>
      <c r="X70">
        <v>1.146128035678238</v>
      </c>
      <c r="Y70">
        <v>0.56364446052405415</v>
      </c>
      <c r="Z70">
        <v>0.69689999999999996</v>
      </c>
      <c r="AA70">
        <v>0.58899999999999997</v>
      </c>
      <c r="AB70">
        <v>0.54930000000000001</v>
      </c>
      <c r="AC70">
        <v>0.36890000000000001</v>
      </c>
      <c r="AD70" t="s">
        <v>82</v>
      </c>
      <c r="AE70" t="s">
        <v>82</v>
      </c>
      <c r="AF70">
        <v>0</v>
      </c>
      <c r="AG70">
        <v>0.99270000000000003</v>
      </c>
      <c r="AH70" t="s">
        <v>530</v>
      </c>
      <c r="AI70" t="s">
        <v>333</v>
      </c>
      <c r="AJ70" t="s">
        <v>775</v>
      </c>
      <c r="AK70">
        <v>1</v>
      </c>
      <c r="AL70" t="s">
        <v>234</v>
      </c>
      <c r="AM70">
        <v>2</v>
      </c>
      <c r="AN70">
        <v>0.66666666666666663</v>
      </c>
      <c r="AO70">
        <v>3.9252653719796009</v>
      </c>
      <c r="AP70">
        <v>302</v>
      </c>
    </row>
    <row r="71" spans="1:42" x14ac:dyDescent="0.3">
      <c r="A71">
        <v>20015</v>
      </c>
      <c r="B71" t="s">
        <v>776</v>
      </c>
      <c r="C71">
        <v>20</v>
      </c>
      <c r="D71" t="s">
        <v>43</v>
      </c>
      <c r="E71">
        <v>1</v>
      </c>
      <c r="F71">
        <v>0.3010299956639812</v>
      </c>
      <c r="G71">
        <v>0.23137821315975918</v>
      </c>
      <c r="H71" t="s">
        <v>240</v>
      </c>
      <c r="I71">
        <v>1</v>
      </c>
      <c r="J71" t="s">
        <v>82</v>
      </c>
      <c r="K71">
        <v>0</v>
      </c>
      <c r="L71" t="s">
        <v>82</v>
      </c>
      <c r="M71">
        <v>0</v>
      </c>
      <c r="N71" t="s">
        <v>495</v>
      </c>
      <c r="O71" t="s">
        <v>496</v>
      </c>
      <c r="P71" t="s">
        <v>496</v>
      </c>
      <c r="Q71" t="s">
        <v>496</v>
      </c>
      <c r="R71" t="s">
        <v>425</v>
      </c>
      <c r="S71">
        <v>3</v>
      </c>
      <c r="T71">
        <v>0.6020599913279624</v>
      </c>
      <c r="U71">
        <v>0.66666666666666674</v>
      </c>
      <c r="V71" t="s">
        <v>777</v>
      </c>
      <c r="W71">
        <v>12</v>
      </c>
      <c r="X71">
        <v>1.1139433523068367</v>
      </c>
      <c r="Y71">
        <v>0.54781663158060112</v>
      </c>
      <c r="Z71">
        <v>0.88449999999999995</v>
      </c>
      <c r="AA71">
        <v>0.95989999999999998</v>
      </c>
      <c r="AB71">
        <v>0.87129999999999996</v>
      </c>
      <c r="AC71">
        <v>9.7199999999999995E-2</v>
      </c>
      <c r="AD71" t="s">
        <v>82</v>
      </c>
      <c r="AE71" t="s">
        <v>82</v>
      </c>
      <c r="AF71">
        <v>0</v>
      </c>
      <c r="AG71">
        <v>0.94140000000000001</v>
      </c>
      <c r="AH71" t="s">
        <v>778</v>
      </c>
      <c r="AI71" t="s">
        <v>240</v>
      </c>
      <c r="AJ71" t="s">
        <v>779</v>
      </c>
      <c r="AK71">
        <v>1</v>
      </c>
      <c r="AL71" t="s">
        <v>238</v>
      </c>
      <c r="AM71">
        <v>2</v>
      </c>
      <c r="AN71">
        <v>0.66666666666666663</v>
      </c>
      <c r="AO71">
        <v>3.9384281780736932</v>
      </c>
      <c r="AP71">
        <v>299</v>
      </c>
    </row>
    <row r="72" spans="1:42" x14ac:dyDescent="0.3">
      <c r="A72">
        <v>1081296</v>
      </c>
      <c r="B72" t="s">
        <v>780</v>
      </c>
      <c r="C72">
        <v>15</v>
      </c>
      <c r="D72" t="s">
        <v>77</v>
      </c>
      <c r="E72">
        <v>1</v>
      </c>
      <c r="F72">
        <v>0.3010299956639812</v>
      </c>
      <c r="G72">
        <v>0.23137821315975918</v>
      </c>
      <c r="H72" t="s">
        <v>354</v>
      </c>
      <c r="I72">
        <v>1</v>
      </c>
      <c r="J72" t="s">
        <v>82</v>
      </c>
      <c r="K72">
        <v>0</v>
      </c>
      <c r="L72" t="s">
        <v>82</v>
      </c>
      <c r="M72">
        <v>0</v>
      </c>
      <c r="N72" t="s">
        <v>495</v>
      </c>
      <c r="O72" t="s">
        <v>496</v>
      </c>
      <c r="P72" t="s">
        <v>496</v>
      </c>
      <c r="Q72" t="s">
        <v>496</v>
      </c>
      <c r="R72" t="s">
        <v>419</v>
      </c>
      <c r="S72">
        <v>3</v>
      </c>
      <c r="T72">
        <v>0.6020599913279624</v>
      </c>
      <c r="U72">
        <v>0.66666666666666674</v>
      </c>
      <c r="V72" t="s">
        <v>781</v>
      </c>
      <c r="W72">
        <v>15</v>
      </c>
      <c r="X72">
        <v>1.2041199826559248</v>
      </c>
      <c r="Y72">
        <v>0.59216382193173045</v>
      </c>
      <c r="Z72">
        <v>0.78969999999999996</v>
      </c>
      <c r="AA72">
        <v>0.75060000000000004</v>
      </c>
      <c r="AB72">
        <v>0.5978</v>
      </c>
      <c r="AC72">
        <v>0.55730000000000002</v>
      </c>
      <c r="AD72" t="s">
        <v>82</v>
      </c>
      <c r="AE72" t="s">
        <v>82</v>
      </c>
      <c r="AF72">
        <v>0</v>
      </c>
      <c r="AG72">
        <v>1</v>
      </c>
      <c r="AH72" t="s">
        <v>563</v>
      </c>
      <c r="AI72" t="s">
        <v>354</v>
      </c>
      <c r="AJ72" t="s">
        <v>782</v>
      </c>
      <c r="AK72">
        <v>1</v>
      </c>
      <c r="AL72" t="s">
        <v>238</v>
      </c>
      <c r="AM72">
        <v>2</v>
      </c>
      <c r="AN72">
        <v>0.66666666666666663</v>
      </c>
      <c r="AO72">
        <v>3.9465753684248228</v>
      </c>
      <c r="AP72">
        <v>297</v>
      </c>
    </row>
    <row r="73" spans="1:42" x14ac:dyDescent="0.3">
      <c r="A73">
        <v>140760</v>
      </c>
      <c r="B73" t="s">
        <v>783</v>
      </c>
      <c r="C73">
        <v>9</v>
      </c>
      <c r="D73" t="s">
        <v>635</v>
      </c>
      <c r="E73">
        <v>2</v>
      </c>
      <c r="F73">
        <v>0.47712125471966244</v>
      </c>
      <c r="G73">
        <v>0.36672579134208461</v>
      </c>
      <c r="H73" t="s">
        <v>636</v>
      </c>
      <c r="I73">
        <v>2</v>
      </c>
      <c r="J73" t="s">
        <v>82</v>
      </c>
      <c r="K73">
        <v>0</v>
      </c>
      <c r="L73" t="s">
        <v>82</v>
      </c>
      <c r="M73">
        <v>0</v>
      </c>
      <c r="N73" t="s">
        <v>495</v>
      </c>
      <c r="O73" t="s">
        <v>496</v>
      </c>
      <c r="P73" t="s">
        <v>496</v>
      </c>
      <c r="Q73" t="s">
        <v>496</v>
      </c>
      <c r="R73" t="s">
        <v>428</v>
      </c>
      <c r="S73">
        <v>3</v>
      </c>
      <c r="T73">
        <v>0.6020599913279624</v>
      </c>
      <c r="U73">
        <v>0.66666666666666674</v>
      </c>
      <c r="V73" t="s">
        <v>784</v>
      </c>
      <c r="W73">
        <v>16</v>
      </c>
      <c r="X73">
        <v>1.2304489213782739</v>
      </c>
      <c r="Y73">
        <v>0.60511190451968278</v>
      </c>
      <c r="Z73">
        <v>0.99919999999999998</v>
      </c>
      <c r="AA73">
        <v>0.99039999999999995</v>
      </c>
      <c r="AB73">
        <v>0.71640000000000004</v>
      </c>
      <c r="AC73">
        <v>0.38850000000000001</v>
      </c>
      <c r="AD73" t="s">
        <v>82</v>
      </c>
      <c r="AE73" t="s">
        <v>82</v>
      </c>
      <c r="AF73">
        <v>0</v>
      </c>
      <c r="AG73">
        <v>1</v>
      </c>
      <c r="AH73" t="s">
        <v>785</v>
      </c>
      <c r="AI73" t="s">
        <v>259</v>
      </c>
      <c r="AJ73" t="s">
        <v>786</v>
      </c>
      <c r="AK73">
        <v>1</v>
      </c>
      <c r="AL73" t="s">
        <v>236</v>
      </c>
      <c r="AM73">
        <v>1</v>
      </c>
      <c r="AN73">
        <v>0.33333333333333331</v>
      </c>
      <c r="AO73">
        <v>3.9710376958617677</v>
      </c>
      <c r="AP73">
        <v>292</v>
      </c>
    </row>
    <row r="74" spans="1:42" x14ac:dyDescent="0.3">
      <c r="A74">
        <v>66364</v>
      </c>
      <c r="B74" t="s">
        <v>787</v>
      </c>
      <c r="C74">
        <v>18</v>
      </c>
      <c r="D74" t="s">
        <v>30</v>
      </c>
      <c r="E74">
        <v>1</v>
      </c>
      <c r="F74">
        <v>0.3010299956639812</v>
      </c>
      <c r="G74">
        <v>0.23137821315975918</v>
      </c>
      <c r="H74" t="s">
        <v>244</v>
      </c>
      <c r="I74">
        <v>1</v>
      </c>
      <c r="J74" t="s">
        <v>82</v>
      </c>
      <c r="K74">
        <v>0</v>
      </c>
      <c r="L74" t="s">
        <v>82</v>
      </c>
      <c r="M74">
        <v>0</v>
      </c>
      <c r="N74" t="s">
        <v>495</v>
      </c>
      <c r="O74" t="s">
        <v>496</v>
      </c>
      <c r="P74" t="s">
        <v>496</v>
      </c>
      <c r="Q74" t="s">
        <v>496</v>
      </c>
      <c r="R74" t="s">
        <v>451</v>
      </c>
      <c r="S74">
        <v>4</v>
      </c>
      <c r="T74">
        <v>0.69897000433601886</v>
      </c>
      <c r="U74">
        <v>0.77397603162912088</v>
      </c>
      <c r="V74" t="s">
        <v>788</v>
      </c>
      <c r="W74">
        <v>19</v>
      </c>
      <c r="X74">
        <v>1.3010299956639813</v>
      </c>
      <c r="Y74">
        <v>0.63982236469565579</v>
      </c>
      <c r="Z74">
        <v>0.99990000000000001</v>
      </c>
      <c r="AA74">
        <v>0.99960000000000004</v>
      </c>
      <c r="AB74">
        <v>0.95569999999999999</v>
      </c>
      <c r="AC74">
        <v>0.44550000000000001</v>
      </c>
      <c r="AD74" t="s">
        <v>82</v>
      </c>
      <c r="AE74" t="s">
        <v>82</v>
      </c>
      <c r="AF74">
        <v>0</v>
      </c>
      <c r="AG74">
        <v>0.99270000000000003</v>
      </c>
      <c r="AH74" t="s">
        <v>530</v>
      </c>
      <c r="AI74" t="s">
        <v>244</v>
      </c>
      <c r="AJ74" t="s">
        <v>789</v>
      </c>
      <c r="AK74">
        <v>1</v>
      </c>
      <c r="AL74" t="s">
        <v>236</v>
      </c>
      <c r="AM74">
        <v>1</v>
      </c>
      <c r="AN74">
        <v>0.33333333333333331</v>
      </c>
      <c r="AO74">
        <v>3.9711099428178698</v>
      </c>
      <c r="AP74">
        <v>291</v>
      </c>
    </row>
    <row r="75" spans="1:42" x14ac:dyDescent="0.3">
      <c r="A75">
        <v>114858</v>
      </c>
      <c r="B75" t="s">
        <v>790</v>
      </c>
      <c r="C75">
        <v>15</v>
      </c>
      <c r="D75" t="s">
        <v>95</v>
      </c>
      <c r="E75">
        <v>1</v>
      </c>
      <c r="F75">
        <v>0.3010299956639812</v>
      </c>
      <c r="G75">
        <v>0.23137821315975918</v>
      </c>
      <c r="H75" t="s">
        <v>260</v>
      </c>
      <c r="I75">
        <v>1</v>
      </c>
      <c r="J75" t="s">
        <v>82</v>
      </c>
      <c r="K75">
        <v>0</v>
      </c>
      <c r="L75" t="s">
        <v>791</v>
      </c>
      <c r="M75">
        <v>249</v>
      </c>
      <c r="N75" t="s">
        <v>496</v>
      </c>
      <c r="O75" t="s">
        <v>496</v>
      </c>
      <c r="P75" t="s">
        <v>495</v>
      </c>
      <c r="Q75" t="s">
        <v>496</v>
      </c>
      <c r="R75" t="s">
        <v>419</v>
      </c>
      <c r="S75">
        <v>3</v>
      </c>
      <c r="T75">
        <v>0.6020599913279624</v>
      </c>
      <c r="U75">
        <v>0.66666666666666674</v>
      </c>
      <c r="V75" t="s">
        <v>792</v>
      </c>
      <c r="W75">
        <v>10</v>
      </c>
      <c r="X75">
        <v>1.0413926851582251</v>
      </c>
      <c r="Y75">
        <v>0.51213756225093365</v>
      </c>
      <c r="Z75">
        <v>0.91900000000000004</v>
      </c>
      <c r="AA75">
        <v>0.92989999999999995</v>
      </c>
      <c r="AB75">
        <v>0.55879999999999996</v>
      </c>
      <c r="AC75">
        <v>0.60260000000000002</v>
      </c>
      <c r="AD75" t="s">
        <v>793</v>
      </c>
      <c r="AE75" t="s">
        <v>794</v>
      </c>
      <c r="AF75">
        <v>1</v>
      </c>
      <c r="AG75">
        <v>0.99270000000000003</v>
      </c>
      <c r="AH75" t="s">
        <v>530</v>
      </c>
      <c r="AI75" t="s">
        <v>260</v>
      </c>
      <c r="AJ75" t="s">
        <v>795</v>
      </c>
      <c r="AK75">
        <v>1</v>
      </c>
      <c r="AL75" t="s">
        <v>234</v>
      </c>
      <c r="AM75">
        <v>2</v>
      </c>
      <c r="AN75">
        <v>0.66666666666666663</v>
      </c>
      <c r="AO75">
        <v>3.9885491087440261</v>
      </c>
      <c r="AP75">
        <v>287</v>
      </c>
    </row>
    <row r="76" spans="1:42" x14ac:dyDescent="0.3">
      <c r="A76">
        <v>85735</v>
      </c>
      <c r="B76" t="s">
        <v>796</v>
      </c>
      <c r="C76">
        <v>23</v>
      </c>
      <c r="D76" t="s">
        <v>24</v>
      </c>
      <c r="E76">
        <v>1</v>
      </c>
      <c r="F76">
        <v>0.3010299956639812</v>
      </c>
      <c r="G76">
        <v>0.23137821315975918</v>
      </c>
      <c r="H76" t="s">
        <v>247</v>
      </c>
      <c r="I76">
        <v>1</v>
      </c>
      <c r="J76" t="s">
        <v>82</v>
      </c>
      <c r="K76">
        <v>0</v>
      </c>
      <c r="L76" t="s">
        <v>82</v>
      </c>
      <c r="M76">
        <v>0</v>
      </c>
      <c r="N76" t="s">
        <v>495</v>
      </c>
      <c r="O76" t="s">
        <v>496</v>
      </c>
      <c r="P76" t="s">
        <v>496</v>
      </c>
      <c r="Q76" t="s">
        <v>496</v>
      </c>
      <c r="R76" t="s">
        <v>406</v>
      </c>
      <c r="S76">
        <v>2</v>
      </c>
      <c r="T76">
        <v>0.47712125471966244</v>
      </c>
      <c r="U76">
        <v>0.52832083357371873</v>
      </c>
      <c r="V76" t="s">
        <v>797</v>
      </c>
      <c r="W76">
        <v>19</v>
      </c>
      <c r="X76">
        <v>1.3010299956639813</v>
      </c>
      <c r="Y76">
        <v>0.63982236469565579</v>
      </c>
      <c r="Z76">
        <v>0.9345</v>
      </c>
      <c r="AA76">
        <v>0.83960000000000001</v>
      </c>
      <c r="AB76">
        <v>0.87209999999999999</v>
      </c>
      <c r="AC76">
        <v>0.56520000000000004</v>
      </c>
      <c r="AD76" t="s">
        <v>798</v>
      </c>
      <c r="AE76" t="s">
        <v>799</v>
      </c>
      <c r="AF76">
        <v>1</v>
      </c>
      <c r="AG76">
        <v>1</v>
      </c>
      <c r="AH76" t="s">
        <v>563</v>
      </c>
      <c r="AI76" t="s">
        <v>247</v>
      </c>
      <c r="AJ76" t="s">
        <v>800</v>
      </c>
      <c r="AK76">
        <v>1</v>
      </c>
      <c r="AL76" t="s">
        <v>234</v>
      </c>
      <c r="AM76">
        <v>2</v>
      </c>
      <c r="AN76">
        <v>0.66666666666666663</v>
      </c>
      <c r="AO76">
        <v>4.0006880780958003</v>
      </c>
      <c r="AP76">
        <v>282</v>
      </c>
    </row>
    <row r="77" spans="1:42" x14ac:dyDescent="0.3">
      <c r="A77">
        <v>20016</v>
      </c>
      <c r="B77" t="s">
        <v>801</v>
      </c>
      <c r="C77">
        <v>18</v>
      </c>
      <c r="D77" t="s">
        <v>30</v>
      </c>
      <c r="E77">
        <v>1</v>
      </c>
      <c r="F77">
        <v>0.3010299956639812</v>
      </c>
      <c r="G77">
        <v>0.23137821315975918</v>
      </c>
      <c r="H77" t="s">
        <v>244</v>
      </c>
      <c r="I77">
        <v>1</v>
      </c>
      <c r="J77" t="s">
        <v>82</v>
      </c>
      <c r="K77">
        <v>0</v>
      </c>
      <c r="L77" t="s">
        <v>82</v>
      </c>
      <c r="M77">
        <v>0</v>
      </c>
      <c r="N77" t="s">
        <v>495</v>
      </c>
      <c r="O77" t="s">
        <v>496</v>
      </c>
      <c r="P77" t="s">
        <v>496</v>
      </c>
      <c r="Q77" t="s">
        <v>496</v>
      </c>
      <c r="R77" t="s">
        <v>440</v>
      </c>
      <c r="S77">
        <v>5</v>
      </c>
      <c r="T77">
        <v>0.77815125038364363</v>
      </c>
      <c r="U77">
        <v>0.8616541669070521</v>
      </c>
      <c r="V77" t="s">
        <v>802</v>
      </c>
      <c r="W77">
        <v>15</v>
      </c>
      <c r="X77">
        <v>1.2041199826559248</v>
      </c>
      <c r="Y77">
        <v>0.59216382193173045</v>
      </c>
      <c r="Z77">
        <v>0.99990000000000001</v>
      </c>
      <c r="AA77">
        <v>0.99960000000000004</v>
      </c>
      <c r="AB77">
        <v>0.95699999999999996</v>
      </c>
      <c r="AC77">
        <v>0.59989999999999999</v>
      </c>
      <c r="AD77" t="s">
        <v>82</v>
      </c>
      <c r="AE77" t="s">
        <v>82</v>
      </c>
      <c r="AF77">
        <v>0</v>
      </c>
      <c r="AG77">
        <v>0.99270000000000003</v>
      </c>
      <c r="AH77" t="s">
        <v>530</v>
      </c>
      <c r="AI77" t="s">
        <v>244</v>
      </c>
      <c r="AJ77" t="s">
        <v>803</v>
      </c>
      <c r="AK77">
        <v>1</v>
      </c>
      <c r="AL77" t="s">
        <v>236</v>
      </c>
      <c r="AM77">
        <v>1</v>
      </c>
      <c r="AN77">
        <v>0.33333333333333331</v>
      </c>
      <c r="AO77">
        <v>4.0111295353318752</v>
      </c>
      <c r="AP77">
        <v>275</v>
      </c>
    </row>
    <row r="78" spans="1:42" x14ac:dyDescent="0.3">
      <c r="A78">
        <v>161623</v>
      </c>
      <c r="B78" t="s">
        <v>804</v>
      </c>
      <c r="C78">
        <v>15</v>
      </c>
      <c r="D78" t="s">
        <v>24</v>
      </c>
      <c r="E78">
        <v>1</v>
      </c>
      <c r="F78">
        <v>0.3010299956639812</v>
      </c>
      <c r="G78">
        <v>0.23137821315975918</v>
      </c>
      <c r="H78" t="s">
        <v>247</v>
      </c>
      <c r="I78">
        <v>1</v>
      </c>
      <c r="J78" t="s">
        <v>82</v>
      </c>
      <c r="K78">
        <v>0</v>
      </c>
      <c r="L78" t="s">
        <v>82</v>
      </c>
      <c r="M78">
        <v>0</v>
      </c>
      <c r="N78" t="s">
        <v>495</v>
      </c>
      <c r="O78" t="s">
        <v>496</v>
      </c>
      <c r="P78" t="s">
        <v>496</v>
      </c>
      <c r="Q78" t="s">
        <v>496</v>
      </c>
      <c r="R78" t="s">
        <v>419</v>
      </c>
      <c r="S78">
        <v>3</v>
      </c>
      <c r="T78">
        <v>0.6020599913279624</v>
      </c>
      <c r="U78">
        <v>0.66666666666666674</v>
      </c>
      <c r="V78" t="s">
        <v>805</v>
      </c>
      <c r="W78">
        <v>10</v>
      </c>
      <c r="X78">
        <v>1.0413926851582251</v>
      </c>
      <c r="Y78">
        <v>0.51213756225093365</v>
      </c>
      <c r="Z78">
        <v>0.95650000000000002</v>
      </c>
      <c r="AA78">
        <v>0.89680000000000004</v>
      </c>
      <c r="AB78">
        <v>0.86539999999999995</v>
      </c>
      <c r="AC78">
        <v>0.55859999999999999</v>
      </c>
      <c r="AD78" t="s">
        <v>806</v>
      </c>
      <c r="AE78" t="s">
        <v>807</v>
      </c>
      <c r="AF78">
        <v>1</v>
      </c>
      <c r="AG78">
        <v>0.99629999999999996</v>
      </c>
      <c r="AH78" t="s">
        <v>505</v>
      </c>
      <c r="AI78" t="s">
        <v>247</v>
      </c>
      <c r="AJ78" s="61">
        <v>42795</v>
      </c>
      <c r="AK78">
        <v>1</v>
      </c>
      <c r="AL78" t="s">
        <v>234</v>
      </c>
      <c r="AM78">
        <v>2</v>
      </c>
      <c r="AN78">
        <v>0.66666666666666663</v>
      </c>
      <c r="AO78">
        <v>4.0296491087440263</v>
      </c>
      <c r="AP78">
        <v>269</v>
      </c>
    </row>
    <row r="79" spans="1:42" x14ac:dyDescent="0.3">
      <c r="A79">
        <v>161707</v>
      </c>
      <c r="B79" t="s">
        <v>808</v>
      </c>
      <c r="C79">
        <v>15</v>
      </c>
      <c r="D79" t="s">
        <v>24</v>
      </c>
      <c r="E79">
        <v>1</v>
      </c>
      <c r="F79">
        <v>0.3010299956639812</v>
      </c>
      <c r="G79">
        <v>0.23137821315975918</v>
      </c>
      <c r="H79" t="s">
        <v>247</v>
      </c>
      <c r="I79">
        <v>1</v>
      </c>
      <c r="J79" t="s">
        <v>82</v>
      </c>
      <c r="K79">
        <v>0</v>
      </c>
      <c r="L79" t="s">
        <v>82</v>
      </c>
      <c r="M79">
        <v>0</v>
      </c>
      <c r="N79" t="s">
        <v>495</v>
      </c>
      <c r="O79" t="s">
        <v>496</v>
      </c>
      <c r="P79" t="s">
        <v>496</v>
      </c>
      <c r="Q79" t="s">
        <v>496</v>
      </c>
      <c r="R79" t="s">
        <v>430</v>
      </c>
      <c r="S79">
        <v>3</v>
      </c>
      <c r="T79">
        <v>0.6020599913279624</v>
      </c>
      <c r="U79">
        <v>0.66666666666666674</v>
      </c>
      <c r="V79" t="s">
        <v>809</v>
      </c>
      <c r="W79">
        <v>11</v>
      </c>
      <c r="X79">
        <v>1.0791812460476249</v>
      </c>
      <c r="Y79">
        <v>0.53072127397724345</v>
      </c>
      <c r="Z79">
        <v>0.93969999999999998</v>
      </c>
      <c r="AA79">
        <v>0.83860000000000001</v>
      </c>
      <c r="AB79">
        <v>0.8599</v>
      </c>
      <c r="AC79">
        <v>0.54169999999999996</v>
      </c>
      <c r="AD79" t="s">
        <v>810</v>
      </c>
      <c r="AE79" t="s">
        <v>811</v>
      </c>
      <c r="AF79">
        <v>1</v>
      </c>
      <c r="AG79">
        <v>0.99629999999999996</v>
      </c>
      <c r="AH79" t="s">
        <v>505</v>
      </c>
      <c r="AI79" t="s">
        <v>247</v>
      </c>
      <c r="AJ79" s="61">
        <v>42401</v>
      </c>
      <c r="AK79">
        <v>1</v>
      </c>
      <c r="AL79" t="s">
        <v>234</v>
      </c>
      <c r="AM79">
        <v>2</v>
      </c>
      <c r="AN79">
        <v>0.66666666666666663</v>
      </c>
      <c r="AO79">
        <v>4.0314328204703358</v>
      </c>
      <c r="AP79">
        <v>268</v>
      </c>
    </row>
    <row r="80" spans="1:42" x14ac:dyDescent="0.3">
      <c r="A80">
        <v>5952</v>
      </c>
      <c r="B80" t="s">
        <v>812</v>
      </c>
      <c r="C80">
        <v>9</v>
      </c>
      <c r="D80" t="s">
        <v>813</v>
      </c>
      <c r="E80">
        <v>3</v>
      </c>
      <c r="F80">
        <v>0.6020599913279624</v>
      </c>
      <c r="G80">
        <v>0.46275642631951835</v>
      </c>
      <c r="H80" t="s">
        <v>814</v>
      </c>
      <c r="I80">
        <v>5</v>
      </c>
      <c r="J80" t="s">
        <v>82</v>
      </c>
      <c r="K80">
        <v>0</v>
      </c>
      <c r="L80" t="s">
        <v>82</v>
      </c>
      <c r="M80">
        <v>0</v>
      </c>
      <c r="N80" t="s">
        <v>495</v>
      </c>
      <c r="O80" t="s">
        <v>496</v>
      </c>
      <c r="P80" t="s">
        <v>496</v>
      </c>
      <c r="Q80" t="s">
        <v>496</v>
      </c>
      <c r="R80" t="s">
        <v>450</v>
      </c>
      <c r="S80">
        <v>3</v>
      </c>
      <c r="T80">
        <v>0.6020599913279624</v>
      </c>
      <c r="U80">
        <v>0.66666666666666674</v>
      </c>
      <c r="V80" t="s">
        <v>815</v>
      </c>
      <c r="W80">
        <v>15</v>
      </c>
      <c r="X80">
        <v>1.2041199826559248</v>
      </c>
      <c r="Y80">
        <v>0.59216382193173045</v>
      </c>
      <c r="Z80">
        <v>0.99990000000000001</v>
      </c>
      <c r="AA80">
        <v>0.99950000000000006</v>
      </c>
      <c r="AB80">
        <v>0.94879999999999998</v>
      </c>
      <c r="AC80">
        <v>0.1762</v>
      </c>
      <c r="AD80" t="s">
        <v>82</v>
      </c>
      <c r="AE80" t="s">
        <v>82</v>
      </c>
      <c r="AF80">
        <v>0</v>
      </c>
      <c r="AG80">
        <v>1</v>
      </c>
      <c r="AH80" t="s">
        <v>816</v>
      </c>
      <c r="AI80" t="s">
        <v>817</v>
      </c>
      <c r="AJ80" t="s">
        <v>818</v>
      </c>
      <c r="AK80">
        <v>2</v>
      </c>
      <c r="AL80" t="s">
        <v>236</v>
      </c>
      <c r="AM80">
        <v>1</v>
      </c>
      <c r="AN80">
        <v>0.33333333333333331</v>
      </c>
      <c r="AO80">
        <v>4.0548202482512483</v>
      </c>
      <c r="AP80">
        <v>263</v>
      </c>
    </row>
    <row r="81" spans="1:42" x14ac:dyDescent="0.3">
      <c r="A81">
        <v>155875</v>
      </c>
      <c r="B81" t="s">
        <v>819</v>
      </c>
      <c r="C81">
        <v>20</v>
      </c>
      <c r="D81" t="s">
        <v>29</v>
      </c>
      <c r="E81">
        <v>1</v>
      </c>
      <c r="F81">
        <v>0.3010299956639812</v>
      </c>
      <c r="G81">
        <v>0.23137821315975918</v>
      </c>
      <c r="H81" t="s">
        <v>333</v>
      </c>
      <c r="I81">
        <v>1</v>
      </c>
      <c r="J81" t="s">
        <v>82</v>
      </c>
      <c r="K81">
        <v>0</v>
      </c>
      <c r="L81" t="s">
        <v>82</v>
      </c>
      <c r="M81">
        <v>0</v>
      </c>
      <c r="N81" t="s">
        <v>495</v>
      </c>
      <c r="O81" t="s">
        <v>496</v>
      </c>
      <c r="P81" t="s">
        <v>496</v>
      </c>
      <c r="Q81" t="s">
        <v>496</v>
      </c>
      <c r="R81" t="s">
        <v>419</v>
      </c>
      <c r="S81">
        <v>3</v>
      </c>
      <c r="T81">
        <v>0.6020599913279624</v>
      </c>
      <c r="U81">
        <v>0.66666666666666674</v>
      </c>
      <c r="V81" t="s">
        <v>820</v>
      </c>
      <c r="W81">
        <v>10</v>
      </c>
      <c r="X81">
        <v>1.0413926851582251</v>
      </c>
      <c r="Y81">
        <v>0.51213756225093365</v>
      </c>
      <c r="Z81">
        <v>0.9929</v>
      </c>
      <c r="AA81">
        <v>0.99860000000000004</v>
      </c>
      <c r="AB81">
        <v>0.88029999999999997</v>
      </c>
      <c r="AC81">
        <v>0.71919999999999995</v>
      </c>
      <c r="AD81" t="s">
        <v>82</v>
      </c>
      <c r="AE81" t="s">
        <v>82</v>
      </c>
      <c r="AF81">
        <v>0</v>
      </c>
      <c r="AG81">
        <v>0.99270000000000003</v>
      </c>
      <c r="AH81" t="s">
        <v>530</v>
      </c>
      <c r="AI81" t="s">
        <v>333</v>
      </c>
      <c r="AJ81" t="s">
        <v>821</v>
      </c>
      <c r="AK81">
        <v>1</v>
      </c>
      <c r="AL81" t="s">
        <v>234</v>
      </c>
      <c r="AM81">
        <v>2</v>
      </c>
      <c r="AN81">
        <v>0.66666666666666663</v>
      </c>
      <c r="AO81">
        <v>4.0624491087440262</v>
      </c>
      <c r="AP81">
        <v>260</v>
      </c>
    </row>
    <row r="82" spans="1:42" x14ac:dyDescent="0.3">
      <c r="A82">
        <v>226395</v>
      </c>
      <c r="B82" t="s">
        <v>822</v>
      </c>
      <c r="C82">
        <v>15</v>
      </c>
      <c r="D82" t="s">
        <v>24</v>
      </c>
      <c r="E82">
        <v>1</v>
      </c>
      <c r="F82">
        <v>0.3010299956639812</v>
      </c>
      <c r="G82">
        <v>0.23137821315975918</v>
      </c>
      <c r="H82" t="s">
        <v>247</v>
      </c>
      <c r="I82">
        <v>1</v>
      </c>
      <c r="J82" t="s">
        <v>82</v>
      </c>
      <c r="K82">
        <v>0</v>
      </c>
      <c r="L82" t="s">
        <v>82</v>
      </c>
      <c r="M82">
        <v>0</v>
      </c>
      <c r="N82" t="s">
        <v>495</v>
      </c>
      <c r="O82" t="s">
        <v>496</v>
      </c>
      <c r="P82" t="s">
        <v>496</v>
      </c>
      <c r="Q82" t="s">
        <v>496</v>
      </c>
      <c r="R82" t="s">
        <v>391</v>
      </c>
      <c r="S82">
        <v>5</v>
      </c>
      <c r="T82">
        <v>0.77815125038364363</v>
      </c>
      <c r="U82">
        <v>0.8616541669070521</v>
      </c>
      <c r="V82" t="s">
        <v>823</v>
      </c>
      <c r="W82">
        <v>13</v>
      </c>
      <c r="X82">
        <v>1.146128035678238</v>
      </c>
      <c r="Y82">
        <v>0.56364446052405415</v>
      </c>
      <c r="Z82">
        <v>0.7409</v>
      </c>
      <c r="AA82">
        <v>0.69359999999999999</v>
      </c>
      <c r="AB82">
        <v>0.74590000000000001</v>
      </c>
      <c r="AC82">
        <v>0.53779999999999994</v>
      </c>
      <c r="AD82" t="s">
        <v>82</v>
      </c>
      <c r="AE82" t="s">
        <v>82</v>
      </c>
      <c r="AF82">
        <v>0</v>
      </c>
      <c r="AG82">
        <v>1</v>
      </c>
      <c r="AH82" t="s">
        <v>563</v>
      </c>
      <c r="AI82" t="s">
        <v>247</v>
      </c>
      <c r="AJ82" t="s">
        <v>824</v>
      </c>
      <c r="AK82">
        <v>1</v>
      </c>
      <c r="AL82" t="s">
        <v>234</v>
      </c>
      <c r="AM82">
        <v>2</v>
      </c>
      <c r="AN82">
        <v>0.66666666666666663</v>
      </c>
      <c r="AO82">
        <v>4.0642435072575323</v>
      </c>
      <c r="AP82">
        <v>259</v>
      </c>
    </row>
    <row r="83" spans="1:42" x14ac:dyDescent="0.3">
      <c r="A83">
        <v>106222</v>
      </c>
      <c r="B83" t="s">
        <v>825</v>
      </c>
      <c r="C83">
        <v>15</v>
      </c>
      <c r="D83" t="s">
        <v>24</v>
      </c>
      <c r="E83">
        <v>1</v>
      </c>
      <c r="F83">
        <v>0.3010299956639812</v>
      </c>
      <c r="G83">
        <v>0.23137821315975918</v>
      </c>
      <c r="H83" t="s">
        <v>247</v>
      </c>
      <c r="I83">
        <v>1</v>
      </c>
      <c r="J83" t="s">
        <v>82</v>
      </c>
      <c r="K83">
        <v>0</v>
      </c>
      <c r="L83" t="s">
        <v>82</v>
      </c>
      <c r="M83">
        <v>0</v>
      </c>
      <c r="N83" t="s">
        <v>495</v>
      </c>
      <c r="O83" t="s">
        <v>496</v>
      </c>
      <c r="P83" t="s">
        <v>496</v>
      </c>
      <c r="Q83" t="s">
        <v>496</v>
      </c>
      <c r="R83" t="s">
        <v>391</v>
      </c>
      <c r="S83">
        <v>5</v>
      </c>
      <c r="T83">
        <v>0.77815125038364363</v>
      </c>
      <c r="U83">
        <v>0.8616541669070521</v>
      </c>
      <c r="V83" t="s">
        <v>823</v>
      </c>
      <c r="W83">
        <v>13</v>
      </c>
      <c r="X83">
        <v>1.146128035678238</v>
      </c>
      <c r="Y83">
        <v>0.56364446052405415</v>
      </c>
      <c r="Z83">
        <v>0.7409</v>
      </c>
      <c r="AA83">
        <v>0.69359999999999999</v>
      </c>
      <c r="AB83">
        <v>0.74590000000000001</v>
      </c>
      <c r="AC83">
        <v>0.53779999999999994</v>
      </c>
      <c r="AD83" t="s">
        <v>82</v>
      </c>
      <c r="AE83" t="s">
        <v>82</v>
      </c>
      <c r="AF83">
        <v>0</v>
      </c>
      <c r="AG83">
        <v>1</v>
      </c>
      <c r="AH83" t="s">
        <v>563</v>
      </c>
      <c r="AI83" t="s">
        <v>247</v>
      </c>
      <c r="AJ83" t="s">
        <v>826</v>
      </c>
      <c r="AK83">
        <v>1</v>
      </c>
      <c r="AL83" t="s">
        <v>234</v>
      </c>
      <c r="AM83">
        <v>2</v>
      </c>
      <c r="AN83">
        <v>0.66666666666666663</v>
      </c>
      <c r="AO83">
        <v>4.0642435072575323</v>
      </c>
      <c r="AP83">
        <v>258</v>
      </c>
    </row>
    <row r="84" spans="1:42" x14ac:dyDescent="0.3">
      <c r="A84">
        <v>7530</v>
      </c>
      <c r="B84" t="s">
        <v>827</v>
      </c>
      <c r="C84">
        <v>15</v>
      </c>
      <c r="D84" t="s">
        <v>550</v>
      </c>
      <c r="E84">
        <v>5</v>
      </c>
      <c r="F84">
        <v>0.77815125038364363</v>
      </c>
      <c r="G84">
        <v>0.59810400450184376</v>
      </c>
      <c r="H84" t="s">
        <v>551</v>
      </c>
      <c r="I84">
        <v>5</v>
      </c>
      <c r="J84" t="s">
        <v>82</v>
      </c>
      <c r="K84">
        <v>0</v>
      </c>
      <c r="L84" t="s">
        <v>828</v>
      </c>
      <c r="M84">
        <v>3</v>
      </c>
      <c r="N84" t="s">
        <v>496</v>
      </c>
      <c r="O84" t="s">
        <v>496</v>
      </c>
      <c r="P84" t="s">
        <v>495</v>
      </c>
      <c r="Q84" t="s">
        <v>496</v>
      </c>
      <c r="R84" t="s">
        <v>419</v>
      </c>
      <c r="S84">
        <v>3</v>
      </c>
      <c r="T84">
        <v>0.6020599913279624</v>
      </c>
      <c r="U84">
        <v>0.66666666666666674</v>
      </c>
      <c r="V84" t="s">
        <v>829</v>
      </c>
      <c r="W84">
        <v>11</v>
      </c>
      <c r="X84">
        <v>1.0791812460476249</v>
      </c>
      <c r="Y84">
        <v>0.53072127397724345</v>
      </c>
      <c r="Z84">
        <v>0.95740000000000003</v>
      </c>
      <c r="AA84">
        <v>0.91279999999999994</v>
      </c>
      <c r="AB84">
        <v>0.88739999999999997</v>
      </c>
      <c r="AC84">
        <v>0.6331</v>
      </c>
      <c r="AD84" t="s">
        <v>82</v>
      </c>
      <c r="AE84" t="s">
        <v>82</v>
      </c>
      <c r="AF84">
        <v>0</v>
      </c>
      <c r="AG84">
        <v>1</v>
      </c>
      <c r="AH84" t="s">
        <v>830</v>
      </c>
      <c r="AI84" t="s">
        <v>831</v>
      </c>
      <c r="AJ84" t="s">
        <v>832</v>
      </c>
      <c r="AK84">
        <v>5</v>
      </c>
      <c r="AL84" t="s">
        <v>236</v>
      </c>
      <c r="AM84">
        <v>1</v>
      </c>
      <c r="AN84">
        <v>0.33333333333333331</v>
      </c>
      <c r="AO84">
        <v>4.0862252784790867</v>
      </c>
      <c r="AP84">
        <v>253</v>
      </c>
    </row>
    <row r="85" spans="1:42" x14ac:dyDescent="0.3">
      <c r="A85">
        <v>42798</v>
      </c>
      <c r="B85" t="s">
        <v>833</v>
      </c>
      <c r="C85">
        <v>25</v>
      </c>
      <c r="D85" t="s">
        <v>24</v>
      </c>
      <c r="E85">
        <v>1</v>
      </c>
      <c r="F85">
        <v>0.3010299956639812</v>
      </c>
      <c r="G85">
        <v>0.23137821315975918</v>
      </c>
      <c r="H85" t="s">
        <v>247</v>
      </c>
      <c r="I85">
        <v>1</v>
      </c>
      <c r="J85" t="s">
        <v>82</v>
      </c>
      <c r="K85">
        <v>0</v>
      </c>
      <c r="L85" t="s">
        <v>82</v>
      </c>
      <c r="M85">
        <v>0</v>
      </c>
      <c r="N85" t="s">
        <v>495</v>
      </c>
      <c r="O85" t="s">
        <v>496</v>
      </c>
      <c r="P85" t="s">
        <v>496</v>
      </c>
      <c r="Q85" t="s">
        <v>496</v>
      </c>
      <c r="R85" t="s">
        <v>419</v>
      </c>
      <c r="S85">
        <v>3</v>
      </c>
      <c r="T85">
        <v>0.6020599913279624</v>
      </c>
      <c r="U85">
        <v>0.66666666666666674</v>
      </c>
      <c r="V85" t="s">
        <v>834</v>
      </c>
      <c r="W85">
        <v>13</v>
      </c>
      <c r="X85">
        <v>1.146128035678238</v>
      </c>
      <c r="Y85">
        <v>0.56364446052405415</v>
      </c>
      <c r="Z85">
        <v>0.96340000000000003</v>
      </c>
      <c r="AA85">
        <v>0.92020000000000002</v>
      </c>
      <c r="AB85">
        <v>0.90049999999999997</v>
      </c>
      <c r="AC85">
        <v>0.67449999999999999</v>
      </c>
      <c r="AD85" t="s">
        <v>835</v>
      </c>
      <c r="AE85" t="s">
        <v>836</v>
      </c>
      <c r="AF85">
        <v>2</v>
      </c>
      <c r="AG85">
        <v>0.99629999999999996</v>
      </c>
      <c r="AH85" t="s">
        <v>505</v>
      </c>
      <c r="AI85" t="s">
        <v>247</v>
      </c>
      <c r="AJ85" s="61">
        <v>45658</v>
      </c>
      <c r="AK85">
        <v>1</v>
      </c>
      <c r="AL85" t="s">
        <v>234</v>
      </c>
      <c r="AM85">
        <v>2</v>
      </c>
      <c r="AN85">
        <v>0.66666666666666663</v>
      </c>
      <c r="AO85">
        <v>4.0880560070171468</v>
      </c>
      <c r="AP85">
        <v>252</v>
      </c>
    </row>
    <row r="86" spans="1:42" x14ac:dyDescent="0.3">
      <c r="A86">
        <v>42797</v>
      </c>
      <c r="B86" t="s">
        <v>837</v>
      </c>
      <c r="C86">
        <v>20</v>
      </c>
      <c r="D86" t="s">
        <v>24</v>
      </c>
      <c r="E86">
        <v>1</v>
      </c>
      <c r="F86">
        <v>0.3010299956639812</v>
      </c>
      <c r="G86">
        <v>0.23137821315975918</v>
      </c>
      <c r="H86" t="s">
        <v>247</v>
      </c>
      <c r="I86">
        <v>1</v>
      </c>
      <c r="J86" t="s">
        <v>82</v>
      </c>
      <c r="K86">
        <v>0</v>
      </c>
      <c r="L86" t="s">
        <v>82</v>
      </c>
      <c r="M86">
        <v>0</v>
      </c>
      <c r="N86" t="s">
        <v>495</v>
      </c>
      <c r="O86" t="s">
        <v>496</v>
      </c>
      <c r="P86" t="s">
        <v>496</v>
      </c>
      <c r="Q86" t="s">
        <v>496</v>
      </c>
      <c r="R86" t="s">
        <v>419</v>
      </c>
      <c r="S86">
        <v>3</v>
      </c>
      <c r="T86">
        <v>0.6020599913279624</v>
      </c>
      <c r="U86">
        <v>0.66666666666666674</v>
      </c>
      <c r="V86" t="s">
        <v>834</v>
      </c>
      <c r="W86">
        <v>13</v>
      </c>
      <c r="X86">
        <v>1.146128035678238</v>
      </c>
      <c r="Y86">
        <v>0.56364446052405415</v>
      </c>
      <c r="Z86">
        <v>0.96340000000000003</v>
      </c>
      <c r="AA86">
        <v>0.92020000000000002</v>
      </c>
      <c r="AB86">
        <v>0.90049999999999997</v>
      </c>
      <c r="AC86">
        <v>0.67449999999999999</v>
      </c>
      <c r="AD86" t="s">
        <v>838</v>
      </c>
      <c r="AE86" t="s">
        <v>839</v>
      </c>
      <c r="AF86">
        <v>1</v>
      </c>
      <c r="AG86">
        <v>0.99629999999999996</v>
      </c>
      <c r="AH86" t="s">
        <v>505</v>
      </c>
      <c r="AI86" t="s">
        <v>247</v>
      </c>
      <c r="AJ86" s="61">
        <v>43831</v>
      </c>
      <c r="AK86">
        <v>1</v>
      </c>
      <c r="AL86" t="s">
        <v>234</v>
      </c>
      <c r="AM86">
        <v>2</v>
      </c>
      <c r="AN86">
        <v>0.66666666666666663</v>
      </c>
      <c r="AO86">
        <v>4.0880560070171468</v>
      </c>
      <c r="AP86">
        <v>251</v>
      </c>
    </row>
    <row r="87" spans="1:42" x14ac:dyDescent="0.3">
      <c r="A87">
        <v>155195</v>
      </c>
      <c r="B87" t="s">
        <v>840</v>
      </c>
      <c r="C87">
        <v>20</v>
      </c>
      <c r="D87" t="s">
        <v>31</v>
      </c>
      <c r="E87">
        <v>1</v>
      </c>
      <c r="F87">
        <v>0.3010299956639812</v>
      </c>
      <c r="G87">
        <v>0.23137821315975918</v>
      </c>
      <c r="H87" t="s">
        <v>310</v>
      </c>
      <c r="I87">
        <v>1</v>
      </c>
      <c r="J87" t="s">
        <v>82</v>
      </c>
      <c r="K87">
        <v>0</v>
      </c>
      <c r="L87" t="s">
        <v>82</v>
      </c>
      <c r="M87">
        <v>0</v>
      </c>
      <c r="N87" t="s">
        <v>495</v>
      </c>
      <c r="O87" t="s">
        <v>496</v>
      </c>
      <c r="P87" t="s">
        <v>496</v>
      </c>
      <c r="Q87" t="s">
        <v>496</v>
      </c>
      <c r="R87" t="s">
        <v>419</v>
      </c>
      <c r="S87">
        <v>3</v>
      </c>
      <c r="T87">
        <v>0.6020599913279624</v>
      </c>
      <c r="U87">
        <v>0.66666666666666674</v>
      </c>
      <c r="V87" t="s">
        <v>841</v>
      </c>
      <c r="W87">
        <v>12</v>
      </c>
      <c r="X87">
        <v>1.1139433523068367</v>
      </c>
      <c r="Y87">
        <v>0.54781663158060112</v>
      </c>
      <c r="Z87">
        <v>0.98650000000000004</v>
      </c>
      <c r="AA87">
        <v>0.96879999999999999</v>
      </c>
      <c r="AB87">
        <v>0.93020000000000003</v>
      </c>
      <c r="AC87">
        <v>0.76070000000000004</v>
      </c>
      <c r="AD87" t="s">
        <v>82</v>
      </c>
      <c r="AE87" t="s">
        <v>82</v>
      </c>
      <c r="AF87">
        <v>0</v>
      </c>
      <c r="AG87">
        <v>0.99629999999999996</v>
      </c>
      <c r="AH87" t="s">
        <v>505</v>
      </c>
      <c r="AI87" t="s">
        <v>310</v>
      </c>
      <c r="AJ87" t="s">
        <v>775</v>
      </c>
      <c r="AK87">
        <v>1</v>
      </c>
      <c r="AL87" t="s">
        <v>234</v>
      </c>
      <c r="AM87">
        <v>2</v>
      </c>
      <c r="AN87">
        <v>0.66666666666666663</v>
      </c>
      <c r="AO87">
        <v>4.0953281780736939</v>
      </c>
      <c r="AP87">
        <v>247</v>
      </c>
    </row>
    <row r="88" spans="1:42" x14ac:dyDescent="0.3">
      <c r="A88">
        <v>161634</v>
      </c>
      <c r="B88" t="s">
        <v>842</v>
      </c>
      <c r="C88">
        <v>15</v>
      </c>
      <c r="D88" t="s">
        <v>28</v>
      </c>
      <c r="E88">
        <v>1</v>
      </c>
      <c r="F88">
        <v>0.3010299956639812</v>
      </c>
      <c r="G88">
        <v>0.23137821315975918</v>
      </c>
      <c r="H88" t="s">
        <v>309</v>
      </c>
      <c r="I88">
        <v>1</v>
      </c>
      <c r="J88" t="s">
        <v>82</v>
      </c>
      <c r="K88">
        <v>0</v>
      </c>
      <c r="L88" t="s">
        <v>763</v>
      </c>
      <c r="M88">
        <v>1</v>
      </c>
      <c r="N88" t="s">
        <v>496</v>
      </c>
      <c r="O88" t="s">
        <v>496</v>
      </c>
      <c r="P88" t="s">
        <v>495</v>
      </c>
      <c r="Q88" t="s">
        <v>496</v>
      </c>
      <c r="R88" t="s">
        <v>419</v>
      </c>
      <c r="S88">
        <v>3</v>
      </c>
      <c r="T88">
        <v>0.6020599913279624</v>
      </c>
      <c r="U88">
        <v>0.66666666666666674</v>
      </c>
      <c r="V88" t="s">
        <v>843</v>
      </c>
      <c r="W88">
        <v>13</v>
      </c>
      <c r="X88">
        <v>1.146128035678238</v>
      </c>
      <c r="Y88">
        <v>0.56364446052405415</v>
      </c>
      <c r="Z88">
        <v>0.99039999999999995</v>
      </c>
      <c r="AA88">
        <v>0.99780000000000002</v>
      </c>
      <c r="AB88">
        <v>0.91679999999999995</v>
      </c>
      <c r="AC88">
        <v>0.9284</v>
      </c>
      <c r="AD88" t="s">
        <v>82</v>
      </c>
      <c r="AE88" t="s">
        <v>82</v>
      </c>
      <c r="AF88">
        <v>0</v>
      </c>
      <c r="AG88">
        <v>1</v>
      </c>
      <c r="AH88" t="s">
        <v>563</v>
      </c>
      <c r="AI88" t="s">
        <v>309</v>
      </c>
      <c r="AJ88" t="s">
        <v>844</v>
      </c>
      <c r="AK88">
        <v>1</v>
      </c>
      <c r="AL88" t="s">
        <v>234</v>
      </c>
      <c r="AM88">
        <v>2</v>
      </c>
      <c r="AN88">
        <v>0.66666666666666663</v>
      </c>
      <c r="AO88">
        <v>4.1187560070171472</v>
      </c>
      <c r="AP88">
        <v>240</v>
      </c>
    </row>
    <row r="89" spans="1:42" x14ac:dyDescent="0.3">
      <c r="A89">
        <v>60095</v>
      </c>
      <c r="B89" t="s">
        <v>845</v>
      </c>
      <c r="C89">
        <v>9</v>
      </c>
      <c r="D89" t="s">
        <v>846</v>
      </c>
      <c r="E89">
        <v>7</v>
      </c>
      <c r="F89">
        <v>0.90308998699194354</v>
      </c>
      <c r="G89">
        <v>0.69413463947927745</v>
      </c>
      <c r="H89" t="s">
        <v>847</v>
      </c>
      <c r="I89">
        <v>7</v>
      </c>
      <c r="J89" t="s">
        <v>82</v>
      </c>
      <c r="K89">
        <v>0</v>
      </c>
      <c r="L89" t="s">
        <v>848</v>
      </c>
      <c r="M89">
        <v>3</v>
      </c>
      <c r="N89" t="s">
        <v>496</v>
      </c>
      <c r="O89" t="s">
        <v>496</v>
      </c>
      <c r="P89" t="s">
        <v>495</v>
      </c>
      <c r="Q89" t="s">
        <v>496</v>
      </c>
      <c r="R89" t="s">
        <v>425</v>
      </c>
      <c r="S89">
        <v>3</v>
      </c>
      <c r="T89">
        <v>0.6020599913279624</v>
      </c>
      <c r="U89">
        <v>0.66666666666666674</v>
      </c>
      <c r="V89" t="s">
        <v>849</v>
      </c>
      <c r="W89">
        <v>12</v>
      </c>
      <c r="X89">
        <v>1.1139433523068367</v>
      </c>
      <c r="Y89">
        <v>0.54781663158060112</v>
      </c>
      <c r="Z89">
        <v>0.89490000000000003</v>
      </c>
      <c r="AA89">
        <v>0.94820000000000004</v>
      </c>
      <c r="AB89">
        <v>0.7651</v>
      </c>
      <c r="AC89">
        <v>0.1744</v>
      </c>
      <c r="AD89" t="s">
        <v>82</v>
      </c>
      <c r="AE89" t="s">
        <v>82</v>
      </c>
      <c r="AF89">
        <v>0</v>
      </c>
      <c r="AG89">
        <v>1</v>
      </c>
      <c r="AH89" t="s">
        <v>850</v>
      </c>
      <c r="AI89" t="s">
        <v>851</v>
      </c>
      <c r="AJ89" t="s">
        <v>852</v>
      </c>
      <c r="AK89">
        <v>4</v>
      </c>
      <c r="AL89" t="s">
        <v>236</v>
      </c>
      <c r="AM89">
        <v>1</v>
      </c>
      <c r="AN89">
        <v>0.33333333333333331</v>
      </c>
      <c r="AO89">
        <v>4.1368512710598786</v>
      </c>
      <c r="AP89">
        <v>231</v>
      </c>
    </row>
    <row r="90" spans="1:42" x14ac:dyDescent="0.3">
      <c r="A90">
        <v>155843</v>
      </c>
      <c r="B90" t="s">
        <v>853</v>
      </c>
      <c r="C90">
        <v>20</v>
      </c>
      <c r="D90" t="s">
        <v>29</v>
      </c>
      <c r="E90">
        <v>1</v>
      </c>
      <c r="F90">
        <v>0.3010299956639812</v>
      </c>
      <c r="G90">
        <v>0.23137821315975918</v>
      </c>
      <c r="H90" t="s">
        <v>333</v>
      </c>
      <c r="I90">
        <v>1</v>
      </c>
      <c r="J90" t="s">
        <v>82</v>
      </c>
      <c r="K90">
        <v>0</v>
      </c>
      <c r="L90" t="s">
        <v>82</v>
      </c>
      <c r="M90">
        <v>0</v>
      </c>
      <c r="N90" t="s">
        <v>495</v>
      </c>
      <c r="O90" t="s">
        <v>496</v>
      </c>
      <c r="P90" t="s">
        <v>496</v>
      </c>
      <c r="Q90" t="s">
        <v>496</v>
      </c>
      <c r="R90" t="s">
        <v>390</v>
      </c>
      <c r="S90">
        <v>4</v>
      </c>
      <c r="T90">
        <v>0.69897000433601886</v>
      </c>
      <c r="U90">
        <v>0.77397603162912088</v>
      </c>
      <c r="V90" t="s">
        <v>854</v>
      </c>
      <c r="W90">
        <v>15</v>
      </c>
      <c r="X90">
        <v>1.2041199826559248</v>
      </c>
      <c r="Y90">
        <v>0.59216382193173045</v>
      </c>
      <c r="Z90">
        <v>0.89410000000000001</v>
      </c>
      <c r="AA90">
        <v>0.84519999999999995</v>
      </c>
      <c r="AB90">
        <v>0.89</v>
      </c>
      <c r="AC90">
        <v>0.50770000000000004</v>
      </c>
      <c r="AD90" t="s">
        <v>82</v>
      </c>
      <c r="AE90" t="s">
        <v>82</v>
      </c>
      <c r="AF90">
        <v>0</v>
      </c>
      <c r="AG90">
        <v>0.99270000000000003</v>
      </c>
      <c r="AH90" t="s">
        <v>530</v>
      </c>
      <c r="AI90" t="s">
        <v>333</v>
      </c>
      <c r="AJ90" t="s">
        <v>855</v>
      </c>
      <c r="AK90">
        <v>1</v>
      </c>
      <c r="AL90" t="s">
        <v>234</v>
      </c>
      <c r="AM90">
        <v>2</v>
      </c>
      <c r="AN90">
        <v>0.66666666666666663</v>
      </c>
      <c r="AO90">
        <v>4.1509847333872774</v>
      </c>
      <c r="AP90">
        <v>227</v>
      </c>
    </row>
    <row r="91" spans="1:42" x14ac:dyDescent="0.3">
      <c r="A91">
        <v>10705</v>
      </c>
      <c r="B91" t="s">
        <v>856</v>
      </c>
      <c r="C91">
        <v>20</v>
      </c>
      <c r="D91" t="s">
        <v>43</v>
      </c>
      <c r="E91">
        <v>1</v>
      </c>
      <c r="F91">
        <v>0.3010299956639812</v>
      </c>
      <c r="G91">
        <v>0.23137821315975918</v>
      </c>
      <c r="H91" t="s">
        <v>240</v>
      </c>
      <c r="I91">
        <v>1</v>
      </c>
      <c r="J91" t="s">
        <v>82</v>
      </c>
      <c r="K91">
        <v>0</v>
      </c>
      <c r="L91" t="s">
        <v>82</v>
      </c>
      <c r="M91">
        <v>0</v>
      </c>
      <c r="N91" t="s">
        <v>495</v>
      </c>
      <c r="O91" t="s">
        <v>496</v>
      </c>
      <c r="P91" t="s">
        <v>496</v>
      </c>
      <c r="Q91" t="s">
        <v>496</v>
      </c>
      <c r="R91" t="s">
        <v>401</v>
      </c>
      <c r="S91">
        <v>4</v>
      </c>
      <c r="T91">
        <v>0.69897000433601886</v>
      </c>
      <c r="U91">
        <v>0.77397603162912088</v>
      </c>
      <c r="V91" t="s">
        <v>857</v>
      </c>
      <c r="W91">
        <v>17</v>
      </c>
      <c r="X91">
        <v>1.255272505103306</v>
      </c>
      <c r="Y91">
        <v>0.61731968150568906</v>
      </c>
      <c r="Z91">
        <v>0.94969999999999999</v>
      </c>
      <c r="AA91">
        <v>0.87360000000000004</v>
      </c>
      <c r="AB91">
        <v>0.88100000000000001</v>
      </c>
      <c r="AC91">
        <v>0.61119999999999997</v>
      </c>
      <c r="AD91" t="s">
        <v>858</v>
      </c>
      <c r="AE91" t="s">
        <v>859</v>
      </c>
      <c r="AF91">
        <v>1</v>
      </c>
      <c r="AG91">
        <v>0.94140000000000001</v>
      </c>
      <c r="AH91" t="s">
        <v>778</v>
      </c>
      <c r="AI91" t="s">
        <v>240</v>
      </c>
      <c r="AJ91" t="s">
        <v>860</v>
      </c>
      <c r="AK91">
        <v>1</v>
      </c>
      <c r="AL91" t="s">
        <v>238</v>
      </c>
      <c r="AM91">
        <v>2</v>
      </c>
      <c r="AN91">
        <v>0.66666666666666663</v>
      </c>
      <c r="AO91">
        <v>4.1804405929612365</v>
      </c>
      <c r="AP91">
        <v>219</v>
      </c>
    </row>
    <row r="92" spans="1:42" x14ac:dyDescent="0.3">
      <c r="A92">
        <v>115327</v>
      </c>
      <c r="B92" t="s">
        <v>861</v>
      </c>
      <c r="C92">
        <v>15</v>
      </c>
      <c r="D92" t="s">
        <v>24</v>
      </c>
      <c r="E92">
        <v>1</v>
      </c>
      <c r="F92">
        <v>0.3010299956639812</v>
      </c>
      <c r="G92">
        <v>0.23137821315975918</v>
      </c>
      <c r="H92" t="s">
        <v>247</v>
      </c>
      <c r="I92">
        <v>1</v>
      </c>
      <c r="J92" t="s">
        <v>82</v>
      </c>
      <c r="K92">
        <v>0</v>
      </c>
      <c r="L92" t="s">
        <v>82</v>
      </c>
      <c r="M92">
        <v>0</v>
      </c>
      <c r="N92" t="s">
        <v>495</v>
      </c>
      <c r="O92" t="s">
        <v>496</v>
      </c>
      <c r="P92" t="s">
        <v>496</v>
      </c>
      <c r="Q92" t="s">
        <v>496</v>
      </c>
      <c r="R92" t="s">
        <v>405</v>
      </c>
      <c r="S92">
        <v>5</v>
      </c>
      <c r="T92">
        <v>0.77815125038364363</v>
      </c>
      <c r="U92">
        <v>0.8616541669070521</v>
      </c>
      <c r="V92" t="s">
        <v>862</v>
      </c>
      <c r="W92">
        <v>12</v>
      </c>
      <c r="X92">
        <v>1.1139433523068367</v>
      </c>
      <c r="Y92">
        <v>0.54781663158060112</v>
      </c>
      <c r="Z92">
        <v>0.88670000000000004</v>
      </c>
      <c r="AA92">
        <v>0.95899999999999996</v>
      </c>
      <c r="AB92">
        <v>0.86929999999999996</v>
      </c>
      <c r="AC92">
        <v>0.38779999999999998</v>
      </c>
      <c r="AD92" t="s">
        <v>82</v>
      </c>
      <c r="AE92" t="s">
        <v>82</v>
      </c>
      <c r="AF92">
        <v>0</v>
      </c>
      <c r="AG92">
        <v>1</v>
      </c>
      <c r="AH92" t="s">
        <v>563</v>
      </c>
      <c r="AI92" t="s">
        <v>247</v>
      </c>
      <c r="AJ92" t="s">
        <v>863</v>
      </c>
      <c r="AK92">
        <v>1</v>
      </c>
      <c r="AL92" t="s">
        <v>234</v>
      </c>
      <c r="AM92">
        <v>2</v>
      </c>
      <c r="AN92">
        <v>0.66666666666666663</v>
      </c>
      <c r="AO92">
        <v>4.1942156783140794</v>
      </c>
      <c r="AP92">
        <v>211</v>
      </c>
    </row>
    <row r="93" spans="1:42" x14ac:dyDescent="0.3">
      <c r="A93">
        <v>124973</v>
      </c>
      <c r="B93" t="s">
        <v>864</v>
      </c>
      <c r="C93">
        <v>9</v>
      </c>
      <c r="D93" t="s">
        <v>865</v>
      </c>
      <c r="E93">
        <v>5</v>
      </c>
      <c r="F93">
        <v>0.77815125038364363</v>
      </c>
      <c r="G93">
        <v>0.59810400450184376</v>
      </c>
      <c r="H93" t="s">
        <v>866</v>
      </c>
      <c r="I93">
        <v>6</v>
      </c>
      <c r="J93" t="s">
        <v>82</v>
      </c>
      <c r="K93">
        <v>0</v>
      </c>
      <c r="L93" t="s">
        <v>82</v>
      </c>
      <c r="M93">
        <v>0</v>
      </c>
      <c r="N93" t="s">
        <v>495</v>
      </c>
      <c r="O93" t="s">
        <v>496</v>
      </c>
      <c r="P93" t="s">
        <v>496</v>
      </c>
      <c r="Q93" t="s">
        <v>496</v>
      </c>
      <c r="R93" t="s">
        <v>428</v>
      </c>
      <c r="S93">
        <v>3</v>
      </c>
      <c r="T93">
        <v>0.6020599913279624</v>
      </c>
      <c r="U93">
        <v>0.66666666666666674</v>
      </c>
      <c r="V93" t="s">
        <v>867</v>
      </c>
      <c r="W93">
        <v>16</v>
      </c>
      <c r="X93">
        <v>1.2304489213782739</v>
      </c>
      <c r="Y93">
        <v>0.60511190451968278</v>
      </c>
      <c r="Z93">
        <v>0.99950000000000006</v>
      </c>
      <c r="AA93">
        <v>0.9919</v>
      </c>
      <c r="AB93">
        <v>0.73519999999999996</v>
      </c>
      <c r="AC93">
        <v>0.22670000000000001</v>
      </c>
      <c r="AD93" t="s">
        <v>82</v>
      </c>
      <c r="AE93" t="s">
        <v>82</v>
      </c>
      <c r="AF93">
        <v>0</v>
      </c>
      <c r="AG93">
        <v>1</v>
      </c>
      <c r="AH93" t="s">
        <v>868</v>
      </c>
      <c r="AI93" t="s">
        <v>869</v>
      </c>
      <c r="AJ93" t="s">
        <v>870</v>
      </c>
      <c r="AK93">
        <v>6</v>
      </c>
      <c r="AL93" t="s">
        <v>236</v>
      </c>
      <c r="AM93">
        <v>1</v>
      </c>
      <c r="AN93">
        <v>0.33333333333333331</v>
      </c>
      <c r="AO93">
        <v>4.202715909021526</v>
      </c>
      <c r="AP93">
        <v>208</v>
      </c>
    </row>
    <row r="94" spans="1:42" x14ac:dyDescent="0.3">
      <c r="A94">
        <v>115390</v>
      </c>
      <c r="B94" t="s">
        <v>871</v>
      </c>
      <c r="C94">
        <v>15</v>
      </c>
      <c r="D94" t="s">
        <v>24</v>
      </c>
      <c r="E94">
        <v>1</v>
      </c>
      <c r="F94">
        <v>0.3010299956639812</v>
      </c>
      <c r="G94">
        <v>0.23137821315975918</v>
      </c>
      <c r="H94" t="s">
        <v>247</v>
      </c>
      <c r="I94">
        <v>1</v>
      </c>
      <c r="J94" t="s">
        <v>82</v>
      </c>
      <c r="K94">
        <v>0</v>
      </c>
      <c r="L94" t="s">
        <v>82</v>
      </c>
      <c r="M94">
        <v>0</v>
      </c>
      <c r="N94" t="s">
        <v>495</v>
      </c>
      <c r="O94" t="s">
        <v>496</v>
      </c>
      <c r="P94" t="s">
        <v>496</v>
      </c>
      <c r="Q94" t="s">
        <v>496</v>
      </c>
      <c r="R94" t="s">
        <v>426</v>
      </c>
      <c r="S94">
        <v>4</v>
      </c>
      <c r="T94">
        <v>0.69897000433601886</v>
      </c>
      <c r="U94">
        <v>0.77397603162912088</v>
      </c>
      <c r="V94" t="s">
        <v>872</v>
      </c>
      <c r="W94">
        <v>14</v>
      </c>
      <c r="X94">
        <v>1.1760912590556813</v>
      </c>
      <c r="Y94">
        <v>0.57837981674116878</v>
      </c>
      <c r="Z94">
        <v>0.9627</v>
      </c>
      <c r="AA94">
        <v>0.90480000000000005</v>
      </c>
      <c r="AB94">
        <v>0.87790000000000001</v>
      </c>
      <c r="AC94">
        <v>0.66590000000000005</v>
      </c>
      <c r="AD94" t="s">
        <v>82</v>
      </c>
      <c r="AE94" t="s">
        <v>82</v>
      </c>
      <c r="AF94">
        <v>0</v>
      </c>
      <c r="AG94">
        <v>0.99629999999999996</v>
      </c>
      <c r="AH94" t="s">
        <v>505</v>
      </c>
      <c r="AI94" t="s">
        <v>247</v>
      </c>
      <c r="AJ94" s="61">
        <v>44378</v>
      </c>
      <c r="AK94">
        <v>1</v>
      </c>
      <c r="AL94" t="s">
        <v>234</v>
      </c>
      <c r="AM94">
        <v>2</v>
      </c>
      <c r="AN94">
        <v>0.66666666666666663</v>
      </c>
      <c r="AO94">
        <v>4.2094007281967158</v>
      </c>
      <c r="AP94">
        <v>205</v>
      </c>
    </row>
    <row r="95" spans="1:42" x14ac:dyDescent="0.3">
      <c r="A95">
        <v>140543</v>
      </c>
      <c r="B95" t="s">
        <v>873</v>
      </c>
      <c r="C95">
        <v>9</v>
      </c>
      <c r="D95" t="s">
        <v>138</v>
      </c>
      <c r="E95">
        <v>1</v>
      </c>
      <c r="F95">
        <v>0.3010299956639812</v>
      </c>
      <c r="G95">
        <v>0.23137821315975918</v>
      </c>
      <c r="H95" t="s">
        <v>332</v>
      </c>
      <c r="I95">
        <v>1</v>
      </c>
      <c r="J95" t="s">
        <v>82</v>
      </c>
      <c r="K95">
        <v>0</v>
      </c>
      <c r="L95" t="s">
        <v>874</v>
      </c>
      <c r="M95">
        <v>1</v>
      </c>
      <c r="N95" t="s">
        <v>496</v>
      </c>
      <c r="O95" t="s">
        <v>496</v>
      </c>
      <c r="P95" t="s">
        <v>495</v>
      </c>
      <c r="Q95" t="s">
        <v>496</v>
      </c>
      <c r="R95" t="s">
        <v>416</v>
      </c>
      <c r="S95">
        <v>4</v>
      </c>
      <c r="T95">
        <v>0.69897000433601886</v>
      </c>
      <c r="U95">
        <v>0.77397603162912088</v>
      </c>
      <c r="V95" t="s">
        <v>875</v>
      </c>
      <c r="W95">
        <v>13</v>
      </c>
      <c r="X95">
        <v>1.146128035678238</v>
      </c>
      <c r="Y95">
        <v>0.56364446052405415</v>
      </c>
      <c r="Z95">
        <v>0.99980000000000002</v>
      </c>
      <c r="AA95">
        <v>0.99880000000000002</v>
      </c>
      <c r="AB95">
        <v>0.84099999999999997</v>
      </c>
      <c r="AC95">
        <v>0.45379999999999998</v>
      </c>
      <c r="AD95" t="s">
        <v>82</v>
      </c>
      <c r="AE95" t="s">
        <v>82</v>
      </c>
      <c r="AF95">
        <v>0</v>
      </c>
      <c r="AG95">
        <v>0.98170000000000002</v>
      </c>
      <c r="AH95" t="s">
        <v>876</v>
      </c>
      <c r="AI95" t="s">
        <v>332</v>
      </c>
      <c r="AJ95" t="s">
        <v>877</v>
      </c>
      <c r="AK95">
        <v>1</v>
      </c>
      <c r="AL95" t="s">
        <v>234</v>
      </c>
      <c r="AM95">
        <v>2</v>
      </c>
      <c r="AN95">
        <v>0.66666666666666663</v>
      </c>
      <c r="AO95">
        <v>4.2171653719796014</v>
      </c>
      <c r="AP95">
        <v>202</v>
      </c>
    </row>
    <row r="96" spans="1:42" x14ac:dyDescent="0.3">
      <c r="A96">
        <v>161586</v>
      </c>
      <c r="B96" t="s">
        <v>878</v>
      </c>
      <c r="C96">
        <v>15</v>
      </c>
      <c r="D96" t="s">
        <v>24</v>
      </c>
      <c r="E96">
        <v>1</v>
      </c>
      <c r="F96">
        <v>0.3010299956639812</v>
      </c>
      <c r="G96">
        <v>0.23137821315975918</v>
      </c>
      <c r="H96" t="s">
        <v>247</v>
      </c>
      <c r="I96">
        <v>1</v>
      </c>
      <c r="J96" t="s">
        <v>82</v>
      </c>
      <c r="K96">
        <v>0</v>
      </c>
      <c r="L96" t="s">
        <v>82</v>
      </c>
      <c r="M96">
        <v>0</v>
      </c>
      <c r="N96" t="s">
        <v>495</v>
      </c>
      <c r="O96" t="s">
        <v>496</v>
      </c>
      <c r="P96" t="s">
        <v>496</v>
      </c>
      <c r="Q96" t="s">
        <v>496</v>
      </c>
      <c r="R96" t="s">
        <v>391</v>
      </c>
      <c r="S96">
        <v>5</v>
      </c>
      <c r="T96">
        <v>0.77815125038364363</v>
      </c>
      <c r="U96">
        <v>0.8616541669070521</v>
      </c>
      <c r="V96" t="s">
        <v>879</v>
      </c>
      <c r="W96">
        <v>11</v>
      </c>
      <c r="X96">
        <v>1.0791812460476249</v>
      </c>
      <c r="Y96">
        <v>0.53072127397724345</v>
      </c>
      <c r="Z96">
        <v>0.93269999999999997</v>
      </c>
      <c r="AA96">
        <v>0.83289999999999997</v>
      </c>
      <c r="AB96">
        <v>0.87370000000000003</v>
      </c>
      <c r="AC96">
        <v>0.63419999999999999</v>
      </c>
      <c r="AD96" t="s">
        <v>82</v>
      </c>
      <c r="AE96" t="s">
        <v>82</v>
      </c>
      <c r="AF96">
        <v>0</v>
      </c>
      <c r="AG96">
        <v>0.99629999999999996</v>
      </c>
      <c r="AH96" t="s">
        <v>505</v>
      </c>
      <c r="AI96" t="s">
        <v>247</v>
      </c>
      <c r="AJ96" s="61">
        <v>45170</v>
      </c>
      <c r="AK96">
        <v>1</v>
      </c>
      <c r="AL96" t="s">
        <v>234</v>
      </c>
      <c r="AM96">
        <v>2</v>
      </c>
      <c r="AN96">
        <v>0.66666666666666663</v>
      </c>
      <c r="AO96">
        <v>4.2194203207107215</v>
      </c>
      <c r="AP96">
        <v>200</v>
      </c>
    </row>
    <row r="97" spans="1:42" x14ac:dyDescent="0.3">
      <c r="A97">
        <v>106996</v>
      </c>
      <c r="B97" t="s">
        <v>880</v>
      </c>
      <c r="C97">
        <v>15</v>
      </c>
      <c r="D97" t="s">
        <v>24</v>
      </c>
      <c r="E97">
        <v>1</v>
      </c>
      <c r="F97">
        <v>0.3010299956639812</v>
      </c>
      <c r="G97">
        <v>0.23137821315975918</v>
      </c>
      <c r="H97" t="s">
        <v>247</v>
      </c>
      <c r="I97">
        <v>1</v>
      </c>
      <c r="J97" t="s">
        <v>82</v>
      </c>
      <c r="K97">
        <v>0</v>
      </c>
      <c r="L97" t="s">
        <v>82</v>
      </c>
      <c r="M97">
        <v>0</v>
      </c>
      <c r="N97" t="s">
        <v>495</v>
      </c>
      <c r="O97" t="s">
        <v>496</v>
      </c>
      <c r="P97" t="s">
        <v>496</v>
      </c>
      <c r="Q97" t="s">
        <v>496</v>
      </c>
      <c r="R97" t="s">
        <v>426</v>
      </c>
      <c r="S97">
        <v>4</v>
      </c>
      <c r="T97">
        <v>0.69897000433601886</v>
      </c>
      <c r="U97">
        <v>0.77397603162912088</v>
      </c>
      <c r="V97" t="s">
        <v>881</v>
      </c>
      <c r="W97">
        <v>16</v>
      </c>
      <c r="X97">
        <v>1.2304489213782739</v>
      </c>
      <c r="Y97">
        <v>0.60511190451968278</v>
      </c>
      <c r="Z97">
        <v>0.96750000000000003</v>
      </c>
      <c r="AA97">
        <v>0.9214</v>
      </c>
      <c r="AB97">
        <v>0.9002</v>
      </c>
      <c r="AC97">
        <v>0.71099999999999997</v>
      </c>
      <c r="AD97" t="s">
        <v>82</v>
      </c>
      <c r="AE97" t="s">
        <v>82</v>
      </c>
      <c r="AF97">
        <v>0</v>
      </c>
      <c r="AG97">
        <v>0.99629999999999996</v>
      </c>
      <c r="AH97" t="s">
        <v>505</v>
      </c>
      <c r="AI97" t="s">
        <v>247</v>
      </c>
      <c r="AJ97" s="61">
        <v>43983</v>
      </c>
      <c r="AK97">
        <v>1</v>
      </c>
      <c r="AL97" t="s">
        <v>234</v>
      </c>
      <c r="AM97">
        <v>2</v>
      </c>
      <c r="AN97">
        <v>0.66666666666666663</v>
      </c>
      <c r="AO97">
        <v>4.2409328159752295</v>
      </c>
      <c r="AP97">
        <v>195</v>
      </c>
    </row>
    <row r="98" spans="1:42" x14ac:dyDescent="0.3">
      <c r="A98">
        <v>161680</v>
      </c>
      <c r="B98" t="s">
        <v>882</v>
      </c>
      <c r="C98">
        <v>15</v>
      </c>
      <c r="D98" t="s">
        <v>24</v>
      </c>
      <c r="E98">
        <v>1</v>
      </c>
      <c r="F98">
        <v>0.3010299956639812</v>
      </c>
      <c r="G98">
        <v>0.23137821315975918</v>
      </c>
      <c r="H98" t="s">
        <v>247</v>
      </c>
      <c r="I98">
        <v>1</v>
      </c>
      <c r="J98" t="s">
        <v>82</v>
      </c>
      <c r="K98">
        <v>0</v>
      </c>
      <c r="L98" t="s">
        <v>82</v>
      </c>
      <c r="M98">
        <v>0</v>
      </c>
      <c r="N98" t="s">
        <v>495</v>
      </c>
      <c r="O98" t="s">
        <v>496</v>
      </c>
      <c r="P98" t="s">
        <v>496</v>
      </c>
      <c r="Q98" t="s">
        <v>496</v>
      </c>
      <c r="R98" t="s">
        <v>426</v>
      </c>
      <c r="S98">
        <v>4</v>
      </c>
      <c r="T98">
        <v>0.69897000433601886</v>
      </c>
      <c r="U98">
        <v>0.77397603162912088</v>
      </c>
      <c r="V98" t="s">
        <v>883</v>
      </c>
      <c r="W98">
        <v>17</v>
      </c>
      <c r="X98">
        <v>1.255272505103306</v>
      </c>
      <c r="Y98">
        <v>0.61731968150568906</v>
      </c>
      <c r="Z98">
        <v>0.96870000000000001</v>
      </c>
      <c r="AA98">
        <v>0.9264</v>
      </c>
      <c r="AB98">
        <v>0.90969999999999995</v>
      </c>
      <c r="AC98">
        <v>0.75360000000000005</v>
      </c>
      <c r="AD98" t="s">
        <v>82</v>
      </c>
      <c r="AE98" t="s">
        <v>82</v>
      </c>
      <c r="AF98">
        <v>0</v>
      </c>
      <c r="AG98">
        <v>0.99629999999999996</v>
      </c>
      <c r="AH98" t="s">
        <v>505</v>
      </c>
      <c r="AI98" t="s">
        <v>247</v>
      </c>
      <c r="AJ98" s="61">
        <v>43586</v>
      </c>
      <c r="AK98">
        <v>1</v>
      </c>
      <c r="AL98" t="s">
        <v>234</v>
      </c>
      <c r="AM98">
        <v>2</v>
      </c>
      <c r="AN98">
        <v>0.66666666666666663</v>
      </c>
      <c r="AO98">
        <v>4.2543405929612366</v>
      </c>
      <c r="AP98">
        <v>187</v>
      </c>
    </row>
    <row r="99" spans="1:42" x14ac:dyDescent="0.3">
      <c r="A99">
        <v>161677</v>
      </c>
      <c r="B99" t="s">
        <v>884</v>
      </c>
      <c r="C99">
        <v>15</v>
      </c>
      <c r="D99" t="s">
        <v>24</v>
      </c>
      <c r="E99">
        <v>1</v>
      </c>
      <c r="F99">
        <v>0.3010299956639812</v>
      </c>
      <c r="G99">
        <v>0.23137821315975918</v>
      </c>
      <c r="H99" t="s">
        <v>247</v>
      </c>
      <c r="I99">
        <v>1</v>
      </c>
      <c r="J99" t="s">
        <v>82</v>
      </c>
      <c r="K99">
        <v>0</v>
      </c>
      <c r="L99" t="s">
        <v>82</v>
      </c>
      <c r="M99">
        <v>0</v>
      </c>
      <c r="N99" t="s">
        <v>495</v>
      </c>
      <c r="O99" t="s">
        <v>496</v>
      </c>
      <c r="P99" t="s">
        <v>496</v>
      </c>
      <c r="Q99" t="s">
        <v>496</v>
      </c>
      <c r="R99" t="s">
        <v>426</v>
      </c>
      <c r="S99">
        <v>4</v>
      </c>
      <c r="T99">
        <v>0.69897000433601886</v>
      </c>
      <c r="U99">
        <v>0.77397603162912088</v>
      </c>
      <c r="V99" t="s">
        <v>885</v>
      </c>
      <c r="W99">
        <v>19</v>
      </c>
      <c r="X99">
        <v>1.3010299956639813</v>
      </c>
      <c r="Y99">
        <v>0.63982236469565579</v>
      </c>
      <c r="Z99">
        <v>0.97130000000000005</v>
      </c>
      <c r="AA99">
        <v>0.93379999999999996</v>
      </c>
      <c r="AB99">
        <v>0.91320000000000001</v>
      </c>
      <c r="AC99">
        <v>0.76819999999999999</v>
      </c>
      <c r="AD99" t="s">
        <v>886</v>
      </c>
      <c r="AE99" t="s">
        <v>887</v>
      </c>
      <c r="AF99">
        <v>1</v>
      </c>
      <c r="AG99">
        <v>0.99629999999999996</v>
      </c>
      <c r="AH99" t="s">
        <v>505</v>
      </c>
      <c r="AI99" t="s">
        <v>247</v>
      </c>
      <c r="AJ99" s="61">
        <v>43191</v>
      </c>
      <c r="AK99">
        <v>1</v>
      </c>
      <c r="AL99" t="s">
        <v>234</v>
      </c>
      <c r="AM99">
        <v>2</v>
      </c>
      <c r="AN99">
        <v>0.66666666666666663</v>
      </c>
      <c r="AO99">
        <v>4.2794432761512029</v>
      </c>
      <c r="AP99">
        <v>177</v>
      </c>
    </row>
    <row r="100" spans="1:42" x14ac:dyDescent="0.3">
      <c r="A100">
        <v>161596</v>
      </c>
      <c r="B100" t="s">
        <v>888</v>
      </c>
      <c r="C100">
        <v>15</v>
      </c>
      <c r="D100" t="s">
        <v>889</v>
      </c>
      <c r="E100">
        <v>4</v>
      </c>
      <c r="F100">
        <v>0.69897000433601886</v>
      </c>
      <c r="G100">
        <v>0.5372435736804817</v>
      </c>
      <c r="H100" t="s">
        <v>890</v>
      </c>
      <c r="I100">
        <v>5</v>
      </c>
      <c r="J100" t="s">
        <v>82</v>
      </c>
      <c r="K100">
        <v>0</v>
      </c>
      <c r="L100" t="s">
        <v>891</v>
      </c>
      <c r="M100">
        <v>2</v>
      </c>
      <c r="N100" t="s">
        <v>496</v>
      </c>
      <c r="O100" t="s">
        <v>496</v>
      </c>
      <c r="P100" t="s">
        <v>495</v>
      </c>
      <c r="Q100" t="s">
        <v>496</v>
      </c>
      <c r="R100" t="s">
        <v>436</v>
      </c>
      <c r="S100">
        <v>5</v>
      </c>
      <c r="T100">
        <v>0.77815125038364363</v>
      </c>
      <c r="U100">
        <v>0.8616541669070521</v>
      </c>
      <c r="V100" t="s">
        <v>892</v>
      </c>
      <c r="W100">
        <v>18</v>
      </c>
      <c r="X100">
        <v>1.2787536009528289</v>
      </c>
      <c r="Y100">
        <v>0.62886724791242643</v>
      </c>
      <c r="Z100">
        <v>0.99990000000000001</v>
      </c>
      <c r="AA100">
        <v>0.99929999999999997</v>
      </c>
      <c r="AB100">
        <v>0.80659999999999998</v>
      </c>
      <c r="AC100">
        <v>0.52949999999999997</v>
      </c>
      <c r="AD100" t="s">
        <v>82</v>
      </c>
      <c r="AE100" t="s">
        <v>82</v>
      </c>
      <c r="AF100">
        <v>0</v>
      </c>
      <c r="AG100">
        <v>1</v>
      </c>
      <c r="AH100" t="s">
        <v>893</v>
      </c>
      <c r="AI100" t="s">
        <v>894</v>
      </c>
      <c r="AJ100" t="s">
        <v>895</v>
      </c>
      <c r="AK100">
        <v>5</v>
      </c>
      <c r="AL100" t="s">
        <v>236</v>
      </c>
      <c r="AM100">
        <v>1</v>
      </c>
      <c r="AN100">
        <v>0.33333333333333331</v>
      </c>
      <c r="AO100">
        <v>4.3609983218332937</v>
      </c>
      <c r="AP100">
        <v>138</v>
      </c>
    </row>
    <row r="101" spans="1:42" x14ac:dyDescent="0.3">
      <c r="A101">
        <v>154982</v>
      </c>
      <c r="B101" t="s">
        <v>896</v>
      </c>
      <c r="C101">
        <v>20</v>
      </c>
      <c r="D101" t="s">
        <v>31</v>
      </c>
      <c r="E101">
        <v>1</v>
      </c>
      <c r="F101">
        <v>0.3010299956639812</v>
      </c>
      <c r="G101">
        <v>0.23137821315975918</v>
      </c>
      <c r="H101" t="s">
        <v>310</v>
      </c>
      <c r="I101">
        <v>1</v>
      </c>
      <c r="J101" t="s">
        <v>82</v>
      </c>
      <c r="K101">
        <v>0</v>
      </c>
      <c r="L101" t="s">
        <v>82</v>
      </c>
      <c r="M101">
        <v>0</v>
      </c>
      <c r="N101" t="s">
        <v>495</v>
      </c>
      <c r="O101" t="s">
        <v>496</v>
      </c>
      <c r="P101" t="s">
        <v>496</v>
      </c>
      <c r="Q101" t="s">
        <v>496</v>
      </c>
      <c r="R101" t="s">
        <v>442</v>
      </c>
      <c r="S101">
        <v>5</v>
      </c>
      <c r="T101">
        <v>0.77815125038364363</v>
      </c>
      <c r="U101">
        <v>0.8616541669070521</v>
      </c>
      <c r="V101" t="s">
        <v>897</v>
      </c>
      <c r="W101">
        <v>19</v>
      </c>
      <c r="X101">
        <v>1.3010299956639813</v>
      </c>
      <c r="Y101">
        <v>0.63982236469565579</v>
      </c>
      <c r="Z101">
        <v>0.99950000000000006</v>
      </c>
      <c r="AA101">
        <v>0.99380000000000002</v>
      </c>
      <c r="AB101">
        <v>0.82489999999999997</v>
      </c>
      <c r="AC101">
        <v>0.45639999999999997</v>
      </c>
      <c r="AD101" t="s">
        <v>82</v>
      </c>
      <c r="AE101" t="s">
        <v>82</v>
      </c>
      <c r="AF101">
        <v>0</v>
      </c>
      <c r="AG101">
        <v>1</v>
      </c>
      <c r="AH101" t="s">
        <v>563</v>
      </c>
      <c r="AI101" t="s">
        <v>310</v>
      </c>
      <c r="AJ101" t="s">
        <v>898</v>
      </c>
      <c r="AK101">
        <v>1</v>
      </c>
      <c r="AL101" t="s">
        <v>234</v>
      </c>
      <c r="AM101">
        <v>2</v>
      </c>
      <c r="AN101">
        <v>0.66666666666666663</v>
      </c>
      <c r="AO101">
        <v>4.3990214114291337</v>
      </c>
      <c r="AP101">
        <v>112</v>
      </c>
    </row>
    <row r="102" spans="1:42" x14ac:dyDescent="0.3">
      <c r="A102">
        <v>15177</v>
      </c>
      <c r="B102" t="s">
        <v>899</v>
      </c>
      <c r="C102">
        <v>15</v>
      </c>
      <c r="D102" t="s">
        <v>24</v>
      </c>
      <c r="E102">
        <v>1</v>
      </c>
      <c r="F102">
        <v>0.3010299956639812</v>
      </c>
      <c r="G102">
        <v>0.23137821315975918</v>
      </c>
      <c r="H102" t="s">
        <v>247</v>
      </c>
      <c r="I102">
        <v>1</v>
      </c>
      <c r="J102" t="s">
        <v>82</v>
      </c>
      <c r="K102">
        <v>0</v>
      </c>
      <c r="L102" t="s">
        <v>82</v>
      </c>
      <c r="M102">
        <v>0</v>
      </c>
      <c r="N102" t="s">
        <v>495</v>
      </c>
      <c r="O102" t="s">
        <v>496</v>
      </c>
      <c r="P102" t="s">
        <v>496</v>
      </c>
      <c r="Q102" t="s">
        <v>496</v>
      </c>
      <c r="R102" t="s">
        <v>386</v>
      </c>
      <c r="S102">
        <v>6</v>
      </c>
      <c r="T102">
        <v>0.84509804001425681</v>
      </c>
      <c r="U102">
        <v>0.93578497401920135</v>
      </c>
      <c r="V102" t="s">
        <v>900</v>
      </c>
      <c r="W102">
        <v>16</v>
      </c>
      <c r="X102">
        <v>1.2304489213782739</v>
      </c>
      <c r="Y102">
        <v>0.60511190451968278</v>
      </c>
      <c r="Z102">
        <v>0.96530000000000005</v>
      </c>
      <c r="AA102">
        <v>0.91290000000000004</v>
      </c>
      <c r="AB102">
        <v>0.88470000000000004</v>
      </c>
      <c r="AC102">
        <v>0.66590000000000005</v>
      </c>
      <c r="AD102" t="s">
        <v>82</v>
      </c>
      <c r="AE102" t="s">
        <v>82</v>
      </c>
      <c r="AF102">
        <v>0</v>
      </c>
      <c r="AG102">
        <v>0.99629999999999996</v>
      </c>
      <c r="AH102" t="s">
        <v>505</v>
      </c>
      <c r="AI102" t="s">
        <v>247</v>
      </c>
      <c r="AJ102" s="61">
        <v>44774</v>
      </c>
      <c r="AK102">
        <v>1</v>
      </c>
      <c r="AL102" t="s">
        <v>234</v>
      </c>
      <c r="AM102">
        <v>2</v>
      </c>
      <c r="AN102">
        <v>0.66666666666666663</v>
      </c>
      <c r="AO102">
        <v>4.4005417583653106</v>
      </c>
      <c r="AP102">
        <v>111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4B01-AD64-4419-97F2-646B6597C045}">
  <dimension ref="A3:B10"/>
  <sheetViews>
    <sheetView workbookViewId="0">
      <selection activeCell="K19" sqref="K19"/>
    </sheetView>
  </sheetViews>
  <sheetFormatPr defaultRowHeight="14.4" x14ac:dyDescent="0.3"/>
  <cols>
    <col min="1" max="1" width="12.6640625" bestFit="1" customWidth="1"/>
    <col min="2" max="2" width="22.6640625" bestFit="1" customWidth="1"/>
  </cols>
  <sheetData>
    <row r="3" spans="1:2" x14ac:dyDescent="0.3">
      <c r="A3" s="3" t="s">
        <v>22</v>
      </c>
      <c r="B3" t="s">
        <v>1162</v>
      </c>
    </row>
    <row r="4" spans="1:2" x14ac:dyDescent="0.3">
      <c r="A4" s="4">
        <v>0</v>
      </c>
      <c r="B4">
        <v>420</v>
      </c>
    </row>
    <row r="5" spans="1:2" x14ac:dyDescent="0.3">
      <c r="A5" s="4">
        <v>1</v>
      </c>
      <c r="B5">
        <v>128</v>
      </c>
    </row>
    <row r="6" spans="1:2" x14ac:dyDescent="0.3">
      <c r="A6" s="4">
        <v>2</v>
      </c>
      <c r="B6">
        <v>41</v>
      </c>
    </row>
    <row r="7" spans="1:2" x14ac:dyDescent="0.3">
      <c r="A7" s="4">
        <v>3</v>
      </c>
      <c r="B7">
        <v>12</v>
      </c>
    </row>
    <row r="8" spans="1:2" x14ac:dyDescent="0.3">
      <c r="A8" s="4">
        <v>4</v>
      </c>
      <c r="B8">
        <v>5</v>
      </c>
    </row>
    <row r="9" spans="1:2" x14ac:dyDescent="0.3">
      <c r="A9" s="4">
        <v>5</v>
      </c>
      <c r="B9">
        <v>3</v>
      </c>
    </row>
    <row r="10" spans="1:2" x14ac:dyDescent="0.3">
      <c r="A10" s="4" t="s">
        <v>33</v>
      </c>
      <c r="B10">
        <v>609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A3BE-6D7C-42E0-920B-91CA4D07DB59}">
  <dimension ref="A3:B40"/>
  <sheetViews>
    <sheetView workbookViewId="0">
      <selection activeCell="A20" sqref="A20"/>
    </sheetView>
  </sheetViews>
  <sheetFormatPr defaultRowHeight="14.4" x14ac:dyDescent="0.3"/>
  <cols>
    <col min="1" max="1" width="12.6640625" bestFit="1" customWidth="1"/>
    <col min="2" max="2" width="26.88671875" bestFit="1" customWidth="1"/>
  </cols>
  <sheetData>
    <row r="3" spans="1:2" x14ac:dyDescent="0.3">
      <c r="A3" s="3" t="s">
        <v>22</v>
      </c>
      <c r="B3" t="s">
        <v>1163</v>
      </c>
    </row>
    <row r="4" spans="1:2" x14ac:dyDescent="0.3">
      <c r="A4" s="4">
        <v>0</v>
      </c>
      <c r="B4">
        <v>597</v>
      </c>
    </row>
    <row r="5" spans="1:2" x14ac:dyDescent="0.3">
      <c r="A5" s="4">
        <v>1</v>
      </c>
      <c r="B5">
        <v>2</v>
      </c>
    </row>
    <row r="6" spans="1:2" x14ac:dyDescent="0.3">
      <c r="A6" s="4">
        <v>2</v>
      </c>
      <c r="B6">
        <v>1</v>
      </c>
    </row>
    <row r="7" spans="1:2" x14ac:dyDescent="0.3">
      <c r="A7" s="4">
        <v>3</v>
      </c>
      <c r="B7">
        <v>2</v>
      </c>
    </row>
    <row r="8" spans="1:2" x14ac:dyDescent="0.3">
      <c r="A8" s="4">
        <v>4</v>
      </c>
      <c r="B8">
        <v>3</v>
      </c>
    </row>
    <row r="9" spans="1:2" x14ac:dyDescent="0.3">
      <c r="A9" s="4">
        <v>5</v>
      </c>
      <c r="B9">
        <v>1</v>
      </c>
    </row>
    <row r="10" spans="1:2" x14ac:dyDescent="0.3">
      <c r="A10" s="4">
        <v>7</v>
      </c>
      <c r="B10">
        <v>2</v>
      </c>
    </row>
    <row r="11" spans="1:2" x14ac:dyDescent="0.3">
      <c r="A11" s="4">
        <v>11</v>
      </c>
      <c r="B11">
        <v>1</v>
      </c>
    </row>
    <row r="12" spans="1:2" x14ac:dyDescent="0.3">
      <c r="A12" s="4" t="s">
        <v>33</v>
      </c>
      <c r="B12">
        <v>609</v>
      </c>
    </row>
    <row r="19" spans="1:2" x14ac:dyDescent="0.3">
      <c r="A19" s="3" t="s">
        <v>22</v>
      </c>
      <c r="B19" t="s">
        <v>1164</v>
      </c>
    </row>
    <row r="20" spans="1:2" x14ac:dyDescent="0.3">
      <c r="A20" s="4">
        <v>0</v>
      </c>
      <c r="B20">
        <v>452</v>
      </c>
    </row>
    <row r="21" spans="1:2" x14ac:dyDescent="0.3">
      <c r="A21" s="4">
        <v>1</v>
      </c>
      <c r="B21">
        <v>57</v>
      </c>
    </row>
    <row r="22" spans="1:2" x14ac:dyDescent="0.3">
      <c r="A22" s="4">
        <v>2</v>
      </c>
      <c r="B22">
        <v>39</v>
      </c>
    </row>
    <row r="23" spans="1:2" x14ac:dyDescent="0.3">
      <c r="A23" s="4">
        <v>3</v>
      </c>
      <c r="B23">
        <v>26</v>
      </c>
    </row>
    <row r="24" spans="1:2" x14ac:dyDescent="0.3">
      <c r="A24" s="4">
        <v>4</v>
      </c>
      <c r="B24">
        <v>6</v>
      </c>
    </row>
    <row r="25" spans="1:2" x14ac:dyDescent="0.3">
      <c r="A25" s="4">
        <v>5</v>
      </c>
      <c r="B25">
        <v>11</v>
      </c>
    </row>
    <row r="26" spans="1:2" x14ac:dyDescent="0.3">
      <c r="A26" s="4">
        <v>6</v>
      </c>
      <c r="B26">
        <v>5</v>
      </c>
    </row>
    <row r="27" spans="1:2" x14ac:dyDescent="0.3">
      <c r="A27" s="4">
        <v>8</v>
      </c>
      <c r="B27">
        <v>1</v>
      </c>
    </row>
    <row r="28" spans="1:2" x14ac:dyDescent="0.3">
      <c r="A28" s="4">
        <v>28</v>
      </c>
      <c r="B28">
        <v>1</v>
      </c>
    </row>
    <row r="29" spans="1:2" x14ac:dyDescent="0.3">
      <c r="A29" s="4">
        <v>42</v>
      </c>
      <c r="B29">
        <v>1</v>
      </c>
    </row>
    <row r="30" spans="1:2" x14ac:dyDescent="0.3">
      <c r="A30" s="4">
        <v>45</v>
      </c>
      <c r="B30">
        <v>1</v>
      </c>
    </row>
    <row r="31" spans="1:2" x14ac:dyDescent="0.3">
      <c r="A31" s="4">
        <v>65</v>
      </c>
      <c r="B31">
        <v>1</v>
      </c>
    </row>
    <row r="32" spans="1:2" x14ac:dyDescent="0.3">
      <c r="A32" s="4">
        <v>83</v>
      </c>
      <c r="B32">
        <v>1</v>
      </c>
    </row>
    <row r="33" spans="1:2" x14ac:dyDescent="0.3">
      <c r="A33" s="4">
        <v>89</v>
      </c>
      <c r="B33">
        <v>1</v>
      </c>
    </row>
    <row r="34" spans="1:2" x14ac:dyDescent="0.3">
      <c r="A34" s="4">
        <v>99</v>
      </c>
      <c r="B34">
        <v>1</v>
      </c>
    </row>
    <row r="35" spans="1:2" x14ac:dyDescent="0.3">
      <c r="A35" s="4">
        <v>154</v>
      </c>
      <c r="B35">
        <v>1</v>
      </c>
    </row>
    <row r="36" spans="1:2" x14ac:dyDescent="0.3">
      <c r="A36" s="4">
        <v>204</v>
      </c>
      <c r="B36">
        <v>1</v>
      </c>
    </row>
    <row r="37" spans="1:2" x14ac:dyDescent="0.3">
      <c r="A37" s="4">
        <v>237</v>
      </c>
      <c r="B37">
        <v>1</v>
      </c>
    </row>
    <row r="38" spans="1:2" x14ac:dyDescent="0.3">
      <c r="A38" s="4">
        <v>249</v>
      </c>
      <c r="B38">
        <v>1</v>
      </c>
    </row>
    <row r="39" spans="1:2" x14ac:dyDescent="0.3">
      <c r="A39" s="4">
        <v>250</v>
      </c>
      <c r="B39">
        <v>1</v>
      </c>
    </row>
    <row r="40" spans="1:2" x14ac:dyDescent="0.3">
      <c r="A40" s="4" t="s">
        <v>33</v>
      </c>
      <c r="B40">
        <v>609</v>
      </c>
    </row>
  </sheetData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4E7B-FF90-45F2-95B0-DE8AD6ED98B9}">
  <dimension ref="A3:AA91"/>
  <sheetViews>
    <sheetView topLeftCell="B48" workbookViewId="0">
      <selection activeCell="M80" sqref="M80"/>
    </sheetView>
  </sheetViews>
  <sheetFormatPr defaultRowHeight="14.4" x14ac:dyDescent="0.3"/>
  <cols>
    <col min="1" max="1" width="12.6640625" bestFit="1" customWidth="1"/>
    <col min="2" max="2" width="14.33203125" bestFit="1" customWidth="1"/>
    <col min="3" max="3" width="15.33203125" customWidth="1"/>
    <col min="4" max="4" width="23.5546875" customWidth="1"/>
    <col min="5" max="5" width="18.109375" customWidth="1"/>
    <col min="6" max="6" width="17.5546875" customWidth="1"/>
    <col min="7" max="7" width="10.5546875" customWidth="1"/>
    <col min="11" max="11" width="14.6640625" customWidth="1"/>
    <col min="12" max="12" width="12.6640625" bestFit="1" customWidth="1"/>
    <col min="13" max="13" width="13.5546875" bestFit="1" customWidth="1"/>
    <col min="14" max="14" width="17.5546875" customWidth="1"/>
    <col min="15" max="15" width="12.6640625" bestFit="1" customWidth="1"/>
    <col min="16" max="16" width="22.33203125" bestFit="1" customWidth="1"/>
    <col min="26" max="26" width="12.6640625" bestFit="1" customWidth="1"/>
    <col min="27" max="27" width="16.5546875" bestFit="1" customWidth="1"/>
  </cols>
  <sheetData>
    <row r="3" spans="1:27" x14ac:dyDescent="0.3">
      <c r="A3" s="3" t="s">
        <v>22</v>
      </c>
      <c r="B3" t="s">
        <v>1165</v>
      </c>
      <c r="L3" s="3" t="s">
        <v>22</v>
      </c>
      <c r="M3" t="s">
        <v>1166</v>
      </c>
      <c r="O3" s="3" t="s">
        <v>22</v>
      </c>
      <c r="P3" t="s">
        <v>1167</v>
      </c>
      <c r="Z3" s="3" t="s">
        <v>22</v>
      </c>
      <c r="AA3" t="s">
        <v>1168</v>
      </c>
    </row>
    <row r="4" spans="1:27" x14ac:dyDescent="0.3">
      <c r="A4" s="4" t="s">
        <v>59</v>
      </c>
      <c r="B4">
        <v>60</v>
      </c>
      <c r="L4" s="4" t="s">
        <v>59</v>
      </c>
      <c r="M4">
        <v>65</v>
      </c>
      <c r="O4" s="4" t="s">
        <v>59</v>
      </c>
      <c r="P4">
        <v>75</v>
      </c>
      <c r="Z4" s="4" t="s">
        <v>59</v>
      </c>
      <c r="AA4">
        <v>94</v>
      </c>
    </row>
    <row r="5" spans="1:27" x14ac:dyDescent="0.3">
      <c r="A5" s="4" t="s">
        <v>915</v>
      </c>
      <c r="B5">
        <v>30</v>
      </c>
      <c r="L5" s="4" t="s">
        <v>915</v>
      </c>
      <c r="M5">
        <v>25</v>
      </c>
      <c r="O5" s="4" t="s">
        <v>915</v>
      </c>
      <c r="P5">
        <v>34</v>
      </c>
      <c r="Z5" s="4" t="s">
        <v>915</v>
      </c>
      <c r="AA5">
        <v>33</v>
      </c>
    </row>
    <row r="6" spans="1:27" x14ac:dyDescent="0.3">
      <c r="A6" s="4" t="s">
        <v>61</v>
      </c>
      <c r="B6">
        <v>15</v>
      </c>
      <c r="L6" s="4" t="s">
        <v>61</v>
      </c>
      <c r="M6">
        <v>37</v>
      </c>
      <c r="O6" s="4" t="s">
        <v>61</v>
      </c>
      <c r="P6">
        <v>17</v>
      </c>
      <c r="Z6" s="4" t="s">
        <v>61</v>
      </c>
      <c r="AA6">
        <v>34</v>
      </c>
    </row>
    <row r="7" spans="1:27" x14ac:dyDescent="0.3">
      <c r="A7" s="4" t="s">
        <v>63</v>
      </c>
      <c r="B7">
        <v>17</v>
      </c>
      <c r="L7" s="4" t="s">
        <v>63</v>
      </c>
      <c r="M7">
        <v>23</v>
      </c>
      <c r="O7" s="4" t="s">
        <v>63</v>
      </c>
      <c r="P7">
        <v>27</v>
      </c>
      <c r="Z7" s="4" t="s">
        <v>63</v>
      </c>
      <c r="AA7">
        <v>69</v>
      </c>
    </row>
    <row r="8" spans="1:27" x14ac:dyDescent="0.3">
      <c r="A8" s="4" t="s">
        <v>64</v>
      </c>
      <c r="B8">
        <v>31</v>
      </c>
      <c r="L8" s="4" t="s">
        <v>64</v>
      </c>
      <c r="M8">
        <v>23</v>
      </c>
      <c r="O8" s="4" t="s">
        <v>64</v>
      </c>
      <c r="P8">
        <v>14</v>
      </c>
      <c r="Z8" s="4" t="s">
        <v>64</v>
      </c>
      <c r="AA8">
        <v>62</v>
      </c>
    </row>
    <row r="9" spans="1:27" x14ac:dyDescent="0.3">
      <c r="A9" s="4" t="s">
        <v>66</v>
      </c>
      <c r="B9">
        <v>26</v>
      </c>
      <c r="L9" s="4" t="s">
        <v>66</v>
      </c>
      <c r="M9">
        <v>27</v>
      </c>
      <c r="O9" s="4" t="s">
        <v>66</v>
      </c>
      <c r="P9">
        <v>42</v>
      </c>
      <c r="Z9" s="4" t="s">
        <v>66</v>
      </c>
      <c r="AA9">
        <v>73</v>
      </c>
    </row>
    <row r="10" spans="1:27" x14ac:dyDescent="0.3">
      <c r="A10" s="4" t="s">
        <v>68</v>
      </c>
      <c r="B10">
        <v>29</v>
      </c>
      <c r="L10" s="4" t="s">
        <v>68</v>
      </c>
      <c r="M10">
        <v>38</v>
      </c>
      <c r="O10" s="4" t="s">
        <v>68</v>
      </c>
      <c r="P10">
        <v>18</v>
      </c>
      <c r="Z10" s="4" t="s">
        <v>68</v>
      </c>
      <c r="AA10">
        <v>62</v>
      </c>
    </row>
    <row r="11" spans="1:27" x14ac:dyDescent="0.3">
      <c r="A11" s="4" t="s">
        <v>70</v>
      </c>
      <c r="B11">
        <v>41</v>
      </c>
      <c r="L11" s="4" t="s">
        <v>70</v>
      </c>
      <c r="M11">
        <v>41</v>
      </c>
      <c r="O11" s="4" t="s">
        <v>70</v>
      </c>
      <c r="P11">
        <v>61</v>
      </c>
      <c r="Z11" s="4" t="s">
        <v>70</v>
      </c>
      <c r="AA11">
        <v>59</v>
      </c>
    </row>
    <row r="12" spans="1:27" x14ac:dyDescent="0.3">
      <c r="A12" s="4" t="s">
        <v>380</v>
      </c>
      <c r="B12">
        <v>49</v>
      </c>
      <c r="L12" s="4" t="s">
        <v>380</v>
      </c>
      <c r="M12">
        <v>32</v>
      </c>
      <c r="O12" s="4" t="s">
        <v>380</v>
      </c>
      <c r="P12">
        <v>69</v>
      </c>
      <c r="Z12" s="4" t="s">
        <v>380</v>
      </c>
      <c r="AA12">
        <v>50</v>
      </c>
    </row>
    <row r="13" spans="1:27" x14ac:dyDescent="0.3">
      <c r="A13" s="4" t="s">
        <v>72</v>
      </c>
      <c r="B13">
        <v>311</v>
      </c>
      <c r="L13" s="4" t="s">
        <v>72</v>
      </c>
      <c r="M13">
        <v>298</v>
      </c>
      <c r="O13" s="4" t="s">
        <v>72</v>
      </c>
      <c r="P13">
        <v>252</v>
      </c>
      <c r="Z13" s="4" t="s">
        <v>72</v>
      </c>
      <c r="AA13">
        <v>73</v>
      </c>
    </row>
    <row r="14" spans="1:27" x14ac:dyDescent="0.3">
      <c r="A14" s="4" t="s">
        <v>33</v>
      </c>
      <c r="B14">
        <v>609</v>
      </c>
      <c r="L14" s="4" t="s">
        <v>33</v>
      </c>
      <c r="M14">
        <v>609</v>
      </c>
      <c r="O14" s="4" t="s">
        <v>33</v>
      </c>
      <c r="P14">
        <v>609</v>
      </c>
      <c r="Z14" s="4" t="s">
        <v>33</v>
      </c>
      <c r="AA14">
        <v>609</v>
      </c>
    </row>
    <row r="30" spans="1:1" x14ac:dyDescent="0.3">
      <c r="A30">
        <v>2</v>
      </c>
    </row>
    <row r="38" spans="1:5" x14ac:dyDescent="0.3">
      <c r="A38" s="38" t="s">
        <v>22</v>
      </c>
      <c r="B38" s="38" t="s">
        <v>477</v>
      </c>
      <c r="C38" s="38" t="s">
        <v>478</v>
      </c>
      <c r="D38" s="38" t="s">
        <v>1169</v>
      </c>
      <c r="E38" s="38" t="s">
        <v>480</v>
      </c>
    </row>
    <row r="39" spans="1:5" x14ac:dyDescent="0.3">
      <c r="A39" s="4" t="s">
        <v>59</v>
      </c>
      <c r="B39">
        <v>60</v>
      </c>
      <c r="C39">
        <v>65</v>
      </c>
      <c r="D39">
        <v>75</v>
      </c>
      <c r="E39">
        <v>94</v>
      </c>
    </row>
    <row r="40" spans="1:5" x14ac:dyDescent="0.3">
      <c r="A40" s="4" t="s">
        <v>915</v>
      </c>
      <c r="B40">
        <v>30</v>
      </c>
      <c r="C40">
        <v>25</v>
      </c>
      <c r="D40">
        <v>34</v>
      </c>
      <c r="E40">
        <v>33</v>
      </c>
    </row>
    <row r="41" spans="1:5" x14ac:dyDescent="0.3">
      <c r="A41" s="4" t="s">
        <v>61</v>
      </c>
      <c r="B41">
        <v>15</v>
      </c>
      <c r="C41">
        <v>37</v>
      </c>
      <c r="D41">
        <v>17</v>
      </c>
      <c r="E41">
        <v>34</v>
      </c>
    </row>
    <row r="42" spans="1:5" x14ac:dyDescent="0.3">
      <c r="A42" s="4" t="s">
        <v>63</v>
      </c>
      <c r="B42">
        <v>17</v>
      </c>
      <c r="C42">
        <v>23</v>
      </c>
      <c r="D42">
        <v>27</v>
      </c>
      <c r="E42">
        <v>69</v>
      </c>
    </row>
    <row r="43" spans="1:5" x14ac:dyDescent="0.3">
      <c r="A43" s="4" t="s">
        <v>64</v>
      </c>
      <c r="B43">
        <v>31</v>
      </c>
      <c r="C43">
        <v>23</v>
      </c>
      <c r="D43">
        <v>14</v>
      </c>
      <c r="E43">
        <v>62</v>
      </c>
    </row>
    <row r="44" spans="1:5" x14ac:dyDescent="0.3">
      <c r="A44" s="4" t="s">
        <v>66</v>
      </c>
      <c r="B44">
        <v>26</v>
      </c>
      <c r="C44">
        <v>27</v>
      </c>
      <c r="D44">
        <v>42</v>
      </c>
      <c r="E44">
        <v>73</v>
      </c>
    </row>
    <row r="45" spans="1:5" x14ac:dyDescent="0.3">
      <c r="A45" s="4" t="s">
        <v>68</v>
      </c>
      <c r="B45">
        <v>29</v>
      </c>
      <c r="C45">
        <v>38</v>
      </c>
      <c r="D45">
        <v>18</v>
      </c>
      <c r="E45">
        <v>62</v>
      </c>
    </row>
    <row r="46" spans="1:5" x14ac:dyDescent="0.3">
      <c r="A46" s="4" t="s">
        <v>70</v>
      </c>
      <c r="B46">
        <v>41</v>
      </c>
      <c r="C46">
        <v>41</v>
      </c>
      <c r="D46">
        <v>61</v>
      </c>
      <c r="E46">
        <v>59</v>
      </c>
    </row>
    <row r="47" spans="1:5" x14ac:dyDescent="0.3">
      <c r="A47" s="4" t="s">
        <v>380</v>
      </c>
      <c r="B47">
        <v>49</v>
      </c>
      <c r="C47">
        <v>32</v>
      </c>
      <c r="D47">
        <v>69</v>
      </c>
      <c r="E47">
        <v>50</v>
      </c>
    </row>
    <row r="48" spans="1:5" x14ac:dyDescent="0.3">
      <c r="A48" s="4" t="s">
        <v>72</v>
      </c>
      <c r="B48">
        <v>311</v>
      </c>
      <c r="C48">
        <v>298</v>
      </c>
      <c r="D48">
        <v>252</v>
      </c>
      <c r="E48">
        <v>73</v>
      </c>
    </row>
    <row r="54" spans="1:15" x14ac:dyDescent="0.3">
      <c r="A54" t="s">
        <v>1170</v>
      </c>
      <c r="K54" t="s">
        <v>1171</v>
      </c>
    </row>
    <row r="55" spans="1:15" ht="15" thickBot="1" x14ac:dyDescent="0.35">
      <c r="A55" t="s">
        <v>1172</v>
      </c>
      <c r="B55" t="s">
        <v>1173</v>
      </c>
      <c r="C55" t="s">
        <v>473</v>
      </c>
      <c r="D55" t="s">
        <v>1174</v>
      </c>
      <c r="E55" t="s">
        <v>1175</v>
      </c>
      <c r="F55" t="s">
        <v>1176</v>
      </c>
      <c r="G55" t="s">
        <v>480</v>
      </c>
      <c r="K55" s="16" t="s">
        <v>473</v>
      </c>
      <c r="L55" s="16" t="s">
        <v>1174</v>
      </c>
      <c r="M55" s="16" t="s">
        <v>1175</v>
      </c>
      <c r="N55" s="16" t="s">
        <v>1176</v>
      </c>
      <c r="O55" s="18" t="s">
        <v>480</v>
      </c>
    </row>
    <row r="56" spans="1:15" ht="16.2" thickBot="1" x14ac:dyDescent="0.35">
      <c r="A56">
        <v>5</v>
      </c>
      <c r="B56" s="71">
        <v>24</v>
      </c>
      <c r="C56" t="s">
        <v>969</v>
      </c>
      <c r="D56" s="60">
        <v>85.59</v>
      </c>
      <c r="E56" s="59">
        <v>62.5</v>
      </c>
      <c r="F56" s="59"/>
      <c r="G56" s="59"/>
      <c r="K56" t="s">
        <v>1000</v>
      </c>
      <c r="L56">
        <v>39.08</v>
      </c>
      <c r="M56">
        <v>14.06</v>
      </c>
      <c r="N56">
        <v>15.11</v>
      </c>
      <c r="O56">
        <v>30.44</v>
      </c>
    </row>
    <row r="57" spans="1:15" ht="16.2" thickBot="1" x14ac:dyDescent="0.35">
      <c r="A57">
        <v>2</v>
      </c>
      <c r="B57" s="62">
        <v>28</v>
      </c>
      <c r="C57" t="s">
        <v>935</v>
      </c>
      <c r="D57" s="60">
        <v>74.790000000000006</v>
      </c>
      <c r="E57" s="59">
        <v>91.24</v>
      </c>
      <c r="F57">
        <v>66.94</v>
      </c>
      <c r="K57" t="s">
        <v>939</v>
      </c>
      <c r="L57">
        <v>1.95</v>
      </c>
      <c r="M57">
        <v>8.5</v>
      </c>
      <c r="N57">
        <v>6.31</v>
      </c>
      <c r="O57">
        <v>3.26</v>
      </c>
    </row>
    <row r="58" spans="1:15" ht="15.6" x14ac:dyDescent="0.3">
      <c r="A58">
        <v>5</v>
      </c>
      <c r="B58" s="64">
        <v>24</v>
      </c>
      <c r="C58" t="s">
        <v>979</v>
      </c>
      <c r="D58" s="60">
        <v>34.81</v>
      </c>
      <c r="E58" s="59">
        <v>31.91</v>
      </c>
      <c r="F58" s="59"/>
      <c r="G58" s="59"/>
      <c r="K58" t="s">
        <v>1051</v>
      </c>
      <c r="L58">
        <v>0</v>
      </c>
      <c r="M58">
        <v>0</v>
      </c>
      <c r="N58">
        <v>0</v>
      </c>
      <c r="O58">
        <v>0</v>
      </c>
    </row>
    <row r="59" spans="1:15" x14ac:dyDescent="0.3">
      <c r="A59">
        <v>5</v>
      </c>
      <c r="B59" s="65">
        <v>24</v>
      </c>
      <c r="C59" t="s">
        <v>966</v>
      </c>
      <c r="D59" s="59">
        <v>29.47</v>
      </c>
      <c r="E59" s="59">
        <v>37.909999999999997</v>
      </c>
      <c r="F59" s="59"/>
      <c r="G59" s="59"/>
    </row>
    <row r="60" spans="1:15" ht="15.6" x14ac:dyDescent="0.3">
      <c r="A60">
        <v>5</v>
      </c>
      <c r="B60" s="64">
        <v>24</v>
      </c>
      <c r="C60" t="s">
        <v>976</v>
      </c>
      <c r="D60" s="60">
        <v>19.649999999999999</v>
      </c>
      <c r="E60" s="59">
        <v>42.51</v>
      </c>
      <c r="F60" s="59"/>
      <c r="G60" s="59"/>
    </row>
    <row r="61" spans="1:15" x14ac:dyDescent="0.3">
      <c r="A61">
        <v>5</v>
      </c>
      <c r="B61" s="64">
        <v>24</v>
      </c>
      <c r="C61" t="s">
        <v>960</v>
      </c>
      <c r="D61" s="59">
        <v>19.440000000000001</v>
      </c>
      <c r="E61" s="59">
        <v>8.02</v>
      </c>
      <c r="F61" s="59">
        <v>7.22</v>
      </c>
      <c r="G61" s="59"/>
    </row>
    <row r="62" spans="1:15" x14ac:dyDescent="0.3">
      <c r="A62">
        <v>10</v>
      </c>
      <c r="B62" s="65">
        <v>19</v>
      </c>
      <c r="C62" t="s">
        <v>1006</v>
      </c>
      <c r="D62">
        <v>18.23</v>
      </c>
      <c r="E62">
        <v>21.69</v>
      </c>
      <c r="F62">
        <v>6.37</v>
      </c>
      <c r="G62">
        <v>6.42</v>
      </c>
    </row>
    <row r="63" spans="1:15" ht="15.6" x14ac:dyDescent="0.3">
      <c r="A63">
        <v>4</v>
      </c>
      <c r="B63" s="63">
        <v>25</v>
      </c>
      <c r="C63" t="s">
        <v>948</v>
      </c>
      <c r="D63" s="60">
        <v>15.52</v>
      </c>
      <c r="E63" s="59">
        <v>12.77</v>
      </c>
      <c r="F63" s="59">
        <v>4.29</v>
      </c>
      <c r="G63" s="59"/>
    </row>
    <row r="64" spans="1:15" x14ac:dyDescent="0.3">
      <c r="A64">
        <v>5</v>
      </c>
      <c r="B64" s="64">
        <v>24</v>
      </c>
      <c r="C64" t="s">
        <v>927</v>
      </c>
      <c r="D64" s="59">
        <v>12.76</v>
      </c>
      <c r="E64" s="59">
        <v>13.55</v>
      </c>
      <c r="F64" s="59">
        <v>25.69</v>
      </c>
      <c r="G64" s="59"/>
    </row>
    <row r="65" spans="1:7" ht="15.6" x14ac:dyDescent="0.3">
      <c r="A65">
        <v>5</v>
      </c>
      <c r="B65" s="64">
        <v>24</v>
      </c>
      <c r="C65" t="s">
        <v>954</v>
      </c>
      <c r="D65" s="60">
        <v>10.55</v>
      </c>
      <c r="E65" s="59">
        <v>2.87</v>
      </c>
      <c r="F65" s="59">
        <v>0.38</v>
      </c>
      <c r="G65" s="59"/>
    </row>
    <row r="66" spans="1:7" x14ac:dyDescent="0.3">
      <c r="A66">
        <v>7</v>
      </c>
      <c r="B66">
        <v>22</v>
      </c>
      <c r="C66" t="s">
        <v>988</v>
      </c>
      <c r="D66" s="59">
        <v>10.51</v>
      </c>
      <c r="E66" s="59">
        <v>19.21</v>
      </c>
      <c r="F66" s="59">
        <v>25.9</v>
      </c>
      <c r="G66" s="59"/>
    </row>
    <row r="67" spans="1:7" ht="15.6" x14ac:dyDescent="0.3">
      <c r="A67">
        <v>4</v>
      </c>
      <c r="B67" s="63">
        <v>25</v>
      </c>
      <c r="C67" t="s">
        <v>951</v>
      </c>
      <c r="D67" s="60">
        <v>10.31</v>
      </c>
      <c r="E67" s="59">
        <v>6.3</v>
      </c>
      <c r="F67" s="59">
        <v>1.48</v>
      </c>
      <c r="G67" s="59"/>
    </row>
    <row r="68" spans="1:7" ht="15.6" x14ac:dyDescent="0.3">
      <c r="A68">
        <v>6</v>
      </c>
      <c r="B68" s="64">
        <v>23</v>
      </c>
      <c r="C68" t="s">
        <v>947</v>
      </c>
      <c r="D68" s="60">
        <v>9.5399999999999991</v>
      </c>
      <c r="E68" s="59">
        <v>1.64</v>
      </c>
      <c r="F68" s="59">
        <v>0.19</v>
      </c>
      <c r="G68" s="59"/>
    </row>
    <row r="69" spans="1:7" x14ac:dyDescent="0.3">
      <c r="A69">
        <v>6</v>
      </c>
      <c r="B69" s="64">
        <v>23</v>
      </c>
      <c r="C69" t="s">
        <v>982</v>
      </c>
      <c r="D69" s="59">
        <v>8.44</v>
      </c>
      <c r="E69" s="59">
        <v>5.57</v>
      </c>
      <c r="F69" s="59">
        <v>4.38</v>
      </c>
      <c r="G69" s="59"/>
    </row>
    <row r="70" spans="1:7" x14ac:dyDescent="0.3">
      <c r="A70">
        <v>5</v>
      </c>
      <c r="B70" s="64">
        <v>24</v>
      </c>
      <c r="C70" t="s">
        <v>930</v>
      </c>
      <c r="D70" s="59">
        <v>8.1199999999999992</v>
      </c>
      <c r="E70" s="59">
        <v>7.11</v>
      </c>
      <c r="F70" s="59">
        <v>7.96</v>
      </c>
      <c r="G70" s="59"/>
    </row>
    <row r="71" spans="1:7" x14ac:dyDescent="0.3">
      <c r="A71">
        <v>6</v>
      </c>
      <c r="B71" s="64">
        <v>23</v>
      </c>
      <c r="C71" t="s">
        <v>981</v>
      </c>
      <c r="D71" s="59">
        <v>7.26</v>
      </c>
      <c r="E71" s="59">
        <v>5.71</v>
      </c>
      <c r="F71" s="59"/>
      <c r="G71" s="59"/>
    </row>
    <row r="72" spans="1:7" x14ac:dyDescent="0.3">
      <c r="A72">
        <v>1</v>
      </c>
      <c r="B72" s="63">
        <v>29</v>
      </c>
      <c r="C72" t="s">
        <v>925</v>
      </c>
      <c r="D72">
        <v>4.92</v>
      </c>
      <c r="E72">
        <v>3.9</v>
      </c>
      <c r="F72">
        <v>2.06</v>
      </c>
    </row>
    <row r="73" spans="1:7" x14ac:dyDescent="0.3">
      <c r="A73">
        <v>5</v>
      </c>
      <c r="B73" s="64">
        <v>24</v>
      </c>
      <c r="C73" t="s">
        <v>957</v>
      </c>
      <c r="D73" s="59">
        <v>4.74</v>
      </c>
      <c r="E73" s="59">
        <v>0.68</v>
      </c>
      <c r="F73" s="59">
        <v>0.09</v>
      </c>
      <c r="G73" s="59"/>
    </row>
    <row r="74" spans="1:7" x14ac:dyDescent="0.3">
      <c r="A74">
        <v>8</v>
      </c>
      <c r="B74">
        <v>21</v>
      </c>
      <c r="C74" t="s">
        <v>934</v>
      </c>
      <c r="D74">
        <v>4.6399999999999997</v>
      </c>
      <c r="E74">
        <v>11.9</v>
      </c>
      <c r="F74">
        <v>22.28</v>
      </c>
    </row>
    <row r="75" spans="1:7" ht="15.6" x14ac:dyDescent="0.3">
      <c r="A75">
        <v>4</v>
      </c>
      <c r="B75" s="63">
        <v>25</v>
      </c>
      <c r="C75" t="s">
        <v>942</v>
      </c>
      <c r="D75" s="60">
        <v>4.6100000000000003</v>
      </c>
      <c r="E75" s="59">
        <v>3.88</v>
      </c>
      <c r="F75" s="59">
        <v>0.56000000000000005</v>
      </c>
      <c r="G75" s="59"/>
    </row>
    <row r="76" spans="1:7" x14ac:dyDescent="0.3">
      <c r="A76">
        <v>2</v>
      </c>
      <c r="B76" s="63">
        <v>28</v>
      </c>
      <c r="C76" t="s">
        <v>931</v>
      </c>
      <c r="D76">
        <v>4.41</v>
      </c>
      <c r="E76">
        <v>8.2200000000000006</v>
      </c>
      <c r="F76">
        <v>5.49</v>
      </c>
    </row>
    <row r="77" spans="1:7" x14ac:dyDescent="0.3">
      <c r="A77">
        <v>9</v>
      </c>
      <c r="B77">
        <v>20</v>
      </c>
      <c r="C77" t="s">
        <v>1001</v>
      </c>
      <c r="D77">
        <v>3.89</v>
      </c>
      <c r="E77">
        <v>4.83</v>
      </c>
      <c r="F77">
        <v>2.06</v>
      </c>
    </row>
    <row r="78" spans="1:7" x14ac:dyDescent="0.3">
      <c r="A78">
        <v>9</v>
      </c>
      <c r="B78">
        <v>20</v>
      </c>
      <c r="C78" t="s">
        <v>978</v>
      </c>
      <c r="D78">
        <v>3.89</v>
      </c>
      <c r="E78">
        <v>4.83</v>
      </c>
      <c r="F78">
        <v>2.06</v>
      </c>
    </row>
    <row r="79" spans="1:7" x14ac:dyDescent="0.3">
      <c r="A79">
        <v>8</v>
      </c>
      <c r="B79">
        <v>21</v>
      </c>
      <c r="C79" t="s">
        <v>941</v>
      </c>
      <c r="D79">
        <v>3.51</v>
      </c>
      <c r="E79">
        <v>8.19</v>
      </c>
      <c r="F79">
        <v>6.08</v>
      </c>
    </row>
    <row r="80" spans="1:7" ht="15.6" x14ac:dyDescent="0.3">
      <c r="A80">
        <v>5</v>
      </c>
      <c r="B80" s="64">
        <v>24</v>
      </c>
      <c r="C80" t="s">
        <v>962</v>
      </c>
      <c r="D80" s="60">
        <v>3.3</v>
      </c>
      <c r="E80" s="59">
        <v>2.36</v>
      </c>
      <c r="F80" s="59">
        <v>6.28</v>
      </c>
      <c r="G80" s="59"/>
    </row>
    <row r="81" spans="1:7" x14ac:dyDescent="0.3">
      <c r="A81">
        <v>3</v>
      </c>
      <c r="B81" s="63">
        <v>27</v>
      </c>
      <c r="C81" t="s">
        <v>936</v>
      </c>
      <c r="D81" s="59">
        <v>3.3</v>
      </c>
      <c r="E81" s="59">
        <v>0.59</v>
      </c>
      <c r="F81">
        <v>0.06</v>
      </c>
    </row>
    <row r="82" spans="1:7" x14ac:dyDescent="0.3">
      <c r="A82">
        <v>10</v>
      </c>
      <c r="B82" s="65">
        <v>19</v>
      </c>
      <c r="C82" t="s">
        <v>1008</v>
      </c>
      <c r="D82">
        <v>3.09</v>
      </c>
      <c r="E82">
        <v>12.74</v>
      </c>
      <c r="F82">
        <v>15.48</v>
      </c>
      <c r="G82">
        <v>30.67</v>
      </c>
    </row>
    <row r="83" spans="1:7" x14ac:dyDescent="0.3">
      <c r="A83">
        <v>8</v>
      </c>
      <c r="B83">
        <v>21</v>
      </c>
      <c r="C83" t="s">
        <v>953</v>
      </c>
      <c r="D83">
        <v>2.99</v>
      </c>
      <c r="E83">
        <v>10.57</v>
      </c>
      <c r="F83">
        <v>11.49</v>
      </c>
    </row>
    <row r="84" spans="1:7" x14ac:dyDescent="0.3">
      <c r="A84">
        <v>1</v>
      </c>
      <c r="B84" s="63">
        <v>29</v>
      </c>
      <c r="C84" t="s">
        <v>928</v>
      </c>
      <c r="D84">
        <v>2.94</v>
      </c>
      <c r="E84">
        <v>5.91</v>
      </c>
      <c r="F84">
        <v>1.59</v>
      </c>
      <c r="G84">
        <v>5.16</v>
      </c>
    </row>
    <row r="85" spans="1:7" x14ac:dyDescent="0.3">
      <c r="A85">
        <v>7</v>
      </c>
      <c r="B85">
        <v>22</v>
      </c>
      <c r="C85" t="s">
        <v>965</v>
      </c>
      <c r="D85" s="59">
        <v>2.5</v>
      </c>
      <c r="E85" s="59">
        <v>0.25</v>
      </c>
      <c r="F85" s="59">
        <v>0.08</v>
      </c>
      <c r="G85" s="59"/>
    </row>
    <row r="86" spans="1:7" ht="15.6" x14ac:dyDescent="0.3">
      <c r="A86">
        <v>4</v>
      </c>
      <c r="B86" s="63">
        <v>25</v>
      </c>
      <c r="C86" t="s">
        <v>945</v>
      </c>
      <c r="D86" s="60">
        <v>2.38</v>
      </c>
      <c r="E86" s="59">
        <v>4.5999999999999996</v>
      </c>
      <c r="F86" s="59">
        <v>10.93</v>
      </c>
      <c r="G86" s="59">
        <v>14.5</v>
      </c>
    </row>
    <row r="87" spans="1:7" ht="15.6" x14ac:dyDescent="0.3">
      <c r="A87">
        <v>6</v>
      </c>
      <c r="B87" s="64">
        <v>23</v>
      </c>
      <c r="C87" t="s">
        <v>944</v>
      </c>
      <c r="D87" s="60">
        <v>2.38</v>
      </c>
      <c r="E87" s="59"/>
      <c r="F87" s="59"/>
      <c r="G87" s="59"/>
    </row>
    <row r="88" spans="1:7" x14ac:dyDescent="0.3">
      <c r="A88">
        <v>4</v>
      </c>
      <c r="B88" s="63">
        <v>25</v>
      </c>
      <c r="C88" t="s">
        <v>939</v>
      </c>
      <c r="D88" s="59">
        <v>1.95</v>
      </c>
      <c r="E88" s="59">
        <v>8.5</v>
      </c>
      <c r="F88">
        <v>6.31</v>
      </c>
      <c r="G88">
        <v>3.26</v>
      </c>
    </row>
    <row r="89" spans="1:7" ht="15.6" x14ac:dyDescent="0.3">
      <c r="A89">
        <v>8</v>
      </c>
      <c r="B89">
        <v>21</v>
      </c>
      <c r="C89" t="s">
        <v>989</v>
      </c>
      <c r="D89" s="60">
        <v>1.7</v>
      </c>
      <c r="E89" s="59">
        <v>2.75</v>
      </c>
      <c r="F89" s="59">
        <v>5.35</v>
      </c>
      <c r="G89" s="59">
        <v>3.7</v>
      </c>
    </row>
    <row r="90" spans="1:7" x14ac:dyDescent="0.3">
      <c r="A90">
        <v>6</v>
      </c>
      <c r="B90" s="64">
        <v>23</v>
      </c>
      <c r="C90" t="s">
        <v>975</v>
      </c>
      <c r="D90" s="59">
        <v>0.66</v>
      </c>
      <c r="E90" s="59">
        <v>0.13</v>
      </c>
      <c r="F90" s="59"/>
      <c r="G90" s="59"/>
    </row>
    <row r="91" spans="1:7" ht="15.6" x14ac:dyDescent="0.3">
      <c r="A91">
        <v>5</v>
      </c>
      <c r="B91" s="64">
        <v>24</v>
      </c>
      <c r="C91" t="s">
        <v>972</v>
      </c>
      <c r="D91" s="60">
        <v>0.57999999999999996</v>
      </c>
      <c r="E91" s="59">
        <v>2.58</v>
      </c>
      <c r="F91" s="59"/>
      <c r="G91" s="59"/>
    </row>
  </sheetData>
  <pageMargins left="0.7" right="0.7" top="0.75" bottom="0.75" header="0.3" footer="0.3"/>
  <pageSetup orientation="portrait" horizontalDpi="4294967293" verticalDpi="4294967293" r:id="rId5"/>
  <drawing r:id="rId6"/>
  <tableParts count="3">
    <tablePart r:id="rId7"/>
    <tablePart r:id="rId8"/>
    <tablePart r:id="rId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8BA8-E71B-4045-9115-650803980CA5}">
  <dimension ref="A1:AB610"/>
  <sheetViews>
    <sheetView topLeftCell="K1" zoomScaleNormal="100" workbookViewId="0">
      <selection activeCell="Y18" sqref="Y18"/>
    </sheetView>
  </sheetViews>
  <sheetFormatPr defaultRowHeight="14.4" x14ac:dyDescent="0.3"/>
  <cols>
    <col min="1" max="1" width="20.33203125" customWidth="1"/>
    <col min="2" max="2" width="20" customWidth="1"/>
    <col min="3" max="3" width="13.5546875" customWidth="1"/>
    <col min="4" max="4" width="14.109375" customWidth="1"/>
    <col min="7" max="7" width="15.6640625" customWidth="1"/>
    <col min="8" max="8" width="10.33203125" customWidth="1"/>
    <col min="9" max="9" width="16.33203125" customWidth="1"/>
    <col min="10" max="10" width="15.88671875" customWidth="1"/>
    <col min="11" max="11" width="15.33203125" customWidth="1"/>
    <col min="12" max="12" width="16.44140625" customWidth="1"/>
    <col min="13" max="13" width="12.109375" customWidth="1"/>
    <col min="15" max="15" width="19.5546875" customWidth="1"/>
    <col min="16" max="16" width="18.33203125" customWidth="1"/>
    <col min="17" max="17" width="14.109375" customWidth="1"/>
    <col min="18" max="18" width="13.44140625" customWidth="1"/>
    <col min="19" max="19" width="15.109375" customWidth="1"/>
    <col min="20" max="20" width="11.33203125" bestFit="1" customWidth="1"/>
    <col min="21" max="21" width="12.6640625" customWidth="1"/>
    <col min="22" max="22" width="6.5546875" customWidth="1"/>
    <col min="23" max="23" width="5.44140625" customWidth="1"/>
    <col min="24" max="24" width="14" customWidth="1"/>
    <col min="25" max="25" width="9.109375" customWidth="1"/>
    <col min="26" max="26" width="15" customWidth="1"/>
    <col min="27" max="27" width="10.33203125" customWidth="1"/>
    <col min="28" max="28" width="10.44140625" bestFit="1" customWidth="1"/>
  </cols>
  <sheetData>
    <row r="1" spans="1:28" x14ac:dyDescent="0.3">
      <c r="A1" t="s">
        <v>457</v>
      </c>
      <c r="B1" t="s">
        <v>461</v>
      </c>
      <c r="C1" t="s">
        <v>470</v>
      </c>
      <c r="D1" t="s">
        <v>474</v>
      </c>
      <c r="E1" t="s">
        <v>477</v>
      </c>
      <c r="F1" t="s">
        <v>478</v>
      </c>
      <c r="G1" t="s">
        <v>479</v>
      </c>
      <c r="H1" t="s">
        <v>480</v>
      </c>
      <c r="I1" t="s">
        <v>483</v>
      </c>
      <c r="J1" t="s">
        <v>484</v>
      </c>
      <c r="K1" t="s">
        <v>488</v>
      </c>
      <c r="L1" t="s">
        <v>490</v>
      </c>
      <c r="M1" t="s">
        <v>455</v>
      </c>
    </row>
    <row r="2" spans="1:28" x14ac:dyDescent="0.3">
      <c r="A2">
        <v>1</v>
      </c>
      <c r="B2">
        <v>1</v>
      </c>
      <c r="C2">
        <v>7</v>
      </c>
      <c r="D2">
        <v>47</v>
      </c>
      <c r="E2">
        <v>1</v>
      </c>
      <c r="F2">
        <v>1</v>
      </c>
      <c r="G2">
        <v>0.99939999999999996</v>
      </c>
      <c r="H2">
        <v>0.85460000000000003</v>
      </c>
      <c r="I2">
        <v>0</v>
      </c>
      <c r="J2">
        <v>0.94140000000000001</v>
      </c>
      <c r="K2">
        <v>1</v>
      </c>
      <c r="L2">
        <v>5</v>
      </c>
      <c r="M2">
        <v>20</v>
      </c>
      <c r="O2" s="55"/>
      <c r="P2" s="56" t="s">
        <v>457</v>
      </c>
      <c r="Q2" s="56" t="s">
        <v>461</v>
      </c>
      <c r="R2" s="56" t="s">
        <v>470</v>
      </c>
      <c r="S2" s="56" t="s">
        <v>474</v>
      </c>
      <c r="T2" s="56" t="s">
        <v>477</v>
      </c>
      <c r="U2" s="56" t="s">
        <v>478</v>
      </c>
      <c r="V2" s="56" t="s">
        <v>479</v>
      </c>
      <c r="W2" s="56" t="s">
        <v>480</v>
      </c>
      <c r="X2" s="56" t="s">
        <v>483</v>
      </c>
      <c r="Y2" s="56" t="s">
        <v>484</v>
      </c>
      <c r="Z2" s="56" t="s">
        <v>488</v>
      </c>
      <c r="AA2" s="56" t="s">
        <v>490</v>
      </c>
      <c r="AB2" s="56" t="s">
        <v>455</v>
      </c>
    </row>
    <row r="3" spans="1:28" x14ac:dyDescent="0.3">
      <c r="A3">
        <v>1</v>
      </c>
      <c r="B3">
        <v>1</v>
      </c>
      <c r="C3">
        <v>4</v>
      </c>
      <c r="D3">
        <v>40</v>
      </c>
      <c r="E3">
        <v>0.99990000000000001</v>
      </c>
      <c r="F3">
        <v>0.999</v>
      </c>
      <c r="G3">
        <v>0.97399999999999998</v>
      </c>
      <c r="H3">
        <v>0.83740000000000003</v>
      </c>
      <c r="I3">
        <v>1</v>
      </c>
      <c r="J3">
        <v>0.99629999999999996</v>
      </c>
      <c r="K3">
        <v>1</v>
      </c>
      <c r="L3">
        <v>3</v>
      </c>
      <c r="M3">
        <v>15</v>
      </c>
      <c r="O3" s="56" t="s">
        <v>457</v>
      </c>
      <c r="P3" s="57">
        <f>PEARSON(A:A,A:A)</f>
        <v>0.99999999999999989</v>
      </c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</row>
    <row r="4" spans="1:28" x14ac:dyDescent="0.3">
      <c r="A4">
        <v>1</v>
      </c>
      <c r="B4">
        <v>1</v>
      </c>
      <c r="C4">
        <v>2</v>
      </c>
      <c r="D4">
        <v>17</v>
      </c>
      <c r="E4">
        <v>0.82410000000000005</v>
      </c>
      <c r="F4">
        <v>0.69620000000000004</v>
      </c>
      <c r="G4">
        <v>0.73199999999999998</v>
      </c>
      <c r="H4">
        <v>0.48899999999999999</v>
      </c>
      <c r="I4">
        <v>3</v>
      </c>
      <c r="J4">
        <v>0.90110000000000001</v>
      </c>
      <c r="K4">
        <v>1</v>
      </c>
      <c r="L4">
        <v>3</v>
      </c>
      <c r="M4">
        <v>25</v>
      </c>
      <c r="O4" s="56" t="s">
        <v>461</v>
      </c>
      <c r="P4" s="58">
        <f>PEARSON(A:A,B:B)</f>
        <v>0.99027534602249812</v>
      </c>
      <c r="Q4" s="57">
        <f>PEARSON(B:B,B:B)</f>
        <v>1</v>
      </c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</row>
    <row r="5" spans="1:28" hidden="1" x14ac:dyDescent="0.3">
      <c r="A5">
        <v>1</v>
      </c>
      <c r="B5">
        <v>1</v>
      </c>
      <c r="C5">
        <v>3</v>
      </c>
      <c r="D5">
        <v>10</v>
      </c>
      <c r="E5">
        <v>0.49049999999999999</v>
      </c>
      <c r="F5">
        <v>0.4022</v>
      </c>
      <c r="G5">
        <v>0.43030000000000002</v>
      </c>
      <c r="H5">
        <v>2.4799999999999999E-2</v>
      </c>
      <c r="I5">
        <v>0</v>
      </c>
      <c r="J5">
        <v>0.99270000000000003</v>
      </c>
      <c r="K5">
        <v>1</v>
      </c>
      <c r="L5">
        <v>3</v>
      </c>
      <c r="M5">
        <v>9</v>
      </c>
      <c r="O5" s="56" t="s">
        <v>470</v>
      </c>
      <c r="P5" s="57">
        <f>PEARSON(A:A,C:C)</f>
        <v>-0.18843633358746426</v>
      </c>
      <c r="Q5" s="57">
        <f>PEARSON(B:B,C:C)</f>
        <v>-0.17735930894397756</v>
      </c>
      <c r="R5" s="57">
        <f>PEARSON(C:C,C:C)</f>
        <v>1</v>
      </c>
      <c r="S5" s="57"/>
      <c r="T5" s="57"/>
      <c r="U5" s="57"/>
      <c r="V5" s="57"/>
      <c r="W5" s="57"/>
      <c r="X5" s="57"/>
      <c r="Y5" s="57"/>
      <c r="Z5" s="57"/>
      <c r="AA5" s="57"/>
      <c r="AB5" s="57"/>
    </row>
    <row r="6" spans="1:28" hidden="1" x14ac:dyDescent="0.3">
      <c r="A6">
        <v>1</v>
      </c>
      <c r="B6">
        <v>1</v>
      </c>
      <c r="C6">
        <v>7</v>
      </c>
      <c r="D6">
        <v>42</v>
      </c>
      <c r="E6">
        <v>0.99719999999999998</v>
      </c>
      <c r="F6">
        <v>0.99909999999999999</v>
      </c>
      <c r="G6">
        <v>0.99660000000000004</v>
      </c>
      <c r="H6">
        <v>0.85219999999999996</v>
      </c>
      <c r="I6">
        <v>4</v>
      </c>
      <c r="J6">
        <v>0.99629999999999996</v>
      </c>
      <c r="K6">
        <v>1</v>
      </c>
      <c r="L6">
        <v>3</v>
      </c>
      <c r="M6">
        <v>20</v>
      </c>
      <c r="O6" s="56" t="s">
        <v>474</v>
      </c>
      <c r="P6" s="57">
        <f>PEARSON(A:A,D:D)</f>
        <v>-0.16618616846149409</v>
      </c>
      <c r="Q6" s="57">
        <f>PEARSON(B:B,D:D)</f>
        <v>-0.16141022488633361</v>
      </c>
      <c r="R6" s="58">
        <f>PEARSON(C:C,D:D)</f>
        <v>0.84647691628451061</v>
      </c>
      <c r="S6" s="57">
        <f>PEARSON(D:D,D:D)</f>
        <v>1</v>
      </c>
      <c r="T6" s="57"/>
      <c r="U6" s="57"/>
      <c r="V6" s="57"/>
      <c r="W6" s="57"/>
      <c r="X6" s="57"/>
      <c r="Y6" s="57"/>
      <c r="Z6" s="57"/>
      <c r="AA6" s="57"/>
      <c r="AB6" s="57"/>
    </row>
    <row r="7" spans="1:28" hidden="1" x14ac:dyDescent="0.3">
      <c r="A7">
        <v>1</v>
      </c>
      <c r="B7">
        <v>1</v>
      </c>
      <c r="C7">
        <v>6</v>
      </c>
      <c r="D7">
        <v>55</v>
      </c>
      <c r="E7">
        <v>1</v>
      </c>
      <c r="F7">
        <v>1</v>
      </c>
      <c r="G7">
        <v>0.99880000000000002</v>
      </c>
      <c r="H7">
        <v>0.90980000000000005</v>
      </c>
      <c r="I7">
        <v>0</v>
      </c>
      <c r="J7">
        <v>0.99270000000000003</v>
      </c>
      <c r="K7">
        <v>1</v>
      </c>
      <c r="L7">
        <v>3</v>
      </c>
      <c r="M7">
        <v>18</v>
      </c>
      <c r="O7" s="56" t="s">
        <v>477</v>
      </c>
      <c r="P7" s="57">
        <f>PEARSON(A:A,E:E)</f>
        <v>-0.17896984650037817</v>
      </c>
      <c r="Q7" s="57">
        <f>PEARSON(B:B,E:E)</f>
        <v>-0.16051556949029916</v>
      </c>
      <c r="R7" s="58">
        <f>PEARSON(C:C,E:E)</f>
        <v>0.77697407644251459</v>
      </c>
      <c r="S7" s="58">
        <f>PEARSON(D:D,E:E)</f>
        <v>0.66049938402358888</v>
      </c>
      <c r="T7" s="57">
        <f>PEARSON(E:E,E:E)</f>
        <v>1</v>
      </c>
      <c r="U7" s="57"/>
      <c r="V7" s="57"/>
      <c r="W7" s="57"/>
      <c r="X7" s="57"/>
      <c r="Y7" s="57"/>
      <c r="Z7" s="57"/>
      <c r="AA7" s="57"/>
      <c r="AB7" s="57"/>
    </row>
    <row r="8" spans="1:28" hidden="1" x14ac:dyDescent="0.3">
      <c r="A8">
        <v>1</v>
      </c>
      <c r="B8">
        <v>1</v>
      </c>
      <c r="C8">
        <v>4</v>
      </c>
      <c r="D8">
        <v>31</v>
      </c>
      <c r="E8">
        <v>0.99250000000000005</v>
      </c>
      <c r="F8">
        <v>0.99439999999999995</v>
      </c>
      <c r="G8">
        <v>0.98450000000000004</v>
      </c>
      <c r="H8">
        <v>0.30309999999999998</v>
      </c>
      <c r="I8">
        <v>0</v>
      </c>
      <c r="J8">
        <v>1</v>
      </c>
      <c r="K8">
        <v>1</v>
      </c>
      <c r="L8">
        <v>3</v>
      </c>
      <c r="M8">
        <v>15</v>
      </c>
      <c r="O8" s="56" t="s">
        <v>478</v>
      </c>
      <c r="P8" s="57">
        <f>PEARSON(A:A,F:F)</f>
        <v>-0.16865664073853437</v>
      </c>
      <c r="Q8" s="57">
        <f>PEARSON(B:B,F:F)</f>
        <v>-0.15197255031981821</v>
      </c>
      <c r="R8" s="58">
        <f>PEARSON(C:C,F:F)</f>
        <v>0.79338424456559142</v>
      </c>
      <c r="S8" s="58">
        <f>PEARSON(D:D,F:F)</f>
        <v>0.68101196673322151</v>
      </c>
      <c r="T8" s="58">
        <f>PEARSON(E:E,F:F)</f>
        <v>0.98628063962482693</v>
      </c>
      <c r="U8" s="57">
        <f>PEARSON(F:F,F:F)</f>
        <v>1.0000000000000002</v>
      </c>
      <c r="V8" s="57"/>
      <c r="W8" s="57"/>
      <c r="X8" s="57"/>
      <c r="Y8" s="57"/>
      <c r="Z8" s="57"/>
      <c r="AA8" s="57"/>
      <c r="AB8" s="57"/>
    </row>
    <row r="9" spans="1:28" hidden="1" x14ac:dyDescent="0.3">
      <c r="A9">
        <v>1</v>
      </c>
      <c r="B9">
        <v>1</v>
      </c>
      <c r="C9">
        <v>4</v>
      </c>
      <c r="D9">
        <v>40</v>
      </c>
      <c r="E9">
        <v>0.99770000000000003</v>
      </c>
      <c r="F9">
        <v>0.99690000000000001</v>
      </c>
      <c r="G9">
        <v>0.99280000000000002</v>
      </c>
      <c r="H9">
        <v>0.69340000000000002</v>
      </c>
      <c r="I9">
        <v>2</v>
      </c>
      <c r="J9">
        <v>1</v>
      </c>
      <c r="K9">
        <v>1</v>
      </c>
      <c r="L9">
        <v>3</v>
      </c>
      <c r="M9">
        <v>20</v>
      </c>
      <c r="O9" s="56" t="s">
        <v>479</v>
      </c>
      <c r="P9" s="57">
        <f>PEARSON(A:A,G:G)</f>
        <v>-0.16849595310706481</v>
      </c>
      <c r="Q9" s="57">
        <f>PEARSON(B:B,G:G)</f>
        <v>-0.15359663928492176</v>
      </c>
      <c r="R9" s="58">
        <f>PEARSON(C:C,G:G)</f>
        <v>0.80511669944149578</v>
      </c>
      <c r="S9" s="58">
        <f>PEARSON(D:D,G:G)</f>
        <v>0.70698908741377153</v>
      </c>
      <c r="T9" s="58">
        <f>PEARSON(E:E,G:G)</f>
        <v>0.96271356030503019</v>
      </c>
      <c r="U9" s="58">
        <f>PEARSON(F:F,G:G)</f>
        <v>0.96143443284309904</v>
      </c>
      <c r="V9" s="57">
        <f>PEARSON(G:G,G:G)</f>
        <v>1.0000000000000002</v>
      </c>
      <c r="W9" s="57"/>
      <c r="X9" s="57"/>
      <c r="Y9" s="57"/>
      <c r="Z9" s="57"/>
      <c r="AA9" s="57"/>
      <c r="AB9" s="57"/>
    </row>
    <row r="10" spans="1:28" hidden="1" x14ac:dyDescent="0.3">
      <c r="A10">
        <v>1</v>
      </c>
      <c r="B10">
        <v>1</v>
      </c>
      <c r="C10">
        <v>2</v>
      </c>
      <c r="D10">
        <v>33</v>
      </c>
      <c r="E10">
        <v>0.82210000000000005</v>
      </c>
      <c r="F10">
        <v>0.70050000000000001</v>
      </c>
      <c r="G10">
        <v>0.73360000000000003</v>
      </c>
      <c r="H10">
        <v>0.45379999999999998</v>
      </c>
      <c r="I10">
        <v>2</v>
      </c>
      <c r="J10">
        <v>1</v>
      </c>
      <c r="K10">
        <v>1</v>
      </c>
      <c r="L10">
        <v>3</v>
      </c>
      <c r="M10">
        <v>25</v>
      </c>
      <c r="O10" s="56" t="s">
        <v>480</v>
      </c>
      <c r="P10" s="57">
        <f>PEARSON(A:A,H:H)</f>
        <v>-0.17674953216808956</v>
      </c>
      <c r="Q10" s="57">
        <f>PEARSON(B:B,H:H)</f>
        <v>-0.16469655655833387</v>
      </c>
      <c r="R10" s="58">
        <f>PEARSON(C:C,H:H)</f>
        <v>0.81831881945005958</v>
      </c>
      <c r="S10" s="58">
        <f>PEARSON(D:D,H:H)</f>
        <v>0.80142238478851746</v>
      </c>
      <c r="T10" s="58">
        <f>PEARSON(E:E,H:H)</f>
        <v>0.83020574328940011</v>
      </c>
      <c r="U10" s="58">
        <f>PEARSON(F:F,H:H)</f>
        <v>0.83313289922030975</v>
      </c>
      <c r="V10" s="58">
        <f>PEARSON(G:G,H:H)</f>
        <v>0.84535797112066635</v>
      </c>
      <c r="W10" s="57">
        <f>PEARSON(H:H,H:H)</f>
        <v>1.0000000000000002</v>
      </c>
      <c r="X10" s="57"/>
      <c r="Y10" s="57"/>
      <c r="Z10" s="57"/>
      <c r="AA10" s="57"/>
      <c r="AB10" s="57"/>
    </row>
    <row r="11" spans="1:28" x14ac:dyDescent="0.3">
      <c r="A11">
        <v>1</v>
      </c>
      <c r="B11">
        <v>1</v>
      </c>
      <c r="C11">
        <v>2</v>
      </c>
      <c r="D11">
        <v>4</v>
      </c>
      <c r="E11">
        <v>0.56489999999999996</v>
      </c>
      <c r="F11">
        <v>0.49030000000000001</v>
      </c>
      <c r="G11">
        <v>0.53200000000000003</v>
      </c>
      <c r="H11">
        <v>0.36380000000000001</v>
      </c>
      <c r="I11">
        <v>0</v>
      </c>
      <c r="J11">
        <v>0.99629999999999996</v>
      </c>
      <c r="K11">
        <v>1</v>
      </c>
      <c r="L11">
        <v>3</v>
      </c>
      <c r="M11">
        <v>15</v>
      </c>
      <c r="O11" s="56" t="s">
        <v>483</v>
      </c>
      <c r="P11" s="57">
        <f>PEARSON(A:A,I:I)</f>
        <v>-4.163241884559659E-2</v>
      </c>
      <c r="Q11" s="57">
        <f>PEARSON(B:B,I:I)</f>
        <v>-5.1709052045492539E-2</v>
      </c>
      <c r="R11" s="57">
        <f>PEARSON(C:C,I:I)</f>
        <v>-0.10760938337582641</v>
      </c>
      <c r="S11" s="57">
        <f>PEARSON(D:D,I:I)</f>
        <v>-3.5193477429615087E-2</v>
      </c>
      <c r="T11" s="57">
        <f>PEARSON(E:E,I:I)</f>
        <v>-4.1622836695646051E-2</v>
      </c>
      <c r="U11" s="57">
        <f>PEARSON(F:F,I:I)</f>
        <v>-4.4085041722659306E-2</v>
      </c>
      <c r="V11" s="57">
        <f>PEARSON(G:G,I:I)</f>
        <v>-4.1972095165068085E-2</v>
      </c>
      <c r="W11" s="57">
        <f>PEARSON(H:H,I:I)</f>
        <v>-4.2547190975967847E-2</v>
      </c>
      <c r="X11" s="57">
        <f>PEARSON(I:I,I:I)</f>
        <v>1.0000000000000002</v>
      </c>
      <c r="Y11" s="57"/>
      <c r="Z11" s="57"/>
      <c r="AA11" s="57"/>
      <c r="AB11" s="57"/>
    </row>
    <row r="12" spans="1:28" x14ac:dyDescent="0.3">
      <c r="A12">
        <v>1</v>
      </c>
      <c r="B12">
        <v>1</v>
      </c>
      <c r="C12">
        <v>4</v>
      </c>
      <c r="D12">
        <v>25</v>
      </c>
      <c r="E12">
        <v>0.65580000000000005</v>
      </c>
      <c r="F12">
        <v>0.54479999999999995</v>
      </c>
      <c r="G12">
        <v>0.45390000000000003</v>
      </c>
      <c r="H12">
        <v>0.36409999999999998</v>
      </c>
      <c r="I12">
        <v>2</v>
      </c>
      <c r="J12">
        <v>0.99629999999999996</v>
      </c>
      <c r="K12">
        <v>1</v>
      </c>
      <c r="L12">
        <v>3</v>
      </c>
      <c r="M12">
        <v>15</v>
      </c>
      <c r="O12" s="56" t="s">
        <v>484</v>
      </c>
      <c r="P12" s="57">
        <f>PEARSON(A:A,J:J)</f>
        <v>9.3383203610729715E-2</v>
      </c>
      <c r="Q12" s="57">
        <f>PEARSON(B:B,J:J)</f>
        <v>9.1029291538783086E-2</v>
      </c>
      <c r="R12" s="57">
        <f>PEARSON(C:C,J:J)</f>
        <v>-9.9616127451146064E-2</v>
      </c>
      <c r="S12" s="57">
        <f>PEARSON(D:D,J:J)</f>
        <v>-6.4636133569655446E-2</v>
      </c>
      <c r="T12" s="57">
        <f>PEARSON(E:E,J:J)</f>
        <v>-5.5894711897164009E-2</v>
      </c>
      <c r="U12" s="57">
        <f>PEARSON(F:F,J:J)</f>
        <v>-5.3638689737948025E-2</v>
      </c>
      <c r="V12" s="57">
        <f>PEARSON(G:G,J:J)</f>
        <v>-4.7243893006643209E-2</v>
      </c>
      <c r="W12" s="57">
        <f>PEARSON(H:H,J:J)</f>
        <v>-1.2700109293989207E-2</v>
      </c>
      <c r="X12" s="57">
        <f>PEARSON(I:I,J:J)</f>
        <v>5.2443436729594055E-2</v>
      </c>
      <c r="Y12" s="57">
        <f>PEARSON(J:J,J:J)</f>
        <v>1</v>
      </c>
      <c r="Z12" s="57"/>
      <c r="AA12" s="57"/>
      <c r="AB12" s="57"/>
    </row>
    <row r="13" spans="1:28" x14ac:dyDescent="0.3">
      <c r="A13">
        <v>1</v>
      </c>
      <c r="B13">
        <v>1</v>
      </c>
      <c r="C13">
        <v>2</v>
      </c>
      <c r="D13">
        <v>2</v>
      </c>
      <c r="E13">
        <v>0.56459999999999999</v>
      </c>
      <c r="F13">
        <v>0.47449999999999998</v>
      </c>
      <c r="G13">
        <v>0.52280000000000004</v>
      </c>
      <c r="H13">
        <v>0.36380000000000001</v>
      </c>
      <c r="I13">
        <v>1</v>
      </c>
      <c r="J13">
        <v>1</v>
      </c>
      <c r="K13">
        <v>1</v>
      </c>
      <c r="L13">
        <v>4</v>
      </c>
      <c r="M13">
        <v>20</v>
      </c>
      <c r="O13" s="56" t="s">
        <v>488</v>
      </c>
      <c r="P13" s="58">
        <f>PEARSON(A:A,K:K)</f>
        <v>0.91304434104479248</v>
      </c>
      <c r="Q13" s="58">
        <f>PEARSON(B:B,K:K)</f>
        <v>0.92342437990923976</v>
      </c>
      <c r="R13" s="57">
        <f>PEARSON(C:C,K:K)</f>
        <v>-0.16626664812651221</v>
      </c>
      <c r="S13" s="57">
        <f>PEARSON(D:D,K:K)</f>
        <v>-0.15319028769320853</v>
      </c>
      <c r="T13" s="57">
        <f>PEARSON(E:E,K:K)</f>
        <v>-0.1269527915705746</v>
      </c>
      <c r="U13" s="57">
        <f>PEARSON(F:F,K:K)</f>
        <v>-0.11940722369994421</v>
      </c>
      <c r="V13" s="57">
        <f>PEARSON(G:G,K:K)</f>
        <v>-0.12695262843527247</v>
      </c>
      <c r="W13" s="57">
        <f>PEARSON(H:H,K:K)</f>
        <v>-0.12823916584786341</v>
      </c>
      <c r="X13" s="57">
        <f>PEARSON(I:I,K:K)</f>
        <v>-2.015950065483503E-2</v>
      </c>
      <c r="Y13" s="57">
        <f>PEARSON(J:J,K:K)</f>
        <v>9.7038346953287349E-2</v>
      </c>
      <c r="Z13" s="57">
        <f>PEARSON(K:K,K:K)</f>
        <v>0.99999999999999978</v>
      </c>
      <c r="AA13" s="57"/>
      <c r="AB13" s="57"/>
    </row>
    <row r="14" spans="1:28" x14ac:dyDescent="0.3">
      <c r="A14">
        <v>1</v>
      </c>
      <c r="B14">
        <v>1</v>
      </c>
      <c r="C14">
        <v>3</v>
      </c>
      <c r="D14">
        <v>29</v>
      </c>
      <c r="E14">
        <v>0.82199999999999995</v>
      </c>
      <c r="F14">
        <v>0.79910000000000003</v>
      </c>
      <c r="G14">
        <v>0.92059999999999997</v>
      </c>
      <c r="H14">
        <v>0.75739999999999996</v>
      </c>
      <c r="I14">
        <v>1</v>
      </c>
      <c r="J14">
        <v>1</v>
      </c>
      <c r="K14">
        <v>1</v>
      </c>
      <c r="L14">
        <v>3</v>
      </c>
      <c r="M14">
        <v>15</v>
      </c>
      <c r="O14" s="56" t="s">
        <v>490</v>
      </c>
      <c r="P14" s="57">
        <f>PEARSON(A:A,L:L)</f>
        <v>-1.7190378211590012E-2</v>
      </c>
      <c r="Q14" s="57">
        <f>PEARSON(B:B,L:L)</f>
        <v>-3.6454793932192025E-3</v>
      </c>
      <c r="R14" s="57">
        <f>PEARSON(C:C,L:L)</f>
        <v>5.4403633774244016E-2</v>
      </c>
      <c r="S14" s="57">
        <f>PEARSON(D:D,L:L)</f>
        <v>-2.1635398355496108E-2</v>
      </c>
      <c r="T14" s="57">
        <f>PEARSON(E:E,L:L)</f>
        <v>0.10223777306634406</v>
      </c>
      <c r="U14" s="57">
        <f>PEARSON(F:F,L:L)</f>
        <v>9.2429032561629224E-2</v>
      </c>
      <c r="V14" s="57">
        <f>PEARSON(G:G,L:L)</f>
        <v>8.2982696415656532E-2</v>
      </c>
      <c r="W14" s="57">
        <f>PEARSON(H:H,L:L)</f>
        <v>8.4285066211835527E-2</v>
      </c>
      <c r="X14" s="57">
        <f>PEARSON(I:I,L:L)</f>
        <v>-7.486346202964328E-2</v>
      </c>
      <c r="Y14" s="57">
        <f>PEARSON(J:J,L:L)</f>
        <v>9.1595604807105685E-2</v>
      </c>
      <c r="Z14" s="57">
        <f>PEARSON(K:K,L:L)</f>
        <v>0.13729595022027141</v>
      </c>
      <c r="AA14" s="57">
        <f>PEARSON(L:L,L:L)</f>
        <v>1.0000000000000002</v>
      </c>
      <c r="AB14" s="57"/>
    </row>
    <row r="15" spans="1:28" x14ac:dyDescent="0.3">
      <c r="A15">
        <v>1</v>
      </c>
      <c r="B15">
        <v>1</v>
      </c>
      <c r="C15">
        <v>2</v>
      </c>
      <c r="D15">
        <v>21</v>
      </c>
      <c r="E15">
        <v>0.95640000000000003</v>
      </c>
      <c r="F15">
        <v>0.99239999999999995</v>
      </c>
      <c r="G15">
        <v>0.80859999999999999</v>
      </c>
      <c r="H15">
        <v>0.88229999999999997</v>
      </c>
      <c r="I15">
        <v>1</v>
      </c>
      <c r="J15">
        <v>0.99629999999999996</v>
      </c>
      <c r="K15">
        <v>1</v>
      </c>
      <c r="L15">
        <v>3</v>
      </c>
      <c r="M15">
        <v>15</v>
      </c>
      <c r="O15" s="56" t="s">
        <v>455</v>
      </c>
      <c r="P15" s="57">
        <f>PEARSON(A:A,M:M)</f>
        <v>-0.24317906109117218</v>
      </c>
      <c r="Q15" s="57">
        <f>PEARSON(B:B,M:M)</f>
        <v>-0.24341829513071636</v>
      </c>
      <c r="R15" s="57">
        <f>PEARSON(C:C,M:M)</f>
        <v>0.34319790541433642</v>
      </c>
      <c r="S15" s="57">
        <f>PEARSON(D:D,M:M)</f>
        <v>0.39733433167452126</v>
      </c>
      <c r="T15" s="57">
        <f>PEARSON(E:E,M:M)</f>
        <v>0.29680273567300902</v>
      </c>
      <c r="U15" s="57">
        <f>PEARSON(F:F,M:M)</f>
        <v>0.29813902561118083</v>
      </c>
      <c r="V15" s="57">
        <f>PEARSON(G:G,M:M)</f>
        <v>0.29695359988171199</v>
      </c>
      <c r="W15" s="57">
        <f>PEARSON(H:H,M:M)</f>
        <v>0.3755543757994434</v>
      </c>
      <c r="X15" s="57">
        <f>PEARSON(I:I,M:M)</f>
        <v>0.36375490300489149</v>
      </c>
      <c r="Y15" s="57">
        <f>PEARSON(J:J,M:M)</f>
        <v>1.4553017997327111E-2</v>
      </c>
      <c r="Z15" s="57">
        <f>PEARSON(K:K,M:M)</f>
        <v>-0.18162649493600641</v>
      </c>
      <c r="AA15" s="57">
        <f>PEARSON(L:L,M:M)</f>
        <v>5.0698817717883905E-2</v>
      </c>
      <c r="AB15" s="57">
        <f>PEARSON(M:M,M:M)</f>
        <v>1.0000000000000002</v>
      </c>
    </row>
    <row r="16" spans="1:28" x14ac:dyDescent="0.3">
      <c r="A16">
        <v>5</v>
      </c>
      <c r="B16">
        <v>5</v>
      </c>
      <c r="C16">
        <v>1</v>
      </c>
      <c r="D16">
        <v>10</v>
      </c>
      <c r="E16">
        <v>0.2092</v>
      </c>
      <c r="F16">
        <v>0.2046</v>
      </c>
      <c r="G16">
        <v>0.16470000000000001</v>
      </c>
      <c r="H16">
        <v>0.2175</v>
      </c>
      <c r="I16">
        <v>1</v>
      </c>
      <c r="J16">
        <v>1</v>
      </c>
      <c r="K16">
        <v>5</v>
      </c>
      <c r="L16">
        <v>3</v>
      </c>
      <c r="M16">
        <v>15</v>
      </c>
    </row>
    <row r="17" spans="1:27" x14ac:dyDescent="0.3">
      <c r="A17">
        <v>3</v>
      </c>
      <c r="B17">
        <v>3</v>
      </c>
      <c r="C17">
        <v>1</v>
      </c>
      <c r="D17">
        <v>7</v>
      </c>
      <c r="E17">
        <v>8.9999999999999998E-4</v>
      </c>
      <c r="F17">
        <v>1.9599999999999999E-2</v>
      </c>
      <c r="G17">
        <v>0</v>
      </c>
      <c r="H17">
        <v>0</v>
      </c>
      <c r="I17">
        <v>1</v>
      </c>
      <c r="J17">
        <v>1</v>
      </c>
      <c r="K17">
        <v>3</v>
      </c>
      <c r="L17">
        <v>3</v>
      </c>
      <c r="M17">
        <v>15</v>
      </c>
    </row>
    <row r="18" spans="1:27" x14ac:dyDescent="0.3">
      <c r="A18">
        <v>1</v>
      </c>
      <c r="B18">
        <v>1</v>
      </c>
      <c r="C18">
        <v>5</v>
      </c>
      <c r="D18">
        <v>42</v>
      </c>
      <c r="E18">
        <v>0.99729999999999996</v>
      </c>
      <c r="F18">
        <v>0.99550000000000005</v>
      </c>
      <c r="G18">
        <v>0.98650000000000004</v>
      </c>
      <c r="H18">
        <v>0.76390000000000002</v>
      </c>
      <c r="I18">
        <v>0</v>
      </c>
      <c r="J18">
        <v>0.94140000000000001</v>
      </c>
      <c r="K18">
        <v>1</v>
      </c>
      <c r="L18">
        <v>5</v>
      </c>
      <c r="M18">
        <v>20</v>
      </c>
    </row>
    <row r="19" spans="1:27" x14ac:dyDescent="0.3">
      <c r="A19">
        <v>1</v>
      </c>
      <c r="B19">
        <v>1</v>
      </c>
      <c r="C19">
        <v>1</v>
      </c>
      <c r="D19">
        <v>1</v>
      </c>
      <c r="E19">
        <v>1.6899999999999998E-2</v>
      </c>
      <c r="F19">
        <v>1.24E-2</v>
      </c>
      <c r="G19">
        <v>2E-3</v>
      </c>
      <c r="H19">
        <v>0</v>
      </c>
      <c r="I19">
        <v>0</v>
      </c>
      <c r="J19">
        <v>0.99629999999999996</v>
      </c>
      <c r="K19">
        <v>1</v>
      </c>
      <c r="L19">
        <v>3</v>
      </c>
      <c r="M19">
        <v>8</v>
      </c>
    </row>
    <row r="20" spans="1:27" x14ac:dyDescent="0.3">
      <c r="A20">
        <v>1</v>
      </c>
      <c r="B20">
        <v>1</v>
      </c>
      <c r="C20">
        <v>2</v>
      </c>
      <c r="D20">
        <v>13</v>
      </c>
      <c r="E20">
        <v>0.46879999999999999</v>
      </c>
      <c r="F20">
        <v>0.38669999999999999</v>
      </c>
      <c r="G20">
        <v>0.53510000000000002</v>
      </c>
      <c r="H20">
        <v>0.33760000000000001</v>
      </c>
      <c r="I20">
        <v>0</v>
      </c>
      <c r="J20">
        <v>1</v>
      </c>
      <c r="K20">
        <v>1</v>
      </c>
      <c r="L20">
        <v>3</v>
      </c>
      <c r="M20">
        <v>10</v>
      </c>
    </row>
    <row r="21" spans="1:27" x14ac:dyDescent="0.3">
      <c r="A21">
        <v>1</v>
      </c>
      <c r="B21">
        <v>1</v>
      </c>
      <c r="C21">
        <v>2</v>
      </c>
      <c r="D21">
        <v>13</v>
      </c>
      <c r="E21">
        <v>0.46879999999999999</v>
      </c>
      <c r="F21">
        <v>0.38669999999999999</v>
      </c>
      <c r="G21">
        <v>0.53510000000000002</v>
      </c>
      <c r="H21">
        <v>0.33760000000000001</v>
      </c>
      <c r="I21">
        <v>0</v>
      </c>
      <c r="J21">
        <v>1</v>
      </c>
      <c r="K21">
        <v>1</v>
      </c>
      <c r="L21">
        <v>3</v>
      </c>
      <c r="M21">
        <v>11</v>
      </c>
      <c r="P21" t="s">
        <v>1177</v>
      </c>
      <c r="Q21" t="s">
        <v>1178</v>
      </c>
      <c r="R21" t="s">
        <v>1179</v>
      </c>
    </row>
    <row r="22" spans="1:27" x14ac:dyDescent="0.3">
      <c r="A22">
        <v>1</v>
      </c>
      <c r="B22">
        <v>1</v>
      </c>
      <c r="C22">
        <v>6</v>
      </c>
      <c r="D22">
        <v>56</v>
      </c>
      <c r="E22">
        <v>1</v>
      </c>
      <c r="F22">
        <v>1</v>
      </c>
      <c r="G22">
        <v>0.99619999999999997</v>
      </c>
      <c r="H22">
        <v>0.86060000000000003</v>
      </c>
      <c r="I22">
        <v>0</v>
      </c>
      <c r="J22">
        <v>0.98170000000000002</v>
      </c>
      <c r="K22">
        <v>1</v>
      </c>
      <c r="L22">
        <v>4</v>
      </c>
      <c r="M22">
        <v>20</v>
      </c>
      <c r="P22" s="56" t="s">
        <v>457</v>
      </c>
      <c r="Q22" s="56" t="s">
        <v>484</v>
      </c>
      <c r="R22" s="56" t="s">
        <v>488</v>
      </c>
      <c r="S22" s="56" t="s">
        <v>490</v>
      </c>
      <c r="T22" s="56" t="s">
        <v>470</v>
      </c>
      <c r="U22" s="56" t="s">
        <v>474</v>
      </c>
      <c r="V22" s="56" t="s">
        <v>477</v>
      </c>
      <c r="W22" s="56" t="s">
        <v>478</v>
      </c>
      <c r="X22" s="56" t="s">
        <v>479</v>
      </c>
      <c r="Y22" s="56" t="s">
        <v>480</v>
      </c>
      <c r="Z22" s="56" t="s">
        <v>483</v>
      </c>
      <c r="AA22" s="56" t="s">
        <v>455</v>
      </c>
    </row>
    <row r="23" spans="1:27" x14ac:dyDescent="0.3">
      <c r="A23">
        <v>1</v>
      </c>
      <c r="B23">
        <v>1</v>
      </c>
      <c r="C23">
        <v>4</v>
      </c>
      <c r="D23">
        <v>23</v>
      </c>
      <c r="E23">
        <v>0.91839999999999999</v>
      </c>
      <c r="F23">
        <v>0.90680000000000005</v>
      </c>
      <c r="G23">
        <v>0.93979999999999997</v>
      </c>
      <c r="H23">
        <v>0.53059999999999996</v>
      </c>
      <c r="I23">
        <v>0</v>
      </c>
      <c r="J23">
        <v>0.93769999999999998</v>
      </c>
      <c r="K23">
        <v>1</v>
      </c>
      <c r="L23">
        <v>5</v>
      </c>
      <c r="M23">
        <v>20</v>
      </c>
      <c r="O23" s="56" t="s">
        <v>457</v>
      </c>
      <c r="P23" s="59">
        <f>PEARSON(A:A,A:A)</f>
        <v>0.99999999999999989</v>
      </c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spans="1:27" x14ac:dyDescent="0.3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0.99629999999999996</v>
      </c>
      <c r="K24">
        <v>1</v>
      </c>
      <c r="L24">
        <v>3</v>
      </c>
      <c r="M24">
        <v>20</v>
      </c>
      <c r="O24" s="56" t="s">
        <v>484</v>
      </c>
      <c r="P24" s="59">
        <f>PEARSON(J:J,A:A)</f>
        <v>9.3383203610729715E-2</v>
      </c>
      <c r="Q24" s="59">
        <f>PEARSON(J:J,J:J)</f>
        <v>1</v>
      </c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spans="1:27" x14ac:dyDescent="0.3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3</v>
      </c>
      <c r="M25">
        <v>15</v>
      </c>
      <c r="O25" s="56" t="s">
        <v>488</v>
      </c>
      <c r="P25" s="59">
        <f>PEARSON(K:K,A:A)</f>
        <v>0.91304434104479248</v>
      </c>
      <c r="Q25" s="59">
        <f>PEARSON(K:K,J:J)</f>
        <v>9.7038346953287349E-2</v>
      </c>
      <c r="R25" s="59">
        <f>PEARSON(K:K,K:K)</f>
        <v>0.99999999999999978</v>
      </c>
      <c r="S25" s="59"/>
      <c r="T25" s="59"/>
      <c r="U25" s="59"/>
      <c r="V25" s="59"/>
      <c r="W25" s="59"/>
      <c r="X25" s="59"/>
      <c r="Y25" s="59"/>
      <c r="Z25" s="59"/>
      <c r="AA25" s="59"/>
    </row>
    <row r="26" spans="1:27" x14ac:dyDescent="0.3">
      <c r="A26">
        <v>1</v>
      </c>
      <c r="B26">
        <v>1</v>
      </c>
      <c r="C26">
        <v>4</v>
      </c>
      <c r="D26">
        <v>28</v>
      </c>
      <c r="E26">
        <v>0.97460000000000002</v>
      </c>
      <c r="F26">
        <v>0.98899999999999999</v>
      </c>
      <c r="G26">
        <v>0.97970000000000002</v>
      </c>
      <c r="H26">
        <v>0.69579999999999997</v>
      </c>
      <c r="I26">
        <v>1</v>
      </c>
      <c r="J26">
        <v>0.99629999999999996</v>
      </c>
      <c r="K26">
        <v>1</v>
      </c>
      <c r="L26">
        <v>3</v>
      </c>
      <c r="M26">
        <v>20</v>
      </c>
      <c r="O26" s="56" t="s">
        <v>490</v>
      </c>
      <c r="P26" s="59">
        <f>PEARSON(L:L,A:A)</f>
        <v>-1.7190378211590012E-2</v>
      </c>
      <c r="Q26" s="59">
        <f>PEARSON(L:L,J:J)</f>
        <v>9.1595604807105685E-2</v>
      </c>
      <c r="R26" s="59">
        <f>PEARSON(L:L,K:K)</f>
        <v>0.13729595022027141</v>
      </c>
      <c r="S26" s="59">
        <f>PEARSON(L:L,L:L)</f>
        <v>1.0000000000000002</v>
      </c>
      <c r="T26" s="59"/>
      <c r="U26" s="59"/>
      <c r="V26" s="59"/>
      <c r="W26" s="59"/>
      <c r="X26" s="59"/>
      <c r="Y26" s="59"/>
      <c r="Z26" s="59"/>
      <c r="AA26" s="59"/>
    </row>
    <row r="27" spans="1:27" x14ac:dyDescent="0.3">
      <c r="A27">
        <v>1</v>
      </c>
      <c r="B27">
        <v>1</v>
      </c>
      <c r="C27">
        <v>7</v>
      </c>
      <c r="D27">
        <v>88</v>
      </c>
      <c r="E27">
        <v>1</v>
      </c>
      <c r="F27">
        <v>1</v>
      </c>
      <c r="G27">
        <v>0.99990000000000001</v>
      </c>
      <c r="H27">
        <v>0.97040000000000004</v>
      </c>
      <c r="I27">
        <v>0</v>
      </c>
      <c r="J27">
        <v>0.85709999999999997</v>
      </c>
      <c r="K27">
        <v>1</v>
      </c>
      <c r="L27">
        <v>3</v>
      </c>
      <c r="M27">
        <v>20</v>
      </c>
      <c r="O27" s="56" t="s">
        <v>470</v>
      </c>
      <c r="P27" s="59">
        <f>PEARSON(C:C,A:A)</f>
        <v>-0.18843633358746426</v>
      </c>
      <c r="Q27" s="59">
        <f>PEARSON(C:C,J:J)</f>
        <v>-9.9616127451146064E-2</v>
      </c>
      <c r="R27" s="59">
        <f>PEARSON(C:C,K:K)</f>
        <v>-0.16626664812651221</v>
      </c>
      <c r="S27" s="59">
        <f>PEARSON(C:C,L:L)</f>
        <v>5.4403633774244016E-2</v>
      </c>
      <c r="T27" s="59">
        <f>PEARSON(C:C,C:C)</f>
        <v>1</v>
      </c>
      <c r="U27" s="59"/>
      <c r="V27" s="59"/>
      <c r="W27" s="59"/>
      <c r="X27" s="59"/>
      <c r="Y27" s="59"/>
      <c r="Z27" s="59"/>
      <c r="AA27" s="59"/>
    </row>
    <row r="28" spans="1:27" x14ac:dyDescent="0.3">
      <c r="A28">
        <v>1</v>
      </c>
      <c r="B28">
        <v>1</v>
      </c>
      <c r="C28">
        <v>1</v>
      </c>
      <c r="D28">
        <v>30</v>
      </c>
      <c r="E28">
        <v>0.33539999999999998</v>
      </c>
      <c r="F28">
        <v>0.2152</v>
      </c>
      <c r="G28">
        <v>0.19989999999999999</v>
      </c>
      <c r="H28">
        <v>0.2172</v>
      </c>
      <c r="I28">
        <v>1</v>
      </c>
      <c r="J28">
        <v>1</v>
      </c>
      <c r="K28">
        <v>1</v>
      </c>
      <c r="L28">
        <v>3</v>
      </c>
      <c r="M28">
        <v>25</v>
      </c>
      <c r="O28" s="56" t="s">
        <v>474</v>
      </c>
      <c r="P28" s="59">
        <f>PEARSON(D:D,A:A)</f>
        <v>-0.16618616846149409</v>
      </c>
      <c r="Q28" s="59">
        <f>PEARSON(D:D,J:J)</f>
        <v>-6.4636133569655446E-2</v>
      </c>
      <c r="R28" s="59">
        <f>PEARSON(D:D,K:K)</f>
        <v>-0.15319028769320853</v>
      </c>
      <c r="S28" s="59">
        <f>PEARSON(D:D,L:L)</f>
        <v>-2.1635398355496108E-2</v>
      </c>
      <c r="T28" s="59">
        <f>PEARSON(D:D,C:C)</f>
        <v>0.84647691628451061</v>
      </c>
      <c r="U28" s="59">
        <f>PEARSON(D:D,D:D)</f>
        <v>1</v>
      </c>
      <c r="V28" s="59"/>
      <c r="W28" s="59"/>
      <c r="X28" s="59"/>
      <c r="Y28" s="59"/>
      <c r="Z28" s="59"/>
      <c r="AA28" s="59"/>
    </row>
    <row r="29" spans="1:27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4</v>
      </c>
      <c r="M29">
        <v>9</v>
      </c>
      <c r="O29" s="56" t="s">
        <v>477</v>
      </c>
      <c r="P29" s="59">
        <f>PEARSON(E:E,A:A)</f>
        <v>-0.17896984650037817</v>
      </c>
      <c r="Q29" s="59">
        <f>PEARSON(E:E,J:J)</f>
        <v>-5.5894711897164009E-2</v>
      </c>
      <c r="R29" s="59">
        <f>PEARSON(E:E,K:K)</f>
        <v>-0.1269527915705746</v>
      </c>
      <c r="S29" s="59">
        <f>PEARSON(E:E,L:L)</f>
        <v>0.10223777306634406</v>
      </c>
      <c r="T29" s="59">
        <f>PEARSON(E:E,C:C)</f>
        <v>0.77697407644251459</v>
      </c>
      <c r="U29" s="59">
        <f>PEARSON(E:E,D:D)</f>
        <v>0.66049938402358888</v>
      </c>
      <c r="V29" s="59">
        <f>PEARSON(E:E,E:E)</f>
        <v>1</v>
      </c>
      <c r="W29" s="59"/>
      <c r="X29" s="59"/>
      <c r="Y29" s="59"/>
      <c r="Z29" s="59"/>
      <c r="AA29" s="59"/>
    </row>
    <row r="30" spans="1:27" x14ac:dyDescent="0.3">
      <c r="A30">
        <v>1</v>
      </c>
      <c r="B30">
        <v>1</v>
      </c>
      <c r="C30">
        <v>3</v>
      </c>
      <c r="D30">
        <v>6</v>
      </c>
      <c r="E30">
        <v>0.61829999999999996</v>
      </c>
      <c r="F30">
        <v>0.55720000000000003</v>
      </c>
      <c r="G30">
        <v>0.61960000000000004</v>
      </c>
      <c r="H30">
        <v>0.4778</v>
      </c>
      <c r="I30">
        <v>0</v>
      </c>
      <c r="J30">
        <v>0.98529999999999995</v>
      </c>
      <c r="K30">
        <v>1</v>
      </c>
      <c r="L30">
        <v>3</v>
      </c>
      <c r="M30">
        <v>18</v>
      </c>
      <c r="O30" s="56" t="s">
        <v>478</v>
      </c>
      <c r="P30" s="59">
        <f>PEARSON(F:F,A:A)</f>
        <v>-0.16865664073853437</v>
      </c>
      <c r="Q30" s="59">
        <f>PEARSON(F:F,J:J)</f>
        <v>-5.3638689737948025E-2</v>
      </c>
      <c r="R30" s="59">
        <f>PEARSON(F:F,K:K)</f>
        <v>-0.11940722369994421</v>
      </c>
      <c r="S30" s="59">
        <f>PEARSON(F:F,L:L)</f>
        <v>9.2429032561629224E-2</v>
      </c>
      <c r="T30" s="59">
        <f>PEARSON(F:F,C:C)</f>
        <v>0.79338424456559142</v>
      </c>
      <c r="U30" s="59">
        <f>PEARSON(F:F,D:D)</f>
        <v>0.68101196673322151</v>
      </c>
      <c r="V30" s="59">
        <f>PEARSON(F:F,E:E)</f>
        <v>0.98628063962482693</v>
      </c>
      <c r="W30" s="59">
        <f>PEARSON(F:F,F:F)</f>
        <v>1.0000000000000002</v>
      </c>
      <c r="X30" s="59"/>
      <c r="Y30" s="59"/>
      <c r="Z30" s="59"/>
      <c r="AA30" s="59"/>
    </row>
    <row r="31" spans="1:27" x14ac:dyDescent="0.3">
      <c r="A31">
        <v>1</v>
      </c>
      <c r="B31">
        <v>1</v>
      </c>
      <c r="C31">
        <v>5</v>
      </c>
      <c r="D31">
        <v>27</v>
      </c>
      <c r="E31">
        <v>0.95569999999999999</v>
      </c>
      <c r="F31">
        <v>0.95569999999999999</v>
      </c>
      <c r="G31">
        <v>0.97489999999999999</v>
      </c>
      <c r="H31">
        <v>0.67969999999999997</v>
      </c>
      <c r="I31">
        <v>4</v>
      </c>
      <c r="J31">
        <v>0.99629999999999996</v>
      </c>
      <c r="K31">
        <v>1</v>
      </c>
      <c r="L31">
        <v>3</v>
      </c>
      <c r="M31">
        <v>20</v>
      </c>
      <c r="O31" s="56" t="s">
        <v>479</v>
      </c>
      <c r="P31" s="59">
        <f>PEARSON(G:G,A:A)</f>
        <v>-0.16849595310706481</v>
      </c>
      <c r="Q31" s="59">
        <f>PEARSON(G:G,J:J)</f>
        <v>-4.7243893006643209E-2</v>
      </c>
      <c r="R31" s="59">
        <f>PEARSON(G:G,K:K)</f>
        <v>-0.12695262843527247</v>
      </c>
      <c r="S31" s="59">
        <f>PEARSON(G:G,L:L)</f>
        <v>8.2982696415656532E-2</v>
      </c>
      <c r="T31" s="59">
        <f>PEARSON(G:G,C:C)</f>
        <v>0.80511669944149578</v>
      </c>
      <c r="U31" s="59">
        <f>PEARSON(G:G,D:D)</f>
        <v>0.70698908741377153</v>
      </c>
      <c r="V31" s="59">
        <f>PEARSON(G:G,E:E)</f>
        <v>0.96271356030503019</v>
      </c>
      <c r="W31" s="59">
        <f>PEARSON(G:G,F:F)</f>
        <v>0.96143443284309904</v>
      </c>
      <c r="X31" s="59">
        <f>PEARSON(G:G,G:G)</f>
        <v>1.0000000000000002</v>
      </c>
      <c r="Y31" s="59"/>
      <c r="Z31" s="59"/>
      <c r="AA31" s="59"/>
    </row>
    <row r="32" spans="1:27" x14ac:dyDescent="0.3">
      <c r="A32">
        <v>1</v>
      </c>
      <c r="B32">
        <v>1</v>
      </c>
      <c r="C32">
        <v>1</v>
      </c>
      <c r="D32">
        <v>5</v>
      </c>
      <c r="E32">
        <v>0.29509999999999997</v>
      </c>
      <c r="F32">
        <v>0.13059999999999999</v>
      </c>
      <c r="G32">
        <v>4.3999999999999997E-2</v>
      </c>
      <c r="H32">
        <v>2.4799999999999999E-2</v>
      </c>
      <c r="I32">
        <v>1</v>
      </c>
      <c r="J32">
        <v>1</v>
      </c>
      <c r="K32">
        <v>1</v>
      </c>
      <c r="L32">
        <v>3</v>
      </c>
      <c r="M32">
        <v>20</v>
      </c>
      <c r="O32" s="56" t="s">
        <v>480</v>
      </c>
      <c r="P32" s="59">
        <f>PEARSON(H:H,A:A)</f>
        <v>-0.17674953216808956</v>
      </c>
      <c r="Q32" s="59">
        <f>PEARSON(H:H,J:J)</f>
        <v>-1.2700109293989207E-2</v>
      </c>
      <c r="R32" s="59">
        <f>PEARSON(H:H,K:K)</f>
        <v>-0.12823916584786341</v>
      </c>
      <c r="S32" s="59">
        <f>PEARSON(H:H,L:L)</f>
        <v>8.4285066211835527E-2</v>
      </c>
      <c r="T32" s="59">
        <f>PEARSON(H:H,C:C)</f>
        <v>0.81831881945005958</v>
      </c>
      <c r="U32" s="59">
        <f>PEARSON(H:H,D:D)</f>
        <v>0.80142238478851746</v>
      </c>
      <c r="V32" s="59">
        <f>PEARSON(H:H,E:E)</f>
        <v>0.83020574328940011</v>
      </c>
      <c r="W32" s="59">
        <f>PEARSON(H:H,F:F)</f>
        <v>0.83313289922030975</v>
      </c>
      <c r="X32" s="59">
        <f>PEARSON(H:H,G:G)</f>
        <v>0.84535797112066635</v>
      </c>
      <c r="Y32" s="59">
        <f>PEARSON(H:H,H:H)</f>
        <v>1.0000000000000002</v>
      </c>
      <c r="Z32" s="59"/>
      <c r="AA32" s="59"/>
    </row>
    <row r="33" spans="1:27" x14ac:dyDescent="0.3">
      <c r="A33">
        <v>1</v>
      </c>
      <c r="B33">
        <v>1</v>
      </c>
      <c r="C33">
        <v>4</v>
      </c>
      <c r="D33">
        <v>30</v>
      </c>
      <c r="E33">
        <v>0.68089999999999995</v>
      </c>
      <c r="F33">
        <v>0.61109999999999998</v>
      </c>
      <c r="G33">
        <v>0.58350000000000002</v>
      </c>
      <c r="H33">
        <v>0.55840000000000001</v>
      </c>
      <c r="I33">
        <v>2</v>
      </c>
      <c r="J33">
        <v>0.99629999999999996</v>
      </c>
      <c r="K33">
        <v>1</v>
      </c>
      <c r="L33">
        <v>3</v>
      </c>
      <c r="M33">
        <v>15</v>
      </c>
      <c r="O33" s="56" t="s">
        <v>483</v>
      </c>
      <c r="P33" s="59">
        <f>PEARSON(I:I,A:A)</f>
        <v>-4.163241884559659E-2</v>
      </c>
      <c r="Q33" s="59">
        <f>PEARSON(I:I,J:J)</f>
        <v>5.2443436729594055E-2</v>
      </c>
      <c r="R33" s="59">
        <f>PEARSON(I:I,K:K)</f>
        <v>-2.015950065483503E-2</v>
      </c>
      <c r="S33" s="59">
        <f>PEARSON(I:I,L:L)</f>
        <v>-7.486346202964328E-2</v>
      </c>
      <c r="T33" s="59">
        <f>PEARSON(I:I,C:C)</f>
        <v>-0.10760938337582641</v>
      </c>
      <c r="U33" s="59">
        <f>PEARSON(I:I,D:D)</f>
        <v>-3.5193477429615087E-2</v>
      </c>
      <c r="V33" s="59">
        <f>PEARSON(I:I,E:E)</f>
        <v>-4.1622836695646051E-2</v>
      </c>
      <c r="W33" s="59">
        <f>PEARSON(I:I,F:F)</f>
        <v>-4.4085041722659306E-2</v>
      </c>
      <c r="X33" s="59">
        <f>PEARSON(I:I,G:G)</f>
        <v>-4.1972095165068085E-2</v>
      </c>
      <c r="Y33" s="59">
        <f>PEARSON(I:I,H:H)</f>
        <v>-4.2547190975967847E-2</v>
      </c>
      <c r="Z33" s="59">
        <f>PEARSON(I:I,I:I)</f>
        <v>1.0000000000000002</v>
      </c>
      <c r="AA33" s="59"/>
    </row>
    <row r="34" spans="1:27" x14ac:dyDescent="0.3">
      <c r="A34">
        <v>1</v>
      </c>
      <c r="B34">
        <v>1</v>
      </c>
      <c r="C34">
        <v>1</v>
      </c>
      <c r="D34">
        <v>14</v>
      </c>
      <c r="E34">
        <v>9.7100000000000006E-2</v>
      </c>
      <c r="F34">
        <v>8.5300000000000001E-2</v>
      </c>
      <c r="G34">
        <v>8.8000000000000005E-3</v>
      </c>
      <c r="H34">
        <v>2.3900000000000001E-2</v>
      </c>
      <c r="I34">
        <v>2</v>
      </c>
      <c r="J34">
        <v>0.90110000000000001</v>
      </c>
      <c r="K34">
        <v>1</v>
      </c>
      <c r="L34">
        <v>3</v>
      </c>
      <c r="M34">
        <v>20</v>
      </c>
      <c r="O34" s="56" t="s">
        <v>455</v>
      </c>
      <c r="P34" s="59">
        <f>PEARSON(M:M,A:A)</f>
        <v>-0.24317906109117218</v>
      </c>
      <c r="Q34" s="59">
        <f>PEARSON(M:M,J:J)</f>
        <v>1.4553017997327111E-2</v>
      </c>
      <c r="R34" s="59">
        <f>PEARSON(M:M,K:K)</f>
        <v>-0.18162649493600641</v>
      </c>
      <c r="S34" s="59">
        <f>PEARSON(M:M,L:L)</f>
        <v>5.0698817717883905E-2</v>
      </c>
      <c r="T34" s="59">
        <f>PEARSON(M:M,C:C)</f>
        <v>0.34319790541433642</v>
      </c>
      <c r="U34" s="59">
        <f>PEARSON(M:M,D:D)</f>
        <v>0.39733433167452126</v>
      </c>
      <c r="V34" s="59">
        <f>PEARSON(M:M,E:E)</f>
        <v>0.29680273567300902</v>
      </c>
      <c r="W34" s="59">
        <f>PEARSON(M:M,F:F)</f>
        <v>0.29813902561118083</v>
      </c>
      <c r="X34" s="59">
        <f>PEARSON(M:M,G:G)</f>
        <v>0.29695359988171199</v>
      </c>
      <c r="Y34" s="59">
        <f>PEARSON(M:M,H:H)</f>
        <v>0.3755543757994434</v>
      </c>
      <c r="Z34" s="59">
        <f>PEARSON(M:M,I:I)</f>
        <v>0.36375490300489149</v>
      </c>
      <c r="AA34" s="59">
        <f>PEARSON(M:M,M:M)</f>
        <v>1.0000000000000002</v>
      </c>
    </row>
    <row r="35" spans="1:27" x14ac:dyDescent="0.3">
      <c r="A35">
        <v>1</v>
      </c>
      <c r="B35">
        <v>1</v>
      </c>
      <c r="C35">
        <v>2</v>
      </c>
      <c r="D35">
        <v>5</v>
      </c>
      <c r="E35">
        <v>0.1341</v>
      </c>
      <c r="F35">
        <v>0.23699999999999999</v>
      </c>
      <c r="G35">
        <v>0.24390000000000001</v>
      </c>
      <c r="H35">
        <v>0.254</v>
      </c>
      <c r="I35">
        <v>0</v>
      </c>
      <c r="J35">
        <v>0.87549999999999994</v>
      </c>
      <c r="K35">
        <v>1</v>
      </c>
      <c r="L35">
        <v>3</v>
      </c>
      <c r="M35">
        <v>9</v>
      </c>
    </row>
    <row r="36" spans="1:27" x14ac:dyDescent="0.3">
      <c r="A36">
        <v>1</v>
      </c>
      <c r="B36">
        <v>1</v>
      </c>
      <c r="C36">
        <v>5</v>
      </c>
      <c r="D36">
        <v>27</v>
      </c>
      <c r="E36">
        <v>1</v>
      </c>
      <c r="F36">
        <v>0.99980000000000002</v>
      </c>
      <c r="G36">
        <v>0.98850000000000005</v>
      </c>
      <c r="H36">
        <v>0.55359999999999998</v>
      </c>
      <c r="I36">
        <v>0</v>
      </c>
      <c r="J36">
        <v>0.99270000000000003</v>
      </c>
      <c r="K36">
        <v>1</v>
      </c>
      <c r="L36">
        <v>3</v>
      </c>
      <c r="M36">
        <v>18</v>
      </c>
    </row>
    <row r="37" spans="1:27" x14ac:dyDescent="0.3">
      <c r="A37">
        <v>1</v>
      </c>
      <c r="B37">
        <v>1</v>
      </c>
      <c r="C37">
        <v>4</v>
      </c>
      <c r="D37">
        <v>29</v>
      </c>
      <c r="E37">
        <v>0.99990000000000001</v>
      </c>
      <c r="F37">
        <v>0.99960000000000004</v>
      </c>
      <c r="G37">
        <v>0.96079999999999999</v>
      </c>
      <c r="H37">
        <v>0.36259999999999998</v>
      </c>
      <c r="I37">
        <v>0</v>
      </c>
      <c r="J37">
        <v>0.99629999999999996</v>
      </c>
      <c r="K37">
        <v>1</v>
      </c>
      <c r="L37">
        <v>3</v>
      </c>
      <c r="M37">
        <v>9</v>
      </c>
    </row>
    <row r="38" spans="1:27" x14ac:dyDescent="0.3">
      <c r="A38">
        <v>1</v>
      </c>
      <c r="B38">
        <v>1</v>
      </c>
      <c r="C38">
        <v>3</v>
      </c>
      <c r="D38">
        <v>12</v>
      </c>
      <c r="E38">
        <v>0.83220000000000005</v>
      </c>
      <c r="F38">
        <v>0.83460000000000001</v>
      </c>
      <c r="G38">
        <v>0.90649999999999997</v>
      </c>
      <c r="H38">
        <v>0.43109999999999998</v>
      </c>
      <c r="I38">
        <v>0</v>
      </c>
      <c r="J38">
        <v>0.98529999999999995</v>
      </c>
      <c r="K38">
        <v>1</v>
      </c>
      <c r="L38">
        <v>3</v>
      </c>
      <c r="M38">
        <v>18</v>
      </c>
    </row>
    <row r="39" spans="1:27" x14ac:dyDescent="0.3">
      <c r="A39">
        <v>1</v>
      </c>
      <c r="B39">
        <v>1</v>
      </c>
      <c r="C39">
        <v>3</v>
      </c>
      <c r="D39">
        <v>10</v>
      </c>
      <c r="E39">
        <v>0.74339999999999995</v>
      </c>
      <c r="F39">
        <v>0.7389</v>
      </c>
      <c r="G39">
        <v>0.4254</v>
      </c>
      <c r="H39">
        <v>0.46079999999999999</v>
      </c>
      <c r="I39">
        <v>0</v>
      </c>
      <c r="J39">
        <v>1</v>
      </c>
      <c r="K39">
        <v>1</v>
      </c>
      <c r="L39">
        <v>3</v>
      </c>
      <c r="M39">
        <v>25</v>
      </c>
    </row>
    <row r="40" spans="1:27" x14ac:dyDescent="0.3">
      <c r="A40">
        <v>1</v>
      </c>
      <c r="B40">
        <v>1</v>
      </c>
      <c r="C40">
        <v>5</v>
      </c>
      <c r="D40">
        <v>11</v>
      </c>
      <c r="E40">
        <v>0.90920000000000001</v>
      </c>
      <c r="F40">
        <v>0.79990000000000006</v>
      </c>
      <c r="G40">
        <v>0.81259999999999999</v>
      </c>
      <c r="H40">
        <v>0.68</v>
      </c>
      <c r="I40">
        <v>0</v>
      </c>
      <c r="J40">
        <v>0.98899999999999999</v>
      </c>
      <c r="K40">
        <v>1</v>
      </c>
      <c r="L40">
        <v>3</v>
      </c>
      <c r="M40">
        <v>17</v>
      </c>
    </row>
    <row r="41" spans="1:27" x14ac:dyDescent="0.3">
      <c r="A41">
        <v>1</v>
      </c>
      <c r="B41">
        <v>1</v>
      </c>
      <c r="C41">
        <v>3</v>
      </c>
      <c r="D41">
        <v>17</v>
      </c>
      <c r="E41">
        <v>0.70030000000000003</v>
      </c>
      <c r="F41">
        <v>0.69140000000000001</v>
      </c>
      <c r="G41">
        <v>0.69630000000000003</v>
      </c>
      <c r="H41">
        <v>0.50149999999999995</v>
      </c>
      <c r="I41">
        <v>0</v>
      </c>
      <c r="J41">
        <v>0.99629999999999996</v>
      </c>
      <c r="K41">
        <v>1</v>
      </c>
      <c r="L41">
        <v>3</v>
      </c>
      <c r="M41">
        <v>11</v>
      </c>
    </row>
    <row r="42" spans="1:27" x14ac:dyDescent="0.3">
      <c r="A42">
        <v>1</v>
      </c>
      <c r="B42">
        <v>1</v>
      </c>
      <c r="C42">
        <v>6</v>
      </c>
      <c r="D42">
        <v>62</v>
      </c>
      <c r="E42">
        <v>1</v>
      </c>
      <c r="F42">
        <v>1</v>
      </c>
      <c r="G42">
        <v>0.9929</v>
      </c>
      <c r="H42">
        <v>0.93240000000000001</v>
      </c>
      <c r="I42">
        <v>0</v>
      </c>
      <c r="J42">
        <v>0.98529999999999995</v>
      </c>
      <c r="K42">
        <v>1</v>
      </c>
      <c r="L42">
        <v>3</v>
      </c>
      <c r="M42">
        <v>17</v>
      </c>
    </row>
    <row r="43" spans="1:27" x14ac:dyDescent="0.3">
      <c r="A43">
        <v>3</v>
      </c>
      <c r="B43">
        <v>3</v>
      </c>
      <c r="C43">
        <v>3</v>
      </c>
      <c r="D43">
        <v>25</v>
      </c>
      <c r="E43">
        <v>0.99980000000000002</v>
      </c>
      <c r="F43">
        <v>0.99609999999999999</v>
      </c>
      <c r="G43">
        <v>0.8508</v>
      </c>
      <c r="H43">
        <v>0.34110000000000001</v>
      </c>
      <c r="I43">
        <v>0</v>
      </c>
      <c r="J43">
        <v>1</v>
      </c>
      <c r="K43">
        <v>3</v>
      </c>
      <c r="L43">
        <v>3</v>
      </c>
      <c r="M43">
        <v>9</v>
      </c>
    </row>
    <row r="44" spans="1:27" x14ac:dyDescent="0.3">
      <c r="A44">
        <v>3</v>
      </c>
      <c r="B44">
        <v>5</v>
      </c>
      <c r="C44">
        <v>3</v>
      </c>
      <c r="D44">
        <v>15</v>
      </c>
      <c r="E44">
        <v>0.99990000000000001</v>
      </c>
      <c r="F44">
        <v>0.99950000000000006</v>
      </c>
      <c r="G44">
        <v>0.94879999999999998</v>
      </c>
      <c r="H44">
        <v>0.1762</v>
      </c>
      <c r="I44">
        <v>0</v>
      </c>
      <c r="J44">
        <v>1</v>
      </c>
      <c r="K44">
        <v>2</v>
      </c>
      <c r="L44">
        <v>3</v>
      </c>
      <c r="M44">
        <v>9</v>
      </c>
    </row>
    <row r="45" spans="1:27" x14ac:dyDescent="0.3">
      <c r="A45">
        <v>1</v>
      </c>
      <c r="B45">
        <v>1</v>
      </c>
      <c r="C45">
        <v>1</v>
      </c>
      <c r="D45">
        <v>3</v>
      </c>
      <c r="E45">
        <v>0.8276</v>
      </c>
      <c r="F45">
        <v>0.68779999999999997</v>
      </c>
      <c r="G45">
        <v>0.71850000000000003</v>
      </c>
      <c r="H45">
        <v>0.47670000000000001</v>
      </c>
      <c r="I45">
        <v>2</v>
      </c>
      <c r="J45">
        <v>0.99629999999999996</v>
      </c>
      <c r="K45">
        <v>1</v>
      </c>
      <c r="L45">
        <v>3</v>
      </c>
      <c r="M45">
        <v>20</v>
      </c>
    </row>
    <row r="46" spans="1:27" x14ac:dyDescent="0.3">
      <c r="A46">
        <v>5</v>
      </c>
      <c r="B46">
        <v>5</v>
      </c>
      <c r="C46">
        <v>3</v>
      </c>
      <c r="D46">
        <v>11</v>
      </c>
      <c r="E46">
        <v>0.95740000000000003</v>
      </c>
      <c r="F46">
        <v>0.91279999999999994</v>
      </c>
      <c r="G46">
        <v>0.88739999999999997</v>
      </c>
      <c r="H46">
        <v>0.6331</v>
      </c>
      <c r="I46">
        <v>0</v>
      </c>
      <c r="J46">
        <v>1</v>
      </c>
      <c r="K46">
        <v>5</v>
      </c>
      <c r="L46">
        <v>3</v>
      </c>
      <c r="M46">
        <v>15</v>
      </c>
    </row>
    <row r="47" spans="1:27" x14ac:dyDescent="0.3">
      <c r="A47">
        <v>5</v>
      </c>
      <c r="B47">
        <v>5</v>
      </c>
      <c r="C47">
        <v>2</v>
      </c>
      <c r="D47">
        <v>7</v>
      </c>
      <c r="E47">
        <v>0.80479999999999996</v>
      </c>
      <c r="F47">
        <v>0.72840000000000005</v>
      </c>
      <c r="G47">
        <v>0.7681</v>
      </c>
      <c r="H47">
        <v>0.51390000000000002</v>
      </c>
      <c r="I47">
        <v>0</v>
      </c>
      <c r="J47">
        <v>1</v>
      </c>
      <c r="K47">
        <v>5</v>
      </c>
      <c r="L47">
        <v>3</v>
      </c>
      <c r="M47">
        <v>15</v>
      </c>
    </row>
    <row r="48" spans="1:27" x14ac:dyDescent="0.3">
      <c r="A48">
        <v>1</v>
      </c>
      <c r="B48">
        <v>1</v>
      </c>
      <c r="C48">
        <v>7</v>
      </c>
      <c r="D48">
        <v>57</v>
      </c>
      <c r="E48">
        <v>1</v>
      </c>
      <c r="F48">
        <v>1</v>
      </c>
      <c r="G48">
        <v>0.99950000000000006</v>
      </c>
      <c r="H48">
        <v>0.8034</v>
      </c>
      <c r="I48">
        <v>0</v>
      </c>
      <c r="J48">
        <v>0.99270000000000003</v>
      </c>
      <c r="K48">
        <v>1</v>
      </c>
      <c r="L48">
        <v>4</v>
      </c>
      <c r="M48">
        <v>20</v>
      </c>
    </row>
    <row r="49" spans="1:13" x14ac:dyDescent="0.3">
      <c r="A49">
        <v>1</v>
      </c>
      <c r="B49">
        <v>1</v>
      </c>
      <c r="C49">
        <v>2</v>
      </c>
      <c r="D49">
        <v>5</v>
      </c>
      <c r="E49">
        <v>0.64200000000000002</v>
      </c>
      <c r="F49">
        <v>0.51259999999999994</v>
      </c>
      <c r="G49">
        <v>0.55089999999999995</v>
      </c>
      <c r="H49">
        <v>0.39510000000000001</v>
      </c>
      <c r="I49">
        <v>0</v>
      </c>
      <c r="J49">
        <v>0.94140000000000001</v>
      </c>
      <c r="K49">
        <v>1</v>
      </c>
      <c r="L49">
        <v>5</v>
      </c>
      <c r="M49">
        <v>20</v>
      </c>
    </row>
    <row r="50" spans="1:13" x14ac:dyDescent="0.3">
      <c r="A50">
        <v>1</v>
      </c>
      <c r="B50">
        <v>1</v>
      </c>
      <c r="C50">
        <v>4</v>
      </c>
      <c r="D50">
        <v>27</v>
      </c>
      <c r="E50">
        <v>0.99990000000000001</v>
      </c>
      <c r="F50">
        <v>0.99960000000000004</v>
      </c>
      <c r="G50">
        <v>0.82040000000000002</v>
      </c>
      <c r="H50">
        <v>0.72519999999999996</v>
      </c>
      <c r="I50">
        <v>0</v>
      </c>
      <c r="J50">
        <v>1</v>
      </c>
      <c r="K50">
        <v>1</v>
      </c>
      <c r="L50">
        <v>4</v>
      </c>
      <c r="M50">
        <v>15</v>
      </c>
    </row>
    <row r="51" spans="1:13" x14ac:dyDescent="0.3">
      <c r="A51">
        <v>1</v>
      </c>
      <c r="B51">
        <v>1</v>
      </c>
      <c r="C51">
        <v>4</v>
      </c>
      <c r="D51">
        <v>40</v>
      </c>
      <c r="E51">
        <v>0.80210000000000004</v>
      </c>
      <c r="F51">
        <v>0.70440000000000003</v>
      </c>
      <c r="G51">
        <v>0.7782</v>
      </c>
      <c r="H51">
        <v>0.4224</v>
      </c>
      <c r="I51">
        <v>0</v>
      </c>
      <c r="J51">
        <v>1</v>
      </c>
      <c r="K51">
        <v>0</v>
      </c>
      <c r="L51">
        <v>0</v>
      </c>
      <c r="M51">
        <v>17</v>
      </c>
    </row>
    <row r="52" spans="1:13" x14ac:dyDescent="0.3">
      <c r="A52">
        <v>2</v>
      </c>
      <c r="B52">
        <v>2</v>
      </c>
      <c r="C52">
        <v>1</v>
      </c>
      <c r="D52">
        <v>1</v>
      </c>
      <c r="E52">
        <v>0.11210000000000001</v>
      </c>
      <c r="F52">
        <v>2.2100000000000002E-2</v>
      </c>
      <c r="G52">
        <v>3.5999999999999999E-3</v>
      </c>
      <c r="H52">
        <v>0</v>
      </c>
      <c r="I52">
        <v>2</v>
      </c>
      <c r="J52">
        <v>1</v>
      </c>
      <c r="K52">
        <v>2</v>
      </c>
      <c r="L52">
        <v>3</v>
      </c>
      <c r="M52">
        <v>20</v>
      </c>
    </row>
    <row r="53" spans="1:13" x14ac:dyDescent="0.3">
      <c r="A53">
        <v>2</v>
      </c>
      <c r="B53">
        <v>2</v>
      </c>
      <c r="C53">
        <v>1</v>
      </c>
      <c r="D53">
        <v>1</v>
      </c>
      <c r="E53">
        <v>0.11210000000000001</v>
      </c>
      <c r="F53">
        <v>2.2100000000000002E-2</v>
      </c>
      <c r="G53">
        <v>3.5999999999999999E-3</v>
      </c>
      <c r="H53">
        <v>0</v>
      </c>
      <c r="I53">
        <v>0</v>
      </c>
      <c r="J53">
        <v>1</v>
      </c>
      <c r="K53">
        <v>2</v>
      </c>
      <c r="L53">
        <v>3</v>
      </c>
      <c r="M53">
        <v>15</v>
      </c>
    </row>
    <row r="54" spans="1:13" x14ac:dyDescent="0.3">
      <c r="A54">
        <v>2</v>
      </c>
      <c r="B54">
        <v>2</v>
      </c>
      <c r="C54">
        <v>5</v>
      </c>
      <c r="D54">
        <v>25</v>
      </c>
      <c r="E54">
        <v>0.99990000000000001</v>
      </c>
      <c r="F54">
        <v>0.99939999999999996</v>
      </c>
      <c r="G54">
        <v>0.92330000000000001</v>
      </c>
      <c r="H54">
        <v>0.2281</v>
      </c>
      <c r="I54">
        <v>2</v>
      </c>
      <c r="J54">
        <v>1</v>
      </c>
      <c r="K54">
        <v>2</v>
      </c>
      <c r="L54">
        <v>3</v>
      </c>
      <c r="M54">
        <v>20</v>
      </c>
    </row>
    <row r="55" spans="1:13" x14ac:dyDescent="0.3">
      <c r="A55">
        <v>1</v>
      </c>
      <c r="B55">
        <v>1</v>
      </c>
      <c r="C55">
        <v>4</v>
      </c>
      <c r="D55">
        <v>48</v>
      </c>
      <c r="E55">
        <v>0.97970000000000002</v>
      </c>
      <c r="F55">
        <v>0.96560000000000001</v>
      </c>
      <c r="G55">
        <v>0.96819999999999995</v>
      </c>
      <c r="H55">
        <v>0.8246</v>
      </c>
      <c r="I55">
        <v>0</v>
      </c>
      <c r="J55">
        <v>1</v>
      </c>
      <c r="K55">
        <v>1</v>
      </c>
      <c r="L55">
        <v>4</v>
      </c>
      <c r="M55">
        <v>20</v>
      </c>
    </row>
    <row r="56" spans="1:13" x14ac:dyDescent="0.3">
      <c r="A56">
        <v>1</v>
      </c>
      <c r="B56">
        <v>1</v>
      </c>
      <c r="C56">
        <v>4</v>
      </c>
      <c r="D56">
        <v>17</v>
      </c>
      <c r="E56">
        <v>0.94969999999999999</v>
      </c>
      <c r="F56">
        <v>0.87360000000000004</v>
      </c>
      <c r="G56">
        <v>0.88100000000000001</v>
      </c>
      <c r="H56">
        <v>0.61119999999999997</v>
      </c>
      <c r="I56">
        <v>1</v>
      </c>
      <c r="J56">
        <v>0.94140000000000001</v>
      </c>
      <c r="K56">
        <v>1</v>
      </c>
      <c r="L56">
        <v>5</v>
      </c>
      <c r="M56">
        <v>20</v>
      </c>
    </row>
    <row r="57" spans="1:13" x14ac:dyDescent="0.3">
      <c r="A57">
        <v>2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1</v>
      </c>
      <c r="K57">
        <v>2</v>
      </c>
      <c r="L57">
        <v>3</v>
      </c>
      <c r="M57">
        <v>20</v>
      </c>
    </row>
    <row r="58" spans="1:13" x14ac:dyDescent="0.3">
      <c r="A58">
        <v>2</v>
      </c>
      <c r="B58">
        <v>2</v>
      </c>
      <c r="C58">
        <v>2</v>
      </c>
      <c r="D58">
        <v>10</v>
      </c>
      <c r="E58">
        <v>0.40860000000000002</v>
      </c>
      <c r="F58">
        <v>0.46460000000000001</v>
      </c>
      <c r="G58">
        <v>0.60580000000000001</v>
      </c>
      <c r="H58">
        <v>0.3216</v>
      </c>
      <c r="I58">
        <v>3</v>
      </c>
      <c r="J58">
        <v>1</v>
      </c>
      <c r="K58">
        <v>2</v>
      </c>
      <c r="L58">
        <v>3</v>
      </c>
      <c r="M58">
        <v>20</v>
      </c>
    </row>
    <row r="59" spans="1:13" x14ac:dyDescent="0.3">
      <c r="A59">
        <v>1</v>
      </c>
      <c r="B59">
        <v>1</v>
      </c>
      <c r="C59">
        <v>6</v>
      </c>
      <c r="D59">
        <v>63</v>
      </c>
      <c r="E59">
        <v>1</v>
      </c>
      <c r="F59">
        <v>1</v>
      </c>
      <c r="G59">
        <v>0.99980000000000002</v>
      </c>
      <c r="H59">
        <v>0.96179999999999999</v>
      </c>
      <c r="I59">
        <v>0</v>
      </c>
      <c r="J59">
        <v>0.93410000000000004</v>
      </c>
      <c r="K59">
        <v>1</v>
      </c>
      <c r="L59">
        <v>1</v>
      </c>
      <c r="M59">
        <v>20</v>
      </c>
    </row>
    <row r="60" spans="1:13" x14ac:dyDescent="0.3">
      <c r="A60">
        <v>1</v>
      </c>
      <c r="B60">
        <v>1</v>
      </c>
      <c r="C60">
        <v>4</v>
      </c>
      <c r="D60">
        <v>20</v>
      </c>
      <c r="E60">
        <v>0.60270000000000001</v>
      </c>
      <c r="F60">
        <v>0.57199999999999995</v>
      </c>
      <c r="G60">
        <v>0.72509999999999997</v>
      </c>
      <c r="H60">
        <v>0.55100000000000005</v>
      </c>
      <c r="I60">
        <v>0</v>
      </c>
      <c r="J60">
        <v>0.99270000000000003</v>
      </c>
      <c r="K60">
        <v>1</v>
      </c>
      <c r="L60">
        <v>3</v>
      </c>
      <c r="M60">
        <v>18</v>
      </c>
    </row>
    <row r="61" spans="1:13" x14ac:dyDescent="0.3">
      <c r="A61">
        <v>1</v>
      </c>
      <c r="B61">
        <v>1</v>
      </c>
      <c r="C61">
        <v>2</v>
      </c>
      <c r="D61">
        <v>3</v>
      </c>
      <c r="E61">
        <v>0.76</v>
      </c>
      <c r="F61">
        <v>0.68920000000000003</v>
      </c>
      <c r="G61">
        <v>0.76039999999999996</v>
      </c>
      <c r="H61">
        <v>0.4819</v>
      </c>
      <c r="I61">
        <v>1</v>
      </c>
      <c r="J61">
        <v>1</v>
      </c>
      <c r="K61">
        <v>1</v>
      </c>
      <c r="L61">
        <v>4</v>
      </c>
      <c r="M61">
        <v>20</v>
      </c>
    </row>
    <row r="62" spans="1:13" x14ac:dyDescent="0.3">
      <c r="A62">
        <v>1</v>
      </c>
      <c r="B62">
        <v>1</v>
      </c>
      <c r="C62">
        <v>2</v>
      </c>
      <c r="D62">
        <v>4</v>
      </c>
      <c r="E62">
        <v>0.7601</v>
      </c>
      <c r="F62">
        <v>0.68940000000000001</v>
      </c>
      <c r="G62">
        <v>0.76039999999999996</v>
      </c>
      <c r="H62">
        <v>0.4819</v>
      </c>
      <c r="I62">
        <v>1</v>
      </c>
      <c r="J62">
        <v>1</v>
      </c>
      <c r="K62">
        <v>1</v>
      </c>
      <c r="L62">
        <v>4</v>
      </c>
      <c r="M62">
        <v>25</v>
      </c>
    </row>
    <row r="63" spans="1:13" x14ac:dyDescent="0.3">
      <c r="A63">
        <v>2</v>
      </c>
      <c r="B63">
        <v>2</v>
      </c>
      <c r="C63">
        <v>1</v>
      </c>
      <c r="D63">
        <v>1</v>
      </c>
      <c r="E63">
        <v>2.5000000000000001E-2</v>
      </c>
      <c r="F63">
        <v>2.5000000000000001E-3</v>
      </c>
      <c r="G63">
        <v>8.0000000000000004E-4</v>
      </c>
      <c r="H63">
        <v>0</v>
      </c>
      <c r="I63">
        <v>0</v>
      </c>
      <c r="J63">
        <v>1</v>
      </c>
      <c r="K63">
        <v>1</v>
      </c>
      <c r="L63">
        <v>3</v>
      </c>
      <c r="M63">
        <v>9</v>
      </c>
    </row>
    <row r="64" spans="1:13" x14ac:dyDescent="0.3">
      <c r="A64">
        <v>1</v>
      </c>
      <c r="B64">
        <v>1</v>
      </c>
      <c r="C64">
        <v>5</v>
      </c>
      <c r="D64">
        <v>62</v>
      </c>
      <c r="E64">
        <v>0.98280000000000001</v>
      </c>
      <c r="F64">
        <v>0.96919999999999995</v>
      </c>
      <c r="G64">
        <v>0.96940000000000004</v>
      </c>
      <c r="H64">
        <v>0.79630000000000001</v>
      </c>
      <c r="I64">
        <v>0</v>
      </c>
      <c r="J64">
        <v>1</v>
      </c>
      <c r="K64">
        <v>1</v>
      </c>
      <c r="L64">
        <v>3</v>
      </c>
      <c r="M64">
        <v>15</v>
      </c>
    </row>
    <row r="65" spans="1:13" x14ac:dyDescent="0.3">
      <c r="A65">
        <v>1</v>
      </c>
      <c r="B65">
        <v>1</v>
      </c>
      <c r="C65">
        <v>5</v>
      </c>
      <c r="D65">
        <v>64</v>
      </c>
      <c r="E65">
        <v>0.98480000000000001</v>
      </c>
      <c r="F65">
        <v>0.97119999999999995</v>
      </c>
      <c r="G65">
        <v>0.97109999999999996</v>
      </c>
      <c r="H65">
        <v>0.79630000000000001</v>
      </c>
      <c r="I65">
        <v>0</v>
      </c>
      <c r="J65">
        <v>1</v>
      </c>
      <c r="K65">
        <v>1</v>
      </c>
      <c r="L65">
        <v>3</v>
      </c>
      <c r="M65">
        <v>20</v>
      </c>
    </row>
    <row r="66" spans="1:13" x14ac:dyDescent="0.3">
      <c r="A66">
        <v>1</v>
      </c>
      <c r="B66">
        <v>1</v>
      </c>
      <c r="C66">
        <v>1</v>
      </c>
      <c r="D66">
        <v>4</v>
      </c>
      <c r="E66">
        <v>0.20899999999999999</v>
      </c>
      <c r="F66">
        <v>0.20699999999999999</v>
      </c>
      <c r="G66">
        <v>8.3099999999999993E-2</v>
      </c>
      <c r="H66">
        <v>0.1285</v>
      </c>
      <c r="I66">
        <v>0</v>
      </c>
      <c r="J66">
        <v>1</v>
      </c>
      <c r="K66">
        <v>1</v>
      </c>
      <c r="L66">
        <v>4</v>
      </c>
      <c r="M66">
        <v>15</v>
      </c>
    </row>
    <row r="67" spans="1:13" x14ac:dyDescent="0.3">
      <c r="A67">
        <v>4</v>
      </c>
      <c r="B67">
        <v>4</v>
      </c>
      <c r="C67">
        <v>1</v>
      </c>
      <c r="D67">
        <v>2</v>
      </c>
      <c r="E67">
        <v>0.1047</v>
      </c>
      <c r="F67">
        <v>0.21990000000000001</v>
      </c>
      <c r="G67">
        <v>0.17249999999999999</v>
      </c>
      <c r="H67">
        <v>0.2112</v>
      </c>
      <c r="I67">
        <v>0</v>
      </c>
      <c r="J67">
        <v>1</v>
      </c>
      <c r="K67">
        <v>3</v>
      </c>
      <c r="L67">
        <v>3</v>
      </c>
      <c r="M67">
        <v>10</v>
      </c>
    </row>
    <row r="68" spans="1:13" x14ac:dyDescent="0.3">
      <c r="A68">
        <v>2</v>
      </c>
      <c r="B68">
        <v>2</v>
      </c>
      <c r="C68">
        <v>2</v>
      </c>
      <c r="D68">
        <v>4</v>
      </c>
      <c r="E68">
        <v>0.184</v>
      </c>
      <c r="F68">
        <v>8.9399999999999993E-2</v>
      </c>
      <c r="G68">
        <v>0.1072</v>
      </c>
      <c r="H68">
        <v>9.8400000000000001E-2</v>
      </c>
      <c r="I68">
        <v>0</v>
      </c>
      <c r="J68">
        <v>1</v>
      </c>
      <c r="K68">
        <v>1</v>
      </c>
      <c r="L68">
        <v>3</v>
      </c>
      <c r="M68">
        <v>9</v>
      </c>
    </row>
    <row r="69" spans="1:13" x14ac:dyDescent="0.3">
      <c r="A69">
        <v>1</v>
      </c>
      <c r="B69">
        <v>1</v>
      </c>
      <c r="C69">
        <v>6</v>
      </c>
      <c r="D69">
        <v>49</v>
      </c>
      <c r="E69">
        <v>0.99250000000000005</v>
      </c>
      <c r="F69">
        <v>0.99590000000000001</v>
      </c>
      <c r="G69">
        <v>0.96950000000000003</v>
      </c>
      <c r="H69">
        <v>0.78800000000000003</v>
      </c>
      <c r="I69">
        <v>0</v>
      </c>
      <c r="J69">
        <v>0.98529999999999995</v>
      </c>
      <c r="K69">
        <v>0</v>
      </c>
      <c r="L69">
        <v>0</v>
      </c>
      <c r="M69">
        <v>20</v>
      </c>
    </row>
    <row r="70" spans="1:13" x14ac:dyDescent="0.3">
      <c r="A70">
        <v>1</v>
      </c>
      <c r="B70">
        <v>1</v>
      </c>
      <c r="C70">
        <v>6</v>
      </c>
      <c r="D70">
        <v>53</v>
      </c>
      <c r="E70">
        <v>1</v>
      </c>
      <c r="F70">
        <v>1</v>
      </c>
      <c r="G70">
        <v>0.996</v>
      </c>
      <c r="H70">
        <v>0.86060000000000003</v>
      </c>
      <c r="I70">
        <v>0</v>
      </c>
      <c r="J70">
        <v>0.98170000000000002</v>
      </c>
      <c r="K70">
        <v>1</v>
      </c>
      <c r="L70">
        <v>4</v>
      </c>
      <c r="M70">
        <v>20</v>
      </c>
    </row>
    <row r="71" spans="1:13" x14ac:dyDescent="0.3">
      <c r="A71">
        <v>1</v>
      </c>
      <c r="B71">
        <v>1</v>
      </c>
      <c r="C71">
        <v>7</v>
      </c>
      <c r="D71">
        <v>71</v>
      </c>
      <c r="E71">
        <v>1</v>
      </c>
      <c r="F71">
        <v>1</v>
      </c>
      <c r="G71">
        <v>0.99990000000000001</v>
      </c>
      <c r="H71">
        <v>0.97709999999999997</v>
      </c>
      <c r="I71">
        <v>0</v>
      </c>
      <c r="J71">
        <v>0.99270000000000003</v>
      </c>
      <c r="K71">
        <v>1</v>
      </c>
      <c r="L71">
        <v>3</v>
      </c>
      <c r="M71">
        <v>18</v>
      </c>
    </row>
    <row r="72" spans="1:13" x14ac:dyDescent="0.3">
      <c r="A72">
        <v>1</v>
      </c>
      <c r="B72">
        <v>1</v>
      </c>
      <c r="C72">
        <v>5</v>
      </c>
      <c r="D72">
        <v>32</v>
      </c>
      <c r="E72">
        <v>0.97409999999999997</v>
      </c>
      <c r="F72">
        <v>0.99060000000000004</v>
      </c>
      <c r="G72">
        <v>0.97330000000000005</v>
      </c>
      <c r="H72">
        <v>0.69499999999999995</v>
      </c>
      <c r="I72">
        <v>0</v>
      </c>
      <c r="J72">
        <v>0.98529999999999995</v>
      </c>
      <c r="K72">
        <v>0</v>
      </c>
      <c r="L72">
        <v>0</v>
      </c>
      <c r="M72">
        <v>17</v>
      </c>
    </row>
    <row r="73" spans="1:13" x14ac:dyDescent="0.3">
      <c r="A73">
        <v>1</v>
      </c>
      <c r="B73">
        <v>1</v>
      </c>
      <c r="C73">
        <v>6</v>
      </c>
      <c r="D73">
        <v>16</v>
      </c>
      <c r="E73">
        <v>0.96530000000000005</v>
      </c>
      <c r="F73">
        <v>0.91290000000000004</v>
      </c>
      <c r="G73">
        <v>0.88470000000000004</v>
      </c>
      <c r="H73">
        <v>0.66590000000000005</v>
      </c>
      <c r="I73">
        <v>0</v>
      </c>
      <c r="J73">
        <v>0.99629999999999996</v>
      </c>
      <c r="K73">
        <v>1</v>
      </c>
      <c r="L73">
        <v>4</v>
      </c>
      <c r="M73">
        <v>15</v>
      </c>
    </row>
    <row r="74" spans="1:13" x14ac:dyDescent="0.3">
      <c r="A74">
        <v>1</v>
      </c>
      <c r="B74">
        <v>1</v>
      </c>
      <c r="C74">
        <v>2</v>
      </c>
      <c r="D74">
        <v>16</v>
      </c>
      <c r="E74">
        <v>0.68969999999999998</v>
      </c>
      <c r="F74">
        <v>0.66390000000000005</v>
      </c>
      <c r="G74">
        <v>0.75390000000000001</v>
      </c>
      <c r="H74">
        <v>0.1744</v>
      </c>
      <c r="I74">
        <v>0</v>
      </c>
      <c r="J74">
        <v>0.99270000000000003</v>
      </c>
      <c r="K74">
        <v>1</v>
      </c>
      <c r="L74">
        <v>3</v>
      </c>
      <c r="M74">
        <v>18</v>
      </c>
    </row>
    <row r="75" spans="1:13" x14ac:dyDescent="0.3">
      <c r="A75">
        <v>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3</v>
      </c>
      <c r="L75">
        <v>3</v>
      </c>
      <c r="M75">
        <v>15</v>
      </c>
    </row>
    <row r="76" spans="1:13" x14ac:dyDescent="0.3">
      <c r="A76">
        <v>1</v>
      </c>
      <c r="B76">
        <v>1</v>
      </c>
      <c r="C76">
        <v>3</v>
      </c>
      <c r="D76">
        <v>8</v>
      </c>
      <c r="E76">
        <v>0.69279999999999997</v>
      </c>
      <c r="F76">
        <v>0.55779999999999996</v>
      </c>
      <c r="G76">
        <v>0.50009999999999999</v>
      </c>
      <c r="H76">
        <v>0.29399999999999998</v>
      </c>
      <c r="I76">
        <v>0</v>
      </c>
      <c r="J76">
        <v>1</v>
      </c>
      <c r="K76">
        <v>1</v>
      </c>
      <c r="L76">
        <v>3</v>
      </c>
      <c r="M76">
        <v>25</v>
      </c>
    </row>
    <row r="77" spans="1:13" x14ac:dyDescent="0.3">
      <c r="A77">
        <v>3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3</v>
      </c>
      <c r="L77">
        <v>3</v>
      </c>
      <c r="M77">
        <v>15</v>
      </c>
    </row>
    <row r="78" spans="1:13" x14ac:dyDescent="0.3">
      <c r="A78">
        <v>3</v>
      </c>
      <c r="B78">
        <v>3</v>
      </c>
      <c r="C78">
        <v>5</v>
      </c>
      <c r="D78">
        <v>76</v>
      </c>
      <c r="E78">
        <v>1</v>
      </c>
      <c r="F78">
        <v>1</v>
      </c>
      <c r="G78">
        <v>1</v>
      </c>
      <c r="H78">
        <v>0.9718</v>
      </c>
      <c r="I78">
        <v>2</v>
      </c>
      <c r="J78">
        <v>1</v>
      </c>
      <c r="K78">
        <v>3</v>
      </c>
      <c r="L78">
        <v>3</v>
      </c>
      <c r="M78">
        <v>20</v>
      </c>
    </row>
    <row r="79" spans="1:13" x14ac:dyDescent="0.3">
      <c r="A79">
        <v>1</v>
      </c>
      <c r="B79">
        <v>1</v>
      </c>
      <c r="C79">
        <v>3</v>
      </c>
      <c r="D79">
        <v>16</v>
      </c>
      <c r="E79">
        <v>0.74770000000000003</v>
      </c>
      <c r="F79">
        <v>0.67620000000000002</v>
      </c>
      <c r="G79">
        <v>0.65069999999999995</v>
      </c>
      <c r="H79">
        <v>5.8099999999999999E-2</v>
      </c>
      <c r="I79">
        <v>0</v>
      </c>
      <c r="J79">
        <v>0.98899999999999999</v>
      </c>
      <c r="K79">
        <v>0</v>
      </c>
      <c r="L79">
        <v>0</v>
      </c>
      <c r="M79">
        <v>11</v>
      </c>
    </row>
    <row r="80" spans="1:13" x14ac:dyDescent="0.3">
      <c r="A80">
        <v>1</v>
      </c>
      <c r="B80">
        <v>1</v>
      </c>
      <c r="C80">
        <v>3</v>
      </c>
      <c r="D80">
        <v>37</v>
      </c>
      <c r="E80">
        <v>0.99970000000000003</v>
      </c>
      <c r="F80">
        <v>0.99709999999999999</v>
      </c>
      <c r="G80">
        <v>0.90369999999999995</v>
      </c>
      <c r="H80">
        <v>0.68930000000000002</v>
      </c>
      <c r="I80">
        <v>1</v>
      </c>
      <c r="J80">
        <v>0.99629999999999996</v>
      </c>
      <c r="K80">
        <v>1</v>
      </c>
      <c r="L80">
        <v>3</v>
      </c>
      <c r="M80">
        <v>15</v>
      </c>
    </row>
    <row r="81" spans="1:13" x14ac:dyDescent="0.3">
      <c r="A81">
        <v>1</v>
      </c>
      <c r="B81">
        <v>1</v>
      </c>
      <c r="C81">
        <v>6</v>
      </c>
      <c r="D81">
        <v>75</v>
      </c>
      <c r="E81">
        <v>1</v>
      </c>
      <c r="F81">
        <v>1</v>
      </c>
      <c r="G81">
        <v>0.99970000000000003</v>
      </c>
      <c r="H81">
        <v>0.98950000000000005</v>
      </c>
      <c r="I81">
        <v>2</v>
      </c>
      <c r="J81">
        <v>0.99629999999999996</v>
      </c>
      <c r="K81">
        <v>1</v>
      </c>
      <c r="L81">
        <v>3</v>
      </c>
      <c r="M81">
        <v>20</v>
      </c>
    </row>
    <row r="82" spans="1:13" x14ac:dyDescent="0.3">
      <c r="A82">
        <v>1</v>
      </c>
      <c r="B82">
        <v>1</v>
      </c>
      <c r="C82">
        <v>5</v>
      </c>
      <c r="D82">
        <v>48</v>
      </c>
      <c r="E82">
        <v>0.99990000000000001</v>
      </c>
      <c r="F82">
        <v>0.99980000000000002</v>
      </c>
      <c r="G82">
        <v>0.98529999999999995</v>
      </c>
      <c r="H82">
        <v>0.78280000000000005</v>
      </c>
      <c r="I82">
        <v>0</v>
      </c>
      <c r="J82">
        <v>0.99270000000000003</v>
      </c>
      <c r="K82">
        <v>1</v>
      </c>
      <c r="L82">
        <v>3</v>
      </c>
      <c r="M82">
        <v>18</v>
      </c>
    </row>
    <row r="83" spans="1:13" x14ac:dyDescent="0.3">
      <c r="A83">
        <v>1</v>
      </c>
      <c r="B83">
        <v>1</v>
      </c>
      <c r="C83">
        <v>1</v>
      </c>
      <c r="D83">
        <v>1</v>
      </c>
      <c r="E83">
        <v>6.6900000000000001E-2</v>
      </c>
      <c r="F83">
        <v>4.7699999999999999E-2</v>
      </c>
      <c r="G83">
        <v>2.1899999999999999E-2</v>
      </c>
      <c r="H83">
        <v>4.6800000000000001E-2</v>
      </c>
      <c r="I83">
        <v>2</v>
      </c>
      <c r="J83">
        <v>1</v>
      </c>
      <c r="K83">
        <v>1</v>
      </c>
      <c r="L83">
        <v>3</v>
      </c>
      <c r="M83">
        <v>25</v>
      </c>
    </row>
    <row r="84" spans="1:13" x14ac:dyDescent="0.3">
      <c r="A84">
        <v>1</v>
      </c>
      <c r="B84">
        <v>1</v>
      </c>
      <c r="C84">
        <v>7</v>
      </c>
      <c r="D84">
        <v>58</v>
      </c>
      <c r="E84">
        <v>1</v>
      </c>
      <c r="F84">
        <v>1</v>
      </c>
      <c r="G84">
        <v>0.99929999999999997</v>
      </c>
      <c r="H84">
        <v>0.98519999999999996</v>
      </c>
      <c r="I84">
        <v>1</v>
      </c>
      <c r="J84">
        <v>0.99629999999999996</v>
      </c>
      <c r="K84">
        <v>1</v>
      </c>
      <c r="L84">
        <v>3</v>
      </c>
      <c r="M84">
        <v>20</v>
      </c>
    </row>
    <row r="85" spans="1:13" x14ac:dyDescent="0.3">
      <c r="A85">
        <v>1</v>
      </c>
      <c r="B85">
        <v>1</v>
      </c>
      <c r="C85">
        <v>2</v>
      </c>
      <c r="D85">
        <v>2</v>
      </c>
      <c r="E85">
        <v>0.59240000000000004</v>
      </c>
      <c r="F85">
        <v>0.55130000000000001</v>
      </c>
      <c r="G85">
        <v>0.59619999999999995</v>
      </c>
      <c r="H85">
        <v>0.44879999999999998</v>
      </c>
      <c r="I85">
        <v>2</v>
      </c>
      <c r="J85">
        <v>1</v>
      </c>
      <c r="K85">
        <v>1</v>
      </c>
      <c r="L85">
        <v>3</v>
      </c>
      <c r="M85">
        <v>25</v>
      </c>
    </row>
    <row r="86" spans="1:13" x14ac:dyDescent="0.3">
      <c r="A86">
        <v>1</v>
      </c>
      <c r="B86">
        <v>1</v>
      </c>
      <c r="C86">
        <v>4</v>
      </c>
      <c r="D86">
        <v>52</v>
      </c>
      <c r="E86">
        <v>1</v>
      </c>
      <c r="F86">
        <v>1</v>
      </c>
      <c r="G86">
        <v>0.99960000000000004</v>
      </c>
      <c r="H86">
        <v>0.73109999999999997</v>
      </c>
      <c r="I86">
        <v>0</v>
      </c>
      <c r="J86">
        <v>1</v>
      </c>
      <c r="K86">
        <v>1</v>
      </c>
      <c r="L86">
        <v>3</v>
      </c>
      <c r="M86">
        <v>20</v>
      </c>
    </row>
    <row r="87" spans="1:13" x14ac:dyDescent="0.3">
      <c r="A87">
        <v>1</v>
      </c>
      <c r="B87">
        <v>1</v>
      </c>
      <c r="C87">
        <v>4</v>
      </c>
      <c r="D87">
        <v>32</v>
      </c>
      <c r="E87">
        <v>0.97619999999999996</v>
      </c>
      <c r="F87">
        <v>0.9899</v>
      </c>
      <c r="G87">
        <v>0.9819</v>
      </c>
      <c r="H87">
        <v>0.56659999999999999</v>
      </c>
      <c r="I87">
        <v>0</v>
      </c>
      <c r="J87">
        <v>1</v>
      </c>
      <c r="K87">
        <v>1</v>
      </c>
      <c r="L87">
        <v>3</v>
      </c>
      <c r="M87">
        <v>20</v>
      </c>
    </row>
    <row r="88" spans="1:13" x14ac:dyDescent="0.3">
      <c r="A88">
        <v>1</v>
      </c>
      <c r="B88">
        <v>1</v>
      </c>
      <c r="C88">
        <v>3</v>
      </c>
      <c r="D88">
        <v>8</v>
      </c>
      <c r="E88">
        <v>0.78859999999999997</v>
      </c>
      <c r="F88">
        <v>0.72660000000000002</v>
      </c>
      <c r="G88">
        <v>0.77690000000000003</v>
      </c>
      <c r="H88">
        <v>0.54</v>
      </c>
      <c r="I88">
        <v>0</v>
      </c>
      <c r="J88">
        <v>0.94140000000000001</v>
      </c>
      <c r="K88">
        <v>1</v>
      </c>
      <c r="L88">
        <v>5</v>
      </c>
      <c r="M88">
        <v>20</v>
      </c>
    </row>
    <row r="89" spans="1:13" x14ac:dyDescent="0.3">
      <c r="A89">
        <v>1</v>
      </c>
      <c r="B89">
        <v>1</v>
      </c>
      <c r="C89">
        <v>3</v>
      </c>
      <c r="D89">
        <v>12</v>
      </c>
      <c r="E89">
        <v>0.88449999999999995</v>
      </c>
      <c r="F89">
        <v>0.95989999999999998</v>
      </c>
      <c r="G89">
        <v>0.87129999999999996</v>
      </c>
      <c r="H89">
        <v>9.7199999999999995E-2</v>
      </c>
      <c r="I89">
        <v>0</v>
      </c>
      <c r="J89">
        <v>0.94140000000000001</v>
      </c>
      <c r="K89">
        <v>1</v>
      </c>
      <c r="L89">
        <v>5</v>
      </c>
      <c r="M89">
        <v>20</v>
      </c>
    </row>
    <row r="90" spans="1:13" x14ac:dyDescent="0.3">
      <c r="A90">
        <v>1</v>
      </c>
      <c r="B90">
        <v>1</v>
      </c>
      <c r="C90">
        <v>5</v>
      </c>
      <c r="D90">
        <v>15</v>
      </c>
      <c r="E90">
        <v>0.99990000000000001</v>
      </c>
      <c r="F90">
        <v>0.99960000000000004</v>
      </c>
      <c r="G90">
        <v>0.95699999999999996</v>
      </c>
      <c r="H90">
        <v>0.59989999999999999</v>
      </c>
      <c r="I90">
        <v>0</v>
      </c>
      <c r="J90">
        <v>0.99270000000000003</v>
      </c>
      <c r="K90">
        <v>1</v>
      </c>
      <c r="L90">
        <v>3</v>
      </c>
      <c r="M90">
        <v>18</v>
      </c>
    </row>
    <row r="91" spans="1:13" x14ac:dyDescent="0.3">
      <c r="A91">
        <v>1</v>
      </c>
      <c r="B91">
        <v>1</v>
      </c>
      <c r="C91">
        <v>3</v>
      </c>
      <c r="D91">
        <v>13</v>
      </c>
      <c r="E91">
        <v>0.67930000000000001</v>
      </c>
      <c r="F91">
        <v>0.54469999999999996</v>
      </c>
      <c r="G91">
        <v>0.57640000000000002</v>
      </c>
      <c r="H91">
        <v>0.41699999999999998</v>
      </c>
      <c r="I91">
        <v>0</v>
      </c>
      <c r="J91">
        <v>0.99270000000000003</v>
      </c>
      <c r="K91">
        <v>1</v>
      </c>
      <c r="L91">
        <v>3</v>
      </c>
      <c r="M91">
        <v>18</v>
      </c>
    </row>
    <row r="92" spans="1:13" x14ac:dyDescent="0.3">
      <c r="A92">
        <v>1</v>
      </c>
      <c r="B92">
        <v>1</v>
      </c>
      <c r="C92">
        <v>2</v>
      </c>
      <c r="D92">
        <v>3</v>
      </c>
      <c r="E92">
        <v>0.43519999999999998</v>
      </c>
      <c r="F92">
        <v>0.24979999999999999</v>
      </c>
      <c r="G92">
        <v>0.22550000000000001</v>
      </c>
      <c r="H92">
        <v>0.33460000000000001</v>
      </c>
      <c r="I92">
        <v>0</v>
      </c>
      <c r="J92">
        <v>0.99629999999999996</v>
      </c>
      <c r="K92">
        <v>1</v>
      </c>
      <c r="L92">
        <v>4</v>
      </c>
      <c r="M92">
        <v>9</v>
      </c>
    </row>
    <row r="93" spans="1:13" x14ac:dyDescent="0.3">
      <c r="A93">
        <v>1</v>
      </c>
      <c r="B93">
        <v>1</v>
      </c>
      <c r="C93">
        <v>3</v>
      </c>
      <c r="D93">
        <v>6</v>
      </c>
      <c r="E93">
        <v>0.80369999999999997</v>
      </c>
      <c r="F93">
        <v>0.754</v>
      </c>
      <c r="G93">
        <v>0.84230000000000005</v>
      </c>
      <c r="H93">
        <v>0.52980000000000005</v>
      </c>
      <c r="I93">
        <v>0</v>
      </c>
      <c r="J93">
        <v>0.99629999999999996</v>
      </c>
      <c r="K93">
        <v>1</v>
      </c>
      <c r="L93">
        <v>3</v>
      </c>
      <c r="M93">
        <v>17</v>
      </c>
    </row>
    <row r="94" spans="1:13" x14ac:dyDescent="0.3">
      <c r="A94">
        <v>1</v>
      </c>
      <c r="B94">
        <v>1</v>
      </c>
      <c r="C94">
        <v>3</v>
      </c>
      <c r="D94">
        <v>16</v>
      </c>
      <c r="E94">
        <v>0.91949999999999998</v>
      </c>
      <c r="F94">
        <v>0.86250000000000004</v>
      </c>
      <c r="G94">
        <v>0.80489999999999995</v>
      </c>
      <c r="H94">
        <v>0.61429999999999996</v>
      </c>
      <c r="I94">
        <v>1</v>
      </c>
      <c r="J94">
        <v>0.99629999999999996</v>
      </c>
      <c r="K94">
        <v>1</v>
      </c>
      <c r="L94">
        <v>3</v>
      </c>
      <c r="M94">
        <v>25</v>
      </c>
    </row>
    <row r="95" spans="1:13" x14ac:dyDescent="0.3">
      <c r="A95">
        <v>4</v>
      </c>
      <c r="B95">
        <v>4</v>
      </c>
      <c r="C95">
        <v>4</v>
      </c>
      <c r="D95">
        <v>6</v>
      </c>
      <c r="E95">
        <v>0.871</v>
      </c>
      <c r="F95">
        <v>0.94599999999999995</v>
      </c>
      <c r="G95">
        <v>0.81510000000000005</v>
      </c>
      <c r="H95">
        <v>0.35099999999999998</v>
      </c>
      <c r="I95">
        <v>0</v>
      </c>
      <c r="J95">
        <v>1</v>
      </c>
      <c r="K95">
        <v>5</v>
      </c>
      <c r="L95">
        <v>5</v>
      </c>
      <c r="M95">
        <v>9</v>
      </c>
    </row>
    <row r="96" spans="1:13" x14ac:dyDescent="0.3">
      <c r="A96">
        <v>2</v>
      </c>
      <c r="B96">
        <v>2</v>
      </c>
      <c r="C96">
        <v>4</v>
      </c>
      <c r="D96">
        <v>28</v>
      </c>
      <c r="E96">
        <v>0.99990000000000001</v>
      </c>
      <c r="F96">
        <v>0.99729999999999996</v>
      </c>
      <c r="G96">
        <v>0.92810000000000004</v>
      </c>
      <c r="H96">
        <v>0.66690000000000005</v>
      </c>
      <c r="I96">
        <v>1</v>
      </c>
      <c r="J96">
        <v>1</v>
      </c>
      <c r="K96">
        <v>2</v>
      </c>
      <c r="L96">
        <v>3</v>
      </c>
      <c r="M96">
        <v>20</v>
      </c>
    </row>
    <row r="97" spans="1:13" x14ac:dyDescent="0.3">
      <c r="A97">
        <v>1</v>
      </c>
      <c r="B97">
        <v>1</v>
      </c>
      <c r="C97">
        <v>4</v>
      </c>
      <c r="D97">
        <v>43</v>
      </c>
      <c r="E97">
        <v>1</v>
      </c>
      <c r="F97">
        <v>0.99980000000000002</v>
      </c>
      <c r="G97">
        <v>0.98060000000000003</v>
      </c>
      <c r="H97">
        <v>0.78269999999999995</v>
      </c>
      <c r="I97">
        <v>0</v>
      </c>
      <c r="J97">
        <v>0.86080000000000001</v>
      </c>
      <c r="K97">
        <v>1</v>
      </c>
      <c r="L97">
        <v>3</v>
      </c>
      <c r="M97">
        <v>16</v>
      </c>
    </row>
    <row r="98" spans="1:13" x14ac:dyDescent="0.3">
      <c r="A98">
        <v>1</v>
      </c>
      <c r="B98">
        <v>1</v>
      </c>
      <c r="C98">
        <v>2</v>
      </c>
      <c r="D98">
        <v>21</v>
      </c>
      <c r="E98">
        <v>0.95040000000000002</v>
      </c>
      <c r="F98">
        <v>0.90310000000000001</v>
      </c>
      <c r="G98">
        <v>0.92700000000000005</v>
      </c>
      <c r="H98">
        <v>0.75049999999999994</v>
      </c>
      <c r="I98">
        <v>1</v>
      </c>
      <c r="J98">
        <v>1</v>
      </c>
      <c r="K98">
        <v>1</v>
      </c>
      <c r="L98">
        <v>3</v>
      </c>
      <c r="M98">
        <v>25</v>
      </c>
    </row>
    <row r="99" spans="1:13" x14ac:dyDescent="0.3">
      <c r="A99">
        <v>1</v>
      </c>
      <c r="B99">
        <v>1</v>
      </c>
      <c r="C99">
        <v>3</v>
      </c>
      <c r="D99">
        <v>15</v>
      </c>
      <c r="E99">
        <v>0.58299999999999996</v>
      </c>
      <c r="F99">
        <v>0.51249999999999996</v>
      </c>
      <c r="G99">
        <v>0.39319999999999999</v>
      </c>
      <c r="H99">
        <v>0.24329999999999999</v>
      </c>
      <c r="I99">
        <v>2</v>
      </c>
      <c r="J99">
        <v>1</v>
      </c>
      <c r="K99">
        <v>1</v>
      </c>
      <c r="L99">
        <v>3</v>
      </c>
      <c r="M99">
        <v>15</v>
      </c>
    </row>
    <row r="100" spans="1:13" x14ac:dyDescent="0.3">
      <c r="A100">
        <v>1</v>
      </c>
      <c r="B100">
        <v>1</v>
      </c>
      <c r="C100">
        <v>1</v>
      </c>
      <c r="D100">
        <v>6</v>
      </c>
      <c r="E100">
        <v>0.1789</v>
      </c>
      <c r="F100">
        <v>0.14829999999999999</v>
      </c>
      <c r="G100">
        <v>7.9699999999999993E-2</v>
      </c>
      <c r="H100">
        <v>8.77E-2</v>
      </c>
      <c r="I100">
        <v>5</v>
      </c>
      <c r="J100">
        <v>1</v>
      </c>
      <c r="K100">
        <v>1</v>
      </c>
      <c r="L100">
        <v>3</v>
      </c>
      <c r="M100">
        <v>25</v>
      </c>
    </row>
    <row r="101" spans="1:13" x14ac:dyDescent="0.3">
      <c r="A101">
        <v>1</v>
      </c>
      <c r="B101">
        <v>1</v>
      </c>
      <c r="C101">
        <v>5</v>
      </c>
      <c r="D101">
        <v>48</v>
      </c>
      <c r="E101">
        <v>1</v>
      </c>
      <c r="F101">
        <v>0.99980000000000002</v>
      </c>
      <c r="G101">
        <v>0.98860000000000003</v>
      </c>
      <c r="H101">
        <v>0.81889999999999996</v>
      </c>
      <c r="I101">
        <v>0</v>
      </c>
      <c r="J101">
        <v>0.90480000000000005</v>
      </c>
      <c r="K101">
        <v>1</v>
      </c>
      <c r="L101">
        <v>3</v>
      </c>
      <c r="M101">
        <v>18</v>
      </c>
    </row>
    <row r="102" spans="1:13" x14ac:dyDescent="0.3">
      <c r="A102">
        <v>1</v>
      </c>
      <c r="B102">
        <v>1</v>
      </c>
      <c r="C102">
        <v>4</v>
      </c>
      <c r="D102">
        <v>30</v>
      </c>
      <c r="E102">
        <v>0.94530000000000003</v>
      </c>
      <c r="F102">
        <v>0.89349999999999996</v>
      </c>
      <c r="G102">
        <v>0.89180000000000004</v>
      </c>
      <c r="H102">
        <v>0.66859999999999997</v>
      </c>
      <c r="I102">
        <v>2</v>
      </c>
      <c r="J102">
        <v>0.99629999999999996</v>
      </c>
      <c r="K102">
        <v>1</v>
      </c>
      <c r="L102">
        <v>3</v>
      </c>
      <c r="M102">
        <v>20</v>
      </c>
    </row>
    <row r="103" spans="1:13" x14ac:dyDescent="0.3">
      <c r="A103">
        <v>1</v>
      </c>
      <c r="B103">
        <v>1</v>
      </c>
      <c r="C103">
        <v>7</v>
      </c>
      <c r="D103">
        <v>40</v>
      </c>
      <c r="E103">
        <v>1</v>
      </c>
      <c r="F103">
        <v>0.99990000000000001</v>
      </c>
      <c r="G103">
        <v>0.99160000000000004</v>
      </c>
      <c r="H103">
        <v>0.77300000000000002</v>
      </c>
      <c r="I103">
        <v>0</v>
      </c>
      <c r="J103">
        <v>0.94140000000000001</v>
      </c>
      <c r="K103">
        <v>1</v>
      </c>
      <c r="L103">
        <v>5</v>
      </c>
      <c r="M103">
        <v>20</v>
      </c>
    </row>
    <row r="104" spans="1:13" x14ac:dyDescent="0.3">
      <c r="A104">
        <v>1</v>
      </c>
      <c r="B104">
        <v>1</v>
      </c>
      <c r="C104">
        <v>2</v>
      </c>
      <c r="D104">
        <v>5</v>
      </c>
      <c r="E104">
        <v>0.83940000000000003</v>
      </c>
      <c r="F104">
        <v>0.73829999999999996</v>
      </c>
      <c r="G104">
        <v>0.7732</v>
      </c>
      <c r="H104">
        <v>0.55179999999999996</v>
      </c>
      <c r="I104">
        <v>1</v>
      </c>
      <c r="J104">
        <v>1</v>
      </c>
      <c r="K104">
        <v>1</v>
      </c>
      <c r="L104">
        <v>3</v>
      </c>
      <c r="M104">
        <v>15</v>
      </c>
    </row>
    <row r="105" spans="1:13" x14ac:dyDescent="0.3">
      <c r="A105">
        <v>1</v>
      </c>
      <c r="B105">
        <v>1</v>
      </c>
      <c r="C105">
        <v>2</v>
      </c>
      <c r="D105">
        <v>6</v>
      </c>
      <c r="E105">
        <v>0.92869999999999997</v>
      </c>
      <c r="F105">
        <v>0.84060000000000001</v>
      </c>
      <c r="G105">
        <v>0.87549999999999994</v>
      </c>
      <c r="H105">
        <v>0.58160000000000001</v>
      </c>
      <c r="I105">
        <v>2</v>
      </c>
      <c r="J105">
        <v>1</v>
      </c>
      <c r="K105">
        <v>1</v>
      </c>
      <c r="L105">
        <v>3</v>
      </c>
      <c r="M105">
        <v>20</v>
      </c>
    </row>
    <row r="106" spans="1:13" x14ac:dyDescent="0.3">
      <c r="A106">
        <v>1</v>
      </c>
      <c r="B106">
        <v>1</v>
      </c>
      <c r="C106">
        <v>5</v>
      </c>
      <c r="D106">
        <v>61</v>
      </c>
      <c r="E106">
        <v>0.97119999999999995</v>
      </c>
      <c r="F106">
        <v>0.91420000000000001</v>
      </c>
      <c r="G106">
        <v>0.92569999999999997</v>
      </c>
      <c r="H106">
        <v>0.87790000000000001</v>
      </c>
      <c r="I106">
        <v>0</v>
      </c>
      <c r="J106">
        <v>0.98529999999999995</v>
      </c>
      <c r="K106">
        <v>1</v>
      </c>
      <c r="L106">
        <v>3</v>
      </c>
      <c r="M106">
        <v>17</v>
      </c>
    </row>
    <row r="107" spans="1:13" x14ac:dyDescent="0.3">
      <c r="A107">
        <v>1</v>
      </c>
      <c r="B107">
        <v>1</v>
      </c>
      <c r="C107">
        <v>7</v>
      </c>
      <c r="D107">
        <v>61</v>
      </c>
      <c r="E107">
        <v>1</v>
      </c>
      <c r="F107">
        <v>1</v>
      </c>
      <c r="G107">
        <v>0.995</v>
      </c>
      <c r="H107">
        <v>0.90949999999999998</v>
      </c>
      <c r="I107">
        <v>0</v>
      </c>
      <c r="J107">
        <v>1</v>
      </c>
      <c r="K107">
        <v>1</v>
      </c>
      <c r="L107">
        <v>4</v>
      </c>
      <c r="M107">
        <v>15</v>
      </c>
    </row>
    <row r="108" spans="1:13" x14ac:dyDescent="0.3">
      <c r="A108">
        <v>1</v>
      </c>
      <c r="B108">
        <v>1</v>
      </c>
      <c r="C108">
        <v>2</v>
      </c>
      <c r="D108">
        <v>2</v>
      </c>
      <c r="E108">
        <v>0.59240000000000004</v>
      </c>
      <c r="F108">
        <v>0.55130000000000001</v>
      </c>
      <c r="G108">
        <v>0.59619999999999995</v>
      </c>
      <c r="H108">
        <v>0.44879999999999998</v>
      </c>
      <c r="I108">
        <v>1</v>
      </c>
      <c r="J108">
        <v>1</v>
      </c>
      <c r="K108">
        <v>1</v>
      </c>
      <c r="L108">
        <v>3</v>
      </c>
      <c r="M108">
        <v>15</v>
      </c>
    </row>
    <row r="109" spans="1:13" x14ac:dyDescent="0.3">
      <c r="A109">
        <v>1</v>
      </c>
      <c r="B109">
        <v>1</v>
      </c>
      <c r="C109">
        <v>6</v>
      </c>
      <c r="D109">
        <v>28</v>
      </c>
      <c r="E109">
        <v>0.99990000000000001</v>
      </c>
      <c r="F109">
        <v>0.99950000000000006</v>
      </c>
      <c r="G109">
        <v>0.93400000000000005</v>
      </c>
      <c r="H109">
        <v>0.74229999999999996</v>
      </c>
      <c r="I109">
        <v>0</v>
      </c>
      <c r="J109">
        <v>1</v>
      </c>
      <c r="K109">
        <v>1</v>
      </c>
      <c r="L109">
        <v>3</v>
      </c>
      <c r="M109">
        <v>20</v>
      </c>
    </row>
    <row r="110" spans="1:13" x14ac:dyDescent="0.3">
      <c r="A110">
        <v>1</v>
      </c>
      <c r="B110">
        <v>1</v>
      </c>
      <c r="C110">
        <v>3</v>
      </c>
      <c r="D110">
        <v>7</v>
      </c>
      <c r="E110">
        <v>0.52410000000000001</v>
      </c>
      <c r="F110">
        <v>0.38319999999999999</v>
      </c>
      <c r="G110">
        <v>0.28499999999999998</v>
      </c>
      <c r="H110">
        <v>0.36890000000000001</v>
      </c>
      <c r="I110">
        <v>0</v>
      </c>
      <c r="J110">
        <v>0.97440000000000004</v>
      </c>
      <c r="K110">
        <v>1</v>
      </c>
      <c r="L110">
        <v>3</v>
      </c>
      <c r="M110">
        <v>9</v>
      </c>
    </row>
    <row r="111" spans="1:13" x14ac:dyDescent="0.3">
      <c r="A111">
        <v>3</v>
      </c>
      <c r="B111">
        <v>3</v>
      </c>
      <c r="C111">
        <v>3</v>
      </c>
      <c r="D111">
        <v>29</v>
      </c>
      <c r="E111">
        <v>1</v>
      </c>
      <c r="F111">
        <v>0.99950000000000006</v>
      </c>
      <c r="G111">
        <v>0.996</v>
      </c>
      <c r="H111">
        <v>0.2432</v>
      </c>
      <c r="I111">
        <v>0</v>
      </c>
      <c r="J111">
        <v>1</v>
      </c>
      <c r="K111">
        <v>2</v>
      </c>
      <c r="L111">
        <v>3</v>
      </c>
      <c r="M111">
        <v>9</v>
      </c>
    </row>
    <row r="112" spans="1:13" x14ac:dyDescent="0.3">
      <c r="A112">
        <v>1</v>
      </c>
      <c r="B112">
        <v>1</v>
      </c>
      <c r="C112">
        <v>7</v>
      </c>
      <c r="D112">
        <v>107</v>
      </c>
      <c r="E112">
        <v>1</v>
      </c>
      <c r="F112">
        <v>1</v>
      </c>
      <c r="G112">
        <v>1</v>
      </c>
      <c r="H112">
        <v>0.997</v>
      </c>
      <c r="I112">
        <v>0</v>
      </c>
      <c r="J112">
        <v>0.86809999999999998</v>
      </c>
      <c r="K112">
        <v>1</v>
      </c>
      <c r="L112">
        <v>3</v>
      </c>
      <c r="M112">
        <v>23</v>
      </c>
    </row>
    <row r="113" spans="1:13" x14ac:dyDescent="0.3">
      <c r="A113">
        <v>1</v>
      </c>
      <c r="B113">
        <v>1</v>
      </c>
      <c r="C113">
        <v>3</v>
      </c>
      <c r="D113">
        <v>9</v>
      </c>
      <c r="E113">
        <v>0.44069999999999998</v>
      </c>
      <c r="F113">
        <v>0.41310000000000002</v>
      </c>
      <c r="G113">
        <v>0.39329999999999998</v>
      </c>
      <c r="H113">
        <v>8.14E-2</v>
      </c>
      <c r="I113">
        <v>0</v>
      </c>
      <c r="J113">
        <v>0.94140000000000001</v>
      </c>
      <c r="K113">
        <v>1</v>
      </c>
      <c r="L113">
        <v>5</v>
      </c>
      <c r="M113">
        <v>20</v>
      </c>
    </row>
    <row r="114" spans="1:13" x14ac:dyDescent="0.3">
      <c r="A114">
        <v>1</v>
      </c>
      <c r="B114">
        <v>1</v>
      </c>
      <c r="C114">
        <v>2</v>
      </c>
      <c r="D114">
        <v>3</v>
      </c>
      <c r="E114">
        <v>0.43690000000000001</v>
      </c>
      <c r="F114">
        <v>0.4052</v>
      </c>
      <c r="G114">
        <v>0.49490000000000001</v>
      </c>
      <c r="H114">
        <v>0.28050000000000003</v>
      </c>
      <c r="I114">
        <v>1</v>
      </c>
      <c r="J114">
        <v>1</v>
      </c>
      <c r="K114">
        <v>1</v>
      </c>
      <c r="L114">
        <v>3</v>
      </c>
      <c r="M114">
        <v>20</v>
      </c>
    </row>
    <row r="115" spans="1:13" x14ac:dyDescent="0.3">
      <c r="A115">
        <v>2</v>
      </c>
      <c r="B115">
        <v>2</v>
      </c>
      <c r="C115">
        <v>7</v>
      </c>
      <c r="D115">
        <v>84</v>
      </c>
      <c r="E115">
        <v>1</v>
      </c>
      <c r="F115">
        <v>1</v>
      </c>
      <c r="G115">
        <v>0.99980000000000002</v>
      </c>
      <c r="H115">
        <v>0.88170000000000004</v>
      </c>
      <c r="I115">
        <v>0</v>
      </c>
      <c r="J115">
        <v>1</v>
      </c>
      <c r="K115">
        <v>2</v>
      </c>
      <c r="L115">
        <v>3</v>
      </c>
      <c r="M115">
        <v>15</v>
      </c>
    </row>
    <row r="116" spans="1:13" x14ac:dyDescent="0.3">
      <c r="A116">
        <v>2</v>
      </c>
      <c r="B116">
        <v>2</v>
      </c>
      <c r="C116">
        <v>1</v>
      </c>
      <c r="D116">
        <v>1</v>
      </c>
      <c r="E116">
        <v>0.34549999999999997</v>
      </c>
      <c r="F116">
        <v>0.26679999999999998</v>
      </c>
      <c r="G116">
        <v>0.35970000000000002</v>
      </c>
      <c r="H116">
        <v>4.8099999999999997E-2</v>
      </c>
      <c r="I116">
        <v>1</v>
      </c>
      <c r="J116">
        <v>1</v>
      </c>
      <c r="K116">
        <v>2</v>
      </c>
      <c r="L116">
        <v>3</v>
      </c>
      <c r="M116">
        <v>20</v>
      </c>
    </row>
    <row r="117" spans="1:13" x14ac:dyDescent="0.3">
      <c r="A117">
        <v>1</v>
      </c>
      <c r="B117">
        <v>1</v>
      </c>
      <c r="C117">
        <v>2</v>
      </c>
      <c r="D117">
        <v>11</v>
      </c>
      <c r="E117">
        <v>0.84350000000000003</v>
      </c>
      <c r="F117">
        <v>0.70189999999999997</v>
      </c>
      <c r="G117">
        <v>0.7631</v>
      </c>
      <c r="H117">
        <v>0.54779999999999995</v>
      </c>
      <c r="I117">
        <v>1</v>
      </c>
      <c r="J117">
        <v>0.99629999999999996</v>
      </c>
      <c r="K117">
        <v>1</v>
      </c>
      <c r="L117">
        <v>4</v>
      </c>
      <c r="M117">
        <v>20</v>
      </c>
    </row>
    <row r="118" spans="1:13" x14ac:dyDescent="0.3">
      <c r="A118">
        <v>1</v>
      </c>
      <c r="B118">
        <v>1</v>
      </c>
      <c r="C118">
        <v>6</v>
      </c>
      <c r="D118">
        <v>36</v>
      </c>
      <c r="E118">
        <v>0.97699999999999998</v>
      </c>
      <c r="F118">
        <v>0.98880000000000001</v>
      </c>
      <c r="G118">
        <v>0.96189999999999998</v>
      </c>
      <c r="H118">
        <v>0.64270000000000005</v>
      </c>
      <c r="I118">
        <v>1</v>
      </c>
      <c r="J118">
        <v>0.99629999999999996</v>
      </c>
      <c r="K118">
        <v>1</v>
      </c>
      <c r="L118">
        <v>4</v>
      </c>
      <c r="M118">
        <v>20</v>
      </c>
    </row>
    <row r="119" spans="1:13" x14ac:dyDescent="0.3">
      <c r="A119">
        <v>3</v>
      </c>
      <c r="B119">
        <v>3</v>
      </c>
      <c r="C119">
        <v>4</v>
      </c>
      <c r="D119">
        <v>38</v>
      </c>
      <c r="E119">
        <v>1</v>
      </c>
      <c r="F119">
        <v>1</v>
      </c>
      <c r="G119">
        <v>0.99939999999999996</v>
      </c>
      <c r="H119">
        <v>0.65869999999999995</v>
      </c>
      <c r="I119">
        <v>0</v>
      </c>
      <c r="J119">
        <v>1</v>
      </c>
      <c r="K119">
        <v>1</v>
      </c>
      <c r="L119">
        <v>3</v>
      </c>
      <c r="M119">
        <v>9</v>
      </c>
    </row>
    <row r="120" spans="1:13" x14ac:dyDescent="0.3">
      <c r="A120">
        <v>1</v>
      </c>
      <c r="B120">
        <v>1</v>
      </c>
      <c r="C120">
        <v>3</v>
      </c>
      <c r="D120">
        <v>11</v>
      </c>
      <c r="E120">
        <v>0.57599999999999996</v>
      </c>
      <c r="F120">
        <v>0.45569999999999999</v>
      </c>
      <c r="G120">
        <v>0.376</v>
      </c>
      <c r="H120">
        <v>0.46970000000000001</v>
      </c>
      <c r="I120">
        <v>0</v>
      </c>
      <c r="J120">
        <v>0.99629999999999996</v>
      </c>
      <c r="K120">
        <v>1</v>
      </c>
      <c r="L120">
        <v>3</v>
      </c>
      <c r="M120">
        <v>9</v>
      </c>
    </row>
    <row r="121" spans="1:13" x14ac:dyDescent="0.3">
      <c r="A121">
        <v>6</v>
      </c>
      <c r="B121">
        <v>8</v>
      </c>
      <c r="C121">
        <v>1</v>
      </c>
      <c r="D121">
        <v>7</v>
      </c>
      <c r="E121">
        <v>0.41370000000000001</v>
      </c>
      <c r="F121">
        <v>0.21290000000000001</v>
      </c>
      <c r="G121">
        <v>0.2049</v>
      </c>
      <c r="H121">
        <v>0.38819999999999999</v>
      </c>
      <c r="I121">
        <v>0</v>
      </c>
      <c r="J121">
        <v>1</v>
      </c>
      <c r="K121">
        <v>4</v>
      </c>
      <c r="L121">
        <v>3</v>
      </c>
      <c r="M121">
        <v>9</v>
      </c>
    </row>
    <row r="122" spans="1:13" x14ac:dyDescent="0.3">
      <c r="A122">
        <v>1</v>
      </c>
      <c r="B122">
        <v>1</v>
      </c>
      <c r="C122">
        <v>4</v>
      </c>
      <c r="D122">
        <v>42</v>
      </c>
      <c r="E122">
        <v>0.97140000000000004</v>
      </c>
      <c r="F122">
        <v>0.93789999999999996</v>
      </c>
      <c r="G122">
        <v>0.92610000000000003</v>
      </c>
      <c r="H122">
        <v>0.89470000000000005</v>
      </c>
      <c r="I122">
        <v>0</v>
      </c>
      <c r="J122">
        <v>1</v>
      </c>
      <c r="K122">
        <v>1</v>
      </c>
      <c r="L122">
        <v>3</v>
      </c>
      <c r="M122">
        <v>20</v>
      </c>
    </row>
    <row r="123" spans="1:13" x14ac:dyDescent="0.3">
      <c r="A123">
        <v>1</v>
      </c>
      <c r="B123">
        <v>1</v>
      </c>
      <c r="C123">
        <v>2</v>
      </c>
      <c r="D123">
        <v>22</v>
      </c>
      <c r="E123">
        <v>0.91400000000000003</v>
      </c>
      <c r="F123">
        <v>0.88639999999999997</v>
      </c>
      <c r="G123">
        <v>0.9425</v>
      </c>
      <c r="H123">
        <v>0.26350000000000001</v>
      </c>
      <c r="I123">
        <v>0</v>
      </c>
      <c r="J123">
        <v>0.99270000000000003</v>
      </c>
      <c r="K123">
        <v>1</v>
      </c>
      <c r="L123">
        <v>3</v>
      </c>
      <c r="M123">
        <v>9</v>
      </c>
    </row>
    <row r="124" spans="1:13" x14ac:dyDescent="0.3">
      <c r="A124">
        <v>1</v>
      </c>
      <c r="B124">
        <v>1</v>
      </c>
      <c r="C124">
        <v>3</v>
      </c>
      <c r="D124">
        <v>11</v>
      </c>
      <c r="E124">
        <v>0.69679999999999997</v>
      </c>
      <c r="F124">
        <v>0.71220000000000006</v>
      </c>
      <c r="G124">
        <v>0.72099999999999997</v>
      </c>
      <c r="H124">
        <v>0.48670000000000002</v>
      </c>
      <c r="I124">
        <v>0</v>
      </c>
      <c r="J124">
        <v>1</v>
      </c>
      <c r="K124">
        <v>1</v>
      </c>
      <c r="L124">
        <v>3</v>
      </c>
      <c r="M124">
        <v>10</v>
      </c>
    </row>
    <row r="125" spans="1:13" x14ac:dyDescent="0.3">
      <c r="A125">
        <v>1</v>
      </c>
      <c r="B125">
        <v>1</v>
      </c>
      <c r="C125">
        <v>4</v>
      </c>
      <c r="D125">
        <v>41</v>
      </c>
      <c r="E125">
        <v>0.79459999999999997</v>
      </c>
      <c r="F125">
        <v>0.76719999999999999</v>
      </c>
      <c r="G125">
        <v>0.74139999999999995</v>
      </c>
      <c r="H125">
        <v>0.52569999999999995</v>
      </c>
      <c r="I125">
        <v>0</v>
      </c>
      <c r="J125">
        <v>1</v>
      </c>
      <c r="K125">
        <v>1</v>
      </c>
      <c r="L125">
        <v>3</v>
      </c>
      <c r="M125">
        <v>15</v>
      </c>
    </row>
    <row r="126" spans="1:13" x14ac:dyDescent="0.3">
      <c r="A126">
        <v>1</v>
      </c>
      <c r="B126">
        <v>1</v>
      </c>
      <c r="C126">
        <v>2</v>
      </c>
      <c r="D126">
        <v>30</v>
      </c>
      <c r="E126">
        <v>0.64059999999999995</v>
      </c>
      <c r="F126">
        <v>0.55740000000000001</v>
      </c>
      <c r="G126">
        <v>0.3831</v>
      </c>
      <c r="H126">
        <v>0.20899999999999999</v>
      </c>
      <c r="I126">
        <v>2</v>
      </c>
      <c r="J126">
        <v>1</v>
      </c>
      <c r="K126">
        <v>1</v>
      </c>
      <c r="L126">
        <v>3</v>
      </c>
      <c r="M126">
        <v>25</v>
      </c>
    </row>
    <row r="127" spans="1:13" x14ac:dyDescent="0.3">
      <c r="A127">
        <v>1</v>
      </c>
      <c r="B127">
        <v>1</v>
      </c>
      <c r="C127">
        <v>1</v>
      </c>
      <c r="D127">
        <v>3</v>
      </c>
      <c r="E127">
        <v>0.80520000000000003</v>
      </c>
      <c r="F127">
        <v>0.66790000000000005</v>
      </c>
      <c r="G127">
        <v>0.72960000000000003</v>
      </c>
      <c r="H127">
        <v>0.47649999999999998</v>
      </c>
      <c r="I127">
        <v>2</v>
      </c>
      <c r="J127">
        <v>1</v>
      </c>
      <c r="K127">
        <v>1</v>
      </c>
      <c r="L127">
        <v>4</v>
      </c>
      <c r="M127">
        <v>20</v>
      </c>
    </row>
    <row r="128" spans="1:13" x14ac:dyDescent="0.3">
      <c r="A128">
        <v>1</v>
      </c>
      <c r="B128">
        <v>1</v>
      </c>
      <c r="C128">
        <v>1</v>
      </c>
      <c r="D128">
        <v>6</v>
      </c>
      <c r="E128">
        <v>0.1789</v>
      </c>
      <c r="F128">
        <v>0.14829999999999999</v>
      </c>
      <c r="G128">
        <v>7.9699999999999993E-2</v>
      </c>
      <c r="H128">
        <v>8.77E-2</v>
      </c>
      <c r="I128">
        <v>3</v>
      </c>
      <c r="J128">
        <v>1</v>
      </c>
      <c r="K128">
        <v>1</v>
      </c>
      <c r="L128">
        <v>3</v>
      </c>
      <c r="M128">
        <v>20</v>
      </c>
    </row>
    <row r="129" spans="1:13" x14ac:dyDescent="0.3">
      <c r="A129">
        <v>1</v>
      </c>
      <c r="B129">
        <v>1</v>
      </c>
      <c r="C129">
        <v>5</v>
      </c>
      <c r="D129">
        <v>46</v>
      </c>
      <c r="E129">
        <v>1</v>
      </c>
      <c r="F129">
        <v>1</v>
      </c>
      <c r="G129">
        <v>0.99670000000000003</v>
      </c>
      <c r="H129">
        <v>0.76959999999999995</v>
      </c>
      <c r="I129">
        <v>0</v>
      </c>
      <c r="J129">
        <v>0.99629999999999996</v>
      </c>
      <c r="K129">
        <v>1</v>
      </c>
      <c r="L129">
        <v>3</v>
      </c>
      <c r="M129">
        <v>20</v>
      </c>
    </row>
    <row r="130" spans="1:13" x14ac:dyDescent="0.3">
      <c r="A130">
        <v>1</v>
      </c>
      <c r="B130">
        <v>1</v>
      </c>
      <c r="C130">
        <v>2</v>
      </c>
      <c r="D130">
        <v>34</v>
      </c>
      <c r="E130">
        <v>0.83220000000000005</v>
      </c>
      <c r="F130">
        <v>0.70660000000000001</v>
      </c>
      <c r="G130">
        <v>0.74139999999999995</v>
      </c>
      <c r="H130">
        <v>0.45379999999999998</v>
      </c>
      <c r="I130">
        <v>0</v>
      </c>
      <c r="J130">
        <v>1</v>
      </c>
      <c r="K130">
        <v>1</v>
      </c>
      <c r="L130">
        <v>3</v>
      </c>
      <c r="M130">
        <v>15</v>
      </c>
    </row>
    <row r="131" spans="1:13" x14ac:dyDescent="0.3">
      <c r="A131">
        <v>1</v>
      </c>
      <c r="B131">
        <v>1</v>
      </c>
      <c r="C131">
        <v>6</v>
      </c>
      <c r="D131">
        <v>44</v>
      </c>
      <c r="E131">
        <v>1</v>
      </c>
      <c r="F131">
        <v>0.99990000000000001</v>
      </c>
      <c r="G131">
        <v>0.98099999999999998</v>
      </c>
      <c r="H131">
        <v>0.72060000000000002</v>
      </c>
      <c r="I131">
        <v>0</v>
      </c>
      <c r="J131">
        <v>0.99270000000000003</v>
      </c>
      <c r="K131">
        <v>1</v>
      </c>
      <c r="L131">
        <v>4</v>
      </c>
      <c r="M131">
        <v>20</v>
      </c>
    </row>
    <row r="132" spans="1:13" x14ac:dyDescent="0.3">
      <c r="A132">
        <v>5</v>
      </c>
      <c r="B132">
        <v>5</v>
      </c>
      <c r="C132">
        <v>1</v>
      </c>
      <c r="D132">
        <v>2</v>
      </c>
      <c r="E132">
        <v>0.74360000000000004</v>
      </c>
      <c r="F132">
        <v>0.63590000000000002</v>
      </c>
      <c r="G132">
        <v>0.7167</v>
      </c>
      <c r="H132">
        <v>0.40200000000000002</v>
      </c>
      <c r="I132">
        <v>0</v>
      </c>
      <c r="J132">
        <v>1</v>
      </c>
      <c r="K132">
        <v>5</v>
      </c>
      <c r="L132">
        <v>3</v>
      </c>
      <c r="M132">
        <v>15</v>
      </c>
    </row>
    <row r="133" spans="1:13" x14ac:dyDescent="0.3">
      <c r="A133">
        <v>1</v>
      </c>
      <c r="B133">
        <v>1</v>
      </c>
      <c r="C133">
        <v>7</v>
      </c>
      <c r="D133">
        <v>59</v>
      </c>
      <c r="E133">
        <v>0.99909999999999999</v>
      </c>
      <c r="F133">
        <v>0.99929999999999997</v>
      </c>
      <c r="G133">
        <v>0.99670000000000003</v>
      </c>
      <c r="H133">
        <v>0.82689999999999997</v>
      </c>
      <c r="I133">
        <v>0</v>
      </c>
      <c r="J133">
        <v>0.99270000000000003</v>
      </c>
      <c r="K133">
        <v>1</v>
      </c>
      <c r="L133">
        <v>3</v>
      </c>
      <c r="M133">
        <v>18</v>
      </c>
    </row>
    <row r="134" spans="1:13" x14ac:dyDescent="0.3">
      <c r="A134">
        <v>1</v>
      </c>
      <c r="B134">
        <v>1</v>
      </c>
      <c r="C134">
        <v>1</v>
      </c>
      <c r="D134">
        <v>1</v>
      </c>
      <c r="E134">
        <v>3.0000000000000001E-3</v>
      </c>
      <c r="F134">
        <v>7.1999999999999998E-3</v>
      </c>
      <c r="G134">
        <v>2.8E-3</v>
      </c>
      <c r="H134">
        <v>0</v>
      </c>
      <c r="I134">
        <v>1</v>
      </c>
      <c r="J134">
        <v>1</v>
      </c>
      <c r="K134">
        <v>1</v>
      </c>
      <c r="L134">
        <v>4</v>
      </c>
      <c r="M134">
        <v>16</v>
      </c>
    </row>
    <row r="135" spans="1:13" x14ac:dyDescent="0.3">
      <c r="A135">
        <v>3</v>
      </c>
      <c r="B135">
        <v>3</v>
      </c>
      <c r="C135">
        <v>2</v>
      </c>
      <c r="D135">
        <v>3</v>
      </c>
      <c r="E135">
        <v>0.43519999999999998</v>
      </c>
      <c r="F135">
        <v>0.24979999999999999</v>
      </c>
      <c r="G135">
        <v>0.22550000000000001</v>
      </c>
      <c r="H135">
        <v>0.33460000000000001</v>
      </c>
      <c r="I135">
        <v>0</v>
      </c>
      <c r="J135">
        <v>1</v>
      </c>
      <c r="K135">
        <v>3</v>
      </c>
      <c r="L135">
        <v>3</v>
      </c>
      <c r="M135">
        <v>9</v>
      </c>
    </row>
    <row r="136" spans="1:13" x14ac:dyDescent="0.3">
      <c r="A136">
        <v>5</v>
      </c>
      <c r="B136">
        <v>5</v>
      </c>
      <c r="C136">
        <v>1</v>
      </c>
      <c r="D136">
        <v>3</v>
      </c>
      <c r="E136">
        <v>0.13159999999999999</v>
      </c>
      <c r="F136">
        <v>0.121</v>
      </c>
      <c r="G136">
        <v>0.128</v>
      </c>
      <c r="H136">
        <v>0.14499999999999999</v>
      </c>
      <c r="I136">
        <v>0</v>
      </c>
      <c r="J136">
        <v>0.99629999999999996</v>
      </c>
      <c r="K136">
        <v>5</v>
      </c>
      <c r="L136">
        <v>3</v>
      </c>
      <c r="M136">
        <v>9</v>
      </c>
    </row>
    <row r="137" spans="1:13" x14ac:dyDescent="0.3">
      <c r="A137">
        <v>1</v>
      </c>
      <c r="B137">
        <v>1</v>
      </c>
      <c r="C137">
        <v>2</v>
      </c>
      <c r="D137">
        <v>11</v>
      </c>
      <c r="E137">
        <v>0.55520000000000003</v>
      </c>
      <c r="F137">
        <v>0.35249999999999998</v>
      </c>
      <c r="G137">
        <v>0.31390000000000001</v>
      </c>
      <c r="H137">
        <v>0.15540000000000001</v>
      </c>
      <c r="I137">
        <v>0</v>
      </c>
      <c r="J137">
        <v>0.82779999999999998</v>
      </c>
      <c r="K137">
        <v>0</v>
      </c>
      <c r="L137">
        <v>0</v>
      </c>
      <c r="M137">
        <v>9</v>
      </c>
    </row>
    <row r="138" spans="1:13" x14ac:dyDescent="0.3">
      <c r="A138">
        <v>1</v>
      </c>
      <c r="B138">
        <v>1</v>
      </c>
      <c r="C138">
        <v>4</v>
      </c>
      <c r="D138">
        <v>21</v>
      </c>
      <c r="E138">
        <v>0.95240000000000002</v>
      </c>
      <c r="F138">
        <v>0.9708</v>
      </c>
      <c r="G138">
        <v>0.91339999999999999</v>
      </c>
      <c r="H138">
        <v>0.62260000000000004</v>
      </c>
      <c r="I138">
        <v>1</v>
      </c>
      <c r="J138">
        <v>1</v>
      </c>
      <c r="K138">
        <v>1</v>
      </c>
      <c r="L138">
        <v>3</v>
      </c>
      <c r="M138">
        <v>15</v>
      </c>
    </row>
    <row r="139" spans="1:13" x14ac:dyDescent="0.3">
      <c r="A139">
        <v>1</v>
      </c>
      <c r="B139">
        <v>1</v>
      </c>
      <c r="C139">
        <v>3</v>
      </c>
      <c r="D139">
        <v>11</v>
      </c>
      <c r="E139">
        <v>0.39389999999999997</v>
      </c>
      <c r="F139">
        <v>0.34150000000000003</v>
      </c>
      <c r="G139">
        <v>0.45519999999999999</v>
      </c>
      <c r="H139">
        <v>0.36709999999999998</v>
      </c>
      <c r="I139">
        <v>2</v>
      </c>
      <c r="J139">
        <v>1</v>
      </c>
      <c r="K139">
        <v>1</v>
      </c>
      <c r="L139">
        <v>3</v>
      </c>
      <c r="M139">
        <v>15</v>
      </c>
    </row>
    <row r="140" spans="1:13" x14ac:dyDescent="0.3">
      <c r="A140">
        <v>5</v>
      </c>
      <c r="B140">
        <v>5</v>
      </c>
      <c r="C140">
        <v>2</v>
      </c>
      <c r="D140">
        <v>5</v>
      </c>
      <c r="E140">
        <v>0.3659</v>
      </c>
      <c r="F140">
        <v>0.28050000000000003</v>
      </c>
      <c r="G140">
        <v>0.36720000000000003</v>
      </c>
      <c r="H140">
        <v>4.8099999999999997E-2</v>
      </c>
      <c r="I140">
        <v>1</v>
      </c>
      <c r="J140">
        <v>1</v>
      </c>
      <c r="K140">
        <v>5</v>
      </c>
      <c r="L140">
        <v>3</v>
      </c>
      <c r="M140">
        <v>15</v>
      </c>
    </row>
    <row r="141" spans="1:13" x14ac:dyDescent="0.3">
      <c r="A141">
        <v>1</v>
      </c>
      <c r="B141">
        <v>1</v>
      </c>
      <c r="C141">
        <v>5</v>
      </c>
      <c r="D141">
        <v>35</v>
      </c>
      <c r="E141">
        <v>1</v>
      </c>
      <c r="F141">
        <v>0.99990000000000001</v>
      </c>
      <c r="G141">
        <v>0.997</v>
      </c>
      <c r="H141">
        <v>0.3614</v>
      </c>
      <c r="I141">
        <v>1</v>
      </c>
      <c r="J141">
        <v>1</v>
      </c>
      <c r="K141">
        <v>1</v>
      </c>
      <c r="L141">
        <v>4</v>
      </c>
      <c r="M141">
        <v>15</v>
      </c>
    </row>
    <row r="142" spans="1:13" x14ac:dyDescent="0.3">
      <c r="A142">
        <v>1</v>
      </c>
      <c r="B142">
        <v>1</v>
      </c>
      <c r="C142">
        <v>1</v>
      </c>
      <c r="D142">
        <v>6</v>
      </c>
      <c r="E142">
        <v>0.1789</v>
      </c>
      <c r="F142">
        <v>0.14829999999999999</v>
      </c>
      <c r="G142">
        <v>7.9699999999999993E-2</v>
      </c>
      <c r="H142">
        <v>8.77E-2</v>
      </c>
      <c r="I142">
        <v>3</v>
      </c>
      <c r="J142">
        <v>1</v>
      </c>
      <c r="K142">
        <v>1</v>
      </c>
      <c r="L142">
        <v>3</v>
      </c>
      <c r="M142">
        <v>20</v>
      </c>
    </row>
    <row r="143" spans="1:13" x14ac:dyDescent="0.3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3</v>
      </c>
      <c r="M143">
        <v>15</v>
      </c>
    </row>
    <row r="144" spans="1:13" x14ac:dyDescent="0.3">
      <c r="A144">
        <v>1</v>
      </c>
      <c r="B144">
        <v>1</v>
      </c>
      <c r="C144">
        <v>3</v>
      </c>
      <c r="D144">
        <v>6</v>
      </c>
      <c r="E144">
        <v>0.23630000000000001</v>
      </c>
      <c r="F144">
        <v>0.18790000000000001</v>
      </c>
      <c r="G144">
        <v>0.31090000000000001</v>
      </c>
      <c r="H144">
        <v>8.0299999999999996E-2</v>
      </c>
      <c r="I144">
        <v>0</v>
      </c>
      <c r="J144">
        <v>0.98899999999999999</v>
      </c>
      <c r="K144">
        <v>1</v>
      </c>
      <c r="L144">
        <v>3</v>
      </c>
      <c r="M144">
        <v>18</v>
      </c>
    </row>
    <row r="145" spans="1:13" x14ac:dyDescent="0.3">
      <c r="A145">
        <v>1</v>
      </c>
      <c r="B145">
        <v>1</v>
      </c>
      <c r="C145">
        <v>5</v>
      </c>
      <c r="D145">
        <v>57</v>
      </c>
      <c r="E145">
        <v>1</v>
      </c>
      <c r="F145">
        <v>1</v>
      </c>
      <c r="G145">
        <v>0.99990000000000001</v>
      </c>
      <c r="H145">
        <v>0.88719999999999999</v>
      </c>
      <c r="I145">
        <v>0</v>
      </c>
      <c r="J145">
        <v>1</v>
      </c>
      <c r="K145">
        <v>1</v>
      </c>
      <c r="L145">
        <v>4</v>
      </c>
      <c r="M145">
        <v>15</v>
      </c>
    </row>
    <row r="146" spans="1:13" x14ac:dyDescent="0.3">
      <c r="A146">
        <v>1</v>
      </c>
      <c r="B146">
        <v>1</v>
      </c>
      <c r="C146">
        <v>6</v>
      </c>
      <c r="D146">
        <v>65</v>
      </c>
      <c r="E146">
        <v>1</v>
      </c>
      <c r="F146">
        <v>1</v>
      </c>
      <c r="G146">
        <v>1</v>
      </c>
      <c r="H146">
        <v>0.9556</v>
      </c>
      <c r="I146">
        <v>1</v>
      </c>
      <c r="J146">
        <v>1</v>
      </c>
      <c r="K146">
        <v>1</v>
      </c>
      <c r="L146">
        <v>4</v>
      </c>
      <c r="M146">
        <v>20</v>
      </c>
    </row>
    <row r="147" spans="1:13" x14ac:dyDescent="0.3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1</v>
      </c>
      <c r="L147">
        <v>3</v>
      </c>
      <c r="M147">
        <v>15</v>
      </c>
    </row>
    <row r="148" spans="1:13" x14ac:dyDescent="0.3">
      <c r="A148">
        <v>1</v>
      </c>
      <c r="B148">
        <v>1</v>
      </c>
      <c r="C148">
        <v>2</v>
      </c>
      <c r="D148">
        <v>3</v>
      </c>
      <c r="E148">
        <v>0.56489999999999996</v>
      </c>
      <c r="F148">
        <v>0.4798</v>
      </c>
      <c r="G148">
        <v>0.53200000000000003</v>
      </c>
      <c r="H148">
        <v>0.36380000000000001</v>
      </c>
      <c r="I148">
        <v>1</v>
      </c>
      <c r="J148">
        <v>1</v>
      </c>
      <c r="K148">
        <v>1</v>
      </c>
      <c r="L148">
        <v>3</v>
      </c>
      <c r="M148">
        <v>20</v>
      </c>
    </row>
    <row r="149" spans="1:13" x14ac:dyDescent="0.3">
      <c r="A149">
        <v>2</v>
      </c>
      <c r="B149">
        <v>2</v>
      </c>
      <c r="C149">
        <v>4</v>
      </c>
      <c r="D149">
        <v>39</v>
      </c>
      <c r="E149">
        <v>1</v>
      </c>
      <c r="F149">
        <v>0.99990000000000001</v>
      </c>
      <c r="G149">
        <v>0.99819999999999998</v>
      </c>
      <c r="H149">
        <v>0.53979999999999995</v>
      </c>
      <c r="I149">
        <v>0</v>
      </c>
      <c r="J149">
        <v>0.99629999999999996</v>
      </c>
      <c r="K149">
        <v>2</v>
      </c>
      <c r="L149">
        <v>3</v>
      </c>
      <c r="M149">
        <v>9</v>
      </c>
    </row>
    <row r="150" spans="1:13" x14ac:dyDescent="0.3">
      <c r="A150">
        <v>1</v>
      </c>
      <c r="B150">
        <v>1</v>
      </c>
      <c r="C150">
        <v>6</v>
      </c>
      <c r="D150">
        <v>26</v>
      </c>
      <c r="E150">
        <v>1</v>
      </c>
      <c r="F150">
        <v>0.99970000000000003</v>
      </c>
      <c r="G150">
        <v>0.96550000000000002</v>
      </c>
      <c r="H150">
        <v>0.62960000000000005</v>
      </c>
      <c r="I150">
        <v>0</v>
      </c>
      <c r="J150">
        <v>0.99270000000000003</v>
      </c>
      <c r="K150">
        <v>1</v>
      </c>
      <c r="L150">
        <v>3</v>
      </c>
      <c r="M150">
        <v>18</v>
      </c>
    </row>
    <row r="151" spans="1:13" x14ac:dyDescent="0.3">
      <c r="A151">
        <v>1</v>
      </c>
      <c r="B151">
        <v>1</v>
      </c>
      <c r="C151">
        <v>7</v>
      </c>
      <c r="D151">
        <v>88</v>
      </c>
      <c r="E151">
        <v>1</v>
      </c>
      <c r="F151">
        <v>0.99990000000000001</v>
      </c>
      <c r="G151">
        <v>0.99980000000000002</v>
      </c>
      <c r="H151">
        <v>0.98170000000000002</v>
      </c>
      <c r="I151">
        <v>0</v>
      </c>
      <c r="J151">
        <v>0.98899999999999999</v>
      </c>
      <c r="K151">
        <v>1</v>
      </c>
      <c r="L151">
        <v>1</v>
      </c>
      <c r="M151">
        <v>23</v>
      </c>
    </row>
    <row r="152" spans="1:13" x14ac:dyDescent="0.3">
      <c r="A152">
        <v>1</v>
      </c>
      <c r="B152">
        <v>1</v>
      </c>
      <c r="C152">
        <v>3</v>
      </c>
      <c r="D152">
        <v>12</v>
      </c>
      <c r="E152">
        <v>0.86029999999999995</v>
      </c>
      <c r="F152">
        <v>0.84119999999999995</v>
      </c>
      <c r="G152">
        <v>0.68610000000000004</v>
      </c>
      <c r="H152">
        <v>0.55049999999999999</v>
      </c>
      <c r="I152">
        <v>1</v>
      </c>
      <c r="J152">
        <v>1</v>
      </c>
      <c r="K152">
        <v>1</v>
      </c>
      <c r="L152">
        <v>3</v>
      </c>
      <c r="M152">
        <v>25</v>
      </c>
    </row>
    <row r="153" spans="1:13" x14ac:dyDescent="0.3">
      <c r="A153">
        <v>1</v>
      </c>
      <c r="B153">
        <v>1</v>
      </c>
      <c r="C153">
        <v>5</v>
      </c>
      <c r="D153">
        <v>36</v>
      </c>
      <c r="E153">
        <v>0.95599999999999996</v>
      </c>
      <c r="F153">
        <v>0.93530000000000002</v>
      </c>
      <c r="G153">
        <v>0.9587</v>
      </c>
      <c r="H153">
        <v>0.37090000000000001</v>
      </c>
      <c r="I153">
        <v>0</v>
      </c>
      <c r="J153">
        <v>0.99270000000000003</v>
      </c>
      <c r="K153">
        <v>1</v>
      </c>
      <c r="L153">
        <v>3</v>
      </c>
      <c r="M153">
        <v>18</v>
      </c>
    </row>
    <row r="154" spans="1:13" x14ac:dyDescent="0.3">
      <c r="A154">
        <v>1</v>
      </c>
      <c r="B154">
        <v>1</v>
      </c>
      <c r="C154">
        <v>1</v>
      </c>
      <c r="D154">
        <v>7</v>
      </c>
      <c r="E154">
        <v>0.35270000000000001</v>
      </c>
      <c r="F154">
        <v>0.26100000000000001</v>
      </c>
      <c r="G154">
        <v>0.13780000000000001</v>
      </c>
      <c r="H154">
        <v>0.1744</v>
      </c>
      <c r="I154">
        <v>0</v>
      </c>
      <c r="J154">
        <v>0.99270000000000003</v>
      </c>
      <c r="K154">
        <v>1</v>
      </c>
      <c r="L154">
        <v>3</v>
      </c>
      <c r="M154">
        <v>9</v>
      </c>
    </row>
    <row r="155" spans="1:13" x14ac:dyDescent="0.3">
      <c r="A155">
        <v>3</v>
      </c>
      <c r="B155">
        <v>3</v>
      </c>
      <c r="C155">
        <v>1</v>
      </c>
      <c r="D155">
        <v>5</v>
      </c>
      <c r="E155">
        <v>0.28849999999999998</v>
      </c>
      <c r="F155">
        <v>0.1608</v>
      </c>
      <c r="G155">
        <v>0.1237</v>
      </c>
      <c r="H155">
        <v>0.1464</v>
      </c>
      <c r="I155">
        <v>1</v>
      </c>
      <c r="J155">
        <v>1</v>
      </c>
      <c r="K155">
        <v>3</v>
      </c>
      <c r="L155">
        <v>3</v>
      </c>
      <c r="M155">
        <v>15</v>
      </c>
    </row>
    <row r="156" spans="1:13" x14ac:dyDescent="0.3">
      <c r="A156">
        <v>3</v>
      </c>
      <c r="B156">
        <v>3</v>
      </c>
      <c r="C156">
        <v>5</v>
      </c>
      <c r="D156">
        <v>53</v>
      </c>
      <c r="E156">
        <v>1</v>
      </c>
      <c r="F156">
        <v>0.99990000000000001</v>
      </c>
      <c r="G156">
        <v>0.99109999999999998</v>
      </c>
      <c r="H156">
        <v>0.82989999999999997</v>
      </c>
      <c r="I156">
        <v>1</v>
      </c>
      <c r="J156">
        <v>1</v>
      </c>
      <c r="K156">
        <v>3</v>
      </c>
      <c r="L156">
        <v>3</v>
      </c>
      <c r="M156">
        <v>20</v>
      </c>
    </row>
    <row r="157" spans="1:13" x14ac:dyDescent="0.3">
      <c r="A157">
        <v>1</v>
      </c>
      <c r="B157">
        <v>1</v>
      </c>
      <c r="C157">
        <v>5</v>
      </c>
      <c r="D157">
        <v>41</v>
      </c>
      <c r="E157">
        <v>1</v>
      </c>
      <c r="F157">
        <v>1</v>
      </c>
      <c r="G157">
        <v>0.99550000000000005</v>
      </c>
      <c r="H157">
        <v>0.76619999999999999</v>
      </c>
      <c r="I157">
        <v>0</v>
      </c>
      <c r="J157">
        <v>1</v>
      </c>
      <c r="K157">
        <v>1</v>
      </c>
      <c r="L157">
        <v>4</v>
      </c>
      <c r="M157">
        <v>20</v>
      </c>
    </row>
    <row r="158" spans="1:13" x14ac:dyDescent="0.3">
      <c r="A158">
        <v>2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0.99629999999999996</v>
      </c>
      <c r="K158">
        <v>2</v>
      </c>
      <c r="L158">
        <v>3</v>
      </c>
      <c r="M158">
        <v>15</v>
      </c>
    </row>
    <row r="159" spans="1:13" x14ac:dyDescent="0.3">
      <c r="A159">
        <v>2</v>
      </c>
      <c r="B159">
        <v>2</v>
      </c>
      <c r="C159">
        <v>5</v>
      </c>
      <c r="D159">
        <v>44</v>
      </c>
      <c r="E159">
        <v>1</v>
      </c>
      <c r="F159">
        <v>0.99980000000000002</v>
      </c>
      <c r="G159">
        <v>0.97070000000000001</v>
      </c>
      <c r="H159">
        <v>0.59119999999999995</v>
      </c>
      <c r="I159">
        <v>4</v>
      </c>
      <c r="J159">
        <v>1</v>
      </c>
      <c r="K159">
        <v>2</v>
      </c>
      <c r="L159">
        <v>3</v>
      </c>
      <c r="M159">
        <v>20</v>
      </c>
    </row>
    <row r="160" spans="1:13" x14ac:dyDescent="0.3">
      <c r="A160">
        <v>1</v>
      </c>
      <c r="B160">
        <v>1</v>
      </c>
      <c r="C160">
        <v>4</v>
      </c>
      <c r="D160">
        <v>25</v>
      </c>
      <c r="E160">
        <v>0.81210000000000004</v>
      </c>
      <c r="F160">
        <v>0.68049999999999999</v>
      </c>
      <c r="G160">
        <v>0.73719999999999997</v>
      </c>
      <c r="H160">
        <v>0.51060000000000005</v>
      </c>
      <c r="I160">
        <v>1</v>
      </c>
      <c r="J160">
        <v>1</v>
      </c>
      <c r="K160">
        <v>1</v>
      </c>
      <c r="L160">
        <v>3</v>
      </c>
      <c r="M160">
        <v>15</v>
      </c>
    </row>
    <row r="161" spans="1:13" x14ac:dyDescent="0.3">
      <c r="A161">
        <v>1</v>
      </c>
      <c r="B161">
        <v>1</v>
      </c>
      <c r="C161">
        <v>4</v>
      </c>
      <c r="D161">
        <v>27</v>
      </c>
      <c r="E161">
        <v>0.83879999999999999</v>
      </c>
      <c r="F161">
        <v>0.70889999999999997</v>
      </c>
      <c r="G161">
        <v>0.77229999999999999</v>
      </c>
      <c r="H161">
        <v>0.57909999999999995</v>
      </c>
      <c r="I161">
        <v>1</v>
      </c>
      <c r="J161">
        <v>1</v>
      </c>
      <c r="K161">
        <v>1</v>
      </c>
      <c r="L161">
        <v>3</v>
      </c>
      <c r="M161">
        <v>20</v>
      </c>
    </row>
    <row r="162" spans="1:13" x14ac:dyDescent="0.3">
      <c r="A162">
        <v>1</v>
      </c>
      <c r="B162">
        <v>1</v>
      </c>
      <c r="C162">
        <v>2</v>
      </c>
      <c r="D162">
        <v>9</v>
      </c>
      <c r="E162">
        <v>0.58499999999999996</v>
      </c>
      <c r="F162">
        <v>0.39529999999999998</v>
      </c>
      <c r="G162">
        <v>0.36530000000000001</v>
      </c>
      <c r="H162">
        <v>0.15240000000000001</v>
      </c>
      <c r="I162">
        <v>3</v>
      </c>
      <c r="J162">
        <v>1</v>
      </c>
      <c r="K162">
        <v>1</v>
      </c>
      <c r="L162">
        <v>3</v>
      </c>
      <c r="M162">
        <v>25</v>
      </c>
    </row>
    <row r="163" spans="1:13" x14ac:dyDescent="0.3">
      <c r="A163">
        <v>1</v>
      </c>
      <c r="B163">
        <v>1</v>
      </c>
      <c r="C163">
        <v>1</v>
      </c>
      <c r="D163">
        <v>10</v>
      </c>
      <c r="E163">
        <v>0.26850000000000002</v>
      </c>
      <c r="F163">
        <v>0.20910000000000001</v>
      </c>
      <c r="G163">
        <v>0.1052</v>
      </c>
      <c r="H163">
        <v>0.1105</v>
      </c>
      <c r="I163">
        <v>1</v>
      </c>
      <c r="J163">
        <v>1</v>
      </c>
      <c r="K163">
        <v>1</v>
      </c>
      <c r="L163">
        <v>4</v>
      </c>
      <c r="M163">
        <v>20</v>
      </c>
    </row>
    <row r="164" spans="1:13" x14ac:dyDescent="0.3">
      <c r="A164">
        <v>1</v>
      </c>
      <c r="B164">
        <v>1</v>
      </c>
      <c r="C164">
        <v>6</v>
      </c>
      <c r="D164">
        <v>78</v>
      </c>
      <c r="E164">
        <v>0.99939999999999996</v>
      </c>
      <c r="F164">
        <v>0.99770000000000003</v>
      </c>
      <c r="G164">
        <v>0.99639999999999995</v>
      </c>
      <c r="H164">
        <v>0.96399999999999997</v>
      </c>
      <c r="I164">
        <v>0</v>
      </c>
      <c r="J164">
        <v>0.99270000000000003</v>
      </c>
      <c r="K164">
        <v>1</v>
      </c>
      <c r="L164">
        <v>3</v>
      </c>
      <c r="M164">
        <v>18</v>
      </c>
    </row>
    <row r="165" spans="1:13" x14ac:dyDescent="0.3">
      <c r="A165">
        <v>1</v>
      </c>
      <c r="B165">
        <v>1</v>
      </c>
      <c r="C165">
        <v>2</v>
      </c>
      <c r="D165">
        <v>3</v>
      </c>
      <c r="E165">
        <v>0.75180000000000002</v>
      </c>
      <c r="F165">
        <v>0.63600000000000001</v>
      </c>
      <c r="G165">
        <v>0.7167</v>
      </c>
      <c r="H165">
        <v>0.40200000000000002</v>
      </c>
      <c r="I165">
        <v>0</v>
      </c>
      <c r="J165">
        <v>0.99629999999999996</v>
      </c>
      <c r="K165">
        <v>1</v>
      </c>
      <c r="L165">
        <v>3</v>
      </c>
      <c r="M165">
        <v>15</v>
      </c>
    </row>
    <row r="166" spans="1:13" x14ac:dyDescent="0.3">
      <c r="A166">
        <v>5</v>
      </c>
      <c r="B166">
        <v>5</v>
      </c>
      <c r="C166">
        <v>1</v>
      </c>
      <c r="D166">
        <v>1</v>
      </c>
      <c r="E166">
        <v>2.7000000000000001E-3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5</v>
      </c>
      <c r="L166">
        <v>3</v>
      </c>
      <c r="M166">
        <v>15</v>
      </c>
    </row>
    <row r="167" spans="1:13" x14ac:dyDescent="0.3">
      <c r="A167">
        <v>1</v>
      </c>
      <c r="B167">
        <v>1</v>
      </c>
      <c r="C167">
        <v>3</v>
      </c>
      <c r="D167">
        <v>24</v>
      </c>
      <c r="E167">
        <v>0.99960000000000004</v>
      </c>
      <c r="F167">
        <v>0.9929</v>
      </c>
      <c r="G167">
        <v>0.76500000000000001</v>
      </c>
      <c r="H167">
        <v>0.15060000000000001</v>
      </c>
      <c r="I167">
        <v>1</v>
      </c>
      <c r="J167">
        <v>1</v>
      </c>
      <c r="K167">
        <v>1</v>
      </c>
      <c r="L167">
        <v>4</v>
      </c>
      <c r="M167">
        <v>15</v>
      </c>
    </row>
    <row r="168" spans="1:13" x14ac:dyDescent="0.3">
      <c r="A168">
        <v>1</v>
      </c>
      <c r="B168">
        <v>1</v>
      </c>
      <c r="C168">
        <v>3</v>
      </c>
      <c r="D168">
        <v>30</v>
      </c>
      <c r="E168">
        <v>0.99809999999999999</v>
      </c>
      <c r="F168">
        <v>0.99929999999999997</v>
      </c>
      <c r="G168">
        <v>0.93230000000000002</v>
      </c>
      <c r="H168">
        <v>0.84330000000000005</v>
      </c>
      <c r="I168">
        <v>0</v>
      </c>
      <c r="J168">
        <v>0.99629999999999996</v>
      </c>
      <c r="K168">
        <v>1</v>
      </c>
      <c r="L168">
        <v>3</v>
      </c>
      <c r="M168">
        <v>25</v>
      </c>
    </row>
    <row r="169" spans="1:13" x14ac:dyDescent="0.3">
      <c r="A169">
        <v>3</v>
      </c>
      <c r="B169">
        <v>3</v>
      </c>
      <c r="C169">
        <v>3</v>
      </c>
      <c r="D169">
        <v>24</v>
      </c>
      <c r="E169">
        <v>0.85619999999999996</v>
      </c>
      <c r="F169">
        <v>0.82779999999999998</v>
      </c>
      <c r="G169">
        <v>0.88660000000000005</v>
      </c>
      <c r="H169">
        <v>0.60960000000000003</v>
      </c>
      <c r="I169">
        <v>0</v>
      </c>
      <c r="J169">
        <v>1</v>
      </c>
      <c r="K169">
        <v>3</v>
      </c>
      <c r="L169">
        <v>3</v>
      </c>
      <c r="M169">
        <v>9</v>
      </c>
    </row>
    <row r="170" spans="1:13" x14ac:dyDescent="0.3">
      <c r="A170">
        <v>1</v>
      </c>
      <c r="B170">
        <v>1</v>
      </c>
      <c r="C170">
        <v>2</v>
      </c>
      <c r="D170">
        <v>7</v>
      </c>
      <c r="E170">
        <v>0.92169999999999996</v>
      </c>
      <c r="F170">
        <v>0.81979999999999997</v>
      </c>
      <c r="G170">
        <v>0.85729999999999995</v>
      </c>
      <c r="H170">
        <v>0.53659999999999997</v>
      </c>
      <c r="I170">
        <v>1</v>
      </c>
      <c r="J170">
        <v>0.99629999999999996</v>
      </c>
      <c r="K170">
        <v>1</v>
      </c>
      <c r="L170">
        <v>4</v>
      </c>
      <c r="M170">
        <v>15</v>
      </c>
    </row>
    <row r="171" spans="1:13" x14ac:dyDescent="0.3">
      <c r="A171">
        <v>1</v>
      </c>
      <c r="B171">
        <v>1</v>
      </c>
      <c r="C171">
        <v>3</v>
      </c>
      <c r="D171">
        <v>13</v>
      </c>
      <c r="E171">
        <v>0.96340000000000003</v>
      </c>
      <c r="F171">
        <v>0.92020000000000002</v>
      </c>
      <c r="G171">
        <v>0.90049999999999997</v>
      </c>
      <c r="H171">
        <v>0.67449999999999999</v>
      </c>
      <c r="I171">
        <v>1</v>
      </c>
      <c r="J171">
        <v>0.99629999999999996</v>
      </c>
      <c r="K171">
        <v>1</v>
      </c>
      <c r="L171">
        <v>4</v>
      </c>
      <c r="M171">
        <v>20</v>
      </c>
    </row>
    <row r="172" spans="1:13" x14ac:dyDescent="0.3">
      <c r="A172">
        <v>1</v>
      </c>
      <c r="B172">
        <v>1</v>
      </c>
      <c r="C172">
        <v>3</v>
      </c>
      <c r="D172">
        <v>13</v>
      </c>
      <c r="E172">
        <v>0.96340000000000003</v>
      </c>
      <c r="F172">
        <v>0.92020000000000002</v>
      </c>
      <c r="G172">
        <v>0.90049999999999997</v>
      </c>
      <c r="H172">
        <v>0.67449999999999999</v>
      </c>
      <c r="I172">
        <v>2</v>
      </c>
      <c r="J172">
        <v>0.99629999999999996</v>
      </c>
      <c r="K172">
        <v>1</v>
      </c>
      <c r="L172">
        <v>4</v>
      </c>
      <c r="M172">
        <v>25</v>
      </c>
    </row>
    <row r="173" spans="1:13" x14ac:dyDescent="0.3">
      <c r="A173">
        <v>5</v>
      </c>
      <c r="B173">
        <v>5</v>
      </c>
      <c r="C173">
        <v>2</v>
      </c>
      <c r="D173">
        <v>6</v>
      </c>
      <c r="E173">
        <v>0.75160000000000005</v>
      </c>
      <c r="F173">
        <v>0.64270000000000005</v>
      </c>
      <c r="G173">
        <v>0.72009999999999996</v>
      </c>
      <c r="H173">
        <v>0.40200000000000002</v>
      </c>
      <c r="I173">
        <v>1</v>
      </c>
      <c r="J173">
        <v>1</v>
      </c>
      <c r="K173">
        <v>5</v>
      </c>
      <c r="L173">
        <v>3</v>
      </c>
      <c r="M173">
        <v>15</v>
      </c>
    </row>
    <row r="174" spans="1:13" x14ac:dyDescent="0.3">
      <c r="A174">
        <v>1</v>
      </c>
      <c r="B174">
        <v>1</v>
      </c>
      <c r="C174">
        <v>3</v>
      </c>
      <c r="D174">
        <v>6</v>
      </c>
      <c r="E174">
        <v>0.87</v>
      </c>
      <c r="F174">
        <v>0.93799999999999994</v>
      </c>
      <c r="G174">
        <v>0.7611</v>
      </c>
      <c r="H174">
        <v>0.4385</v>
      </c>
      <c r="I174">
        <v>0</v>
      </c>
      <c r="J174">
        <v>1</v>
      </c>
      <c r="K174">
        <v>1</v>
      </c>
      <c r="L174">
        <v>4</v>
      </c>
      <c r="M174">
        <v>13</v>
      </c>
    </row>
    <row r="175" spans="1:13" x14ac:dyDescent="0.3">
      <c r="A175">
        <v>1</v>
      </c>
      <c r="B175">
        <v>1</v>
      </c>
      <c r="C175">
        <v>4</v>
      </c>
      <c r="D175">
        <v>40</v>
      </c>
      <c r="E175">
        <v>1</v>
      </c>
      <c r="F175">
        <v>0.99919999999999998</v>
      </c>
      <c r="G175">
        <v>0.99109999999999998</v>
      </c>
      <c r="H175">
        <v>0.50339999999999996</v>
      </c>
      <c r="I175">
        <v>2</v>
      </c>
      <c r="J175">
        <v>0.99629999999999996</v>
      </c>
      <c r="K175">
        <v>1</v>
      </c>
      <c r="L175">
        <v>3</v>
      </c>
      <c r="M175">
        <v>20</v>
      </c>
    </row>
    <row r="176" spans="1:13" x14ac:dyDescent="0.3">
      <c r="A176">
        <v>1</v>
      </c>
      <c r="B176">
        <v>1</v>
      </c>
      <c r="C176">
        <v>7</v>
      </c>
      <c r="D176">
        <v>51</v>
      </c>
      <c r="E176">
        <v>1</v>
      </c>
      <c r="F176">
        <v>1</v>
      </c>
      <c r="G176">
        <v>0.99980000000000002</v>
      </c>
      <c r="H176">
        <v>0.89880000000000004</v>
      </c>
      <c r="I176">
        <v>2</v>
      </c>
      <c r="J176">
        <v>1</v>
      </c>
      <c r="K176">
        <v>1</v>
      </c>
      <c r="L176">
        <v>3</v>
      </c>
      <c r="M176">
        <v>20</v>
      </c>
    </row>
    <row r="177" spans="1:13" x14ac:dyDescent="0.3">
      <c r="A177">
        <v>1</v>
      </c>
      <c r="B177">
        <v>1</v>
      </c>
      <c r="C177">
        <v>1</v>
      </c>
      <c r="D177">
        <v>18</v>
      </c>
      <c r="E177">
        <v>0.2427</v>
      </c>
      <c r="F177">
        <v>0.2006</v>
      </c>
      <c r="G177">
        <v>0.1565</v>
      </c>
      <c r="H177">
        <v>0.1321</v>
      </c>
      <c r="I177">
        <v>1</v>
      </c>
      <c r="J177">
        <v>0.99270000000000003</v>
      </c>
      <c r="K177">
        <v>1</v>
      </c>
      <c r="L177">
        <v>3</v>
      </c>
      <c r="M177">
        <v>20</v>
      </c>
    </row>
    <row r="178" spans="1:13" x14ac:dyDescent="0.3">
      <c r="A178">
        <v>2</v>
      </c>
      <c r="B178">
        <v>2</v>
      </c>
      <c r="C178">
        <v>1</v>
      </c>
      <c r="D178">
        <v>12</v>
      </c>
      <c r="E178">
        <v>0.5272</v>
      </c>
      <c r="F178">
        <v>0.38240000000000002</v>
      </c>
      <c r="G178">
        <v>0.1779</v>
      </c>
      <c r="H178">
        <v>0.22120000000000001</v>
      </c>
      <c r="I178">
        <v>0</v>
      </c>
      <c r="J178">
        <v>1</v>
      </c>
      <c r="K178">
        <v>2</v>
      </c>
      <c r="L178">
        <v>3</v>
      </c>
      <c r="M178">
        <v>15</v>
      </c>
    </row>
    <row r="179" spans="1:13" x14ac:dyDescent="0.3">
      <c r="A179">
        <v>1</v>
      </c>
      <c r="B179">
        <v>1</v>
      </c>
      <c r="C179">
        <v>4</v>
      </c>
      <c r="D179">
        <v>65</v>
      </c>
      <c r="E179">
        <v>1</v>
      </c>
      <c r="F179">
        <v>0.99929999999999997</v>
      </c>
      <c r="G179">
        <v>0.98409999999999997</v>
      </c>
      <c r="H179">
        <v>0.84809999999999997</v>
      </c>
      <c r="I179">
        <v>0</v>
      </c>
      <c r="J179">
        <v>0.99629999999999996</v>
      </c>
      <c r="K179">
        <v>1</v>
      </c>
      <c r="L179">
        <v>3</v>
      </c>
      <c r="M179">
        <v>20</v>
      </c>
    </row>
    <row r="180" spans="1:13" x14ac:dyDescent="0.3">
      <c r="A180">
        <v>1</v>
      </c>
      <c r="B180">
        <v>1</v>
      </c>
      <c r="C180">
        <v>3</v>
      </c>
      <c r="D180">
        <v>17</v>
      </c>
      <c r="E180">
        <v>0.73799999999999999</v>
      </c>
      <c r="F180">
        <v>0.66800000000000004</v>
      </c>
      <c r="G180">
        <v>0.7167</v>
      </c>
      <c r="H180">
        <v>0.27339999999999998</v>
      </c>
      <c r="I180">
        <v>0</v>
      </c>
      <c r="J180">
        <v>1</v>
      </c>
      <c r="K180">
        <v>1</v>
      </c>
      <c r="L180">
        <v>3</v>
      </c>
      <c r="M180">
        <v>9</v>
      </c>
    </row>
    <row r="181" spans="1:13" x14ac:dyDescent="0.3">
      <c r="A181">
        <v>1</v>
      </c>
      <c r="B181">
        <v>1</v>
      </c>
      <c r="C181">
        <v>1</v>
      </c>
      <c r="D181">
        <v>2</v>
      </c>
      <c r="E181">
        <v>0.12920000000000001</v>
      </c>
      <c r="F181">
        <v>3.1399999999999997E-2</v>
      </c>
      <c r="G181">
        <v>7.4999999999999997E-3</v>
      </c>
      <c r="H181">
        <v>0</v>
      </c>
      <c r="I181">
        <v>1</v>
      </c>
      <c r="J181">
        <v>1</v>
      </c>
      <c r="K181">
        <v>1</v>
      </c>
      <c r="L181">
        <v>3</v>
      </c>
      <c r="M181">
        <v>20</v>
      </c>
    </row>
    <row r="182" spans="1:13" x14ac:dyDescent="0.3">
      <c r="A182">
        <v>1</v>
      </c>
      <c r="B182">
        <v>1</v>
      </c>
      <c r="C182">
        <v>1</v>
      </c>
      <c r="D182">
        <v>4</v>
      </c>
      <c r="E182">
        <v>0.91349999999999998</v>
      </c>
      <c r="F182">
        <v>0.79769999999999996</v>
      </c>
      <c r="G182">
        <v>0.85160000000000002</v>
      </c>
      <c r="H182">
        <v>0.51139999999999997</v>
      </c>
      <c r="I182">
        <v>1</v>
      </c>
      <c r="J182">
        <v>1</v>
      </c>
      <c r="K182">
        <v>1</v>
      </c>
      <c r="L182">
        <v>4</v>
      </c>
      <c r="M182">
        <v>20</v>
      </c>
    </row>
    <row r="183" spans="1:13" x14ac:dyDescent="0.3">
      <c r="A183">
        <v>1</v>
      </c>
      <c r="B183">
        <v>1</v>
      </c>
      <c r="C183">
        <v>1</v>
      </c>
      <c r="D183">
        <v>15</v>
      </c>
      <c r="E183">
        <v>0.22439999999999999</v>
      </c>
      <c r="F183">
        <v>0.23519999999999999</v>
      </c>
      <c r="G183">
        <v>0.2069</v>
      </c>
      <c r="H183">
        <v>0.35920000000000002</v>
      </c>
      <c r="I183">
        <v>0</v>
      </c>
      <c r="J183">
        <v>0.99629999999999996</v>
      </c>
      <c r="K183">
        <v>1</v>
      </c>
      <c r="L183">
        <v>3</v>
      </c>
      <c r="M183">
        <v>15</v>
      </c>
    </row>
    <row r="184" spans="1:13" x14ac:dyDescent="0.3">
      <c r="A184">
        <v>1</v>
      </c>
      <c r="B184">
        <v>1</v>
      </c>
      <c r="C184">
        <v>5</v>
      </c>
      <c r="D184">
        <v>35</v>
      </c>
      <c r="E184">
        <v>0.99990000000000001</v>
      </c>
      <c r="F184">
        <v>0.99929999999999997</v>
      </c>
      <c r="G184">
        <v>0.88649999999999995</v>
      </c>
      <c r="H184">
        <v>0.51270000000000004</v>
      </c>
      <c r="I184">
        <v>1</v>
      </c>
      <c r="J184">
        <v>0.99629999999999996</v>
      </c>
      <c r="K184">
        <v>1</v>
      </c>
      <c r="L184">
        <v>3</v>
      </c>
      <c r="M184">
        <v>20</v>
      </c>
    </row>
    <row r="185" spans="1:13" x14ac:dyDescent="0.3">
      <c r="A185">
        <v>1</v>
      </c>
      <c r="B185">
        <v>1</v>
      </c>
      <c r="C185">
        <v>7</v>
      </c>
      <c r="D185">
        <v>54</v>
      </c>
      <c r="E185">
        <v>1</v>
      </c>
      <c r="F185">
        <v>1</v>
      </c>
      <c r="G185">
        <v>0.999</v>
      </c>
      <c r="H185">
        <v>0.97270000000000001</v>
      </c>
      <c r="I185">
        <v>0</v>
      </c>
      <c r="J185">
        <v>0.99270000000000003</v>
      </c>
      <c r="K185">
        <v>1</v>
      </c>
      <c r="L185">
        <v>3</v>
      </c>
      <c r="M185">
        <v>18</v>
      </c>
    </row>
    <row r="186" spans="1:13" x14ac:dyDescent="0.3">
      <c r="A186">
        <v>1</v>
      </c>
      <c r="B186">
        <v>1</v>
      </c>
      <c r="C186">
        <v>1</v>
      </c>
      <c r="D186">
        <v>2</v>
      </c>
      <c r="E186">
        <v>3.3099999999999997E-2</v>
      </c>
      <c r="F186">
        <v>6.0999999999999999E-2</v>
      </c>
      <c r="G186">
        <v>8.8599999999999998E-2</v>
      </c>
      <c r="H186">
        <v>0.13619999999999999</v>
      </c>
      <c r="I186">
        <v>2</v>
      </c>
      <c r="J186">
        <v>1</v>
      </c>
      <c r="K186">
        <v>1</v>
      </c>
      <c r="L186">
        <v>4</v>
      </c>
      <c r="M186">
        <v>20</v>
      </c>
    </row>
    <row r="187" spans="1:13" x14ac:dyDescent="0.3">
      <c r="A187">
        <v>1</v>
      </c>
      <c r="B187">
        <v>1</v>
      </c>
      <c r="C187">
        <v>6</v>
      </c>
      <c r="D187">
        <v>47</v>
      </c>
      <c r="E187">
        <v>1</v>
      </c>
      <c r="F187">
        <v>1</v>
      </c>
      <c r="G187">
        <v>0.998</v>
      </c>
      <c r="H187">
        <v>0.99029999999999996</v>
      </c>
      <c r="I187">
        <v>0</v>
      </c>
      <c r="J187">
        <v>1</v>
      </c>
      <c r="K187">
        <v>1</v>
      </c>
      <c r="L187">
        <v>4</v>
      </c>
      <c r="M187">
        <v>15</v>
      </c>
    </row>
    <row r="188" spans="1:13" x14ac:dyDescent="0.3">
      <c r="A188">
        <v>1</v>
      </c>
      <c r="B188">
        <v>1</v>
      </c>
      <c r="C188">
        <v>5</v>
      </c>
      <c r="D188">
        <v>40</v>
      </c>
      <c r="E188">
        <v>1</v>
      </c>
      <c r="F188">
        <v>0.99980000000000002</v>
      </c>
      <c r="G188">
        <v>0.98429999999999995</v>
      </c>
      <c r="H188">
        <v>0.37119999999999997</v>
      </c>
      <c r="I188">
        <v>0</v>
      </c>
      <c r="J188">
        <v>0.99629999999999996</v>
      </c>
      <c r="K188">
        <v>1</v>
      </c>
      <c r="L188">
        <v>3</v>
      </c>
      <c r="M188">
        <v>20</v>
      </c>
    </row>
    <row r="189" spans="1:13" x14ac:dyDescent="0.3">
      <c r="A189">
        <v>1</v>
      </c>
      <c r="B189">
        <v>1</v>
      </c>
      <c r="C189">
        <v>6</v>
      </c>
      <c r="D189">
        <v>40</v>
      </c>
      <c r="E189">
        <v>1</v>
      </c>
      <c r="F189">
        <v>1</v>
      </c>
      <c r="G189">
        <v>0.99419999999999997</v>
      </c>
      <c r="H189">
        <v>0.72109999999999996</v>
      </c>
      <c r="I189">
        <v>0</v>
      </c>
      <c r="J189">
        <v>0.99270000000000003</v>
      </c>
      <c r="K189">
        <v>1</v>
      </c>
      <c r="L189">
        <v>3</v>
      </c>
      <c r="M189">
        <v>18</v>
      </c>
    </row>
    <row r="190" spans="1:13" x14ac:dyDescent="0.3">
      <c r="A190">
        <v>2</v>
      </c>
      <c r="B190">
        <v>2</v>
      </c>
      <c r="C190">
        <v>1</v>
      </c>
      <c r="D190">
        <v>3</v>
      </c>
      <c r="E190">
        <v>6.7299999999999999E-2</v>
      </c>
      <c r="F190">
        <v>5.8299999999999998E-2</v>
      </c>
      <c r="G190">
        <v>2.35E-2</v>
      </c>
      <c r="H190">
        <v>4.6800000000000001E-2</v>
      </c>
      <c r="I190">
        <v>1</v>
      </c>
      <c r="J190">
        <v>1</v>
      </c>
      <c r="K190">
        <v>2</v>
      </c>
      <c r="L190">
        <v>3</v>
      </c>
      <c r="M190">
        <v>15</v>
      </c>
    </row>
    <row r="191" spans="1:13" x14ac:dyDescent="0.3">
      <c r="A191">
        <v>1</v>
      </c>
      <c r="B191">
        <v>1</v>
      </c>
      <c r="C191">
        <v>7</v>
      </c>
      <c r="D191">
        <v>82</v>
      </c>
      <c r="E191">
        <v>1</v>
      </c>
      <c r="F191">
        <v>1</v>
      </c>
      <c r="G191">
        <v>1</v>
      </c>
      <c r="H191">
        <v>0.99719999999999998</v>
      </c>
      <c r="I191">
        <v>0</v>
      </c>
      <c r="J191">
        <v>1</v>
      </c>
      <c r="K191">
        <v>1</v>
      </c>
      <c r="L191">
        <v>4</v>
      </c>
      <c r="M191">
        <v>20</v>
      </c>
    </row>
    <row r="192" spans="1:13" x14ac:dyDescent="0.3">
      <c r="A192">
        <v>2</v>
      </c>
      <c r="B192">
        <v>2</v>
      </c>
      <c r="C192">
        <v>3</v>
      </c>
      <c r="D192">
        <v>22</v>
      </c>
      <c r="E192">
        <v>0.72840000000000005</v>
      </c>
      <c r="F192">
        <v>0.72819999999999996</v>
      </c>
      <c r="G192">
        <v>0.73660000000000003</v>
      </c>
      <c r="H192">
        <v>0.5726</v>
      </c>
      <c r="I192">
        <v>1</v>
      </c>
      <c r="J192">
        <v>1</v>
      </c>
      <c r="K192">
        <v>2</v>
      </c>
      <c r="L192">
        <v>3</v>
      </c>
      <c r="M192">
        <v>20</v>
      </c>
    </row>
    <row r="193" spans="1:13" x14ac:dyDescent="0.3">
      <c r="A193">
        <v>2</v>
      </c>
      <c r="B193">
        <v>2</v>
      </c>
      <c r="C193">
        <v>1</v>
      </c>
      <c r="D193">
        <v>8</v>
      </c>
      <c r="E193">
        <v>0.1792</v>
      </c>
      <c r="F193">
        <v>0.14829999999999999</v>
      </c>
      <c r="G193">
        <v>7.9699999999999993E-2</v>
      </c>
      <c r="H193">
        <v>8.77E-2</v>
      </c>
      <c r="I193">
        <v>0</v>
      </c>
      <c r="J193">
        <v>1</v>
      </c>
      <c r="K193">
        <v>2</v>
      </c>
      <c r="L193">
        <v>3</v>
      </c>
      <c r="M193">
        <v>15</v>
      </c>
    </row>
    <row r="194" spans="1:13" x14ac:dyDescent="0.3">
      <c r="A194">
        <v>1</v>
      </c>
      <c r="B194">
        <v>1</v>
      </c>
      <c r="C194">
        <v>1</v>
      </c>
      <c r="D194">
        <v>5</v>
      </c>
      <c r="E194">
        <v>6.7500000000000004E-2</v>
      </c>
      <c r="F194">
        <v>6.6799999999999998E-2</v>
      </c>
      <c r="G194">
        <v>2.1899999999999999E-2</v>
      </c>
      <c r="H194">
        <v>4.6800000000000001E-2</v>
      </c>
      <c r="I194">
        <v>0</v>
      </c>
      <c r="J194">
        <v>1</v>
      </c>
      <c r="K194">
        <v>1</v>
      </c>
      <c r="L194">
        <v>3</v>
      </c>
      <c r="M194">
        <v>25</v>
      </c>
    </row>
    <row r="195" spans="1:13" x14ac:dyDescent="0.3">
      <c r="A195">
        <v>2</v>
      </c>
      <c r="B195">
        <v>2</v>
      </c>
      <c r="C195">
        <v>6</v>
      </c>
      <c r="D195">
        <v>21</v>
      </c>
      <c r="E195">
        <v>0.96709999999999996</v>
      </c>
      <c r="F195">
        <v>0.99119999999999997</v>
      </c>
      <c r="G195">
        <v>0.87639999999999996</v>
      </c>
      <c r="H195">
        <v>0.79520000000000002</v>
      </c>
      <c r="I195">
        <v>3</v>
      </c>
      <c r="J195">
        <v>1</v>
      </c>
      <c r="K195">
        <v>2</v>
      </c>
      <c r="L195">
        <v>3</v>
      </c>
      <c r="M195">
        <v>20</v>
      </c>
    </row>
    <row r="196" spans="1:13" x14ac:dyDescent="0.3">
      <c r="A196">
        <v>1</v>
      </c>
      <c r="B196">
        <v>1</v>
      </c>
      <c r="C196">
        <v>4</v>
      </c>
      <c r="D196">
        <v>41</v>
      </c>
      <c r="E196">
        <v>1</v>
      </c>
      <c r="F196">
        <v>0.99990000000000001</v>
      </c>
      <c r="G196">
        <v>0.98809999999999998</v>
      </c>
      <c r="H196">
        <v>0.56279999999999997</v>
      </c>
      <c r="I196">
        <v>0</v>
      </c>
      <c r="J196">
        <v>0.99270000000000003</v>
      </c>
      <c r="K196">
        <v>1</v>
      </c>
      <c r="L196">
        <v>3</v>
      </c>
      <c r="M196">
        <v>18</v>
      </c>
    </row>
    <row r="197" spans="1:13" x14ac:dyDescent="0.3">
      <c r="A197">
        <v>1</v>
      </c>
      <c r="B197">
        <v>1</v>
      </c>
      <c r="C197">
        <v>2</v>
      </c>
      <c r="D197">
        <v>13</v>
      </c>
      <c r="E197">
        <v>0.5323</v>
      </c>
      <c r="F197">
        <v>0.44690000000000002</v>
      </c>
      <c r="G197">
        <v>0.44729999999999998</v>
      </c>
      <c r="H197">
        <v>0.25540000000000002</v>
      </c>
      <c r="I197">
        <v>0</v>
      </c>
      <c r="J197">
        <v>1</v>
      </c>
      <c r="K197">
        <v>1</v>
      </c>
      <c r="L197">
        <v>3</v>
      </c>
      <c r="M197">
        <v>20</v>
      </c>
    </row>
    <row r="198" spans="1:13" x14ac:dyDescent="0.3">
      <c r="A198">
        <v>1</v>
      </c>
      <c r="B198">
        <v>1</v>
      </c>
      <c r="C198">
        <v>3</v>
      </c>
      <c r="D198">
        <v>26</v>
      </c>
      <c r="E198">
        <v>0.80320000000000003</v>
      </c>
      <c r="F198">
        <v>0.81069999999999998</v>
      </c>
      <c r="G198">
        <v>0.8952</v>
      </c>
      <c r="H198">
        <v>0.36259999999999998</v>
      </c>
      <c r="I198">
        <v>2</v>
      </c>
      <c r="J198">
        <v>0.99629999999999996</v>
      </c>
      <c r="K198">
        <v>1</v>
      </c>
      <c r="L198">
        <v>3</v>
      </c>
      <c r="M198">
        <v>20</v>
      </c>
    </row>
    <row r="199" spans="1:13" x14ac:dyDescent="0.3">
      <c r="A199">
        <v>5</v>
      </c>
      <c r="B199">
        <v>5</v>
      </c>
      <c r="C199">
        <v>1</v>
      </c>
      <c r="D199">
        <v>2</v>
      </c>
      <c r="E199">
        <v>0.74360000000000004</v>
      </c>
      <c r="F199">
        <v>0.63590000000000002</v>
      </c>
      <c r="G199">
        <v>0.7167</v>
      </c>
      <c r="H199">
        <v>0.40200000000000002</v>
      </c>
      <c r="I199">
        <v>1</v>
      </c>
      <c r="J199">
        <v>1</v>
      </c>
      <c r="K199">
        <v>5</v>
      </c>
      <c r="L199">
        <v>3</v>
      </c>
      <c r="M199">
        <v>15</v>
      </c>
    </row>
    <row r="200" spans="1:13" x14ac:dyDescent="0.3">
      <c r="A200">
        <v>3</v>
      </c>
      <c r="B200">
        <v>3</v>
      </c>
      <c r="C200">
        <v>2</v>
      </c>
      <c r="D200">
        <v>3</v>
      </c>
      <c r="E200">
        <v>0.1087</v>
      </c>
      <c r="F200">
        <v>0.1744</v>
      </c>
      <c r="G200">
        <v>0.16750000000000001</v>
      </c>
      <c r="H200">
        <v>0.14729999999999999</v>
      </c>
      <c r="I200">
        <v>0</v>
      </c>
      <c r="J200">
        <v>1</v>
      </c>
      <c r="K200">
        <v>2</v>
      </c>
      <c r="L200">
        <v>3</v>
      </c>
      <c r="M200">
        <v>9</v>
      </c>
    </row>
    <row r="201" spans="1:13" x14ac:dyDescent="0.3">
      <c r="A201">
        <v>2</v>
      </c>
      <c r="B201">
        <v>2</v>
      </c>
      <c r="C201">
        <v>5</v>
      </c>
      <c r="D201">
        <v>50</v>
      </c>
      <c r="E201">
        <v>1</v>
      </c>
      <c r="F201">
        <v>0.99980000000000002</v>
      </c>
      <c r="G201">
        <v>0.96089999999999998</v>
      </c>
      <c r="H201">
        <v>0.71499999999999997</v>
      </c>
      <c r="I201">
        <v>0</v>
      </c>
      <c r="J201">
        <v>1</v>
      </c>
      <c r="K201">
        <v>2</v>
      </c>
      <c r="L201">
        <v>3</v>
      </c>
      <c r="M201">
        <v>15</v>
      </c>
    </row>
    <row r="202" spans="1:13" x14ac:dyDescent="0.3">
      <c r="A202">
        <v>1</v>
      </c>
      <c r="B202">
        <v>1</v>
      </c>
      <c r="C202">
        <v>5</v>
      </c>
      <c r="D202">
        <v>74</v>
      </c>
      <c r="E202">
        <v>1</v>
      </c>
      <c r="F202">
        <v>1</v>
      </c>
      <c r="G202">
        <v>0.99839999999999995</v>
      </c>
      <c r="H202">
        <v>0.93479999999999996</v>
      </c>
      <c r="I202">
        <v>0</v>
      </c>
      <c r="J202">
        <v>1</v>
      </c>
      <c r="K202">
        <v>1</v>
      </c>
      <c r="L202">
        <v>3</v>
      </c>
      <c r="M202">
        <v>20</v>
      </c>
    </row>
    <row r="203" spans="1:13" x14ac:dyDescent="0.3">
      <c r="A203">
        <v>1</v>
      </c>
      <c r="B203">
        <v>1</v>
      </c>
      <c r="C203">
        <v>3</v>
      </c>
      <c r="D203">
        <v>32</v>
      </c>
      <c r="E203">
        <v>0.99780000000000002</v>
      </c>
      <c r="F203">
        <v>0.99960000000000004</v>
      </c>
      <c r="G203">
        <v>0.90900000000000003</v>
      </c>
      <c r="H203">
        <v>0.93969999999999998</v>
      </c>
      <c r="I203">
        <v>0</v>
      </c>
      <c r="J203">
        <v>0.99629999999999996</v>
      </c>
      <c r="K203">
        <v>1</v>
      </c>
      <c r="L203">
        <v>3</v>
      </c>
      <c r="M203">
        <v>15</v>
      </c>
    </row>
    <row r="204" spans="1:13" x14ac:dyDescent="0.3">
      <c r="A204">
        <v>1</v>
      </c>
      <c r="B204">
        <v>1</v>
      </c>
      <c r="C204">
        <v>7</v>
      </c>
      <c r="D204">
        <v>80</v>
      </c>
      <c r="E204">
        <v>1</v>
      </c>
      <c r="F204">
        <v>1</v>
      </c>
      <c r="G204">
        <v>1</v>
      </c>
      <c r="H204">
        <v>0.9839</v>
      </c>
      <c r="I204">
        <v>1</v>
      </c>
      <c r="J204">
        <v>0.99629999999999996</v>
      </c>
      <c r="K204">
        <v>1</v>
      </c>
      <c r="L204">
        <v>3</v>
      </c>
      <c r="M204">
        <v>20</v>
      </c>
    </row>
    <row r="205" spans="1:13" x14ac:dyDescent="0.3">
      <c r="A205">
        <v>1</v>
      </c>
      <c r="B205">
        <v>1</v>
      </c>
      <c r="C205">
        <v>3</v>
      </c>
      <c r="D205">
        <v>28</v>
      </c>
      <c r="E205">
        <v>0.96179999999999999</v>
      </c>
      <c r="F205">
        <v>0.95569999999999999</v>
      </c>
      <c r="G205">
        <v>0.94430000000000003</v>
      </c>
      <c r="H205">
        <v>0.83630000000000004</v>
      </c>
      <c r="I205">
        <v>1</v>
      </c>
      <c r="J205">
        <v>0.99270000000000003</v>
      </c>
      <c r="K205">
        <v>1</v>
      </c>
      <c r="L205">
        <v>3</v>
      </c>
      <c r="M205">
        <v>20</v>
      </c>
    </row>
    <row r="206" spans="1:13" x14ac:dyDescent="0.3">
      <c r="A206">
        <v>1</v>
      </c>
      <c r="B206">
        <v>1</v>
      </c>
      <c r="C206">
        <v>3</v>
      </c>
      <c r="D206">
        <v>5</v>
      </c>
      <c r="E206">
        <v>0.18310000000000001</v>
      </c>
      <c r="F206">
        <v>0.25509999999999999</v>
      </c>
      <c r="G206">
        <v>0.18429999999999999</v>
      </c>
      <c r="H206">
        <v>3.6200000000000003E-2</v>
      </c>
      <c r="I206">
        <v>0</v>
      </c>
      <c r="J206">
        <v>0.90839999999999999</v>
      </c>
      <c r="K206">
        <v>1</v>
      </c>
      <c r="L206">
        <v>3</v>
      </c>
      <c r="M206">
        <v>18</v>
      </c>
    </row>
    <row r="207" spans="1:13" x14ac:dyDescent="0.3">
      <c r="A207">
        <v>3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3</v>
      </c>
      <c r="L207">
        <v>3</v>
      </c>
      <c r="M207">
        <v>15</v>
      </c>
    </row>
    <row r="208" spans="1:13" x14ac:dyDescent="0.3">
      <c r="A208">
        <v>1</v>
      </c>
      <c r="B208">
        <v>1</v>
      </c>
      <c r="C208">
        <v>3</v>
      </c>
      <c r="D208">
        <v>32</v>
      </c>
      <c r="E208">
        <v>0.99970000000000003</v>
      </c>
      <c r="F208">
        <v>0.99629999999999996</v>
      </c>
      <c r="G208">
        <v>0.93600000000000005</v>
      </c>
      <c r="H208">
        <v>0.38729999999999998</v>
      </c>
      <c r="I208">
        <v>0</v>
      </c>
      <c r="J208">
        <v>0.98899999999999999</v>
      </c>
      <c r="K208">
        <v>1</v>
      </c>
      <c r="L208">
        <v>3</v>
      </c>
      <c r="M208">
        <v>18</v>
      </c>
    </row>
    <row r="209" spans="1:13" x14ac:dyDescent="0.3">
      <c r="A209">
        <v>1</v>
      </c>
      <c r="B209">
        <v>1</v>
      </c>
      <c r="C209">
        <v>2</v>
      </c>
      <c r="D209">
        <v>5</v>
      </c>
      <c r="E209">
        <v>0.74839999999999995</v>
      </c>
      <c r="F209">
        <v>0.63929999999999998</v>
      </c>
      <c r="G209">
        <v>0.71789999999999998</v>
      </c>
      <c r="H209">
        <v>0.40200000000000002</v>
      </c>
      <c r="I209">
        <v>0</v>
      </c>
      <c r="J209">
        <v>1</v>
      </c>
      <c r="K209">
        <v>1</v>
      </c>
      <c r="L209">
        <v>3</v>
      </c>
      <c r="M209">
        <v>25</v>
      </c>
    </row>
    <row r="210" spans="1:13" x14ac:dyDescent="0.3">
      <c r="A210">
        <v>1</v>
      </c>
      <c r="B210">
        <v>1</v>
      </c>
      <c r="C210">
        <v>3</v>
      </c>
      <c r="D210">
        <v>19</v>
      </c>
      <c r="E210">
        <v>0.65810000000000002</v>
      </c>
      <c r="F210">
        <v>0.72609999999999997</v>
      </c>
      <c r="G210">
        <v>0.76019999999999999</v>
      </c>
      <c r="H210">
        <v>0.68899999999999995</v>
      </c>
      <c r="I210">
        <v>0</v>
      </c>
      <c r="J210">
        <v>1</v>
      </c>
      <c r="K210">
        <v>1</v>
      </c>
      <c r="L210">
        <v>3</v>
      </c>
      <c r="M210">
        <v>15</v>
      </c>
    </row>
    <row r="211" spans="1:13" x14ac:dyDescent="0.3">
      <c r="A211">
        <v>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3</v>
      </c>
      <c r="M211">
        <v>20</v>
      </c>
    </row>
    <row r="212" spans="1:13" x14ac:dyDescent="0.3">
      <c r="A212">
        <v>1</v>
      </c>
      <c r="B212">
        <v>1</v>
      </c>
      <c r="C212">
        <v>2</v>
      </c>
      <c r="D212">
        <v>6</v>
      </c>
      <c r="E212">
        <v>0.92869999999999997</v>
      </c>
      <c r="F212">
        <v>0.84060000000000001</v>
      </c>
      <c r="G212">
        <v>0.87549999999999994</v>
      </c>
      <c r="H212">
        <v>0.58160000000000001</v>
      </c>
      <c r="I212">
        <v>1</v>
      </c>
      <c r="J212">
        <v>1</v>
      </c>
      <c r="K212">
        <v>1</v>
      </c>
      <c r="L212">
        <v>3</v>
      </c>
      <c r="M212">
        <v>25</v>
      </c>
    </row>
    <row r="213" spans="1:13" x14ac:dyDescent="0.3">
      <c r="A213">
        <v>1</v>
      </c>
      <c r="B213">
        <v>1</v>
      </c>
      <c r="C213">
        <v>2</v>
      </c>
      <c r="D213">
        <v>11</v>
      </c>
      <c r="E213">
        <v>0.62229999999999996</v>
      </c>
      <c r="F213">
        <v>0.55800000000000005</v>
      </c>
      <c r="G213">
        <v>0.72350000000000003</v>
      </c>
      <c r="H213">
        <v>0.29189999999999999</v>
      </c>
      <c r="I213">
        <v>0</v>
      </c>
      <c r="J213">
        <v>1</v>
      </c>
      <c r="K213">
        <v>1</v>
      </c>
      <c r="L213">
        <v>3</v>
      </c>
      <c r="M213">
        <v>10</v>
      </c>
    </row>
    <row r="214" spans="1:13" x14ac:dyDescent="0.3">
      <c r="A214">
        <v>1</v>
      </c>
      <c r="B214">
        <v>1</v>
      </c>
      <c r="C214">
        <v>3</v>
      </c>
      <c r="D214">
        <v>34</v>
      </c>
      <c r="E214">
        <v>0.90439999999999998</v>
      </c>
      <c r="F214">
        <v>0.87080000000000002</v>
      </c>
      <c r="G214">
        <v>0.95450000000000002</v>
      </c>
      <c r="H214">
        <v>0.75739999999999996</v>
      </c>
      <c r="I214">
        <v>1</v>
      </c>
      <c r="J214">
        <v>1</v>
      </c>
      <c r="K214">
        <v>1</v>
      </c>
      <c r="L214">
        <v>3</v>
      </c>
      <c r="M214">
        <v>16</v>
      </c>
    </row>
    <row r="215" spans="1:13" x14ac:dyDescent="0.3">
      <c r="A215">
        <v>1</v>
      </c>
      <c r="B215">
        <v>1</v>
      </c>
      <c r="C215">
        <v>3</v>
      </c>
      <c r="D215">
        <v>16</v>
      </c>
      <c r="E215">
        <v>0.66979999999999995</v>
      </c>
      <c r="F215">
        <v>0.68220000000000003</v>
      </c>
      <c r="G215">
        <v>0.70040000000000002</v>
      </c>
      <c r="H215">
        <v>0.64770000000000005</v>
      </c>
      <c r="I215">
        <v>1</v>
      </c>
      <c r="J215">
        <v>1</v>
      </c>
      <c r="K215">
        <v>1</v>
      </c>
      <c r="L215">
        <v>4</v>
      </c>
      <c r="M215">
        <v>20</v>
      </c>
    </row>
    <row r="216" spans="1:13" x14ac:dyDescent="0.3">
      <c r="A216">
        <v>1</v>
      </c>
      <c r="B216">
        <v>1</v>
      </c>
      <c r="C216">
        <v>7</v>
      </c>
      <c r="D216">
        <v>56</v>
      </c>
      <c r="E216">
        <v>1</v>
      </c>
      <c r="F216">
        <v>1</v>
      </c>
      <c r="G216">
        <v>0.99980000000000002</v>
      </c>
      <c r="H216">
        <v>0.88390000000000002</v>
      </c>
      <c r="I216">
        <v>1</v>
      </c>
      <c r="J216">
        <v>0.99629999999999996</v>
      </c>
      <c r="K216">
        <v>1</v>
      </c>
      <c r="L216">
        <v>3</v>
      </c>
      <c r="M216">
        <v>20</v>
      </c>
    </row>
    <row r="217" spans="1:13" x14ac:dyDescent="0.3">
      <c r="A217">
        <v>1</v>
      </c>
      <c r="B217">
        <v>1</v>
      </c>
      <c r="C217">
        <v>5</v>
      </c>
      <c r="D217">
        <v>30</v>
      </c>
      <c r="E217">
        <v>0.99299999999999999</v>
      </c>
      <c r="F217">
        <v>0.99429999999999996</v>
      </c>
      <c r="G217">
        <v>0.98780000000000001</v>
      </c>
      <c r="H217">
        <v>0.27139999999999997</v>
      </c>
      <c r="I217">
        <v>0</v>
      </c>
      <c r="J217">
        <v>1</v>
      </c>
      <c r="K217">
        <v>1</v>
      </c>
      <c r="L217">
        <v>3</v>
      </c>
      <c r="M217">
        <v>15</v>
      </c>
    </row>
    <row r="218" spans="1:13" x14ac:dyDescent="0.3">
      <c r="A218">
        <v>1</v>
      </c>
      <c r="B218">
        <v>1</v>
      </c>
      <c r="C218">
        <v>3</v>
      </c>
      <c r="D218">
        <v>30</v>
      </c>
      <c r="E218">
        <v>0.99980000000000002</v>
      </c>
      <c r="F218">
        <v>0.995</v>
      </c>
      <c r="G218">
        <v>0.82709999999999995</v>
      </c>
      <c r="H218">
        <v>0.52180000000000004</v>
      </c>
      <c r="I218">
        <v>1</v>
      </c>
      <c r="J218">
        <v>1</v>
      </c>
      <c r="K218">
        <v>1</v>
      </c>
      <c r="L218">
        <v>4</v>
      </c>
      <c r="M218">
        <v>20</v>
      </c>
    </row>
    <row r="219" spans="1:13" x14ac:dyDescent="0.3">
      <c r="A219">
        <v>5</v>
      </c>
      <c r="B219">
        <v>5</v>
      </c>
      <c r="C219">
        <v>1</v>
      </c>
      <c r="D219">
        <v>3</v>
      </c>
      <c r="E219">
        <v>0.11210000000000001</v>
      </c>
      <c r="F219">
        <v>2.2100000000000002E-2</v>
      </c>
      <c r="G219">
        <v>3.5999999999999999E-3</v>
      </c>
      <c r="H219">
        <v>0</v>
      </c>
      <c r="I219">
        <v>0</v>
      </c>
      <c r="J219">
        <v>1</v>
      </c>
      <c r="K219">
        <v>5</v>
      </c>
      <c r="L219">
        <v>3</v>
      </c>
      <c r="M219">
        <v>15</v>
      </c>
    </row>
    <row r="220" spans="1:13" x14ac:dyDescent="0.3">
      <c r="A220">
        <v>5</v>
      </c>
      <c r="B220">
        <v>5</v>
      </c>
      <c r="C220">
        <v>1</v>
      </c>
      <c r="D220">
        <v>3</v>
      </c>
      <c r="E220">
        <v>0.13159999999999999</v>
      </c>
      <c r="F220">
        <v>0.121</v>
      </c>
      <c r="G220">
        <v>0.128</v>
      </c>
      <c r="H220">
        <v>0.14499999999999999</v>
      </c>
      <c r="I220">
        <v>0</v>
      </c>
      <c r="J220">
        <v>0.99629999999999996</v>
      </c>
      <c r="K220">
        <v>5</v>
      </c>
      <c r="L220">
        <v>2</v>
      </c>
      <c r="M220">
        <v>9</v>
      </c>
    </row>
    <row r="221" spans="1:13" x14ac:dyDescent="0.3">
      <c r="A221">
        <v>1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0.98529999999999995</v>
      </c>
      <c r="K221">
        <v>0</v>
      </c>
      <c r="L221">
        <v>0</v>
      </c>
      <c r="M221">
        <v>24</v>
      </c>
    </row>
    <row r="222" spans="1:13" x14ac:dyDescent="0.3">
      <c r="A222">
        <v>1</v>
      </c>
      <c r="B222">
        <v>1</v>
      </c>
      <c r="C222">
        <v>1</v>
      </c>
      <c r="D222">
        <v>3</v>
      </c>
      <c r="E222">
        <v>0.13159999999999999</v>
      </c>
      <c r="F222">
        <v>0.121</v>
      </c>
      <c r="G222">
        <v>0.128</v>
      </c>
      <c r="H222">
        <v>0.14499999999999999</v>
      </c>
      <c r="I222">
        <v>0</v>
      </c>
      <c r="J222">
        <v>0.9597</v>
      </c>
      <c r="K222">
        <v>1</v>
      </c>
      <c r="L222">
        <v>3</v>
      </c>
      <c r="M222">
        <v>9</v>
      </c>
    </row>
    <row r="223" spans="1:13" x14ac:dyDescent="0.3">
      <c r="A223">
        <v>3</v>
      </c>
      <c r="B223">
        <v>3</v>
      </c>
      <c r="C223">
        <v>3</v>
      </c>
      <c r="D223">
        <v>30</v>
      </c>
      <c r="E223">
        <v>0.92310000000000003</v>
      </c>
      <c r="F223">
        <v>0.85099999999999998</v>
      </c>
      <c r="G223">
        <v>0.85199999999999998</v>
      </c>
      <c r="H223">
        <v>0.61399999999999999</v>
      </c>
      <c r="I223">
        <v>0</v>
      </c>
      <c r="J223">
        <v>1</v>
      </c>
      <c r="K223">
        <v>3</v>
      </c>
      <c r="L223">
        <v>2</v>
      </c>
      <c r="M223">
        <v>9</v>
      </c>
    </row>
    <row r="224" spans="1:13" x14ac:dyDescent="0.3">
      <c r="A224">
        <v>1</v>
      </c>
      <c r="B224">
        <v>1</v>
      </c>
      <c r="C224">
        <v>2</v>
      </c>
      <c r="D224">
        <v>21</v>
      </c>
      <c r="E224">
        <v>0.84160000000000001</v>
      </c>
      <c r="F224">
        <v>0.84689999999999999</v>
      </c>
      <c r="G224">
        <v>0.92979999999999996</v>
      </c>
      <c r="H224">
        <v>0.316</v>
      </c>
      <c r="I224">
        <v>0</v>
      </c>
      <c r="J224">
        <v>0.98899999999999999</v>
      </c>
      <c r="K224">
        <v>0</v>
      </c>
      <c r="L224">
        <v>0</v>
      </c>
      <c r="M224">
        <v>9</v>
      </c>
    </row>
    <row r="225" spans="1:13" x14ac:dyDescent="0.3">
      <c r="A225">
        <v>1</v>
      </c>
      <c r="B225">
        <v>1</v>
      </c>
      <c r="C225">
        <v>3</v>
      </c>
      <c r="D225">
        <v>14</v>
      </c>
      <c r="E225">
        <v>0.60219999999999996</v>
      </c>
      <c r="F225">
        <v>0.50470000000000004</v>
      </c>
      <c r="G225">
        <v>0.5575</v>
      </c>
      <c r="H225">
        <v>0.496</v>
      </c>
      <c r="I225">
        <v>0</v>
      </c>
      <c r="J225">
        <v>1</v>
      </c>
      <c r="K225">
        <v>1</v>
      </c>
      <c r="L225">
        <v>3</v>
      </c>
      <c r="M225">
        <v>9</v>
      </c>
    </row>
    <row r="226" spans="1:13" x14ac:dyDescent="0.3">
      <c r="A226">
        <v>1</v>
      </c>
      <c r="B226">
        <v>1</v>
      </c>
      <c r="C226">
        <v>3</v>
      </c>
      <c r="D226">
        <v>26</v>
      </c>
      <c r="E226">
        <v>0.89470000000000005</v>
      </c>
      <c r="F226">
        <v>0.80389999999999995</v>
      </c>
      <c r="G226">
        <v>0.80920000000000003</v>
      </c>
      <c r="H226">
        <v>0.51349999999999996</v>
      </c>
      <c r="I226">
        <v>0</v>
      </c>
      <c r="J226">
        <v>0.98899999999999999</v>
      </c>
      <c r="K226">
        <v>1</v>
      </c>
      <c r="L226">
        <v>3</v>
      </c>
      <c r="M226">
        <v>9</v>
      </c>
    </row>
    <row r="227" spans="1:13" x14ac:dyDescent="0.3">
      <c r="A227">
        <v>1</v>
      </c>
      <c r="B227">
        <v>1</v>
      </c>
      <c r="C227">
        <v>3</v>
      </c>
      <c r="D227">
        <v>16</v>
      </c>
      <c r="E227">
        <v>0.70920000000000005</v>
      </c>
      <c r="F227">
        <v>0.61729999999999996</v>
      </c>
      <c r="G227">
        <v>0.66790000000000005</v>
      </c>
      <c r="H227">
        <v>0.48949999999999999</v>
      </c>
      <c r="I227">
        <v>0</v>
      </c>
      <c r="J227">
        <v>0.98899999999999999</v>
      </c>
      <c r="K227">
        <v>1</v>
      </c>
      <c r="L227">
        <v>3</v>
      </c>
      <c r="M227">
        <v>9</v>
      </c>
    </row>
    <row r="228" spans="1:13" x14ac:dyDescent="0.3">
      <c r="A228">
        <v>1</v>
      </c>
      <c r="B228">
        <v>1</v>
      </c>
      <c r="C228">
        <v>3</v>
      </c>
      <c r="D228">
        <v>13</v>
      </c>
      <c r="E228">
        <v>0.54279999999999995</v>
      </c>
      <c r="F228">
        <v>0.34029999999999999</v>
      </c>
      <c r="G228">
        <v>0.35870000000000002</v>
      </c>
      <c r="H228">
        <v>0.48949999999999999</v>
      </c>
      <c r="I228">
        <v>0</v>
      </c>
      <c r="J228">
        <v>0.96699999999999997</v>
      </c>
      <c r="K228">
        <v>1</v>
      </c>
      <c r="L228">
        <v>3</v>
      </c>
      <c r="M228">
        <v>9</v>
      </c>
    </row>
    <row r="229" spans="1:13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3</v>
      </c>
      <c r="M229">
        <v>15</v>
      </c>
    </row>
    <row r="230" spans="1:13" x14ac:dyDescent="0.3">
      <c r="A230">
        <v>1</v>
      </c>
      <c r="B230">
        <v>1</v>
      </c>
      <c r="C230">
        <v>7</v>
      </c>
      <c r="D230">
        <v>105</v>
      </c>
      <c r="E230">
        <v>1</v>
      </c>
      <c r="F230">
        <v>1</v>
      </c>
      <c r="G230">
        <v>0.99939999999999996</v>
      </c>
      <c r="H230">
        <v>0.98909999999999998</v>
      </c>
      <c r="I230">
        <v>0</v>
      </c>
      <c r="J230">
        <v>0.99629999999999996</v>
      </c>
      <c r="K230">
        <v>1</v>
      </c>
      <c r="L230">
        <v>4</v>
      </c>
      <c r="M230">
        <v>20</v>
      </c>
    </row>
    <row r="231" spans="1:13" x14ac:dyDescent="0.3">
      <c r="A231">
        <v>1</v>
      </c>
      <c r="B231">
        <v>1</v>
      </c>
      <c r="C231">
        <v>1</v>
      </c>
      <c r="D231">
        <v>1</v>
      </c>
      <c r="E231">
        <v>0.79220000000000002</v>
      </c>
      <c r="F231">
        <v>0.93379999999999996</v>
      </c>
      <c r="G231">
        <v>0.12709999999999999</v>
      </c>
      <c r="H231">
        <v>0.3407</v>
      </c>
      <c r="I231">
        <v>1</v>
      </c>
      <c r="J231">
        <v>1</v>
      </c>
      <c r="K231">
        <v>1</v>
      </c>
      <c r="L231">
        <v>4</v>
      </c>
      <c r="M231">
        <v>20</v>
      </c>
    </row>
    <row r="232" spans="1:13" x14ac:dyDescent="0.3">
      <c r="A232">
        <v>1</v>
      </c>
      <c r="B232">
        <v>1</v>
      </c>
      <c r="C232">
        <v>1</v>
      </c>
      <c r="D232">
        <v>8</v>
      </c>
      <c r="E232">
        <v>0.1966</v>
      </c>
      <c r="F232">
        <v>0.1022</v>
      </c>
      <c r="G232">
        <v>0.1237</v>
      </c>
      <c r="H232">
        <v>0.13619999999999999</v>
      </c>
      <c r="I232">
        <v>3</v>
      </c>
      <c r="J232">
        <v>0.99629999999999996</v>
      </c>
      <c r="K232">
        <v>1</v>
      </c>
      <c r="L232">
        <v>4</v>
      </c>
      <c r="M232">
        <v>25</v>
      </c>
    </row>
    <row r="233" spans="1:13" x14ac:dyDescent="0.3">
      <c r="A233">
        <v>1</v>
      </c>
      <c r="B233">
        <v>1</v>
      </c>
      <c r="C233">
        <v>2</v>
      </c>
      <c r="D233">
        <v>4</v>
      </c>
      <c r="E233">
        <v>0.93320000000000003</v>
      </c>
      <c r="F233">
        <v>0.9919</v>
      </c>
      <c r="G233">
        <v>0.32279999999999998</v>
      </c>
      <c r="H233">
        <v>0.49309999999999998</v>
      </c>
      <c r="I233">
        <v>2</v>
      </c>
      <c r="J233">
        <v>0.99270000000000003</v>
      </c>
      <c r="K233">
        <v>1</v>
      </c>
      <c r="L233">
        <v>3</v>
      </c>
      <c r="M233">
        <v>20</v>
      </c>
    </row>
    <row r="234" spans="1:13" x14ac:dyDescent="0.3">
      <c r="A234">
        <v>1</v>
      </c>
      <c r="B234">
        <v>1</v>
      </c>
      <c r="C234">
        <v>7</v>
      </c>
      <c r="D234">
        <v>65</v>
      </c>
      <c r="E234">
        <v>1</v>
      </c>
      <c r="F234">
        <v>1</v>
      </c>
      <c r="G234">
        <v>0.99990000000000001</v>
      </c>
      <c r="H234">
        <v>0.92600000000000005</v>
      </c>
      <c r="I234">
        <v>2</v>
      </c>
      <c r="J234">
        <v>0.99629999999999996</v>
      </c>
      <c r="K234">
        <v>1</v>
      </c>
      <c r="L234">
        <v>3</v>
      </c>
      <c r="M234">
        <v>20</v>
      </c>
    </row>
    <row r="235" spans="1:13" x14ac:dyDescent="0.3">
      <c r="A235">
        <v>1</v>
      </c>
      <c r="B235">
        <v>1</v>
      </c>
      <c r="C235">
        <v>7</v>
      </c>
      <c r="D235">
        <v>62</v>
      </c>
      <c r="E235">
        <v>1</v>
      </c>
      <c r="F235">
        <v>1</v>
      </c>
      <c r="G235">
        <v>0.99990000000000001</v>
      </c>
      <c r="H235">
        <v>0.9839</v>
      </c>
      <c r="I235">
        <v>0</v>
      </c>
      <c r="J235">
        <v>1</v>
      </c>
      <c r="K235">
        <v>1</v>
      </c>
      <c r="L235">
        <v>4</v>
      </c>
      <c r="M235">
        <v>15</v>
      </c>
    </row>
    <row r="236" spans="1:13" x14ac:dyDescent="0.3">
      <c r="A236">
        <v>1</v>
      </c>
      <c r="B236">
        <v>1</v>
      </c>
      <c r="C236">
        <v>7</v>
      </c>
      <c r="D236">
        <v>83</v>
      </c>
      <c r="E236">
        <v>1</v>
      </c>
      <c r="F236">
        <v>1</v>
      </c>
      <c r="G236">
        <v>1</v>
      </c>
      <c r="H236">
        <v>0.99329999999999996</v>
      </c>
      <c r="I236">
        <v>0</v>
      </c>
      <c r="J236">
        <v>1</v>
      </c>
      <c r="K236">
        <v>1</v>
      </c>
      <c r="L236">
        <v>4</v>
      </c>
      <c r="M236">
        <v>20</v>
      </c>
    </row>
    <row r="237" spans="1:13" x14ac:dyDescent="0.3">
      <c r="A237">
        <v>1</v>
      </c>
      <c r="B237">
        <v>1</v>
      </c>
      <c r="C237">
        <v>1</v>
      </c>
      <c r="D237">
        <v>1</v>
      </c>
      <c r="E237">
        <v>0.34549999999999997</v>
      </c>
      <c r="F237">
        <v>0.26679999999999998</v>
      </c>
      <c r="G237">
        <v>0.35970000000000002</v>
      </c>
      <c r="H237">
        <v>4.8099999999999997E-2</v>
      </c>
      <c r="I237">
        <v>1</v>
      </c>
      <c r="J237">
        <v>1</v>
      </c>
      <c r="K237">
        <v>1</v>
      </c>
      <c r="L237">
        <v>4</v>
      </c>
      <c r="M237">
        <v>25</v>
      </c>
    </row>
    <row r="238" spans="1:13" x14ac:dyDescent="0.3">
      <c r="A238">
        <v>7</v>
      </c>
      <c r="B238">
        <v>7</v>
      </c>
      <c r="C238">
        <v>3</v>
      </c>
      <c r="D238">
        <v>12</v>
      </c>
      <c r="E238">
        <v>0.89490000000000003</v>
      </c>
      <c r="F238">
        <v>0.94820000000000004</v>
      </c>
      <c r="G238">
        <v>0.7651</v>
      </c>
      <c r="H238">
        <v>0.1744</v>
      </c>
      <c r="I238">
        <v>0</v>
      </c>
      <c r="J238">
        <v>1</v>
      </c>
      <c r="K238">
        <v>4</v>
      </c>
      <c r="L238">
        <v>3</v>
      </c>
      <c r="M238">
        <v>9</v>
      </c>
    </row>
    <row r="239" spans="1:13" x14ac:dyDescent="0.3">
      <c r="A239">
        <v>2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</v>
      </c>
      <c r="L239">
        <v>3</v>
      </c>
      <c r="M239">
        <v>15</v>
      </c>
    </row>
    <row r="240" spans="1:13" x14ac:dyDescent="0.3">
      <c r="A240">
        <v>1</v>
      </c>
      <c r="B240">
        <v>1</v>
      </c>
      <c r="C240">
        <v>6</v>
      </c>
      <c r="D240">
        <v>35</v>
      </c>
      <c r="E240">
        <v>0.98609999999999998</v>
      </c>
      <c r="F240">
        <v>0.98950000000000005</v>
      </c>
      <c r="G240">
        <v>0.96950000000000003</v>
      </c>
      <c r="H240">
        <v>0.82189999999999996</v>
      </c>
      <c r="I240">
        <v>0</v>
      </c>
      <c r="J240">
        <v>0.99270000000000003</v>
      </c>
      <c r="K240">
        <v>1</v>
      </c>
      <c r="L240">
        <v>3</v>
      </c>
      <c r="M240">
        <v>18</v>
      </c>
    </row>
    <row r="241" spans="1:13" x14ac:dyDescent="0.3">
      <c r="A241">
        <v>1</v>
      </c>
      <c r="B241">
        <v>1</v>
      </c>
      <c r="C241">
        <v>4</v>
      </c>
      <c r="D241">
        <v>38</v>
      </c>
      <c r="E241">
        <v>0.95009999999999994</v>
      </c>
      <c r="F241">
        <v>0.92010000000000003</v>
      </c>
      <c r="G241">
        <v>0.91569999999999996</v>
      </c>
      <c r="H241">
        <v>0.89319999999999999</v>
      </c>
      <c r="I241">
        <v>0</v>
      </c>
      <c r="J241">
        <v>0.98170000000000002</v>
      </c>
      <c r="K241">
        <v>1</v>
      </c>
      <c r="L241">
        <v>4</v>
      </c>
      <c r="M241">
        <v>20</v>
      </c>
    </row>
    <row r="242" spans="1:13" x14ac:dyDescent="0.3">
      <c r="A242">
        <v>1</v>
      </c>
      <c r="B242">
        <v>1</v>
      </c>
      <c r="C242">
        <v>3</v>
      </c>
      <c r="D242">
        <v>26</v>
      </c>
      <c r="E242">
        <v>0.97050000000000003</v>
      </c>
      <c r="F242">
        <v>0.98460000000000003</v>
      </c>
      <c r="G242">
        <v>0.6885</v>
      </c>
      <c r="H242">
        <v>0.68799999999999994</v>
      </c>
      <c r="I242">
        <v>2</v>
      </c>
      <c r="J242">
        <v>1</v>
      </c>
      <c r="K242">
        <v>1</v>
      </c>
      <c r="L242">
        <v>3</v>
      </c>
      <c r="M242">
        <v>25</v>
      </c>
    </row>
    <row r="243" spans="1:13" x14ac:dyDescent="0.3">
      <c r="A243">
        <v>1</v>
      </c>
      <c r="B243">
        <v>1</v>
      </c>
      <c r="C243">
        <v>2</v>
      </c>
      <c r="D243">
        <v>34</v>
      </c>
      <c r="E243">
        <v>0.83220000000000005</v>
      </c>
      <c r="F243">
        <v>0.70660000000000001</v>
      </c>
      <c r="G243">
        <v>0.74139999999999995</v>
      </c>
      <c r="H243">
        <v>0.45379999999999998</v>
      </c>
      <c r="I243">
        <v>0</v>
      </c>
      <c r="J243">
        <v>1</v>
      </c>
      <c r="K243">
        <v>1</v>
      </c>
      <c r="L243">
        <v>3</v>
      </c>
      <c r="M243">
        <v>15</v>
      </c>
    </row>
    <row r="244" spans="1:13" x14ac:dyDescent="0.3">
      <c r="A244">
        <v>1</v>
      </c>
      <c r="B244">
        <v>1</v>
      </c>
      <c r="C244">
        <v>2</v>
      </c>
      <c r="D244">
        <v>5</v>
      </c>
      <c r="E244">
        <v>0.41889999999999999</v>
      </c>
      <c r="F244">
        <v>0.28289999999999998</v>
      </c>
      <c r="G244">
        <v>0.36199999999999999</v>
      </c>
      <c r="H244">
        <v>4.8099999999999997E-2</v>
      </c>
      <c r="I244">
        <v>0</v>
      </c>
      <c r="J244">
        <v>0.99629999999999996</v>
      </c>
      <c r="K244">
        <v>1</v>
      </c>
      <c r="L244">
        <v>3</v>
      </c>
      <c r="M244">
        <v>20</v>
      </c>
    </row>
    <row r="245" spans="1:13" x14ac:dyDescent="0.3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0.99629999999999996</v>
      </c>
      <c r="K245">
        <v>1</v>
      </c>
      <c r="L245">
        <v>4</v>
      </c>
      <c r="M245">
        <v>20</v>
      </c>
    </row>
    <row r="246" spans="1:13" x14ac:dyDescent="0.3">
      <c r="A246">
        <v>1</v>
      </c>
      <c r="B246">
        <v>1</v>
      </c>
      <c r="C246">
        <v>2</v>
      </c>
      <c r="D246">
        <v>4</v>
      </c>
      <c r="E246">
        <v>0.63529999999999998</v>
      </c>
      <c r="F246">
        <v>0.50619999999999998</v>
      </c>
      <c r="G246">
        <v>0.55000000000000004</v>
      </c>
      <c r="H246">
        <v>0.39510000000000001</v>
      </c>
      <c r="I246">
        <v>0</v>
      </c>
      <c r="J246">
        <v>0.99270000000000003</v>
      </c>
      <c r="K246">
        <v>1</v>
      </c>
      <c r="L246">
        <v>3</v>
      </c>
      <c r="M246">
        <v>18</v>
      </c>
    </row>
    <row r="247" spans="1:13" x14ac:dyDescent="0.3">
      <c r="A247">
        <v>1</v>
      </c>
      <c r="B247">
        <v>1</v>
      </c>
      <c r="C247">
        <v>3</v>
      </c>
      <c r="D247">
        <v>36</v>
      </c>
      <c r="E247">
        <v>0.99970000000000003</v>
      </c>
      <c r="F247">
        <v>0.99709999999999999</v>
      </c>
      <c r="G247">
        <v>0.90359999999999996</v>
      </c>
      <c r="H247">
        <v>0.68930000000000002</v>
      </c>
      <c r="I247">
        <v>0</v>
      </c>
      <c r="J247">
        <v>0.99629999999999996</v>
      </c>
      <c r="K247">
        <v>1</v>
      </c>
      <c r="L247">
        <v>3</v>
      </c>
      <c r="M247">
        <v>10</v>
      </c>
    </row>
    <row r="248" spans="1:13" x14ac:dyDescent="0.3">
      <c r="A248">
        <v>1</v>
      </c>
      <c r="B248">
        <v>1</v>
      </c>
      <c r="C248">
        <v>3</v>
      </c>
      <c r="D248">
        <v>39</v>
      </c>
      <c r="E248">
        <v>0.99980000000000002</v>
      </c>
      <c r="F248">
        <v>0.99729999999999996</v>
      </c>
      <c r="G248">
        <v>0.91149999999999998</v>
      </c>
      <c r="H248">
        <v>0.70150000000000001</v>
      </c>
      <c r="I248">
        <v>2</v>
      </c>
      <c r="J248">
        <v>0.99629999999999996</v>
      </c>
      <c r="K248">
        <v>1</v>
      </c>
      <c r="L248">
        <v>3</v>
      </c>
      <c r="M248">
        <v>15</v>
      </c>
    </row>
    <row r="249" spans="1:13" x14ac:dyDescent="0.3">
      <c r="A249">
        <v>1</v>
      </c>
      <c r="B249">
        <v>1</v>
      </c>
      <c r="C249">
        <v>2</v>
      </c>
      <c r="D249">
        <v>19</v>
      </c>
      <c r="E249">
        <v>0.44019999999999998</v>
      </c>
      <c r="F249">
        <v>0.31780000000000003</v>
      </c>
      <c r="G249">
        <v>0.1918</v>
      </c>
      <c r="H249">
        <v>0.2455</v>
      </c>
      <c r="I249">
        <v>0</v>
      </c>
      <c r="J249">
        <v>1</v>
      </c>
      <c r="K249">
        <v>1</v>
      </c>
      <c r="L249">
        <v>4</v>
      </c>
      <c r="M249">
        <v>20</v>
      </c>
    </row>
    <row r="250" spans="1:13" x14ac:dyDescent="0.3">
      <c r="A250">
        <v>1</v>
      </c>
      <c r="B250">
        <v>1</v>
      </c>
      <c r="C250">
        <v>2</v>
      </c>
      <c r="D250">
        <v>20</v>
      </c>
      <c r="E250">
        <v>0.76719999999999999</v>
      </c>
      <c r="F250">
        <v>0.64580000000000004</v>
      </c>
      <c r="G250">
        <v>0.61729999999999996</v>
      </c>
      <c r="H250">
        <v>0.53269999999999995</v>
      </c>
      <c r="I250">
        <v>1</v>
      </c>
      <c r="J250">
        <v>1</v>
      </c>
      <c r="K250">
        <v>1</v>
      </c>
      <c r="L250">
        <v>4</v>
      </c>
      <c r="M250">
        <v>25</v>
      </c>
    </row>
    <row r="251" spans="1:13" x14ac:dyDescent="0.3">
      <c r="A251">
        <v>1</v>
      </c>
      <c r="B251">
        <v>1</v>
      </c>
      <c r="C251">
        <v>3</v>
      </c>
      <c r="D251">
        <v>8</v>
      </c>
      <c r="E251">
        <v>0.63090000000000002</v>
      </c>
      <c r="F251">
        <v>0.49709999999999999</v>
      </c>
      <c r="G251">
        <v>0.52110000000000001</v>
      </c>
      <c r="H251">
        <v>0.39489999999999997</v>
      </c>
      <c r="I251">
        <v>0</v>
      </c>
      <c r="J251">
        <v>1</v>
      </c>
      <c r="K251">
        <v>1</v>
      </c>
      <c r="L251">
        <v>3</v>
      </c>
      <c r="M251">
        <v>15</v>
      </c>
    </row>
    <row r="252" spans="1:13" x14ac:dyDescent="0.3">
      <c r="A252">
        <v>2</v>
      </c>
      <c r="B252">
        <v>2</v>
      </c>
      <c r="C252">
        <v>2</v>
      </c>
      <c r="D252">
        <v>11</v>
      </c>
      <c r="E252">
        <v>0.59299999999999997</v>
      </c>
      <c r="F252">
        <v>0.55640000000000001</v>
      </c>
      <c r="G252">
        <v>0.70289999999999997</v>
      </c>
      <c r="H252">
        <v>0.34329999999999999</v>
      </c>
      <c r="I252">
        <v>0</v>
      </c>
      <c r="J252">
        <v>1</v>
      </c>
      <c r="K252">
        <v>1</v>
      </c>
      <c r="L252">
        <v>3</v>
      </c>
      <c r="M252">
        <v>9</v>
      </c>
    </row>
    <row r="253" spans="1:13" x14ac:dyDescent="0.3">
      <c r="A253">
        <v>2</v>
      </c>
      <c r="B253">
        <v>2</v>
      </c>
      <c r="C253">
        <v>2</v>
      </c>
      <c r="D253">
        <v>2</v>
      </c>
      <c r="E253">
        <v>0.85760000000000003</v>
      </c>
      <c r="F253">
        <v>0.95479999999999998</v>
      </c>
      <c r="G253">
        <v>0.52090000000000003</v>
      </c>
      <c r="H253">
        <v>0.48</v>
      </c>
      <c r="I253">
        <v>0</v>
      </c>
      <c r="J253">
        <v>1</v>
      </c>
      <c r="K253">
        <v>2</v>
      </c>
      <c r="L253">
        <v>3</v>
      </c>
      <c r="M253">
        <v>15</v>
      </c>
    </row>
    <row r="254" spans="1:13" x14ac:dyDescent="0.3">
      <c r="A254">
        <v>1</v>
      </c>
      <c r="B254">
        <v>1</v>
      </c>
      <c r="C254">
        <v>3</v>
      </c>
      <c r="D254">
        <v>3</v>
      </c>
      <c r="E254">
        <v>0.87360000000000004</v>
      </c>
      <c r="F254">
        <v>0.95569999999999999</v>
      </c>
      <c r="G254">
        <v>0.52259999999999995</v>
      </c>
      <c r="H254">
        <v>0.48</v>
      </c>
      <c r="I254">
        <v>1</v>
      </c>
      <c r="J254">
        <v>0.99629999999999996</v>
      </c>
      <c r="K254">
        <v>1</v>
      </c>
      <c r="L254">
        <v>3</v>
      </c>
      <c r="M254">
        <v>20</v>
      </c>
    </row>
    <row r="255" spans="1:13" x14ac:dyDescent="0.3">
      <c r="A255">
        <v>1</v>
      </c>
      <c r="B255">
        <v>1</v>
      </c>
      <c r="C255">
        <v>4</v>
      </c>
      <c r="D255">
        <v>47</v>
      </c>
      <c r="E255">
        <v>1</v>
      </c>
      <c r="F255">
        <v>0.99990000000000001</v>
      </c>
      <c r="G255">
        <v>0.98040000000000005</v>
      </c>
      <c r="H255">
        <v>0.56140000000000001</v>
      </c>
      <c r="I255">
        <v>0</v>
      </c>
      <c r="J255">
        <v>0.98899999999999999</v>
      </c>
      <c r="K255">
        <v>1</v>
      </c>
      <c r="L255">
        <v>3</v>
      </c>
      <c r="M255">
        <v>20</v>
      </c>
    </row>
    <row r="256" spans="1:13" x14ac:dyDescent="0.3">
      <c r="A256">
        <v>1</v>
      </c>
      <c r="B256">
        <v>1</v>
      </c>
      <c r="C256">
        <v>6</v>
      </c>
      <c r="D256">
        <v>49</v>
      </c>
      <c r="E256">
        <v>1</v>
      </c>
      <c r="F256">
        <v>1</v>
      </c>
      <c r="G256">
        <v>0.99890000000000001</v>
      </c>
      <c r="H256">
        <v>0.9052</v>
      </c>
      <c r="I256">
        <v>0</v>
      </c>
      <c r="J256">
        <v>0.99270000000000003</v>
      </c>
      <c r="K256">
        <v>1</v>
      </c>
      <c r="L256">
        <v>3</v>
      </c>
      <c r="M256">
        <v>18</v>
      </c>
    </row>
    <row r="257" spans="1:13" x14ac:dyDescent="0.3">
      <c r="A257">
        <v>1</v>
      </c>
      <c r="B257">
        <v>1</v>
      </c>
      <c r="C257">
        <v>6</v>
      </c>
      <c r="D257">
        <v>61</v>
      </c>
      <c r="E257">
        <v>1</v>
      </c>
      <c r="F257">
        <v>1</v>
      </c>
      <c r="G257">
        <v>0.99890000000000001</v>
      </c>
      <c r="H257">
        <v>0.93400000000000005</v>
      </c>
      <c r="I257">
        <v>0</v>
      </c>
      <c r="J257">
        <v>0.98529999999999995</v>
      </c>
      <c r="K257">
        <v>0</v>
      </c>
      <c r="L257">
        <v>0</v>
      </c>
      <c r="M257">
        <v>18</v>
      </c>
    </row>
    <row r="258" spans="1:13" x14ac:dyDescent="0.3">
      <c r="A258">
        <v>1</v>
      </c>
      <c r="B258">
        <v>1</v>
      </c>
      <c r="C258">
        <v>3</v>
      </c>
      <c r="D258">
        <v>29</v>
      </c>
      <c r="E258">
        <v>0.66420000000000001</v>
      </c>
      <c r="F258">
        <v>0.57550000000000001</v>
      </c>
      <c r="G258">
        <v>0.52070000000000005</v>
      </c>
      <c r="H258">
        <v>0.37330000000000002</v>
      </c>
      <c r="I258">
        <v>0</v>
      </c>
      <c r="J258">
        <v>1</v>
      </c>
      <c r="K258">
        <v>1</v>
      </c>
      <c r="L258">
        <v>3</v>
      </c>
      <c r="M258">
        <v>15</v>
      </c>
    </row>
    <row r="259" spans="1:13" x14ac:dyDescent="0.3">
      <c r="A259">
        <v>1</v>
      </c>
      <c r="B259">
        <v>1</v>
      </c>
      <c r="C259">
        <v>4</v>
      </c>
      <c r="D259">
        <v>13</v>
      </c>
      <c r="E259">
        <v>0.87090000000000001</v>
      </c>
      <c r="F259">
        <v>0.73180000000000001</v>
      </c>
      <c r="G259">
        <v>0.72160000000000002</v>
      </c>
      <c r="H259">
        <v>0.73719999999999997</v>
      </c>
      <c r="I259">
        <v>0</v>
      </c>
      <c r="J259">
        <v>0.99270000000000003</v>
      </c>
      <c r="K259">
        <v>1</v>
      </c>
      <c r="L259">
        <v>3</v>
      </c>
      <c r="M259">
        <v>18</v>
      </c>
    </row>
    <row r="260" spans="1:13" x14ac:dyDescent="0.3">
      <c r="A260">
        <v>1</v>
      </c>
      <c r="B260">
        <v>1</v>
      </c>
      <c r="C260">
        <v>4</v>
      </c>
      <c r="D260">
        <v>19</v>
      </c>
      <c r="E260">
        <v>0.99990000000000001</v>
      </c>
      <c r="F260">
        <v>0.99960000000000004</v>
      </c>
      <c r="G260">
        <v>0.95569999999999999</v>
      </c>
      <c r="H260">
        <v>0.44550000000000001</v>
      </c>
      <c r="I260">
        <v>0</v>
      </c>
      <c r="J260">
        <v>0.99270000000000003</v>
      </c>
      <c r="K260">
        <v>1</v>
      </c>
      <c r="L260">
        <v>3</v>
      </c>
      <c r="M260">
        <v>18</v>
      </c>
    </row>
    <row r="261" spans="1:13" x14ac:dyDescent="0.3">
      <c r="A261">
        <v>1</v>
      </c>
      <c r="B261">
        <v>1</v>
      </c>
      <c r="C261">
        <v>1</v>
      </c>
      <c r="D261">
        <v>2</v>
      </c>
      <c r="E261">
        <v>0.73040000000000005</v>
      </c>
      <c r="F261">
        <v>0.65720000000000001</v>
      </c>
      <c r="G261">
        <v>0.59050000000000002</v>
      </c>
      <c r="H261">
        <v>0.1888</v>
      </c>
      <c r="I261">
        <v>0</v>
      </c>
      <c r="J261">
        <v>1</v>
      </c>
      <c r="K261">
        <v>1</v>
      </c>
      <c r="L261">
        <v>4</v>
      </c>
      <c r="M261">
        <v>15</v>
      </c>
    </row>
    <row r="262" spans="1:13" x14ac:dyDescent="0.3">
      <c r="A262">
        <v>1</v>
      </c>
      <c r="B262">
        <v>1</v>
      </c>
      <c r="C262">
        <v>1</v>
      </c>
      <c r="D262">
        <v>2</v>
      </c>
      <c r="E262">
        <v>0.73040000000000005</v>
      </c>
      <c r="F262">
        <v>0.65720000000000001</v>
      </c>
      <c r="G262">
        <v>0.59050000000000002</v>
      </c>
      <c r="H262">
        <v>0.1888</v>
      </c>
      <c r="I262">
        <v>1</v>
      </c>
      <c r="J262">
        <v>1</v>
      </c>
      <c r="K262">
        <v>1</v>
      </c>
      <c r="L262">
        <v>4</v>
      </c>
      <c r="M262">
        <v>20</v>
      </c>
    </row>
    <row r="263" spans="1:13" x14ac:dyDescent="0.3">
      <c r="A263">
        <v>2</v>
      </c>
      <c r="B263">
        <v>2</v>
      </c>
      <c r="C263">
        <v>5</v>
      </c>
      <c r="D263">
        <v>23</v>
      </c>
      <c r="E263">
        <v>0.84899999999999998</v>
      </c>
      <c r="F263">
        <v>0.77559999999999996</v>
      </c>
      <c r="G263">
        <v>0.77980000000000005</v>
      </c>
      <c r="H263">
        <v>0.40699999999999997</v>
      </c>
      <c r="I263">
        <v>0</v>
      </c>
      <c r="J263">
        <v>1</v>
      </c>
      <c r="K263">
        <v>2</v>
      </c>
      <c r="L263">
        <v>3</v>
      </c>
      <c r="M263">
        <v>15</v>
      </c>
    </row>
    <row r="264" spans="1:13" x14ac:dyDescent="0.3">
      <c r="A264">
        <v>2</v>
      </c>
      <c r="B264">
        <v>2</v>
      </c>
      <c r="C264">
        <v>5</v>
      </c>
      <c r="D264">
        <v>31</v>
      </c>
      <c r="E264">
        <v>0.99980000000000002</v>
      </c>
      <c r="F264">
        <v>0.99650000000000005</v>
      </c>
      <c r="G264">
        <v>0.87529999999999997</v>
      </c>
      <c r="H264">
        <v>0.51149999999999995</v>
      </c>
      <c r="I264">
        <v>1</v>
      </c>
      <c r="J264">
        <v>1</v>
      </c>
      <c r="K264">
        <v>2</v>
      </c>
      <c r="L264">
        <v>3</v>
      </c>
      <c r="M264">
        <v>20</v>
      </c>
    </row>
    <row r="265" spans="1:13" x14ac:dyDescent="0.3">
      <c r="A265">
        <v>1</v>
      </c>
      <c r="B265">
        <v>1</v>
      </c>
      <c r="C265">
        <v>4</v>
      </c>
      <c r="D265">
        <v>25</v>
      </c>
      <c r="E265">
        <v>0.65110000000000001</v>
      </c>
      <c r="F265">
        <v>0.47</v>
      </c>
      <c r="G265">
        <v>0.58179999999999998</v>
      </c>
      <c r="H265">
        <v>0.4269</v>
      </c>
      <c r="I265">
        <v>0</v>
      </c>
      <c r="J265">
        <v>0.99270000000000003</v>
      </c>
      <c r="K265">
        <v>1</v>
      </c>
      <c r="L265">
        <v>3</v>
      </c>
      <c r="M265">
        <v>18</v>
      </c>
    </row>
    <row r="266" spans="1:13" x14ac:dyDescent="0.3">
      <c r="A266">
        <v>1</v>
      </c>
      <c r="B266">
        <v>1</v>
      </c>
      <c r="C266">
        <v>6</v>
      </c>
      <c r="D266">
        <v>50</v>
      </c>
      <c r="E266">
        <v>0.99739999999999995</v>
      </c>
      <c r="F266">
        <v>0.99950000000000006</v>
      </c>
      <c r="G266">
        <v>0.95189999999999997</v>
      </c>
      <c r="H266">
        <v>0.92900000000000005</v>
      </c>
      <c r="I266">
        <v>0</v>
      </c>
      <c r="J266">
        <v>0.99270000000000003</v>
      </c>
      <c r="K266">
        <v>1</v>
      </c>
      <c r="L266">
        <v>3</v>
      </c>
      <c r="M266">
        <v>18</v>
      </c>
    </row>
    <row r="267" spans="1:13" x14ac:dyDescent="0.3">
      <c r="A267">
        <v>1</v>
      </c>
      <c r="B267">
        <v>1</v>
      </c>
      <c r="C267">
        <v>3</v>
      </c>
      <c r="D267">
        <v>14</v>
      </c>
      <c r="E267">
        <v>0.69189999999999996</v>
      </c>
      <c r="F267">
        <v>0.67400000000000004</v>
      </c>
      <c r="G267">
        <v>0.74580000000000002</v>
      </c>
      <c r="H267">
        <v>0.56310000000000004</v>
      </c>
      <c r="I267">
        <v>0</v>
      </c>
      <c r="J267">
        <v>1</v>
      </c>
      <c r="K267">
        <v>1</v>
      </c>
      <c r="L267">
        <v>3</v>
      </c>
      <c r="M267">
        <v>9</v>
      </c>
    </row>
    <row r="268" spans="1:13" x14ac:dyDescent="0.3">
      <c r="A268">
        <v>1</v>
      </c>
      <c r="B268">
        <v>1</v>
      </c>
      <c r="C268">
        <v>2</v>
      </c>
      <c r="D268">
        <v>20</v>
      </c>
      <c r="E268">
        <v>0.90720000000000001</v>
      </c>
      <c r="F268">
        <v>0.80989999999999995</v>
      </c>
      <c r="G268">
        <v>0.91790000000000005</v>
      </c>
      <c r="H268">
        <v>0.34329999999999999</v>
      </c>
      <c r="I268">
        <v>1</v>
      </c>
      <c r="J268">
        <v>1</v>
      </c>
      <c r="K268">
        <v>1</v>
      </c>
      <c r="L268">
        <v>3</v>
      </c>
      <c r="M268">
        <v>15</v>
      </c>
    </row>
    <row r="269" spans="1:13" x14ac:dyDescent="0.3">
      <c r="A269">
        <v>1</v>
      </c>
      <c r="B269">
        <v>1</v>
      </c>
      <c r="C269">
        <v>3</v>
      </c>
      <c r="D269">
        <v>41</v>
      </c>
      <c r="E269">
        <v>0.98380000000000001</v>
      </c>
      <c r="F269">
        <v>0.95230000000000004</v>
      </c>
      <c r="G269">
        <v>0.98839999999999995</v>
      </c>
      <c r="H269">
        <v>0.75739999999999996</v>
      </c>
      <c r="I269">
        <v>2</v>
      </c>
      <c r="J269">
        <v>1</v>
      </c>
      <c r="K269">
        <v>1</v>
      </c>
      <c r="L269">
        <v>3</v>
      </c>
      <c r="M269">
        <v>20</v>
      </c>
    </row>
    <row r="270" spans="1:13" x14ac:dyDescent="0.3">
      <c r="A270">
        <v>1</v>
      </c>
      <c r="B270">
        <v>1</v>
      </c>
      <c r="C270">
        <v>5</v>
      </c>
      <c r="D270">
        <v>44</v>
      </c>
      <c r="E270">
        <v>0.99419999999999997</v>
      </c>
      <c r="F270">
        <v>0.99490000000000001</v>
      </c>
      <c r="G270">
        <v>0.98799999999999999</v>
      </c>
      <c r="H270">
        <v>0.2888</v>
      </c>
      <c r="I270">
        <v>1</v>
      </c>
      <c r="J270">
        <v>1</v>
      </c>
      <c r="K270">
        <v>1</v>
      </c>
      <c r="L270">
        <v>3</v>
      </c>
      <c r="M270">
        <v>15</v>
      </c>
    </row>
    <row r="271" spans="1:13" x14ac:dyDescent="0.3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3</v>
      </c>
      <c r="M271">
        <v>20</v>
      </c>
    </row>
    <row r="272" spans="1:13" x14ac:dyDescent="0.3">
      <c r="A272">
        <v>1</v>
      </c>
      <c r="B272">
        <v>1</v>
      </c>
      <c r="C272">
        <v>6</v>
      </c>
      <c r="D272">
        <v>40</v>
      </c>
      <c r="E272">
        <v>1</v>
      </c>
      <c r="F272">
        <v>0.99990000000000001</v>
      </c>
      <c r="G272">
        <v>0.98909999999999998</v>
      </c>
      <c r="H272">
        <v>0.43840000000000001</v>
      </c>
      <c r="I272">
        <v>0</v>
      </c>
      <c r="J272">
        <v>0.98899999999999999</v>
      </c>
      <c r="K272">
        <v>1</v>
      </c>
      <c r="L272">
        <v>3</v>
      </c>
      <c r="M272">
        <v>18</v>
      </c>
    </row>
    <row r="273" spans="1:13" x14ac:dyDescent="0.3">
      <c r="A273">
        <v>2</v>
      </c>
      <c r="B273">
        <v>2</v>
      </c>
      <c r="C273">
        <v>1</v>
      </c>
      <c r="D273">
        <v>14</v>
      </c>
      <c r="E273">
        <v>0.1162</v>
      </c>
      <c r="F273">
        <v>0.17080000000000001</v>
      </c>
      <c r="G273">
        <v>0.19989999999999999</v>
      </c>
      <c r="H273">
        <v>0.35039999999999999</v>
      </c>
      <c r="I273">
        <v>0</v>
      </c>
      <c r="J273">
        <v>1</v>
      </c>
      <c r="K273">
        <v>2</v>
      </c>
      <c r="L273">
        <v>3</v>
      </c>
      <c r="M273">
        <v>15</v>
      </c>
    </row>
    <row r="274" spans="1:13" x14ac:dyDescent="0.3">
      <c r="A274">
        <v>3</v>
      </c>
      <c r="B274">
        <v>3</v>
      </c>
      <c r="C274">
        <v>1</v>
      </c>
      <c r="D274">
        <v>1</v>
      </c>
      <c r="E274">
        <v>0.31459999999999999</v>
      </c>
      <c r="F274">
        <v>0.31630000000000003</v>
      </c>
      <c r="G274">
        <v>0.4511</v>
      </c>
      <c r="H274">
        <v>0.2114</v>
      </c>
      <c r="I274">
        <v>1</v>
      </c>
      <c r="J274">
        <v>1</v>
      </c>
      <c r="K274">
        <v>3</v>
      </c>
      <c r="L274">
        <v>3</v>
      </c>
      <c r="M274">
        <v>20</v>
      </c>
    </row>
    <row r="275" spans="1:13" x14ac:dyDescent="0.3">
      <c r="A275">
        <v>3</v>
      </c>
      <c r="B275">
        <v>3</v>
      </c>
      <c r="C275">
        <v>7</v>
      </c>
      <c r="D275">
        <v>75</v>
      </c>
      <c r="E275">
        <v>1</v>
      </c>
      <c r="F275">
        <v>1</v>
      </c>
      <c r="G275">
        <v>0.99990000000000001</v>
      </c>
      <c r="H275">
        <v>0.97729999999999995</v>
      </c>
      <c r="I275">
        <v>1</v>
      </c>
      <c r="J275">
        <v>1</v>
      </c>
      <c r="K275">
        <v>3</v>
      </c>
      <c r="L275">
        <v>3</v>
      </c>
      <c r="M275">
        <v>20</v>
      </c>
    </row>
    <row r="276" spans="1:13" x14ac:dyDescent="0.3">
      <c r="A276">
        <v>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3</v>
      </c>
      <c r="M276">
        <v>20</v>
      </c>
    </row>
    <row r="277" spans="1:13" x14ac:dyDescent="0.3">
      <c r="A277">
        <v>1</v>
      </c>
      <c r="B277">
        <v>1</v>
      </c>
      <c r="C277">
        <v>6</v>
      </c>
      <c r="D277">
        <v>62</v>
      </c>
      <c r="E277">
        <v>1</v>
      </c>
      <c r="F277">
        <v>1</v>
      </c>
      <c r="G277">
        <v>0.99690000000000001</v>
      </c>
      <c r="H277">
        <v>0.7974</v>
      </c>
      <c r="I277">
        <v>0</v>
      </c>
      <c r="J277">
        <v>0.98529999999999995</v>
      </c>
      <c r="K277">
        <v>1</v>
      </c>
      <c r="L277">
        <v>3</v>
      </c>
      <c r="M277">
        <v>17</v>
      </c>
    </row>
    <row r="278" spans="1:13" x14ac:dyDescent="0.3">
      <c r="A278">
        <v>1</v>
      </c>
      <c r="B278">
        <v>1</v>
      </c>
      <c r="C278">
        <v>1</v>
      </c>
      <c r="D278">
        <v>7</v>
      </c>
      <c r="E278">
        <v>0.35270000000000001</v>
      </c>
      <c r="F278">
        <v>0.26100000000000001</v>
      </c>
      <c r="G278">
        <v>0.13780000000000001</v>
      </c>
      <c r="H278">
        <v>0.1744</v>
      </c>
      <c r="I278">
        <v>0</v>
      </c>
      <c r="J278">
        <v>1</v>
      </c>
      <c r="K278">
        <v>1</v>
      </c>
      <c r="L278">
        <v>3</v>
      </c>
      <c r="M278">
        <v>9</v>
      </c>
    </row>
    <row r="279" spans="1:13" x14ac:dyDescent="0.3">
      <c r="A279">
        <v>2</v>
      </c>
      <c r="B279">
        <v>2</v>
      </c>
      <c r="C279">
        <v>3</v>
      </c>
      <c r="D279">
        <v>16</v>
      </c>
      <c r="E279">
        <v>0.64749999999999996</v>
      </c>
      <c r="F279">
        <v>0.65390000000000004</v>
      </c>
      <c r="G279">
        <v>0.752</v>
      </c>
      <c r="H279">
        <v>0.59809999999999997</v>
      </c>
      <c r="I279">
        <v>0</v>
      </c>
      <c r="J279">
        <v>1</v>
      </c>
      <c r="K279">
        <v>1</v>
      </c>
      <c r="L279">
        <v>3</v>
      </c>
      <c r="M279">
        <v>9</v>
      </c>
    </row>
    <row r="280" spans="1:13" x14ac:dyDescent="0.3">
      <c r="A280">
        <v>1</v>
      </c>
      <c r="B280">
        <v>1</v>
      </c>
      <c r="C280">
        <v>3</v>
      </c>
      <c r="D280">
        <v>6</v>
      </c>
      <c r="E280">
        <v>0.95089999999999997</v>
      </c>
      <c r="F280">
        <v>0.98560000000000003</v>
      </c>
      <c r="G280">
        <v>0.71540000000000004</v>
      </c>
      <c r="H280">
        <v>0.70850000000000002</v>
      </c>
      <c r="I280">
        <v>0</v>
      </c>
      <c r="J280">
        <v>0.98529999999999995</v>
      </c>
      <c r="K280">
        <v>1</v>
      </c>
      <c r="L280">
        <v>3</v>
      </c>
      <c r="M280">
        <v>17</v>
      </c>
    </row>
    <row r="281" spans="1:13" x14ac:dyDescent="0.3">
      <c r="A281">
        <v>1</v>
      </c>
      <c r="B281">
        <v>1</v>
      </c>
      <c r="C281">
        <v>2</v>
      </c>
      <c r="D281">
        <v>2</v>
      </c>
      <c r="E281">
        <v>0.5645</v>
      </c>
      <c r="F281">
        <v>0.4743</v>
      </c>
      <c r="G281">
        <v>0.52280000000000004</v>
      </c>
      <c r="H281">
        <v>0.36380000000000001</v>
      </c>
      <c r="I281">
        <v>0</v>
      </c>
      <c r="J281">
        <v>0.99629999999999996</v>
      </c>
      <c r="K281">
        <v>1</v>
      </c>
      <c r="L281">
        <v>3</v>
      </c>
      <c r="M281">
        <v>17</v>
      </c>
    </row>
    <row r="282" spans="1:13" x14ac:dyDescent="0.3">
      <c r="A282">
        <v>1</v>
      </c>
      <c r="B282">
        <v>1</v>
      </c>
      <c r="C282">
        <v>2</v>
      </c>
      <c r="D282">
        <v>2</v>
      </c>
      <c r="E282">
        <v>0.49640000000000001</v>
      </c>
      <c r="F282">
        <v>0.4743</v>
      </c>
      <c r="G282">
        <v>0.3483</v>
      </c>
      <c r="H282">
        <v>0.14399999999999999</v>
      </c>
      <c r="I282">
        <v>0</v>
      </c>
      <c r="J282">
        <v>1</v>
      </c>
      <c r="K282">
        <v>1</v>
      </c>
      <c r="L282">
        <v>3</v>
      </c>
      <c r="M282">
        <v>20</v>
      </c>
    </row>
    <row r="283" spans="1:13" x14ac:dyDescent="0.3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4</v>
      </c>
      <c r="M283">
        <v>20</v>
      </c>
    </row>
    <row r="284" spans="1:13" x14ac:dyDescent="0.3">
      <c r="A284">
        <v>1</v>
      </c>
      <c r="B284">
        <v>1</v>
      </c>
      <c r="C284">
        <v>1</v>
      </c>
      <c r="D284">
        <v>1</v>
      </c>
      <c r="E284">
        <v>0.34549999999999997</v>
      </c>
      <c r="F284">
        <v>0.26679999999999998</v>
      </c>
      <c r="G284">
        <v>0.35970000000000002</v>
      </c>
      <c r="H284">
        <v>4.8099999999999997E-2</v>
      </c>
      <c r="I284">
        <v>1</v>
      </c>
      <c r="J284">
        <v>1</v>
      </c>
      <c r="K284">
        <v>1</v>
      </c>
      <c r="L284">
        <v>4</v>
      </c>
      <c r="M284">
        <v>20</v>
      </c>
    </row>
    <row r="285" spans="1:13" x14ac:dyDescent="0.3">
      <c r="A285">
        <v>1</v>
      </c>
      <c r="B285">
        <v>1</v>
      </c>
      <c r="C285">
        <v>2</v>
      </c>
      <c r="D285">
        <v>14</v>
      </c>
      <c r="E285">
        <v>0.62870000000000004</v>
      </c>
      <c r="F285">
        <v>0.57469999999999999</v>
      </c>
      <c r="G285">
        <v>0.59909999999999997</v>
      </c>
      <c r="H285">
        <v>0.23469999999999999</v>
      </c>
      <c r="I285">
        <v>1</v>
      </c>
      <c r="J285">
        <v>0.99629999999999996</v>
      </c>
      <c r="K285">
        <v>1</v>
      </c>
      <c r="L285">
        <v>3</v>
      </c>
      <c r="M285">
        <v>20</v>
      </c>
    </row>
    <row r="286" spans="1:13" x14ac:dyDescent="0.3">
      <c r="A286">
        <v>3</v>
      </c>
      <c r="B286">
        <v>3</v>
      </c>
      <c r="C286">
        <v>6</v>
      </c>
      <c r="D286">
        <v>66</v>
      </c>
      <c r="E286">
        <v>1</v>
      </c>
      <c r="F286">
        <v>1</v>
      </c>
      <c r="G286">
        <v>0.99990000000000001</v>
      </c>
      <c r="H286">
        <v>0.91100000000000003</v>
      </c>
      <c r="I286">
        <v>3</v>
      </c>
      <c r="J286">
        <v>1</v>
      </c>
      <c r="K286">
        <v>3</v>
      </c>
      <c r="L286">
        <v>3</v>
      </c>
      <c r="M286">
        <v>20</v>
      </c>
    </row>
    <row r="287" spans="1:13" x14ac:dyDescent="0.3">
      <c r="A287">
        <v>1</v>
      </c>
      <c r="B287">
        <v>1</v>
      </c>
      <c r="C287">
        <v>1</v>
      </c>
      <c r="D287">
        <v>4</v>
      </c>
      <c r="E287">
        <v>0.91349999999999998</v>
      </c>
      <c r="F287">
        <v>0.79769999999999996</v>
      </c>
      <c r="G287">
        <v>0.85160000000000002</v>
      </c>
      <c r="H287">
        <v>0.51139999999999997</v>
      </c>
      <c r="I287">
        <v>1</v>
      </c>
      <c r="J287">
        <v>1</v>
      </c>
      <c r="K287">
        <v>1</v>
      </c>
      <c r="L287">
        <v>4</v>
      </c>
      <c r="M287">
        <v>19</v>
      </c>
    </row>
    <row r="288" spans="1:13" x14ac:dyDescent="0.3">
      <c r="A288">
        <v>1</v>
      </c>
      <c r="B288">
        <v>1</v>
      </c>
      <c r="C288">
        <v>1</v>
      </c>
      <c r="D288">
        <v>3</v>
      </c>
      <c r="E288">
        <v>0.80520000000000003</v>
      </c>
      <c r="F288">
        <v>0.66790000000000005</v>
      </c>
      <c r="G288">
        <v>0.72960000000000003</v>
      </c>
      <c r="H288">
        <v>0.47649999999999998</v>
      </c>
      <c r="I288">
        <v>1</v>
      </c>
      <c r="J288">
        <v>0.99629999999999996</v>
      </c>
      <c r="K288">
        <v>1</v>
      </c>
      <c r="L288">
        <v>3</v>
      </c>
      <c r="M288">
        <v>19</v>
      </c>
    </row>
    <row r="289" spans="1:13" x14ac:dyDescent="0.3">
      <c r="A289">
        <v>1</v>
      </c>
      <c r="B289">
        <v>1</v>
      </c>
      <c r="C289">
        <v>2</v>
      </c>
      <c r="D289">
        <v>17</v>
      </c>
      <c r="E289">
        <v>0.82410000000000005</v>
      </c>
      <c r="F289">
        <v>0.69620000000000004</v>
      </c>
      <c r="G289">
        <v>0.73199999999999998</v>
      </c>
      <c r="H289">
        <v>0.48899999999999999</v>
      </c>
      <c r="I289">
        <v>3</v>
      </c>
      <c r="J289">
        <v>0.99629999999999996</v>
      </c>
      <c r="K289">
        <v>1</v>
      </c>
      <c r="L289">
        <v>3</v>
      </c>
      <c r="M289">
        <v>23</v>
      </c>
    </row>
    <row r="290" spans="1:13" x14ac:dyDescent="0.3">
      <c r="A290">
        <v>1</v>
      </c>
      <c r="B290">
        <v>1</v>
      </c>
      <c r="C290">
        <v>2</v>
      </c>
      <c r="D290">
        <v>34</v>
      </c>
      <c r="E290">
        <v>0.83220000000000005</v>
      </c>
      <c r="F290">
        <v>0.70660000000000001</v>
      </c>
      <c r="G290">
        <v>0.74139999999999995</v>
      </c>
      <c r="H290">
        <v>0.45379999999999998</v>
      </c>
      <c r="I290">
        <v>1</v>
      </c>
      <c r="J290">
        <v>1</v>
      </c>
      <c r="K290">
        <v>1</v>
      </c>
      <c r="L290">
        <v>3</v>
      </c>
      <c r="M290">
        <v>19</v>
      </c>
    </row>
    <row r="291" spans="1:13" x14ac:dyDescent="0.3">
      <c r="A291">
        <v>1</v>
      </c>
      <c r="B291">
        <v>1</v>
      </c>
      <c r="C291">
        <v>2</v>
      </c>
      <c r="D291">
        <v>19</v>
      </c>
      <c r="E291">
        <v>0.44019999999999998</v>
      </c>
      <c r="F291">
        <v>0.31780000000000003</v>
      </c>
      <c r="G291">
        <v>0.1918</v>
      </c>
      <c r="H291">
        <v>0.2455</v>
      </c>
      <c r="I291">
        <v>0</v>
      </c>
      <c r="J291">
        <v>1</v>
      </c>
      <c r="K291">
        <v>1</v>
      </c>
      <c r="L291">
        <v>4</v>
      </c>
      <c r="M291">
        <v>19</v>
      </c>
    </row>
    <row r="292" spans="1:13" x14ac:dyDescent="0.3">
      <c r="A292">
        <v>1</v>
      </c>
      <c r="B292">
        <v>1</v>
      </c>
      <c r="C292">
        <v>2</v>
      </c>
      <c r="D292">
        <v>19</v>
      </c>
      <c r="E292">
        <v>0.9345</v>
      </c>
      <c r="F292">
        <v>0.83960000000000001</v>
      </c>
      <c r="G292">
        <v>0.87209999999999999</v>
      </c>
      <c r="H292">
        <v>0.56520000000000004</v>
      </c>
      <c r="I292">
        <v>1</v>
      </c>
      <c r="J292">
        <v>1</v>
      </c>
      <c r="K292">
        <v>1</v>
      </c>
      <c r="L292">
        <v>4</v>
      </c>
      <c r="M292">
        <v>23</v>
      </c>
    </row>
    <row r="293" spans="1:13" x14ac:dyDescent="0.3">
      <c r="A293">
        <v>1</v>
      </c>
      <c r="B293">
        <v>1</v>
      </c>
      <c r="C293">
        <v>1</v>
      </c>
      <c r="D293">
        <v>3</v>
      </c>
      <c r="E293">
        <v>9.4100000000000003E-2</v>
      </c>
      <c r="F293">
        <v>0.10879999999999999</v>
      </c>
      <c r="G293">
        <v>3.8199999999999998E-2</v>
      </c>
      <c r="H293">
        <v>5.16E-2</v>
      </c>
      <c r="I293">
        <v>0</v>
      </c>
      <c r="J293">
        <v>0.99629999999999996</v>
      </c>
      <c r="K293">
        <v>1</v>
      </c>
      <c r="L293">
        <v>4</v>
      </c>
      <c r="M293">
        <v>10</v>
      </c>
    </row>
    <row r="294" spans="1:13" x14ac:dyDescent="0.3">
      <c r="A294">
        <v>1</v>
      </c>
      <c r="B294">
        <v>1</v>
      </c>
      <c r="C294">
        <v>3</v>
      </c>
      <c r="D294">
        <v>34</v>
      </c>
      <c r="E294">
        <v>0.99260000000000004</v>
      </c>
      <c r="F294">
        <v>0.98519999999999996</v>
      </c>
      <c r="G294">
        <v>0.99719999999999998</v>
      </c>
      <c r="H294">
        <v>0.59950000000000003</v>
      </c>
      <c r="I294">
        <v>0</v>
      </c>
      <c r="J294">
        <v>0.99629999999999996</v>
      </c>
      <c r="K294">
        <v>1</v>
      </c>
      <c r="L294">
        <v>3</v>
      </c>
      <c r="M294">
        <v>9</v>
      </c>
    </row>
    <row r="295" spans="1:13" x14ac:dyDescent="0.3">
      <c r="A295">
        <v>0</v>
      </c>
      <c r="B295">
        <v>0</v>
      </c>
      <c r="C295">
        <v>1</v>
      </c>
      <c r="D295">
        <v>2</v>
      </c>
      <c r="E295">
        <v>0.40600000000000003</v>
      </c>
      <c r="F295">
        <v>0.21929999999999999</v>
      </c>
      <c r="G295">
        <v>0.2092</v>
      </c>
      <c r="H295">
        <v>0.33460000000000001</v>
      </c>
      <c r="I295">
        <v>0</v>
      </c>
      <c r="J295">
        <v>3.6600000000000001E-2</v>
      </c>
      <c r="K295">
        <v>0</v>
      </c>
      <c r="L295">
        <v>0</v>
      </c>
      <c r="M295">
        <v>9</v>
      </c>
    </row>
    <row r="296" spans="1:13" x14ac:dyDescent="0.3">
      <c r="A296">
        <v>1</v>
      </c>
      <c r="B296">
        <v>1</v>
      </c>
      <c r="C296">
        <v>3</v>
      </c>
      <c r="D296">
        <v>22</v>
      </c>
      <c r="E296">
        <v>0.9173</v>
      </c>
      <c r="F296">
        <v>0.86699999999999999</v>
      </c>
      <c r="G296">
        <v>0.93189999999999995</v>
      </c>
      <c r="H296">
        <v>0.50460000000000005</v>
      </c>
      <c r="I296">
        <v>0</v>
      </c>
      <c r="J296">
        <v>0.99629999999999996</v>
      </c>
      <c r="K296">
        <v>1</v>
      </c>
      <c r="L296">
        <v>3</v>
      </c>
      <c r="M296">
        <v>9</v>
      </c>
    </row>
    <row r="297" spans="1:13" x14ac:dyDescent="0.3">
      <c r="A297">
        <v>3</v>
      </c>
      <c r="B297">
        <v>3</v>
      </c>
      <c r="C297">
        <v>1</v>
      </c>
      <c r="D297">
        <v>4</v>
      </c>
      <c r="E297">
        <v>0.14180000000000001</v>
      </c>
      <c r="F297">
        <v>0.1638</v>
      </c>
      <c r="G297">
        <v>0.1009</v>
      </c>
      <c r="H297">
        <v>0.1051</v>
      </c>
      <c r="I297">
        <v>0</v>
      </c>
      <c r="J297">
        <v>1</v>
      </c>
      <c r="K297">
        <v>3</v>
      </c>
      <c r="L297">
        <v>3</v>
      </c>
      <c r="M297">
        <v>9</v>
      </c>
    </row>
    <row r="298" spans="1:13" x14ac:dyDescent="0.3">
      <c r="A298">
        <v>1</v>
      </c>
      <c r="B298">
        <v>1</v>
      </c>
      <c r="C298">
        <v>2</v>
      </c>
      <c r="D298">
        <v>5</v>
      </c>
      <c r="E298">
        <v>0.83940000000000003</v>
      </c>
      <c r="F298">
        <v>0.73829999999999996</v>
      </c>
      <c r="G298">
        <v>0.7732</v>
      </c>
      <c r="H298">
        <v>0.55179999999999996</v>
      </c>
      <c r="I298">
        <v>1</v>
      </c>
      <c r="J298">
        <v>1</v>
      </c>
      <c r="K298">
        <v>1</v>
      </c>
      <c r="L298">
        <v>3</v>
      </c>
      <c r="M298">
        <v>15</v>
      </c>
    </row>
    <row r="299" spans="1:13" x14ac:dyDescent="0.3">
      <c r="A299">
        <v>1</v>
      </c>
      <c r="B299">
        <v>1</v>
      </c>
      <c r="C299">
        <v>5</v>
      </c>
      <c r="D299">
        <v>13</v>
      </c>
      <c r="E299">
        <v>0.7409</v>
      </c>
      <c r="F299">
        <v>0.69359999999999999</v>
      </c>
      <c r="G299">
        <v>0.74590000000000001</v>
      </c>
      <c r="H299">
        <v>0.53779999999999994</v>
      </c>
      <c r="I299">
        <v>0</v>
      </c>
      <c r="J299">
        <v>1</v>
      </c>
      <c r="K299">
        <v>1</v>
      </c>
      <c r="L299">
        <v>4</v>
      </c>
      <c r="M299">
        <v>15</v>
      </c>
    </row>
    <row r="300" spans="1:13" x14ac:dyDescent="0.3">
      <c r="A300">
        <v>1</v>
      </c>
      <c r="B300">
        <v>1</v>
      </c>
      <c r="C300">
        <v>2</v>
      </c>
      <c r="D300">
        <v>7</v>
      </c>
      <c r="E300">
        <v>0.4158</v>
      </c>
      <c r="F300">
        <v>0.38390000000000002</v>
      </c>
      <c r="G300">
        <v>0.39779999999999999</v>
      </c>
      <c r="H300">
        <v>0.15390000000000001</v>
      </c>
      <c r="I300">
        <v>0</v>
      </c>
      <c r="J300">
        <v>1</v>
      </c>
      <c r="K300">
        <v>1</v>
      </c>
      <c r="L300">
        <v>4</v>
      </c>
      <c r="M300">
        <v>15</v>
      </c>
    </row>
    <row r="301" spans="1:13" x14ac:dyDescent="0.3">
      <c r="A301">
        <v>1</v>
      </c>
      <c r="B301">
        <v>1</v>
      </c>
      <c r="C301">
        <v>6</v>
      </c>
      <c r="D301">
        <v>50</v>
      </c>
      <c r="E301">
        <v>1</v>
      </c>
      <c r="F301">
        <v>1</v>
      </c>
      <c r="G301">
        <v>0.99970000000000003</v>
      </c>
      <c r="H301">
        <v>0.84419999999999995</v>
      </c>
      <c r="I301">
        <v>0</v>
      </c>
      <c r="J301">
        <v>1</v>
      </c>
      <c r="K301">
        <v>1</v>
      </c>
      <c r="L301">
        <v>4</v>
      </c>
      <c r="M301">
        <v>15</v>
      </c>
    </row>
    <row r="302" spans="1:13" x14ac:dyDescent="0.3">
      <c r="A302">
        <v>1</v>
      </c>
      <c r="B302">
        <v>1</v>
      </c>
      <c r="C302">
        <v>1</v>
      </c>
      <c r="D302">
        <v>1</v>
      </c>
      <c r="E302">
        <v>0.34549999999999997</v>
      </c>
      <c r="F302">
        <v>0.26679999999999998</v>
      </c>
      <c r="G302">
        <v>0.35970000000000002</v>
      </c>
      <c r="H302">
        <v>4.8099999999999997E-2</v>
      </c>
      <c r="I302">
        <v>1</v>
      </c>
      <c r="J302">
        <v>1</v>
      </c>
      <c r="K302">
        <v>1</v>
      </c>
      <c r="L302">
        <v>4</v>
      </c>
      <c r="M302">
        <v>15</v>
      </c>
    </row>
    <row r="303" spans="1:13" x14ac:dyDescent="0.3">
      <c r="A303">
        <v>1</v>
      </c>
      <c r="B303">
        <v>1</v>
      </c>
      <c r="C303">
        <v>4</v>
      </c>
      <c r="D303">
        <v>28</v>
      </c>
      <c r="E303">
        <v>0.93010000000000004</v>
      </c>
      <c r="F303">
        <v>0.91690000000000005</v>
      </c>
      <c r="G303">
        <v>0.93</v>
      </c>
      <c r="H303">
        <v>0.47310000000000002</v>
      </c>
      <c r="I303">
        <v>0</v>
      </c>
      <c r="J303">
        <v>1</v>
      </c>
      <c r="K303">
        <v>1</v>
      </c>
      <c r="L303">
        <v>4</v>
      </c>
      <c r="M303">
        <v>15</v>
      </c>
    </row>
    <row r="304" spans="1:13" x14ac:dyDescent="0.3">
      <c r="A304">
        <v>1</v>
      </c>
      <c r="B304">
        <v>1</v>
      </c>
      <c r="C304">
        <v>4</v>
      </c>
      <c r="D304">
        <v>40</v>
      </c>
      <c r="E304">
        <v>1</v>
      </c>
      <c r="F304">
        <v>0.99990000000000001</v>
      </c>
      <c r="G304">
        <v>0.99809999999999999</v>
      </c>
      <c r="H304">
        <v>0.70230000000000004</v>
      </c>
      <c r="I304">
        <v>0</v>
      </c>
      <c r="J304">
        <v>1</v>
      </c>
      <c r="K304">
        <v>1</v>
      </c>
      <c r="L304">
        <v>4</v>
      </c>
      <c r="M304">
        <v>15</v>
      </c>
    </row>
    <row r="305" spans="1:13" x14ac:dyDescent="0.3">
      <c r="A305">
        <v>1</v>
      </c>
      <c r="B305">
        <v>1</v>
      </c>
      <c r="C305">
        <v>4</v>
      </c>
      <c r="D305">
        <v>20</v>
      </c>
      <c r="E305">
        <v>0.95079999999999998</v>
      </c>
      <c r="F305">
        <v>0.89470000000000005</v>
      </c>
      <c r="G305">
        <v>0.93669999999999998</v>
      </c>
      <c r="H305">
        <v>0.79430000000000001</v>
      </c>
      <c r="I305">
        <v>1</v>
      </c>
      <c r="J305">
        <v>0.99629999999999996</v>
      </c>
      <c r="K305">
        <v>1</v>
      </c>
      <c r="L305">
        <v>4</v>
      </c>
      <c r="M305">
        <v>15</v>
      </c>
    </row>
    <row r="306" spans="1:13" x14ac:dyDescent="0.3">
      <c r="A306">
        <v>1</v>
      </c>
      <c r="B306">
        <v>1</v>
      </c>
      <c r="C306">
        <v>4</v>
      </c>
      <c r="D306">
        <v>20</v>
      </c>
      <c r="E306">
        <v>0.99990000000000001</v>
      </c>
      <c r="F306">
        <v>0.99919999999999998</v>
      </c>
      <c r="G306">
        <v>0.88090000000000002</v>
      </c>
      <c r="H306">
        <v>9.7199999999999995E-2</v>
      </c>
      <c r="I306">
        <v>0</v>
      </c>
      <c r="J306">
        <v>0.1026</v>
      </c>
      <c r="K306">
        <v>1</v>
      </c>
      <c r="L306">
        <v>4</v>
      </c>
      <c r="M306">
        <v>15</v>
      </c>
    </row>
    <row r="307" spans="1:13" x14ac:dyDescent="0.3">
      <c r="A307">
        <v>1</v>
      </c>
      <c r="B307">
        <v>1</v>
      </c>
      <c r="C307">
        <v>3</v>
      </c>
      <c r="D307">
        <v>8</v>
      </c>
      <c r="E307">
        <v>0.73709999999999998</v>
      </c>
      <c r="F307">
        <v>0.65749999999999997</v>
      </c>
      <c r="G307">
        <v>0.76539999999999997</v>
      </c>
      <c r="H307">
        <v>0.36380000000000001</v>
      </c>
      <c r="I307">
        <v>1</v>
      </c>
      <c r="J307">
        <v>1</v>
      </c>
      <c r="K307">
        <v>1</v>
      </c>
      <c r="L307">
        <v>4</v>
      </c>
      <c r="M307">
        <v>15</v>
      </c>
    </row>
    <row r="308" spans="1:13" x14ac:dyDescent="0.3">
      <c r="A308">
        <v>1</v>
      </c>
      <c r="B308">
        <v>1</v>
      </c>
      <c r="C308">
        <v>6</v>
      </c>
      <c r="D308">
        <v>41</v>
      </c>
      <c r="E308">
        <v>0.99080000000000001</v>
      </c>
      <c r="F308">
        <v>0.99150000000000005</v>
      </c>
      <c r="G308">
        <v>0.94640000000000002</v>
      </c>
      <c r="H308">
        <v>0.7419</v>
      </c>
      <c r="I308">
        <v>0</v>
      </c>
      <c r="J308">
        <v>1</v>
      </c>
      <c r="K308">
        <v>1</v>
      </c>
      <c r="L308">
        <v>4</v>
      </c>
      <c r="M308">
        <v>15</v>
      </c>
    </row>
    <row r="309" spans="1:13" x14ac:dyDescent="0.3">
      <c r="A309">
        <v>1</v>
      </c>
      <c r="B309">
        <v>1</v>
      </c>
      <c r="C309">
        <v>5</v>
      </c>
      <c r="D309">
        <v>27</v>
      </c>
      <c r="E309">
        <v>0.97760000000000002</v>
      </c>
      <c r="F309">
        <v>0.99039999999999995</v>
      </c>
      <c r="G309">
        <v>0.96009999999999995</v>
      </c>
      <c r="H309">
        <v>0.81669999999999998</v>
      </c>
      <c r="I309">
        <v>0</v>
      </c>
      <c r="J309">
        <v>1</v>
      </c>
      <c r="K309">
        <v>1</v>
      </c>
      <c r="L309">
        <v>4</v>
      </c>
      <c r="M309">
        <v>15</v>
      </c>
    </row>
    <row r="310" spans="1:13" x14ac:dyDescent="0.3">
      <c r="A310">
        <v>1</v>
      </c>
      <c r="B310">
        <v>1</v>
      </c>
      <c r="C310">
        <v>2</v>
      </c>
      <c r="D310">
        <v>4</v>
      </c>
      <c r="E310">
        <v>0.60650000000000004</v>
      </c>
      <c r="F310">
        <v>0.54190000000000005</v>
      </c>
      <c r="G310">
        <v>0.5917</v>
      </c>
      <c r="H310">
        <v>0.4415</v>
      </c>
      <c r="I310">
        <v>0</v>
      </c>
      <c r="J310">
        <v>1</v>
      </c>
      <c r="K310">
        <v>1</v>
      </c>
      <c r="L310">
        <v>4</v>
      </c>
      <c r="M310">
        <v>15</v>
      </c>
    </row>
    <row r="311" spans="1:13" x14ac:dyDescent="0.3">
      <c r="A311">
        <v>1</v>
      </c>
      <c r="B311">
        <v>1</v>
      </c>
      <c r="C311">
        <v>5</v>
      </c>
      <c r="D311">
        <v>19</v>
      </c>
      <c r="E311">
        <v>0.89729999999999999</v>
      </c>
      <c r="F311">
        <v>0.95830000000000004</v>
      </c>
      <c r="G311">
        <v>0.80720000000000003</v>
      </c>
      <c r="H311">
        <v>0.36230000000000001</v>
      </c>
      <c r="I311">
        <v>0</v>
      </c>
      <c r="J311">
        <v>0.1062</v>
      </c>
      <c r="K311">
        <v>1</v>
      </c>
      <c r="L311">
        <v>4</v>
      </c>
      <c r="M311">
        <v>15</v>
      </c>
    </row>
    <row r="312" spans="1:13" x14ac:dyDescent="0.3">
      <c r="A312">
        <v>1</v>
      </c>
      <c r="B312">
        <v>1</v>
      </c>
      <c r="C312">
        <v>4</v>
      </c>
      <c r="D312">
        <v>30</v>
      </c>
      <c r="E312">
        <v>0.96279999999999999</v>
      </c>
      <c r="F312">
        <v>0.93640000000000001</v>
      </c>
      <c r="G312">
        <v>0.96330000000000005</v>
      </c>
      <c r="H312">
        <v>0.71050000000000002</v>
      </c>
      <c r="I312">
        <v>1</v>
      </c>
      <c r="J312">
        <v>1</v>
      </c>
      <c r="K312">
        <v>1</v>
      </c>
      <c r="L312">
        <v>4</v>
      </c>
      <c r="M312">
        <v>15</v>
      </c>
    </row>
    <row r="313" spans="1:13" x14ac:dyDescent="0.3">
      <c r="A313">
        <v>1</v>
      </c>
      <c r="B313">
        <v>1</v>
      </c>
      <c r="C313">
        <v>5</v>
      </c>
      <c r="D313">
        <v>25</v>
      </c>
      <c r="E313">
        <v>0.93179999999999996</v>
      </c>
      <c r="F313">
        <v>0.96550000000000002</v>
      </c>
      <c r="G313">
        <v>0.84209999999999996</v>
      </c>
      <c r="H313">
        <v>0.68230000000000002</v>
      </c>
      <c r="I313">
        <v>0</v>
      </c>
      <c r="J313">
        <v>1</v>
      </c>
      <c r="K313">
        <v>1</v>
      </c>
      <c r="L313">
        <v>4</v>
      </c>
      <c r="M313">
        <v>15</v>
      </c>
    </row>
    <row r="314" spans="1:13" x14ac:dyDescent="0.3">
      <c r="A314">
        <v>1</v>
      </c>
      <c r="B314">
        <v>1</v>
      </c>
      <c r="C314">
        <v>4</v>
      </c>
      <c r="D314">
        <v>23</v>
      </c>
      <c r="E314">
        <v>0.99950000000000006</v>
      </c>
      <c r="F314">
        <v>0.99560000000000004</v>
      </c>
      <c r="G314">
        <v>0.88790000000000002</v>
      </c>
      <c r="H314">
        <v>0.314</v>
      </c>
      <c r="I314">
        <v>1</v>
      </c>
      <c r="J314">
        <v>1</v>
      </c>
      <c r="K314">
        <v>1</v>
      </c>
      <c r="L314">
        <v>4</v>
      </c>
      <c r="M314">
        <v>15</v>
      </c>
    </row>
    <row r="315" spans="1:13" x14ac:dyDescent="0.3">
      <c r="A315">
        <v>1</v>
      </c>
      <c r="B315">
        <v>1</v>
      </c>
      <c r="C315">
        <v>4</v>
      </c>
      <c r="D315">
        <v>19</v>
      </c>
      <c r="E315">
        <v>0.72319999999999995</v>
      </c>
      <c r="F315">
        <v>0.6673</v>
      </c>
      <c r="G315">
        <v>0.72629999999999995</v>
      </c>
      <c r="H315">
        <v>0.39800000000000002</v>
      </c>
      <c r="I315">
        <v>0</v>
      </c>
      <c r="J315">
        <v>0.1062</v>
      </c>
      <c r="K315">
        <v>1</v>
      </c>
      <c r="L315">
        <v>4</v>
      </c>
      <c r="M315">
        <v>15</v>
      </c>
    </row>
    <row r="316" spans="1:13" x14ac:dyDescent="0.3">
      <c r="A316">
        <v>1</v>
      </c>
      <c r="B316">
        <v>1</v>
      </c>
      <c r="C316">
        <v>5</v>
      </c>
      <c r="D316">
        <v>37</v>
      </c>
      <c r="E316">
        <v>1</v>
      </c>
      <c r="F316">
        <v>0.99990000000000001</v>
      </c>
      <c r="G316">
        <v>0.99719999999999998</v>
      </c>
      <c r="H316">
        <v>0.3876</v>
      </c>
      <c r="I316">
        <v>1</v>
      </c>
      <c r="J316">
        <v>1</v>
      </c>
      <c r="K316">
        <v>1</v>
      </c>
      <c r="L316">
        <v>4</v>
      </c>
      <c r="M316">
        <v>15</v>
      </c>
    </row>
    <row r="317" spans="1:13" x14ac:dyDescent="0.3">
      <c r="A317">
        <v>1</v>
      </c>
      <c r="B317">
        <v>1</v>
      </c>
      <c r="C317">
        <v>4</v>
      </c>
      <c r="D317">
        <v>41</v>
      </c>
      <c r="E317">
        <v>0.99980000000000002</v>
      </c>
      <c r="F317">
        <v>0.99709999999999999</v>
      </c>
      <c r="G317">
        <v>0.92789999999999995</v>
      </c>
      <c r="H317">
        <v>0.58599999999999997</v>
      </c>
      <c r="I317">
        <v>1</v>
      </c>
      <c r="J317">
        <v>0.99629999999999996</v>
      </c>
      <c r="K317">
        <v>1</v>
      </c>
      <c r="L317">
        <v>4</v>
      </c>
      <c r="M317">
        <v>15</v>
      </c>
    </row>
    <row r="318" spans="1:13" x14ac:dyDescent="0.3">
      <c r="A318">
        <v>1</v>
      </c>
      <c r="B318">
        <v>1</v>
      </c>
      <c r="C318">
        <v>3</v>
      </c>
      <c r="D318">
        <v>30</v>
      </c>
      <c r="E318">
        <v>0.99990000000000001</v>
      </c>
      <c r="F318">
        <v>0.99829999999999997</v>
      </c>
      <c r="G318">
        <v>0.93740000000000001</v>
      </c>
      <c r="H318">
        <v>0.71960000000000002</v>
      </c>
      <c r="I318">
        <v>0</v>
      </c>
      <c r="J318">
        <v>1</v>
      </c>
      <c r="K318">
        <v>1</v>
      </c>
      <c r="L318">
        <v>4</v>
      </c>
      <c r="M318">
        <v>15</v>
      </c>
    </row>
    <row r="319" spans="1:13" x14ac:dyDescent="0.3">
      <c r="A319">
        <v>1</v>
      </c>
      <c r="B319">
        <v>1</v>
      </c>
      <c r="C319">
        <v>3</v>
      </c>
      <c r="D319">
        <v>32</v>
      </c>
      <c r="E319">
        <v>0.91739999999999999</v>
      </c>
      <c r="F319">
        <v>0.90100000000000002</v>
      </c>
      <c r="G319">
        <v>0.94099999999999995</v>
      </c>
      <c r="H319">
        <v>0.41549999999999998</v>
      </c>
      <c r="I319">
        <v>0</v>
      </c>
      <c r="J319">
        <v>1</v>
      </c>
      <c r="K319">
        <v>1</v>
      </c>
      <c r="L319">
        <v>4</v>
      </c>
      <c r="M319">
        <v>15</v>
      </c>
    </row>
    <row r="320" spans="1:13" x14ac:dyDescent="0.3">
      <c r="A320">
        <v>1</v>
      </c>
      <c r="B320">
        <v>1</v>
      </c>
      <c r="C320">
        <v>4</v>
      </c>
      <c r="D320">
        <v>16</v>
      </c>
      <c r="E320">
        <v>0.96750000000000003</v>
      </c>
      <c r="F320">
        <v>0.9214</v>
      </c>
      <c r="G320">
        <v>0.9002</v>
      </c>
      <c r="H320">
        <v>0.71099999999999997</v>
      </c>
      <c r="I320">
        <v>0</v>
      </c>
      <c r="J320">
        <v>0.99629999999999996</v>
      </c>
      <c r="K320">
        <v>1</v>
      </c>
      <c r="L320">
        <v>4</v>
      </c>
      <c r="M320">
        <v>15</v>
      </c>
    </row>
    <row r="321" spans="1:13" x14ac:dyDescent="0.3">
      <c r="A321">
        <v>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4</v>
      </c>
      <c r="M321">
        <v>15</v>
      </c>
    </row>
    <row r="322" spans="1:13" x14ac:dyDescent="0.3">
      <c r="A322">
        <v>1</v>
      </c>
      <c r="B322">
        <v>1</v>
      </c>
      <c r="C322">
        <v>1</v>
      </c>
      <c r="D322">
        <v>2</v>
      </c>
      <c r="E322">
        <v>0.40600000000000003</v>
      </c>
      <c r="F322">
        <v>0.21929999999999999</v>
      </c>
      <c r="G322">
        <v>0.2092</v>
      </c>
      <c r="H322">
        <v>0.33460000000000001</v>
      </c>
      <c r="I322">
        <v>0</v>
      </c>
      <c r="J322">
        <v>0.98899999999999999</v>
      </c>
      <c r="K322">
        <v>1</v>
      </c>
      <c r="L322">
        <v>3</v>
      </c>
      <c r="M322">
        <v>9</v>
      </c>
    </row>
    <row r="323" spans="1:13" x14ac:dyDescent="0.3">
      <c r="A323">
        <v>2</v>
      </c>
      <c r="B323">
        <v>2</v>
      </c>
      <c r="C323">
        <v>1</v>
      </c>
      <c r="D323">
        <v>12</v>
      </c>
      <c r="E323">
        <v>0.1628</v>
      </c>
      <c r="F323">
        <v>0.1206</v>
      </c>
      <c r="G323">
        <v>2.8899999999999999E-2</v>
      </c>
      <c r="H323">
        <v>7.0199999999999999E-2</v>
      </c>
      <c r="I323">
        <v>0</v>
      </c>
      <c r="J323">
        <v>1</v>
      </c>
      <c r="K323">
        <v>1</v>
      </c>
      <c r="L323">
        <v>4</v>
      </c>
      <c r="M323">
        <v>15</v>
      </c>
    </row>
    <row r="324" spans="1:13" x14ac:dyDescent="0.3">
      <c r="A324">
        <v>1</v>
      </c>
      <c r="B324">
        <v>1</v>
      </c>
      <c r="C324">
        <v>3</v>
      </c>
      <c r="D324">
        <v>10</v>
      </c>
      <c r="E324">
        <v>0.91900000000000004</v>
      </c>
      <c r="F324">
        <v>0.92989999999999995</v>
      </c>
      <c r="G324">
        <v>0.55879999999999996</v>
      </c>
      <c r="H324">
        <v>0.60260000000000002</v>
      </c>
      <c r="I324">
        <v>1</v>
      </c>
      <c r="J324">
        <v>0.99270000000000003</v>
      </c>
      <c r="K324">
        <v>1</v>
      </c>
      <c r="L324">
        <v>4</v>
      </c>
      <c r="M324">
        <v>15</v>
      </c>
    </row>
    <row r="325" spans="1:13" x14ac:dyDescent="0.3">
      <c r="A325">
        <v>1</v>
      </c>
      <c r="B325">
        <v>1</v>
      </c>
      <c r="C325">
        <v>5</v>
      </c>
      <c r="D325">
        <v>21</v>
      </c>
      <c r="E325">
        <v>0.90849999999999997</v>
      </c>
      <c r="F325">
        <v>0.9486</v>
      </c>
      <c r="G325">
        <v>0.77769999999999995</v>
      </c>
      <c r="H325">
        <v>0.53139999999999998</v>
      </c>
      <c r="I325">
        <v>0</v>
      </c>
      <c r="J325">
        <v>1</v>
      </c>
      <c r="K325">
        <v>1</v>
      </c>
      <c r="L325">
        <v>4</v>
      </c>
      <c r="M325">
        <v>15</v>
      </c>
    </row>
    <row r="326" spans="1:13" x14ac:dyDescent="0.3">
      <c r="A326">
        <v>1</v>
      </c>
      <c r="B326">
        <v>1</v>
      </c>
      <c r="C326">
        <v>4</v>
      </c>
      <c r="D326">
        <v>39</v>
      </c>
      <c r="E326">
        <v>0.99980000000000002</v>
      </c>
      <c r="F326">
        <v>0.99690000000000001</v>
      </c>
      <c r="G326">
        <v>0.91869999999999996</v>
      </c>
      <c r="H326">
        <v>0.52070000000000005</v>
      </c>
      <c r="I326">
        <v>1</v>
      </c>
      <c r="J326">
        <v>0.99629999999999996</v>
      </c>
      <c r="K326">
        <v>1</v>
      </c>
      <c r="L326">
        <v>4</v>
      </c>
      <c r="M326">
        <v>15</v>
      </c>
    </row>
    <row r="327" spans="1:13" x14ac:dyDescent="0.3">
      <c r="A327">
        <v>1</v>
      </c>
      <c r="B327">
        <v>1</v>
      </c>
      <c r="C327">
        <v>5</v>
      </c>
      <c r="D327">
        <v>12</v>
      </c>
      <c r="E327">
        <v>0.88670000000000004</v>
      </c>
      <c r="F327">
        <v>0.95899999999999996</v>
      </c>
      <c r="G327">
        <v>0.86929999999999996</v>
      </c>
      <c r="H327">
        <v>0.38779999999999998</v>
      </c>
      <c r="I327">
        <v>0</v>
      </c>
      <c r="J327">
        <v>1</v>
      </c>
      <c r="K327">
        <v>1</v>
      </c>
      <c r="L327">
        <v>4</v>
      </c>
      <c r="M327">
        <v>15</v>
      </c>
    </row>
    <row r="328" spans="1:13" x14ac:dyDescent="0.3">
      <c r="A328">
        <v>1</v>
      </c>
      <c r="B328">
        <v>1</v>
      </c>
      <c r="C328">
        <v>4</v>
      </c>
      <c r="D328">
        <v>14</v>
      </c>
      <c r="E328">
        <v>0.9627</v>
      </c>
      <c r="F328">
        <v>0.90480000000000005</v>
      </c>
      <c r="G328">
        <v>0.87790000000000001</v>
      </c>
      <c r="H328">
        <v>0.66590000000000005</v>
      </c>
      <c r="I328">
        <v>0</v>
      </c>
      <c r="J328">
        <v>0.99629999999999996</v>
      </c>
      <c r="K328">
        <v>1</v>
      </c>
      <c r="L328">
        <v>4</v>
      </c>
      <c r="M328">
        <v>15</v>
      </c>
    </row>
    <row r="329" spans="1:13" x14ac:dyDescent="0.3">
      <c r="A329">
        <v>1</v>
      </c>
      <c r="B329">
        <v>1</v>
      </c>
      <c r="C329">
        <v>4</v>
      </c>
      <c r="D329">
        <v>28</v>
      </c>
      <c r="E329">
        <v>0.96750000000000003</v>
      </c>
      <c r="F329">
        <v>0.94310000000000005</v>
      </c>
      <c r="G329">
        <v>0.96870000000000001</v>
      </c>
      <c r="H329">
        <v>0.63070000000000004</v>
      </c>
      <c r="I329">
        <v>1</v>
      </c>
      <c r="J329">
        <v>1</v>
      </c>
      <c r="K329">
        <v>1</v>
      </c>
      <c r="L329">
        <v>4</v>
      </c>
      <c r="M329">
        <v>15</v>
      </c>
    </row>
    <row r="330" spans="1:13" x14ac:dyDescent="0.3">
      <c r="A330">
        <v>1</v>
      </c>
      <c r="B330">
        <v>1</v>
      </c>
      <c r="C330">
        <v>5</v>
      </c>
      <c r="D330">
        <v>46</v>
      </c>
      <c r="E330">
        <v>0.99609999999999999</v>
      </c>
      <c r="F330">
        <v>0.99670000000000003</v>
      </c>
      <c r="G330">
        <v>0.99250000000000005</v>
      </c>
      <c r="H330">
        <v>0.5121</v>
      </c>
      <c r="I330">
        <v>1</v>
      </c>
      <c r="J330">
        <v>1</v>
      </c>
      <c r="K330">
        <v>1</v>
      </c>
      <c r="L330">
        <v>3</v>
      </c>
      <c r="M330">
        <v>15</v>
      </c>
    </row>
    <row r="331" spans="1:13" x14ac:dyDescent="0.3">
      <c r="A331">
        <v>1</v>
      </c>
      <c r="B331">
        <v>1</v>
      </c>
      <c r="C331">
        <v>7</v>
      </c>
      <c r="D331">
        <v>97</v>
      </c>
      <c r="E331">
        <v>1</v>
      </c>
      <c r="F331">
        <v>1</v>
      </c>
      <c r="G331">
        <v>1</v>
      </c>
      <c r="H331">
        <v>0.99939999999999996</v>
      </c>
      <c r="I331">
        <v>1</v>
      </c>
      <c r="J331">
        <v>0.97440000000000004</v>
      </c>
      <c r="K331">
        <v>1</v>
      </c>
      <c r="L331">
        <v>3</v>
      </c>
      <c r="M331">
        <v>24</v>
      </c>
    </row>
    <row r="332" spans="1:13" x14ac:dyDescent="0.3">
      <c r="A332">
        <v>1</v>
      </c>
      <c r="B332">
        <v>1</v>
      </c>
      <c r="C332">
        <v>6</v>
      </c>
      <c r="D332">
        <v>85</v>
      </c>
      <c r="E332">
        <v>1</v>
      </c>
      <c r="F332">
        <v>1</v>
      </c>
      <c r="G332">
        <v>0.99750000000000005</v>
      </c>
      <c r="H332">
        <v>0.98009999999999997</v>
      </c>
      <c r="I332">
        <v>0</v>
      </c>
      <c r="J332">
        <v>0.97440000000000004</v>
      </c>
      <c r="K332">
        <v>0</v>
      </c>
      <c r="L332">
        <v>0</v>
      </c>
      <c r="M332">
        <v>21</v>
      </c>
    </row>
    <row r="333" spans="1:13" x14ac:dyDescent="0.3">
      <c r="A333">
        <v>1</v>
      </c>
      <c r="B333">
        <v>1</v>
      </c>
      <c r="C333">
        <v>6</v>
      </c>
      <c r="D333">
        <v>66</v>
      </c>
      <c r="E333">
        <v>0.99919999999999998</v>
      </c>
      <c r="F333">
        <v>0.99919999999999998</v>
      </c>
      <c r="G333">
        <v>0.99860000000000004</v>
      </c>
      <c r="H333">
        <v>0.92</v>
      </c>
      <c r="I333">
        <v>0</v>
      </c>
      <c r="J333">
        <v>0.97070000000000001</v>
      </c>
      <c r="K333">
        <v>1</v>
      </c>
      <c r="L333">
        <v>3</v>
      </c>
      <c r="M333">
        <v>22</v>
      </c>
    </row>
    <row r="334" spans="1:13" x14ac:dyDescent="0.3">
      <c r="A334">
        <v>1</v>
      </c>
      <c r="B334">
        <v>1</v>
      </c>
      <c r="C334">
        <v>5</v>
      </c>
      <c r="D334">
        <v>37</v>
      </c>
      <c r="E334">
        <v>0.98140000000000005</v>
      </c>
      <c r="F334">
        <v>0.98699999999999999</v>
      </c>
      <c r="G334">
        <v>0.94430000000000003</v>
      </c>
      <c r="H334">
        <v>0.61270000000000002</v>
      </c>
      <c r="I334">
        <v>1</v>
      </c>
      <c r="J334">
        <v>0.99629999999999996</v>
      </c>
      <c r="K334">
        <v>1</v>
      </c>
      <c r="L334">
        <v>3</v>
      </c>
      <c r="M334">
        <v>15</v>
      </c>
    </row>
    <row r="335" spans="1:13" x14ac:dyDescent="0.3">
      <c r="A335">
        <v>1</v>
      </c>
      <c r="B335">
        <v>1</v>
      </c>
      <c r="C335">
        <v>2</v>
      </c>
      <c r="D335">
        <v>5</v>
      </c>
      <c r="E335">
        <v>0.3831</v>
      </c>
      <c r="F335">
        <v>0.38940000000000002</v>
      </c>
      <c r="G335">
        <v>0.38819999999999999</v>
      </c>
      <c r="H335">
        <v>0.314</v>
      </c>
      <c r="I335">
        <v>2</v>
      </c>
      <c r="J335">
        <v>0.99629999999999996</v>
      </c>
      <c r="K335">
        <v>1</v>
      </c>
      <c r="L335">
        <v>3</v>
      </c>
      <c r="M335">
        <v>13</v>
      </c>
    </row>
    <row r="336" spans="1:13" x14ac:dyDescent="0.3">
      <c r="A336">
        <v>1</v>
      </c>
      <c r="B336">
        <v>1</v>
      </c>
      <c r="C336">
        <v>1</v>
      </c>
      <c r="D336">
        <v>1</v>
      </c>
      <c r="E336">
        <v>2.5000000000000001E-2</v>
      </c>
      <c r="F336">
        <v>2.5000000000000001E-3</v>
      </c>
      <c r="G336">
        <v>8.0000000000000004E-4</v>
      </c>
      <c r="H336">
        <v>0</v>
      </c>
      <c r="I336">
        <v>1</v>
      </c>
      <c r="J336">
        <v>0.99629999999999996</v>
      </c>
      <c r="K336">
        <v>1</v>
      </c>
      <c r="L336">
        <v>3</v>
      </c>
      <c r="M336">
        <v>13</v>
      </c>
    </row>
    <row r="337" spans="1:13" x14ac:dyDescent="0.3">
      <c r="A337">
        <v>1</v>
      </c>
      <c r="B337">
        <v>1</v>
      </c>
      <c r="C337">
        <v>6</v>
      </c>
      <c r="D337">
        <v>69</v>
      </c>
      <c r="E337">
        <v>1</v>
      </c>
      <c r="F337">
        <v>0.99990000000000001</v>
      </c>
      <c r="G337">
        <v>0.98409999999999997</v>
      </c>
      <c r="H337">
        <v>0.86699999999999999</v>
      </c>
      <c r="I337">
        <v>0</v>
      </c>
      <c r="J337">
        <v>0.97440000000000004</v>
      </c>
      <c r="K337">
        <v>1</v>
      </c>
      <c r="L337">
        <v>3</v>
      </c>
      <c r="M337">
        <v>24</v>
      </c>
    </row>
    <row r="338" spans="1:13" x14ac:dyDescent="0.3">
      <c r="A338">
        <v>1</v>
      </c>
      <c r="B338">
        <v>1</v>
      </c>
      <c r="C338">
        <v>6</v>
      </c>
      <c r="D338">
        <v>74</v>
      </c>
      <c r="E338">
        <v>0.99960000000000004</v>
      </c>
      <c r="F338">
        <v>0.99970000000000003</v>
      </c>
      <c r="G338">
        <v>0.99890000000000001</v>
      </c>
      <c r="H338">
        <v>0.9718</v>
      </c>
      <c r="I338">
        <v>1</v>
      </c>
      <c r="J338">
        <v>0.97070000000000001</v>
      </c>
      <c r="K338">
        <v>1</v>
      </c>
      <c r="L338">
        <v>3</v>
      </c>
      <c r="M338">
        <v>20</v>
      </c>
    </row>
    <row r="339" spans="1:13" x14ac:dyDescent="0.3">
      <c r="A339">
        <v>1</v>
      </c>
      <c r="B339">
        <v>1</v>
      </c>
      <c r="C339">
        <v>6</v>
      </c>
      <c r="D339">
        <v>86</v>
      </c>
      <c r="E339">
        <v>1</v>
      </c>
      <c r="F339">
        <v>1</v>
      </c>
      <c r="G339">
        <v>0.99590000000000001</v>
      </c>
      <c r="H339">
        <v>0.9657</v>
      </c>
      <c r="I339">
        <v>1</v>
      </c>
      <c r="J339">
        <v>0.97070000000000001</v>
      </c>
      <c r="K339">
        <v>1</v>
      </c>
      <c r="L339">
        <v>3</v>
      </c>
      <c r="M339">
        <v>25</v>
      </c>
    </row>
    <row r="340" spans="1:13" x14ac:dyDescent="0.3">
      <c r="A340">
        <v>1</v>
      </c>
      <c r="B340">
        <v>1</v>
      </c>
      <c r="C340">
        <v>7</v>
      </c>
      <c r="D340">
        <v>43</v>
      </c>
      <c r="E340">
        <v>0.99950000000000006</v>
      </c>
      <c r="F340">
        <v>0.99919999999999998</v>
      </c>
      <c r="G340">
        <v>0.99650000000000005</v>
      </c>
      <c r="H340">
        <v>0.94140000000000001</v>
      </c>
      <c r="I340">
        <v>1</v>
      </c>
      <c r="J340">
        <v>0.99270000000000003</v>
      </c>
      <c r="K340">
        <v>0</v>
      </c>
      <c r="L340">
        <v>0</v>
      </c>
      <c r="M340">
        <v>25</v>
      </c>
    </row>
    <row r="341" spans="1:13" x14ac:dyDescent="0.3">
      <c r="A341">
        <v>1</v>
      </c>
      <c r="B341">
        <v>1</v>
      </c>
      <c r="C341">
        <v>7</v>
      </c>
      <c r="D341">
        <v>95</v>
      </c>
      <c r="E341">
        <v>1</v>
      </c>
      <c r="F341">
        <v>1</v>
      </c>
      <c r="G341">
        <v>0.99970000000000003</v>
      </c>
      <c r="H341">
        <v>0.94979999999999998</v>
      </c>
      <c r="I341">
        <v>1</v>
      </c>
      <c r="J341">
        <v>0.98899999999999999</v>
      </c>
      <c r="K341">
        <v>0</v>
      </c>
      <c r="L341">
        <v>0</v>
      </c>
      <c r="M341">
        <v>22</v>
      </c>
    </row>
    <row r="342" spans="1:13" x14ac:dyDescent="0.3">
      <c r="A342">
        <v>1</v>
      </c>
      <c r="B342">
        <v>1</v>
      </c>
      <c r="C342">
        <v>2</v>
      </c>
      <c r="D342">
        <v>10</v>
      </c>
      <c r="E342">
        <v>0.31630000000000003</v>
      </c>
      <c r="F342">
        <v>0.29849999999999999</v>
      </c>
      <c r="G342">
        <v>0.33860000000000001</v>
      </c>
      <c r="H342">
        <v>0.34989999999999999</v>
      </c>
      <c r="I342">
        <v>0</v>
      </c>
      <c r="J342">
        <v>0.99270000000000003</v>
      </c>
      <c r="K342">
        <v>1</v>
      </c>
      <c r="L342">
        <v>3</v>
      </c>
      <c r="M342">
        <v>13</v>
      </c>
    </row>
    <row r="343" spans="1:13" x14ac:dyDescent="0.3">
      <c r="A343">
        <v>1</v>
      </c>
      <c r="B343">
        <v>1</v>
      </c>
      <c r="C343">
        <v>7</v>
      </c>
      <c r="D343">
        <v>104</v>
      </c>
      <c r="E343">
        <v>1</v>
      </c>
      <c r="F343">
        <v>1</v>
      </c>
      <c r="G343">
        <v>1</v>
      </c>
      <c r="H343">
        <v>0.99860000000000004</v>
      </c>
      <c r="I343">
        <v>1</v>
      </c>
      <c r="J343">
        <v>0.99270000000000003</v>
      </c>
      <c r="K343">
        <v>1</v>
      </c>
      <c r="L343">
        <v>4</v>
      </c>
      <c r="M343">
        <v>25</v>
      </c>
    </row>
    <row r="344" spans="1:13" x14ac:dyDescent="0.3">
      <c r="A344">
        <v>1</v>
      </c>
      <c r="B344">
        <v>1</v>
      </c>
      <c r="C344">
        <v>6</v>
      </c>
      <c r="D344">
        <v>81</v>
      </c>
      <c r="E344">
        <v>1</v>
      </c>
      <c r="F344">
        <v>1</v>
      </c>
      <c r="G344">
        <v>0.99990000000000001</v>
      </c>
      <c r="H344">
        <v>0.93940000000000001</v>
      </c>
      <c r="I344">
        <v>0</v>
      </c>
      <c r="J344">
        <v>0.84250000000000003</v>
      </c>
      <c r="K344">
        <v>1</v>
      </c>
      <c r="L344">
        <v>3</v>
      </c>
      <c r="M344">
        <v>25</v>
      </c>
    </row>
    <row r="345" spans="1:13" x14ac:dyDescent="0.3">
      <c r="A345">
        <v>1</v>
      </c>
      <c r="B345">
        <v>1</v>
      </c>
      <c r="C345">
        <v>5</v>
      </c>
      <c r="D345">
        <v>37</v>
      </c>
      <c r="E345">
        <v>0.9577</v>
      </c>
      <c r="F345">
        <v>0.93110000000000004</v>
      </c>
      <c r="G345">
        <v>0.94099999999999995</v>
      </c>
      <c r="H345">
        <v>0.51649999999999996</v>
      </c>
      <c r="I345">
        <v>0</v>
      </c>
      <c r="J345">
        <v>0.99629999999999996</v>
      </c>
      <c r="K345">
        <v>1</v>
      </c>
      <c r="L345">
        <v>3</v>
      </c>
      <c r="M345">
        <v>23</v>
      </c>
    </row>
    <row r="346" spans="1:13" x14ac:dyDescent="0.3">
      <c r="A346">
        <v>1</v>
      </c>
      <c r="B346">
        <v>1</v>
      </c>
      <c r="C346">
        <v>5</v>
      </c>
      <c r="D346">
        <v>50</v>
      </c>
      <c r="E346">
        <v>1</v>
      </c>
      <c r="F346">
        <v>0.99990000000000001</v>
      </c>
      <c r="G346">
        <v>0.98</v>
      </c>
      <c r="H346">
        <v>0.83289999999999997</v>
      </c>
      <c r="I346">
        <v>1</v>
      </c>
      <c r="J346">
        <v>0.97440000000000004</v>
      </c>
      <c r="K346">
        <v>0</v>
      </c>
      <c r="L346">
        <v>0</v>
      </c>
      <c r="M346">
        <v>24</v>
      </c>
    </row>
    <row r="347" spans="1:13" x14ac:dyDescent="0.3">
      <c r="A347">
        <v>1</v>
      </c>
      <c r="B347">
        <v>1</v>
      </c>
      <c r="C347">
        <v>6</v>
      </c>
      <c r="D347">
        <v>71</v>
      </c>
      <c r="E347">
        <v>0.99990000000000001</v>
      </c>
      <c r="F347">
        <v>1</v>
      </c>
      <c r="G347">
        <v>0.9929</v>
      </c>
      <c r="H347">
        <v>0.98270000000000002</v>
      </c>
      <c r="I347">
        <v>1</v>
      </c>
      <c r="J347">
        <v>0.97799999999999998</v>
      </c>
      <c r="K347">
        <v>1</v>
      </c>
      <c r="L347">
        <v>3</v>
      </c>
      <c r="M347">
        <v>25</v>
      </c>
    </row>
    <row r="348" spans="1:13" x14ac:dyDescent="0.3">
      <c r="A348">
        <v>1</v>
      </c>
      <c r="B348">
        <v>1</v>
      </c>
      <c r="C348">
        <v>7</v>
      </c>
      <c r="D348">
        <v>48</v>
      </c>
      <c r="E348">
        <v>1</v>
      </c>
      <c r="F348">
        <v>1</v>
      </c>
      <c r="G348">
        <v>0.99719999999999998</v>
      </c>
      <c r="H348">
        <v>0.92449999999999999</v>
      </c>
      <c r="I348">
        <v>0</v>
      </c>
      <c r="J348">
        <v>0.84619999999999995</v>
      </c>
      <c r="K348">
        <v>1</v>
      </c>
      <c r="L348">
        <v>3</v>
      </c>
      <c r="M348">
        <v>20</v>
      </c>
    </row>
    <row r="349" spans="1:13" x14ac:dyDescent="0.3">
      <c r="A349">
        <v>1</v>
      </c>
      <c r="B349">
        <v>1</v>
      </c>
      <c r="C349">
        <v>2</v>
      </c>
      <c r="D349">
        <v>3</v>
      </c>
      <c r="E349">
        <v>0.1739</v>
      </c>
      <c r="F349">
        <v>4.1799999999999997E-2</v>
      </c>
      <c r="G349">
        <v>6.0000000000000001E-3</v>
      </c>
      <c r="H349">
        <v>0</v>
      </c>
      <c r="I349">
        <v>1</v>
      </c>
      <c r="J349">
        <v>0.97440000000000004</v>
      </c>
      <c r="K349">
        <v>0</v>
      </c>
      <c r="L349">
        <v>0</v>
      </c>
      <c r="M349">
        <v>11</v>
      </c>
    </row>
    <row r="350" spans="1:13" x14ac:dyDescent="0.3">
      <c r="A350">
        <v>1</v>
      </c>
      <c r="B350">
        <v>1</v>
      </c>
      <c r="C350">
        <v>1</v>
      </c>
      <c r="D350">
        <v>5</v>
      </c>
      <c r="E350">
        <v>0.28239999999999998</v>
      </c>
      <c r="F350">
        <v>0.1091</v>
      </c>
      <c r="G350">
        <v>0.14019999999999999</v>
      </c>
      <c r="H350">
        <v>0.109</v>
      </c>
      <c r="I350">
        <v>1</v>
      </c>
      <c r="J350">
        <v>0.88639999999999997</v>
      </c>
      <c r="K350">
        <v>1</v>
      </c>
      <c r="L350">
        <v>5</v>
      </c>
      <c r="M350">
        <v>13</v>
      </c>
    </row>
    <row r="351" spans="1:13" x14ac:dyDescent="0.3">
      <c r="A351">
        <v>1</v>
      </c>
      <c r="B351">
        <v>1</v>
      </c>
      <c r="C351">
        <v>7</v>
      </c>
      <c r="D351">
        <v>87</v>
      </c>
      <c r="E351">
        <v>1</v>
      </c>
      <c r="F351">
        <v>1</v>
      </c>
      <c r="G351">
        <v>0.99990000000000001</v>
      </c>
      <c r="H351">
        <v>0.89249999999999996</v>
      </c>
      <c r="I351">
        <v>0</v>
      </c>
      <c r="J351">
        <v>0.93769999999999998</v>
      </c>
      <c r="K351">
        <v>1</v>
      </c>
      <c r="L351">
        <v>5</v>
      </c>
      <c r="M351">
        <v>23</v>
      </c>
    </row>
    <row r="352" spans="1:13" x14ac:dyDescent="0.3">
      <c r="A352">
        <v>1</v>
      </c>
      <c r="B352">
        <v>1</v>
      </c>
      <c r="C352">
        <v>7</v>
      </c>
      <c r="D352">
        <v>69</v>
      </c>
      <c r="E352">
        <v>1</v>
      </c>
      <c r="F352">
        <v>1</v>
      </c>
      <c r="G352">
        <v>0.99550000000000005</v>
      </c>
      <c r="H352">
        <v>0.96040000000000003</v>
      </c>
      <c r="I352">
        <v>1</v>
      </c>
      <c r="J352">
        <v>1.47E-2</v>
      </c>
      <c r="K352">
        <v>1</v>
      </c>
      <c r="L352">
        <v>3</v>
      </c>
      <c r="M352">
        <v>24</v>
      </c>
    </row>
    <row r="353" spans="1:13" x14ac:dyDescent="0.3">
      <c r="A353">
        <v>1</v>
      </c>
      <c r="B353">
        <v>1</v>
      </c>
      <c r="C353">
        <v>6</v>
      </c>
      <c r="D353">
        <v>40</v>
      </c>
      <c r="E353">
        <v>0.99299999999999999</v>
      </c>
      <c r="F353">
        <v>0.98209999999999997</v>
      </c>
      <c r="G353">
        <v>0.9879</v>
      </c>
      <c r="H353">
        <v>0.8881</v>
      </c>
      <c r="I353">
        <v>2</v>
      </c>
      <c r="J353">
        <v>0.99629999999999996</v>
      </c>
      <c r="K353">
        <v>1</v>
      </c>
      <c r="L353">
        <v>4</v>
      </c>
      <c r="M353">
        <v>25</v>
      </c>
    </row>
    <row r="354" spans="1:13" x14ac:dyDescent="0.3">
      <c r="A354">
        <v>1</v>
      </c>
      <c r="B354">
        <v>1</v>
      </c>
      <c r="C354">
        <v>2</v>
      </c>
      <c r="D354">
        <v>6</v>
      </c>
      <c r="E354">
        <v>0.34389999999999998</v>
      </c>
      <c r="F354">
        <v>0.34539999999999998</v>
      </c>
      <c r="G354">
        <v>0.22589999999999999</v>
      </c>
      <c r="H354">
        <v>0.2112</v>
      </c>
      <c r="I354">
        <v>1</v>
      </c>
      <c r="J354">
        <v>1</v>
      </c>
      <c r="K354">
        <v>1</v>
      </c>
      <c r="L354">
        <v>3</v>
      </c>
      <c r="M354">
        <v>13</v>
      </c>
    </row>
    <row r="355" spans="1:13" x14ac:dyDescent="0.3">
      <c r="A355">
        <v>1</v>
      </c>
      <c r="B355">
        <v>1</v>
      </c>
      <c r="C355">
        <v>6</v>
      </c>
      <c r="D355">
        <v>57</v>
      </c>
      <c r="E355">
        <v>0.9889</v>
      </c>
      <c r="F355">
        <v>0.97809999999999997</v>
      </c>
      <c r="G355">
        <v>0.96</v>
      </c>
      <c r="H355">
        <v>0.92200000000000004</v>
      </c>
      <c r="I355">
        <v>1</v>
      </c>
      <c r="J355">
        <v>1</v>
      </c>
      <c r="K355">
        <v>1</v>
      </c>
      <c r="L355">
        <v>4</v>
      </c>
      <c r="M355">
        <v>24</v>
      </c>
    </row>
    <row r="356" spans="1:13" x14ac:dyDescent="0.3">
      <c r="A356">
        <v>1</v>
      </c>
      <c r="B356">
        <v>1</v>
      </c>
      <c r="C356">
        <v>3</v>
      </c>
      <c r="D356">
        <v>10</v>
      </c>
      <c r="E356">
        <v>0.64729999999999999</v>
      </c>
      <c r="F356">
        <v>0.56230000000000002</v>
      </c>
      <c r="G356">
        <v>0.66669999999999996</v>
      </c>
      <c r="H356">
        <v>0.35099999999999998</v>
      </c>
      <c r="I356">
        <v>0</v>
      </c>
      <c r="J356">
        <v>0.8901</v>
      </c>
      <c r="K356">
        <v>1</v>
      </c>
      <c r="L356">
        <v>5</v>
      </c>
      <c r="M356">
        <v>13</v>
      </c>
    </row>
    <row r="357" spans="1:13" x14ac:dyDescent="0.3">
      <c r="A357">
        <v>1</v>
      </c>
      <c r="B357">
        <v>1</v>
      </c>
      <c r="C357">
        <v>3</v>
      </c>
      <c r="D357">
        <v>27</v>
      </c>
      <c r="E357">
        <v>0.89510000000000001</v>
      </c>
      <c r="F357">
        <v>0.88859999999999995</v>
      </c>
      <c r="G357">
        <v>0.87829999999999997</v>
      </c>
      <c r="H357">
        <v>0.62709999999999999</v>
      </c>
      <c r="I357">
        <v>0</v>
      </c>
      <c r="J357">
        <v>1</v>
      </c>
      <c r="K357">
        <v>1</v>
      </c>
      <c r="L357">
        <v>3</v>
      </c>
      <c r="M357">
        <v>13</v>
      </c>
    </row>
    <row r="358" spans="1:13" x14ac:dyDescent="0.3">
      <c r="A358">
        <v>1</v>
      </c>
      <c r="B358">
        <v>1</v>
      </c>
      <c r="C358">
        <v>3</v>
      </c>
      <c r="D358">
        <v>28</v>
      </c>
      <c r="E358">
        <v>0.47570000000000001</v>
      </c>
      <c r="F358">
        <v>0.4118</v>
      </c>
      <c r="G358">
        <v>0.36120000000000002</v>
      </c>
      <c r="H358">
        <v>0.38069999999999998</v>
      </c>
      <c r="I358">
        <v>0</v>
      </c>
      <c r="J358">
        <v>0.99270000000000003</v>
      </c>
      <c r="K358">
        <v>1</v>
      </c>
      <c r="L358">
        <v>3</v>
      </c>
      <c r="M358">
        <v>17</v>
      </c>
    </row>
    <row r="359" spans="1:13" x14ac:dyDescent="0.3">
      <c r="A359">
        <v>1</v>
      </c>
      <c r="B359">
        <v>1</v>
      </c>
      <c r="C359">
        <v>2</v>
      </c>
      <c r="D359">
        <v>15</v>
      </c>
      <c r="E359">
        <v>0.73509999999999998</v>
      </c>
      <c r="F359">
        <v>0.5161</v>
      </c>
      <c r="G359">
        <v>0.40139999999999998</v>
      </c>
      <c r="H359">
        <v>0.48759999999999998</v>
      </c>
      <c r="I359">
        <v>0</v>
      </c>
      <c r="J359">
        <v>0.99270000000000003</v>
      </c>
      <c r="K359">
        <v>1</v>
      </c>
      <c r="L359">
        <v>3</v>
      </c>
      <c r="M359">
        <v>13</v>
      </c>
    </row>
    <row r="360" spans="1:13" x14ac:dyDescent="0.3">
      <c r="A360">
        <v>1</v>
      </c>
      <c r="B360">
        <v>1</v>
      </c>
      <c r="C360">
        <v>6</v>
      </c>
      <c r="D360">
        <v>52</v>
      </c>
      <c r="E360">
        <v>0.99819999999999998</v>
      </c>
      <c r="F360">
        <v>0.99250000000000005</v>
      </c>
      <c r="G360">
        <v>0.99309999999999998</v>
      </c>
      <c r="H360">
        <v>0.81510000000000005</v>
      </c>
      <c r="I360">
        <v>0</v>
      </c>
      <c r="J360">
        <v>0.97440000000000004</v>
      </c>
      <c r="K360">
        <v>1</v>
      </c>
      <c r="L360">
        <v>3</v>
      </c>
      <c r="M360">
        <v>25</v>
      </c>
    </row>
    <row r="361" spans="1:13" x14ac:dyDescent="0.3">
      <c r="A361">
        <v>1</v>
      </c>
      <c r="B361">
        <v>1</v>
      </c>
      <c r="C361">
        <v>7</v>
      </c>
      <c r="D361">
        <v>80</v>
      </c>
      <c r="E361">
        <v>1</v>
      </c>
      <c r="F361">
        <v>1</v>
      </c>
      <c r="G361">
        <v>0.99990000000000001</v>
      </c>
      <c r="H361">
        <v>0.94159999999999999</v>
      </c>
      <c r="I361">
        <v>1</v>
      </c>
      <c r="J361">
        <v>0.97440000000000004</v>
      </c>
      <c r="K361">
        <v>1</v>
      </c>
      <c r="L361">
        <v>3</v>
      </c>
      <c r="M361">
        <v>25</v>
      </c>
    </row>
    <row r="362" spans="1:13" x14ac:dyDescent="0.3">
      <c r="A362">
        <v>1</v>
      </c>
      <c r="B362">
        <v>1</v>
      </c>
      <c r="C362">
        <v>6</v>
      </c>
      <c r="D362">
        <v>56</v>
      </c>
      <c r="E362">
        <v>0.99419999999999997</v>
      </c>
      <c r="F362">
        <v>0.99639999999999995</v>
      </c>
      <c r="G362">
        <v>0.93400000000000005</v>
      </c>
      <c r="H362">
        <v>0.90159999999999996</v>
      </c>
      <c r="I362">
        <v>1</v>
      </c>
      <c r="J362">
        <v>1.47E-2</v>
      </c>
      <c r="K362">
        <v>1</v>
      </c>
      <c r="L362">
        <v>3</v>
      </c>
      <c r="M362">
        <v>20</v>
      </c>
    </row>
    <row r="363" spans="1:13" x14ac:dyDescent="0.3">
      <c r="A363">
        <v>1</v>
      </c>
      <c r="B363">
        <v>1</v>
      </c>
      <c r="C363">
        <v>7</v>
      </c>
      <c r="D363">
        <v>87</v>
      </c>
      <c r="E363">
        <v>1</v>
      </c>
      <c r="F363">
        <v>1</v>
      </c>
      <c r="G363">
        <v>0.99950000000000006</v>
      </c>
      <c r="H363">
        <v>0.98799999999999999</v>
      </c>
      <c r="I363">
        <v>1</v>
      </c>
      <c r="J363">
        <v>0.98529999999999995</v>
      </c>
      <c r="K363">
        <v>1</v>
      </c>
      <c r="L363">
        <v>3</v>
      </c>
      <c r="M363">
        <v>25</v>
      </c>
    </row>
    <row r="364" spans="1:13" x14ac:dyDescent="0.3">
      <c r="A364">
        <v>1</v>
      </c>
      <c r="B364">
        <v>1</v>
      </c>
      <c r="C364">
        <v>7</v>
      </c>
      <c r="D364">
        <v>78</v>
      </c>
      <c r="E364">
        <v>1</v>
      </c>
      <c r="F364">
        <v>1</v>
      </c>
      <c r="G364">
        <v>0.99990000000000001</v>
      </c>
      <c r="H364">
        <v>0.95899999999999996</v>
      </c>
      <c r="I364">
        <v>0</v>
      </c>
      <c r="J364">
        <v>0.97440000000000004</v>
      </c>
      <c r="K364">
        <v>1</v>
      </c>
      <c r="L364">
        <v>3</v>
      </c>
      <c r="M364">
        <v>21</v>
      </c>
    </row>
    <row r="365" spans="1:13" x14ac:dyDescent="0.3">
      <c r="A365">
        <v>5</v>
      </c>
      <c r="B365">
        <v>6</v>
      </c>
      <c r="C365">
        <v>3</v>
      </c>
      <c r="D365">
        <v>16</v>
      </c>
      <c r="E365">
        <v>0.99950000000000006</v>
      </c>
      <c r="F365">
        <v>0.9919</v>
      </c>
      <c r="G365">
        <v>0.73519999999999996</v>
      </c>
      <c r="H365">
        <v>0.22670000000000001</v>
      </c>
      <c r="I365">
        <v>0</v>
      </c>
      <c r="J365">
        <v>1</v>
      </c>
      <c r="K365">
        <v>6</v>
      </c>
      <c r="L365">
        <v>3</v>
      </c>
      <c r="M365">
        <v>9</v>
      </c>
    </row>
    <row r="366" spans="1:13" x14ac:dyDescent="0.3">
      <c r="A366">
        <v>2</v>
      </c>
      <c r="B366">
        <v>2</v>
      </c>
      <c r="C366">
        <v>2</v>
      </c>
      <c r="D366">
        <v>6</v>
      </c>
      <c r="E366">
        <v>0.78110000000000002</v>
      </c>
      <c r="F366">
        <v>0.70169999999999999</v>
      </c>
      <c r="G366">
        <v>0.68589999999999995</v>
      </c>
      <c r="H366">
        <v>0.41710000000000003</v>
      </c>
      <c r="I366">
        <v>0</v>
      </c>
      <c r="J366">
        <v>0.99629999999999996</v>
      </c>
      <c r="K366">
        <v>2</v>
      </c>
      <c r="L366">
        <v>3</v>
      </c>
      <c r="M366">
        <v>19</v>
      </c>
    </row>
    <row r="367" spans="1:13" x14ac:dyDescent="0.3">
      <c r="A367">
        <v>1</v>
      </c>
      <c r="B367">
        <v>1</v>
      </c>
      <c r="C367">
        <v>4</v>
      </c>
      <c r="D367">
        <v>40</v>
      </c>
      <c r="E367">
        <v>1</v>
      </c>
      <c r="F367">
        <v>0.99990000000000001</v>
      </c>
      <c r="G367">
        <v>0.99680000000000002</v>
      </c>
      <c r="H367">
        <v>0.67300000000000004</v>
      </c>
      <c r="I367">
        <v>0</v>
      </c>
      <c r="J367">
        <v>0.97799999999999998</v>
      </c>
      <c r="K367">
        <v>1</v>
      </c>
      <c r="L367">
        <v>3</v>
      </c>
      <c r="M367">
        <v>9</v>
      </c>
    </row>
    <row r="368" spans="1:13" x14ac:dyDescent="0.3">
      <c r="A368">
        <v>1</v>
      </c>
      <c r="B368">
        <v>1</v>
      </c>
      <c r="C368">
        <v>4</v>
      </c>
      <c r="D368">
        <v>31</v>
      </c>
      <c r="E368">
        <v>0.99460000000000004</v>
      </c>
      <c r="F368">
        <v>0.99539999999999995</v>
      </c>
      <c r="G368">
        <v>0.98709999999999998</v>
      </c>
      <c r="H368">
        <v>0.53049999999999997</v>
      </c>
      <c r="I368">
        <v>0</v>
      </c>
      <c r="J368">
        <v>0.99270000000000003</v>
      </c>
      <c r="K368">
        <v>1</v>
      </c>
      <c r="L368">
        <v>3</v>
      </c>
      <c r="M368">
        <v>9</v>
      </c>
    </row>
    <row r="369" spans="1:13" x14ac:dyDescent="0.3">
      <c r="A369">
        <v>4</v>
      </c>
      <c r="B369">
        <v>5</v>
      </c>
      <c r="C369">
        <v>3</v>
      </c>
      <c r="D369">
        <v>23</v>
      </c>
      <c r="E369">
        <v>0.79100000000000004</v>
      </c>
      <c r="F369">
        <v>0.76880000000000004</v>
      </c>
      <c r="G369">
        <v>0.85799999999999998</v>
      </c>
      <c r="H369">
        <v>0.62450000000000006</v>
      </c>
      <c r="I369">
        <v>0</v>
      </c>
      <c r="J369">
        <v>1</v>
      </c>
      <c r="K369">
        <v>5</v>
      </c>
      <c r="L369">
        <v>5</v>
      </c>
      <c r="M369">
        <v>11</v>
      </c>
    </row>
    <row r="370" spans="1:13" x14ac:dyDescent="0.3">
      <c r="A370">
        <v>1</v>
      </c>
      <c r="B370">
        <v>1</v>
      </c>
      <c r="C370">
        <v>3</v>
      </c>
      <c r="D370">
        <v>9</v>
      </c>
      <c r="E370">
        <v>0.65980000000000005</v>
      </c>
      <c r="F370">
        <v>0.48010000000000003</v>
      </c>
      <c r="G370">
        <v>0.51559999999999995</v>
      </c>
      <c r="H370">
        <v>0.33460000000000001</v>
      </c>
      <c r="I370">
        <v>0</v>
      </c>
      <c r="J370">
        <v>0.98899999999999999</v>
      </c>
      <c r="K370">
        <v>1</v>
      </c>
      <c r="L370">
        <v>5</v>
      </c>
      <c r="M370">
        <v>9</v>
      </c>
    </row>
    <row r="371" spans="1:13" x14ac:dyDescent="0.3">
      <c r="A371">
        <v>1</v>
      </c>
      <c r="B371">
        <v>1</v>
      </c>
      <c r="C371">
        <v>2</v>
      </c>
      <c r="D371">
        <v>3</v>
      </c>
      <c r="E371">
        <v>0.43519999999999998</v>
      </c>
      <c r="F371">
        <v>0.24979999999999999</v>
      </c>
      <c r="G371">
        <v>0.22550000000000001</v>
      </c>
      <c r="H371">
        <v>0.33460000000000001</v>
      </c>
      <c r="I371">
        <v>0</v>
      </c>
      <c r="J371">
        <v>0.98899999999999999</v>
      </c>
      <c r="K371">
        <v>1</v>
      </c>
      <c r="L371">
        <v>3</v>
      </c>
      <c r="M371">
        <v>9</v>
      </c>
    </row>
    <row r="372" spans="1:13" x14ac:dyDescent="0.3">
      <c r="A372">
        <v>1</v>
      </c>
      <c r="B372">
        <v>1</v>
      </c>
      <c r="C372">
        <v>4</v>
      </c>
      <c r="D372">
        <v>13</v>
      </c>
      <c r="E372">
        <v>0.99980000000000002</v>
      </c>
      <c r="F372">
        <v>0.99880000000000002</v>
      </c>
      <c r="G372">
        <v>0.84099999999999997</v>
      </c>
      <c r="H372">
        <v>0.45379999999999998</v>
      </c>
      <c r="I372">
        <v>0</v>
      </c>
      <c r="J372">
        <v>0.98170000000000002</v>
      </c>
      <c r="K372">
        <v>1</v>
      </c>
      <c r="L372">
        <v>4</v>
      </c>
      <c r="M372">
        <v>9</v>
      </c>
    </row>
    <row r="373" spans="1:13" x14ac:dyDescent="0.3">
      <c r="A373">
        <v>1</v>
      </c>
      <c r="B373">
        <v>1</v>
      </c>
      <c r="C373">
        <v>2</v>
      </c>
      <c r="D373">
        <v>2</v>
      </c>
      <c r="E373">
        <v>9.2999999999999999E-2</v>
      </c>
      <c r="F373">
        <v>7.6399999999999996E-2</v>
      </c>
      <c r="G373">
        <v>2.6100000000000002E-2</v>
      </c>
      <c r="H373">
        <v>0</v>
      </c>
      <c r="I373">
        <v>0</v>
      </c>
      <c r="J373">
        <v>0.6593</v>
      </c>
      <c r="K373">
        <v>1</v>
      </c>
      <c r="L373">
        <v>4</v>
      </c>
      <c r="M373">
        <v>9</v>
      </c>
    </row>
    <row r="374" spans="1:13" x14ac:dyDescent="0.3">
      <c r="A374">
        <v>4</v>
      </c>
      <c r="B374">
        <v>4</v>
      </c>
      <c r="C374">
        <v>3</v>
      </c>
      <c r="D374">
        <v>12</v>
      </c>
      <c r="E374">
        <v>0.69710000000000005</v>
      </c>
      <c r="F374">
        <v>0.55449999999999999</v>
      </c>
      <c r="G374">
        <v>0.59930000000000005</v>
      </c>
      <c r="H374">
        <v>0.43109999999999998</v>
      </c>
      <c r="I374">
        <v>0</v>
      </c>
      <c r="J374">
        <v>1</v>
      </c>
      <c r="K374">
        <v>2</v>
      </c>
      <c r="L374">
        <v>3</v>
      </c>
      <c r="M374">
        <v>9</v>
      </c>
    </row>
    <row r="375" spans="1:13" x14ac:dyDescent="0.3">
      <c r="A375">
        <v>2</v>
      </c>
      <c r="B375">
        <v>2</v>
      </c>
      <c r="C375">
        <v>4</v>
      </c>
      <c r="D375">
        <v>35</v>
      </c>
      <c r="E375">
        <v>1</v>
      </c>
      <c r="F375">
        <v>0.99990000000000001</v>
      </c>
      <c r="G375">
        <v>0.98909999999999998</v>
      </c>
      <c r="H375">
        <v>0.69120000000000004</v>
      </c>
      <c r="I375">
        <v>0</v>
      </c>
      <c r="J375">
        <v>0.99270000000000003</v>
      </c>
      <c r="K375">
        <v>1</v>
      </c>
      <c r="L375">
        <v>5</v>
      </c>
      <c r="M375">
        <v>9</v>
      </c>
    </row>
    <row r="376" spans="1:13" x14ac:dyDescent="0.3">
      <c r="A376">
        <v>1</v>
      </c>
      <c r="B376">
        <v>1</v>
      </c>
      <c r="C376">
        <v>4</v>
      </c>
      <c r="D376">
        <v>27</v>
      </c>
      <c r="E376">
        <v>1</v>
      </c>
      <c r="F376">
        <v>0.99960000000000004</v>
      </c>
      <c r="G376">
        <v>0.94699999999999995</v>
      </c>
      <c r="H376">
        <v>0.55120000000000002</v>
      </c>
      <c r="I376">
        <v>0</v>
      </c>
      <c r="J376">
        <v>0.98899999999999999</v>
      </c>
      <c r="K376">
        <v>1</v>
      </c>
      <c r="L376">
        <v>2</v>
      </c>
      <c r="M376">
        <v>9</v>
      </c>
    </row>
    <row r="377" spans="1:13" x14ac:dyDescent="0.3">
      <c r="A377">
        <v>1</v>
      </c>
      <c r="B377">
        <v>1</v>
      </c>
      <c r="C377">
        <v>3</v>
      </c>
      <c r="D377">
        <v>6</v>
      </c>
      <c r="E377">
        <v>0.45639999999999997</v>
      </c>
      <c r="F377">
        <v>0.33810000000000001</v>
      </c>
      <c r="G377">
        <v>0.39510000000000001</v>
      </c>
      <c r="H377">
        <v>0.51839999999999997</v>
      </c>
      <c r="I377">
        <v>0</v>
      </c>
      <c r="J377">
        <v>0.98899999999999999</v>
      </c>
      <c r="K377">
        <v>1</v>
      </c>
      <c r="L377">
        <v>4</v>
      </c>
      <c r="M377">
        <v>9</v>
      </c>
    </row>
    <row r="378" spans="1:13" x14ac:dyDescent="0.3">
      <c r="A378">
        <v>1</v>
      </c>
      <c r="B378">
        <v>1</v>
      </c>
      <c r="C378">
        <v>4</v>
      </c>
      <c r="D378">
        <v>45</v>
      </c>
      <c r="E378">
        <v>1</v>
      </c>
      <c r="F378">
        <v>1</v>
      </c>
      <c r="G378">
        <v>0.99960000000000004</v>
      </c>
      <c r="H378">
        <v>0.72419999999999995</v>
      </c>
      <c r="I378">
        <v>0</v>
      </c>
      <c r="J378">
        <v>0.94140000000000001</v>
      </c>
      <c r="K378">
        <v>1</v>
      </c>
      <c r="L378">
        <v>3</v>
      </c>
      <c r="M378">
        <v>9</v>
      </c>
    </row>
    <row r="379" spans="1:13" x14ac:dyDescent="0.3">
      <c r="A379">
        <v>3</v>
      </c>
      <c r="B379">
        <v>3</v>
      </c>
      <c r="C379">
        <v>3</v>
      </c>
      <c r="D379">
        <v>9</v>
      </c>
      <c r="E379">
        <v>0.64959999999999996</v>
      </c>
      <c r="F379">
        <v>0.49609999999999999</v>
      </c>
      <c r="G379">
        <v>0.56910000000000005</v>
      </c>
      <c r="H379">
        <v>0.43109999999999998</v>
      </c>
      <c r="I379">
        <v>0</v>
      </c>
      <c r="J379">
        <v>0.98170000000000002</v>
      </c>
      <c r="K379">
        <v>3</v>
      </c>
      <c r="L379">
        <v>3</v>
      </c>
      <c r="M379">
        <v>9</v>
      </c>
    </row>
    <row r="380" spans="1:13" x14ac:dyDescent="0.3">
      <c r="A380">
        <v>2</v>
      </c>
      <c r="B380">
        <v>2</v>
      </c>
      <c r="C380">
        <v>3</v>
      </c>
      <c r="D380">
        <v>22</v>
      </c>
      <c r="E380">
        <v>0.87909999999999999</v>
      </c>
      <c r="F380">
        <v>0.8024</v>
      </c>
      <c r="G380">
        <v>0.80310000000000004</v>
      </c>
      <c r="H380">
        <v>0.49690000000000001</v>
      </c>
      <c r="I380">
        <v>0</v>
      </c>
      <c r="J380">
        <v>1</v>
      </c>
      <c r="K380">
        <v>1</v>
      </c>
      <c r="L380">
        <v>3</v>
      </c>
      <c r="M380">
        <v>9</v>
      </c>
    </row>
    <row r="381" spans="1:13" x14ac:dyDescent="0.3">
      <c r="A381">
        <v>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3</v>
      </c>
      <c r="M381">
        <v>9</v>
      </c>
    </row>
    <row r="382" spans="1:13" x14ac:dyDescent="0.3">
      <c r="A382">
        <v>1</v>
      </c>
      <c r="B382">
        <v>1</v>
      </c>
      <c r="C382">
        <v>1</v>
      </c>
      <c r="D382">
        <v>1</v>
      </c>
      <c r="E382">
        <v>4.7800000000000002E-2</v>
      </c>
      <c r="F382">
        <v>0.16789999999999999</v>
      </c>
      <c r="G382">
        <v>0.16789999999999999</v>
      </c>
      <c r="H382">
        <v>0.2112</v>
      </c>
      <c r="I382">
        <v>0</v>
      </c>
      <c r="J382">
        <v>1</v>
      </c>
      <c r="K382">
        <v>1</v>
      </c>
      <c r="L382">
        <v>3</v>
      </c>
      <c r="M382">
        <v>9</v>
      </c>
    </row>
    <row r="383" spans="1:13" x14ac:dyDescent="0.3">
      <c r="A383">
        <v>2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3</v>
      </c>
      <c r="M383">
        <v>9</v>
      </c>
    </row>
    <row r="384" spans="1:13" x14ac:dyDescent="0.3">
      <c r="A384">
        <v>1</v>
      </c>
      <c r="B384">
        <v>1</v>
      </c>
      <c r="C384">
        <v>1</v>
      </c>
      <c r="D384">
        <v>2</v>
      </c>
      <c r="E384">
        <v>3.7199999999999997E-2</v>
      </c>
      <c r="F384">
        <v>2.2499999999999999E-2</v>
      </c>
      <c r="G384">
        <v>4.5499999999999999E-2</v>
      </c>
      <c r="H384">
        <v>2.4799999999999999E-2</v>
      </c>
      <c r="I384">
        <v>0</v>
      </c>
      <c r="J384">
        <v>1</v>
      </c>
      <c r="K384">
        <v>1</v>
      </c>
      <c r="L384">
        <v>3</v>
      </c>
      <c r="M384">
        <v>9</v>
      </c>
    </row>
    <row r="385" spans="1:13" x14ac:dyDescent="0.3">
      <c r="A385">
        <v>1</v>
      </c>
      <c r="B385">
        <v>1</v>
      </c>
      <c r="C385">
        <v>1</v>
      </c>
      <c r="D385">
        <v>1</v>
      </c>
      <c r="E385">
        <v>1.72E-2</v>
      </c>
      <c r="F385">
        <v>1.18E-2</v>
      </c>
      <c r="G385">
        <v>2.1399999999999999E-2</v>
      </c>
      <c r="H385">
        <v>0</v>
      </c>
      <c r="I385">
        <v>0</v>
      </c>
      <c r="J385">
        <v>1</v>
      </c>
      <c r="K385">
        <v>1</v>
      </c>
      <c r="L385">
        <v>3</v>
      </c>
      <c r="M385">
        <v>9</v>
      </c>
    </row>
    <row r="386" spans="1:13" x14ac:dyDescent="0.3">
      <c r="A386">
        <v>2</v>
      </c>
      <c r="B386">
        <v>2</v>
      </c>
      <c r="C386">
        <v>2</v>
      </c>
      <c r="D386">
        <v>3</v>
      </c>
      <c r="E386">
        <v>6.3600000000000004E-2</v>
      </c>
      <c r="F386">
        <v>9.7199999999999995E-2</v>
      </c>
      <c r="G386">
        <v>8.6599999999999996E-2</v>
      </c>
      <c r="H386">
        <v>6.0100000000000001E-2</v>
      </c>
      <c r="I386">
        <v>0</v>
      </c>
      <c r="J386">
        <v>1</v>
      </c>
      <c r="K386">
        <v>1</v>
      </c>
      <c r="L386">
        <v>3</v>
      </c>
      <c r="M386">
        <v>9</v>
      </c>
    </row>
    <row r="387" spans="1:13" x14ac:dyDescent="0.3">
      <c r="A387">
        <v>3</v>
      </c>
      <c r="B387">
        <v>3</v>
      </c>
      <c r="C387">
        <v>1</v>
      </c>
      <c r="D387">
        <v>1</v>
      </c>
      <c r="E387">
        <v>1.95E-2</v>
      </c>
      <c r="F387">
        <v>8.5000000000000006E-2</v>
      </c>
      <c r="G387">
        <v>6.3100000000000003E-2</v>
      </c>
      <c r="H387">
        <v>3.6200000000000003E-2</v>
      </c>
      <c r="I387">
        <v>0</v>
      </c>
      <c r="J387">
        <v>1</v>
      </c>
      <c r="K387">
        <v>2</v>
      </c>
      <c r="L387">
        <v>3</v>
      </c>
      <c r="M387">
        <v>9</v>
      </c>
    </row>
    <row r="388" spans="1:13" x14ac:dyDescent="0.3">
      <c r="A388">
        <v>2</v>
      </c>
      <c r="B388">
        <v>2</v>
      </c>
      <c r="C388">
        <v>3</v>
      </c>
      <c r="D388">
        <v>16</v>
      </c>
      <c r="E388">
        <v>0.99919999999999998</v>
      </c>
      <c r="F388">
        <v>0.99039999999999995</v>
      </c>
      <c r="G388">
        <v>0.71640000000000004</v>
      </c>
      <c r="H388">
        <v>0.38850000000000001</v>
      </c>
      <c r="I388">
        <v>0</v>
      </c>
      <c r="J388">
        <v>1</v>
      </c>
      <c r="K388">
        <v>1</v>
      </c>
      <c r="L388">
        <v>3</v>
      </c>
      <c r="M388">
        <v>9</v>
      </c>
    </row>
    <row r="389" spans="1:13" x14ac:dyDescent="0.3">
      <c r="A389">
        <v>3</v>
      </c>
      <c r="B389">
        <v>3</v>
      </c>
      <c r="C389">
        <v>3</v>
      </c>
      <c r="D389">
        <v>22</v>
      </c>
      <c r="E389">
        <v>0.7147</v>
      </c>
      <c r="F389">
        <v>0.747</v>
      </c>
      <c r="G389">
        <v>0.85040000000000004</v>
      </c>
      <c r="H389">
        <v>0.49030000000000001</v>
      </c>
      <c r="I389">
        <v>0</v>
      </c>
      <c r="J389">
        <v>1</v>
      </c>
      <c r="K389">
        <v>2</v>
      </c>
      <c r="L389">
        <v>3</v>
      </c>
      <c r="M389">
        <v>9</v>
      </c>
    </row>
    <row r="390" spans="1:13" x14ac:dyDescent="0.3">
      <c r="A390">
        <v>8</v>
      </c>
      <c r="B390">
        <v>8</v>
      </c>
      <c r="C390">
        <v>1</v>
      </c>
      <c r="D390">
        <v>4</v>
      </c>
      <c r="E390">
        <v>0.14929999999999999</v>
      </c>
      <c r="F390">
        <v>0.1585</v>
      </c>
      <c r="G390">
        <v>0.28910000000000002</v>
      </c>
      <c r="H390">
        <v>5.62E-2</v>
      </c>
      <c r="I390">
        <v>0</v>
      </c>
      <c r="J390">
        <v>1</v>
      </c>
      <c r="K390">
        <v>5</v>
      </c>
      <c r="L390">
        <v>3</v>
      </c>
      <c r="M390">
        <v>9</v>
      </c>
    </row>
    <row r="391" spans="1:13" x14ac:dyDescent="0.3">
      <c r="A391">
        <v>1</v>
      </c>
      <c r="B391">
        <v>1</v>
      </c>
      <c r="C391">
        <v>7</v>
      </c>
      <c r="D391">
        <v>63</v>
      </c>
      <c r="E391">
        <v>1</v>
      </c>
      <c r="F391">
        <v>1</v>
      </c>
      <c r="G391">
        <v>1</v>
      </c>
      <c r="H391">
        <v>0.98009999999999997</v>
      </c>
      <c r="I391">
        <v>0</v>
      </c>
      <c r="J391">
        <v>0.8498</v>
      </c>
      <c r="K391">
        <v>1</v>
      </c>
      <c r="L391">
        <v>3</v>
      </c>
      <c r="M391">
        <v>17</v>
      </c>
    </row>
    <row r="392" spans="1:13" x14ac:dyDescent="0.3">
      <c r="A392">
        <v>1</v>
      </c>
      <c r="B392">
        <v>1</v>
      </c>
      <c r="C392">
        <v>7</v>
      </c>
      <c r="D392">
        <v>71</v>
      </c>
      <c r="E392">
        <v>1</v>
      </c>
      <c r="F392">
        <v>1</v>
      </c>
      <c r="G392">
        <v>0.99990000000000001</v>
      </c>
      <c r="H392">
        <v>0.93500000000000005</v>
      </c>
      <c r="I392">
        <v>0</v>
      </c>
      <c r="J392">
        <v>0.8901</v>
      </c>
      <c r="K392">
        <v>1</v>
      </c>
      <c r="L392">
        <v>5</v>
      </c>
      <c r="M392">
        <v>16</v>
      </c>
    </row>
    <row r="393" spans="1:13" x14ac:dyDescent="0.3">
      <c r="A393">
        <v>1</v>
      </c>
      <c r="B393">
        <v>1</v>
      </c>
      <c r="C393">
        <v>4</v>
      </c>
      <c r="D393">
        <v>40</v>
      </c>
      <c r="E393">
        <v>1</v>
      </c>
      <c r="F393">
        <v>0.99990000000000001</v>
      </c>
      <c r="G393">
        <v>0.99629999999999996</v>
      </c>
      <c r="H393">
        <v>0.63449999999999995</v>
      </c>
      <c r="I393">
        <v>0</v>
      </c>
      <c r="J393">
        <v>0.97799999999999998</v>
      </c>
      <c r="K393">
        <v>1</v>
      </c>
      <c r="L393">
        <v>3</v>
      </c>
      <c r="M393">
        <v>14</v>
      </c>
    </row>
    <row r="394" spans="1:13" x14ac:dyDescent="0.3">
      <c r="A394">
        <v>2</v>
      </c>
      <c r="B394">
        <v>2</v>
      </c>
      <c r="C394">
        <v>6</v>
      </c>
      <c r="D394">
        <v>39</v>
      </c>
      <c r="E394">
        <v>0.97570000000000001</v>
      </c>
      <c r="F394">
        <v>0.9849</v>
      </c>
      <c r="G394">
        <v>0.98150000000000004</v>
      </c>
      <c r="H394">
        <v>0.80310000000000004</v>
      </c>
      <c r="I394">
        <v>0</v>
      </c>
      <c r="J394">
        <v>0.92669999999999997</v>
      </c>
      <c r="K394">
        <v>2</v>
      </c>
      <c r="L394">
        <v>3</v>
      </c>
      <c r="M394">
        <v>21</v>
      </c>
    </row>
    <row r="395" spans="1:13" x14ac:dyDescent="0.3">
      <c r="A395">
        <v>1</v>
      </c>
      <c r="B395">
        <v>1</v>
      </c>
      <c r="C395">
        <v>6</v>
      </c>
      <c r="D395">
        <v>83</v>
      </c>
      <c r="E395">
        <v>0.99909999999999999</v>
      </c>
      <c r="F395">
        <v>0.99790000000000001</v>
      </c>
      <c r="G395">
        <v>0.99770000000000003</v>
      </c>
      <c r="H395">
        <v>0.97019999999999995</v>
      </c>
      <c r="I395">
        <v>0</v>
      </c>
      <c r="J395">
        <v>0.97070000000000001</v>
      </c>
      <c r="K395">
        <v>1</v>
      </c>
      <c r="L395">
        <v>3</v>
      </c>
      <c r="M395">
        <v>26</v>
      </c>
    </row>
    <row r="396" spans="1:13" x14ac:dyDescent="0.3">
      <c r="A396">
        <v>1</v>
      </c>
      <c r="B396">
        <v>1</v>
      </c>
      <c r="C396">
        <v>3</v>
      </c>
      <c r="D396">
        <v>16</v>
      </c>
      <c r="E396">
        <v>0.80200000000000005</v>
      </c>
      <c r="F396">
        <v>0.6643</v>
      </c>
      <c r="G396">
        <v>0.67249999999999999</v>
      </c>
      <c r="H396">
        <v>0.433</v>
      </c>
      <c r="I396">
        <v>0</v>
      </c>
      <c r="J396">
        <v>0.8901</v>
      </c>
      <c r="K396">
        <v>1</v>
      </c>
      <c r="L396">
        <v>5</v>
      </c>
      <c r="M396">
        <v>13</v>
      </c>
    </row>
    <row r="397" spans="1:13" x14ac:dyDescent="0.3">
      <c r="A397">
        <v>1</v>
      </c>
      <c r="B397">
        <v>1</v>
      </c>
      <c r="C397">
        <v>6</v>
      </c>
      <c r="D397">
        <v>68</v>
      </c>
      <c r="E397">
        <v>0.9859</v>
      </c>
      <c r="F397">
        <v>0.97709999999999997</v>
      </c>
      <c r="G397">
        <v>0.98119999999999996</v>
      </c>
      <c r="H397">
        <v>0.90480000000000005</v>
      </c>
      <c r="I397">
        <v>0</v>
      </c>
      <c r="J397">
        <v>0.97799999999999998</v>
      </c>
      <c r="K397">
        <v>1</v>
      </c>
      <c r="L397">
        <v>3</v>
      </c>
      <c r="M397">
        <v>23</v>
      </c>
    </row>
    <row r="398" spans="1:13" x14ac:dyDescent="0.3">
      <c r="A398">
        <v>1</v>
      </c>
      <c r="B398">
        <v>1</v>
      </c>
      <c r="C398">
        <v>7</v>
      </c>
      <c r="D398">
        <v>90</v>
      </c>
      <c r="E398">
        <v>1</v>
      </c>
      <c r="F398">
        <v>1</v>
      </c>
      <c r="G398">
        <v>0.99990000000000001</v>
      </c>
      <c r="H398">
        <v>0.95289999999999997</v>
      </c>
      <c r="I398">
        <v>0</v>
      </c>
      <c r="J398">
        <v>0.97440000000000004</v>
      </c>
      <c r="K398">
        <v>1</v>
      </c>
      <c r="L398">
        <v>3</v>
      </c>
      <c r="M398">
        <v>20</v>
      </c>
    </row>
    <row r="399" spans="1:13" x14ac:dyDescent="0.3">
      <c r="A399">
        <v>1</v>
      </c>
      <c r="B399">
        <v>1</v>
      </c>
      <c r="C399">
        <v>5</v>
      </c>
      <c r="D399">
        <v>42</v>
      </c>
      <c r="E399">
        <v>0.93959999999999999</v>
      </c>
      <c r="F399">
        <v>0.91339999999999999</v>
      </c>
      <c r="G399">
        <v>0.91339999999999999</v>
      </c>
      <c r="H399">
        <v>0.78029999999999999</v>
      </c>
      <c r="I399">
        <v>0</v>
      </c>
      <c r="J399">
        <v>0.56410000000000005</v>
      </c>
      <c r="K399">
        <v>1</v>
      </c>
      <c r="L399">
        <v>3</v>
      </c>
      <c r="M399">
        <v>18</v>
      </c>
    </row>
    <row r="400" spans="1:13" x14ac:dyDescent="0.3">
      <c r="A400">
        <v>1</v>
      </c>
      <c r="B400">
        <v>1</v>
      </c>
      <c r="C400">
        <v>6</v>
      </c>
      <c r="D400">
        <v>65</v>
      </c>
      <c r="E400">
        <v>1</v>
      </c>
      <c r="F400">
        <v>1</v>
      </c>
      <c r="G400">
        <v>0.99909999999999999</v>
      </c>
      <c r="H400">
        <v>0.95250000000000001</v>
      </c>
      <c r="I400">
        <v>0</v>
      </c>
      <c r="J400">
        <v>0.95599999999999996</v>
      </c>
      <c r="K400">
        <v>1</v>
      </c>
      <c r="L400">
        <v>3</v>
      </c>
      <c r="M400">
        <v>16</v>
      </c>
    </row>
    <row r="401" spans="1:13" x14ac:dyDescent="0.3">
      <c r="A401">
        <v>1</v>
      </c>
      <c r="B401">
        <v>1</v>
      </c>
      <c r="C401">
        <v>2</v>
      </c>
      <c r="D401">
        <v>3</v>
      </c>
      <c r="E401">
        <v>8.3900000000000002E-2</v>
      </c>
      <c r="F401">
        <v>0.13189999999999999</v>
      </c>
      <c r="G401">
        <v>8.43E-2</v>
      </c>
      <c r="H401">
        <v>3.6200000000000003E-2</v>
      </c>
      <c r="I401">
        <v>0</v>
      </c>
      <c r="J401">
        <v>0.97070000000000001</v>
      </c>
      <c r="K401">
        <v>1</v>
      </c>
      <c r="L401">
        <v>3</v>
      </c>
      <c r="M401">
        <v>14</v>
      </c>
    </row>
    <row r="402" spans="1:13" x14ac:dyDescent="0.3">
      <c r="A402">
        <v>1</v>
      </c>
      <c r="B402">
        <v>1</v>
      </c>
      <c r="C402">
        <v>7</v>
      </c>
      <c r="D402">
        <v>72</v>
      </c>
      <c r="E402">
        <v>0.99950000000000006</v>
      </c>
      <c r="F402">
        <v>0.99950000000000006</v>
      </c>
      <c r="G402">
        <v>0.99609999999999999</v>
      </c>
      <c r="H402">
        <v>0.90169999999999995</v>
      </c>
      <c r="I402">
        <v>0</v>
      </c>
      <c r="J402">
        <v>0.99270000000000003</v>
      </c>
      <c r="K402">
        <v>1</v>
      </c>
      <c r="L402">
        <v>3</v>
      </c>
      <c r="M402">
        <v>20</v>
      </c>
    </row>
    <row r="403" spans="1:13" x14ac:dyDescent="0.3">
      <c r="A403">
        <v>1</v>
      </c>
      <c r="B403">
        <v>1</v>
      </c>
      <c r="C403">
        <v>3</v>
      </c>
      <c r="D403">
        <v>5</v>
      </c>
      <c r="E403">
        <v>0.151</v>
      </c>
      <c r="F403">
        <v>0.25159999999999999</v>
      </c>
      <c r="G403">
        <v>0.14849999999999999</v>
      </c>
      <c r="H403">
        <v>8.5999999999999993E-2</v>
      </c>
      <c r="I403">
        <v>0</v>
      </c>
      <c r="J403">
        <v>0.97799999999999998</v>
      </c>
      <c r="K403">
        <v>1</v>
      </c>
      <c r="L403">
        <v>3</v>
      </c>
      <c r="M403">
        <v>13</v>
      </c>
    </row>
    <row r="404" spans="1:13" x14ac:dyDescent="0.3">
      <c r="A404">
        <v>1</v>
      </c>
      <c r="B404">
        <v>1</v>
      </c>
      <c r="C404">
        <v>7</v>
      </c>
      <c r="D404">
        <v>93</v>
      </c>
      <c r="E404">
        <v>1</v>
      </c>
      <c r="F404">
        <v>1</v>
      </c>
      <c r="G404">
        <v>0.99990000000000001</v>
      </c>
      <c r="H404">
        <v>0.99099999999999999</v>
      </c>
      <c r="I404">
        <v>0</v>
      </c>
      <c r="J404">
        <v>0.97070000000000001</v>
      </c>
      <c r="K404">
        <v>1</v>
      </c>
      <c r="L404">
        <v>3</v>
      </c>
      <c r="M404">
        <v>20</v>
      </c>
    </row>
    <row r="405" spans="1:13" x14ac:dyDescent="0.3">
      <c r="A405">
        <v>1</v>
      </c>
      <c r="B405">
        <v>1</v>
      </c>
      <c r="C405">
        <v>6</v>
      </c>
      <c r="D405">
        <v>90</v>
      </c>
      <c r="E405">
        <v>1</v>
      </c>
      <c r="F405">
        <v>1</v>
      </c>
      <c r="G405">
        <v>0.99970000000000003</v>
      </c>
      <c r="H405">
        <v>0.99629999999999996</v>
      </c>
      <c r="I405">
        <v>0</v>
      </c>
      <c r="J405">
        <v>0.99270000000000003</v>
      </c>
      <c r="K405">
        <v>1</v>
      </c>
      <c r="L405">
        <v>3</v>
      </c>
      <c r="M405">
        <v>23</v>
      </c>
    </row>
    <row r="406" spans="1:13" x14ac:dyDescent="0.3">
      <c r="A406">
        <v>1</v>
      </c>
      <c r="B406">
        <v>1</v>
      </c>
      <c r="C406">
        <v>4</v>
      </c>
      <c r="D406">
        <v>35</v>
      </c>
      <c r="E406">
        <v>0.79039999999999999</v>
      </c>
      <c r="F406">
        <v>0.62970000000000004</v>
      </c>
      <c r="G406">
        <v>0.41470000000000001</v>
      </c>
      <c r="H406">
        <v>0.2011</v>
      </c>
      <c r="I406">
        <v>0</v>
      </c>
      <c r="J406">
        <v>0.56410000000000005</v>
      </c>
      <c r="K406">
        <v>1</v>
      </c>
      <c r="L406">
        <v>3</v>
      </c>
      <c r="M406">
        <v>18</v>
      </c>
    </row>
    <row r="407" spans="1:13" x14ac:dyDescent="0.3">
      <c r="A407">
        <v>1</v>
      </c>
      <c r="B407">
        <v>1</v>
      </c>
      <c r="C407">
        <v>4</v>
      </c>
      <c r="D407">
        <v>42</v>
      </c>
      <c r="E407">
        <v>0.75</v>
      </c>
      <c r="F407">
        <v>0.6361</v>
      </c>
      <c r="G407">
        <v>0.60370000000000001</v>
      </c>
      <c r="H407">
        <v>0.71</v>
      </c>
      <c r="I407">
        <v>0</v>
      </c>
      <c r="J407">
        <v>0.8901</v>
      </c>
      <c r="K407">
        <v>1</v>
      </c>
      <c r="L407">
        <v>5</v>
      </c>
      <c r="M407">
        <v>16</v>
      </c>
    </row>
    <row r="408" spans="1:13" x14ac:dyDescent="0.3">
      <c r="A408">
        <v>1</v>
      </c>
      <c r="B408">
        <v>1</v>
      </c>
      <c r="C408">
        <v>7</v>
      </c>
      <c r="D408">
        <v>86</v>
      </c>
      <c r="E408">
        <v>1</v>
      </c>
      <c r="F408">
        <v>1</v>
      </c>
      <c r="G408">
        <v>0.99990000000000001</v>
      </c>
      <c r="H408">
        <v>0.99370000000000003</v>
      </c>
      <c r="I408">
        <v>0</v>
      </c>
      <c r="J408">
        <v>0.98529999999999995</v>
      </c>
      <c r="K408">
        <v>1</v>
      </c>
      <c r="L408">
        <v>3</v>
      </c>
      <c r="M408">
        <v>23</v>
      </c>
    </row>
    <row r="409" spans="1:13" x14ac:dyDescent="0.3">
      <c r="A409">
        <v>1</v>
      </c>
      <c r="B409">
        <v>1</v>
      </c>
      <c r="C409">
        <v>6</v>
      </c>
      <c r="D409">
        <v>54</v>
      </c>
      <c r="E409">
        <v>0.99980000000000002</v>
      </c>
      <c r="F409">
        <v>0.99990000000000001</v>
      </c>
      <c r="G409">
        <v>0.99829999999999997</v>
      </c>
      <c r="H409">
        <v>0.97829999999999995</v>
      </c>
      <c r="I409">
        <v>0</v>
      </c>
      <c r="J409">
        <v>0.97440000000000004</v>
      </c>
      <c r="K409">
        <v>0</v>
      </c>
      <c r="L409">
        <v>0</v>
      </c>
      <c r="M409">
        <v>22</v>
      </c>
    </row>
    <row r="410" spans="1:13" x14ac:dyDescent="0.3">
      <c r="A410">
        <v>1</v>
      </c>
      <c r="B410">
        <v>1</v>
      </c>
      <c r="C410">
        <v>5</v>
      </c>
      <c r="D410">
        <v>51</v>
      </c>
      <c r="E410">
        <v>0.96850000000000003</v>
      </c>
      <c r="F410">
        <v>0.96120000000000005</v>
      </c>
      <c r="G410">
        <v>0.96740000000000004</v>
      </c>
      <c r="H410">
        <v>0.87339999999999995</v>
      </c>
      <c r="I410">
        <v>0</v>
      </c>
      <c r="J410">
        <v>0.97799999999999998</v>
      </c>
      <c r="K410">
        <v>1</v>
      </c>
      <c r="L410">
        <v>3</v>
      </c>
      <c r="M410">
        <v>21</v>
      </c>
    </row>
    <row r="411" spans="1:13" x14ac:dyDescent="0.3">
      <c r="A411">
        <v>1</v>
      </c>
      <c r="B411">
        <v>1</v>
      </c>
      <c r="C411">
        <v>7</v>
      </c>
      <c r="D411">
        <v>84</v>
      </c>
      <c r="E411">
        <v>1</v>
      </c>
      <c r="F411">
        <v>1</v>
      </c>
      <c r="G411">
        <v>0.99990000000000001</v>
      </c>
      <c r="H411">
        <v>0.97619999999999996</v>
      </c>
      <c r="I411">
        <v>0</v>
      </c>
      <c r="J411">
        <v>0.99270000000000003</v>
      </c>
      <c r="K411">
        <v>1</v>
      </c>
      <c r="L411">
        <v>3</v>
      </c>
      <c r="M411">
        <v>23</v>
      </c>
    </row>
    <row r="412" spans="1:13" x14ac:dyDescent="0.3">
      <c r="A412">
        <v>1</v>
      </c>
      <c r="B412">
        <v>1</v>
      </c>
      <c r="C412">
        <v>3</v>
      </c>
      <c r="D412">
        <v>17</v>
      </c>
      <c r="E412">
        <v>0.72919999999999996</v>
      </c>
      <c r="F412">
        <v>0.70140000000000002</v>
      </c>
      <c r="G412">
        <v>0.76990000000000003</v>
      </c>
      <c r="H412">
        <v>0.53239999999999998</v>
      </c>
      <c r="I412">
        <v>0</v>
      </c>
      <c r="J412">
        <v>0.99270000000000003</v>
      </c>
      <c r="K412">
        <v>1</v>
      </c>
      <c r="L412">
        <v>3</v>
      </c>
      <c r="M412">
        <v>14</v>
      </c>
    </row>
    <row r="413" spans="1:13" x14ac:dyDescent="0.3">
      <c r="A413">
        <v>1</v>
      </c>
      <c r="B413">
        <v>1</v>
      </c>
      <c r="C413">
        <v>4</v>
      </c>
      <c r="D413">
        <v>23</v>
      </c>
      <c r="E413">
        <v>0.94059999999999999</v>
      </c>
      <c r="F413">
        <v>0.88239999999999996</v>
      </c>
      <c r="G413">
        <v>0.89429999999999998</v>
      </c>
      <c r="H413">
        <v>0.59889999999999999</v>
      </c>
      <c r="I413">
        <v>0</v>
      </c>
      <c r="J413">
        <v>0.98529999999999995</v>
      </c>
      <c r="K413">
        <v>1</v>
      </c>
      <c r="L413">
        <v>3</v>
      </c>
      <c r="M413">
        <v>16</v>
      </c>
    </row>
    <row r="414" spans="1:13" x14ac:dyDescent="0.3">
      <c r="A414">
        <v>1</v>
      </c>
      <c r="B414">
        <v>1</v>
      </c>
      <c r="C414">
        <v>3</v>
      </c>
      <c r="D414">
        <v>5</v>
      </c>
      <c r="E414">
        <v>0.90269999999999995</v>
      </c>
      <c r="F414">
        <v>0.97150000000000003</v>
      </c>
      <c r="G414">
        <v>0.56659999999999999</v>
      </c>
      <c r="H414">
        <v>0.67220000000000002</v>
      </c>
      <c r="I414">
        <v>0</v>
      </c>
      <c r="J414">
        <v>0.99629999999999996</v>
      </c>
      <c r="K414">
        <v>1</v>
      </c>
      <c r="L414">
        <v>3</v>
      </c>
      <c r="M414">
        <v>15</v>
      </c>
    </row>
    <row r="415" spans="1:13" x14ac:dyDescent="0.3">
      <c r="A415">
        <v>1</v>
      </c>
      <c r="B415">
        <v>1</v>
      </c>
      <c r="C415">
        <v>4</v>
      </c>
      <c r="D415">
        <v>22</v>
      </c>
      <c r="E415">
        <v>0.99990000000000001</v>
      </c>
      <c r="F415">
        <v>0.99939999999999996</v>
      </c>
      <c r="G415">
        <v>0.95599999999999996</v>
      </c>
      <c r="H415">
        <v>0.51029999999999998</v>
      </c>
      <c r="I415">
        <v>0</v>
      </c>
      <c r="J415">
        <v>0.99629999999999996</v>
      </c>
      <c r="K415">
        <v>1</v>
      </c>
      <c r="L415">
        <v>3</v>
      </c>
      <c r="M415">
        <v>9</v>
      </c>
    </row>
    <row r="416" spans="1:13" x14ac:dyDescent="0.3">
      <c r="A416">
        <v>1</v>
      </c>
      <c r="B416">
        <v>1</v>
      </c>
      <c r="C416">
        <v>5</v>
      </c>
      <c r="D416">
        <v>51</v>
      </c>
      <c r="E416">
        <v>1</v>
      </c>
      <c r="F416">
        <v>1</v>
      </c>
      <c r="G416">
        <v>0.99670000000000003</v>
      </c>
      <c r="H416">
        <v>0.71440000000000003</v>
      </c>
      <c r="I416">
        <v>0</v>
      </c>
      <c r="J416">
        <v>1</v>
      </c>
      <c r="K416">
        <v>1</v>
      </c>
      <c r="L416">
        <v>4</v>
      </c>
      <c r="M416">
        <v>20</v>
      </c>
    </row>
    <row r="417" spans="1:13" x14ac:dyDescent="0.3">
      <c r="A417">
        <v>1</v>
      </c>
      <c r="B417">
        <v>1</v>
      </c>
      <c r="C417">
        <v>3</v>
      </c>
      <c r="D417">
        <v>4</v>
      </c>
      <c r="E417">
        <v>0.19800000000000001</v>
      </c>
      <c r="F417">
        <v>0.14369999999999999</v>
      </c>
      <c r="G417">
        <v>5.7700000000000001E-2</v>
      </c>
      <c r="H417">
        <v>3.5499999999999997E-2</v>
      </c>
      <c r="I417">
        <v>0</v>
      </c>
      <c r="J417">
        <v>0.99270000000000003</v>
      </c>
      <c r="K417">
        <v>1</v>
      </c>
      <c r="L417">
        <v>4</v>
      </c>
      <c r="M417">
        <v>20</v>
      </c>
    </row>
    <row r="418" spans="1:13" x14ac:dyDescent="0.3">
      <c r="A418">
        <v>1</v>
      </c>
      <c r="B418">
        <v>1</v>
      </c>
      <c r="C418">
        <v>2</v>
      </c>
      <c r="D418">
        <v>5</v>
      </c>
      <c r="E418">
        <v>0.55679999999999996</v>
      </c>
      <c r="F418">
        <v>0.42270000000000002</v>
      </c>
      <c r="G418">
        <v>0.43290000000000001</v>
      </c>
      <c r="H418">
        <v>0.1416</v>
      </c>
      <c r="I418">
        <v>0</v>
      </c>
      <c r="J418">
        <v>0.99270000000000003</v>
      </c>
      <c r="K418">
        <v>1</v>
      </c>
      <c r="L418">
        <v>4</v>
      </c>
      <c r="M418">
        <v>20</v>
      </c>
    </row>
    <row r="419" spans="1:13" x14ac:dyDescent="0.3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0.99629999999999996</v>
      </c>
      <c r="K419">
        <v>1</v>
      </c>
      <c r="L419">
        <v>4</v>
      </c>
      <c r="M419">
        <v>9</v>
      </c>
    </row>
    <row r="420" spans="1:13" x14ac:dyDescent="0.3">
      <c r="A420">
        <v>1</v>
      </c>
      <c r="B420">
        <v>1</v>
      </c>
      <c r="C420">
        <v>7</v>
      </c>
      <c r="D420">
        <v>77</v>
      </c>
      <c r="E420">
        <v>1</v>
      </c>
      <c r="F420">
        <v>1</v>
      </c>
      <c r="G420">
        <v>0.99980000000000002</v>
      </c>
      <c r="H420">
        <v>0.85840000000000005</v>
      </c>
      <c r="I420">
        <v>0</v>
      </c>
      <c r="J420">
        <v>0.99270000000000003</v>
      </c>
      <c r="K420">
        <v>1</v>
      </c>
      <c r="L420">
        <v>4</v>
      </c>
      <c r="M420">
        <v>20</v>
      </c>
    </row>
    <row r="421" spans="1:13" x14ac:dyDescent="0.3">
      <c r="A421">
        <v>1</v>
      </c>
      <c r="B421">
        <v>1</v>
      </c>
      <c r="C421">
        <v>2</v>
      </c>
      <c r="D421">
        <v>5</v>
      </c>
      <c r="E421">
        <v>0.4819</v>
      </c>
      <c r="F421">
        <v>0.31630000000000003</v>
      </c>
      <c r="G421">
        <v>0.31540000000000001</v>
      </c>
      <c r="H421">
        <v>0.43109999999999998</v>
      </c>
      <c r="I421">
        <v>0</v>
      </c>
      <c r="J421">
        <v>0.99270000000000003</v>
      </c>
      <c r="K421">
        <v>1</v>
      </c>
      <c r="L421">
        <v>4</v>
      </c>
      <c r="M421">
        <v>9</v>
      </c>
    </row>
    <row r="422" spans="1:13" x14ac:dyDescent="0.3">
      <c r="A422">
        <v>1</v>
      </c>
      <c r="B422">
        <v>1</v>
      </c>
      <c r="C422">
        <v>6</v>
      </c>
      <c r="D422">
        <v>67</v>
      </c>
      <c r="E422">
        <v>0.99950000000000006</v>
      </c>
      <c r="F422">
        <v>0.99980000000000002</v>
      </c>
      <c r="G422">
        <v>0.92249999999999999</v>
      </c>
      <c r="H422">
        <v>0.93089999999999995</v>
      </c>
      <c r="I422">
        <v>0</v>
      </c>
      <c r="J422">
        <v>0.99629999999999996</v>
      </c>
      <c r="K422">
        <v>1</v>
      </c>
      <c r="L422">
        <v>4</v>
      </c>
      <c r="M422">
        <v>20</v>
      </c>
    </row>
    <row r="423" spans="1:13" x14ac:dyDescent="0.3">
      <c r="A423">
        <v>1</v>
      </c>
      <c r="B423">
        <v>1</v>
      </c>
      <c r="C423">
        <v>7</v>
      </c>
      <c r="D423">
        <v>73</v>
      </c>
      <c r="E423">
        <v>0.999</v>
      </c>
      <c r="F423">
        <v>0.99939999999999996</v>
      </c>
      <c r="G423">
        <v>0.99309999999999998</v>
      </c>
      <c r="H423">
        <v>0.96140000000000003</v>
      </c>
      <c r="I423">
        <v>0</v>
      </c>
      <c r="J423">
        <v>0.99270000000000003</v>
      </c>
      <c r="K423">
        <v>1</v>
      </c>
      <c r="L423">
        <v>4</v>
      </c>
      <c r="M423">
        <v>20</v>
      </c>
    </row>
    <row r="424" spans="1:13" x14ac:dyDescent="0.3">
      <c r="A424">
        <v>1</v>
      </c>
      <c r="B424">
        <v>1</v>
      </c>
      <c r="C424">
        <v>6</v>
      </c>
      <c r="D424">
        <v>56</v>
      </c>
      <c r="E424">
        <v>1</v>
      </c>
      <c r="F424">
        <v>1</v>
      </c>
      <c r="G424">
        <v>0.98619999999999997</v>
      </c>
      <c r="H424">
        <v>0.91979999999999995</v>
      </c>
      <c r="I424">
        <v>0</v>
      </c>
      <c r="J424">
        <v>0.99270000000000003</v>
      </c>
      <c r="K424">
        <v>1</v>
      </c>
      <c r="L424">
        <v>4</v>
      </c>
      <c r="M424">
        <v>20</v>
      </c>
    </row>
    <row r="425" spans="1:13" x14ac:dyDescent="0.3">
      <c r="A425">
        <v>1</v>
      </c>
      <c r="B425">
        <v>1</v>
      </c>
      <c r="C425">
        <v>6</v>
      </c>
      <c r="D425">
        <v>36</v>
      </c>
      <c r="E425">
        <v>1</v>
      </c>
      <c r="F425">
        <v>0.99990000000000001</v>
      </c>
      <c r="G425">
        <v>0.9929</v>
      </c>
      <c r="H425">
        <v>0.80589999999999995</v>
      </c>
      <c r="I425">
        <v>0</v>
      </c>
      <c r="J425">
        <v>0.99270000000000003</v>
      </c>
      <c r="K425">
        <v>1</v>
      </c>
      <c r="L425">
        <v>4</v>
      </c>
      <c r="M425">
        <v>20</v>
      </c>
    </row>
    <row r="426" spans="1:13" x14ac:dyDescent="0.3">
      <c r="A426">
        <v>1</v>
      </c>
      <c r="B426">
        <v>1</v>
      </c>
      <c r="C426">
        <v>3</v>
      </c>
      <c r="D426">
        <v>13</v>
      </c>
      <c r="E426">
        <v>0.58909999999999996</v>
      </c>
      <c r="F426">
        <v>0.66720000000000002</v>
      </c>
      <c r="G426">
        <v>0.58599999999999997</v>
      </c>
      <c r="H426">
        <v>0.51259999999999994</v>
      </c>
      <c r="I426">
        <v>0</v>
      </c>
      <c r="J426">
        <v>1</v>
      </c>
      <c r="K426">
        <v>1</v>
      </c>
      <c r="L426">
        <v>4</v>
      </c>
      <c r="M426">
        <v>20</v>
      </c>
    </row>
    <row r="427" spans="1:13" x14ac:dyDescent="0.3">
      <c r="A427">
        <v>1</v>
      </c>
      <c r="B427">
        <v>1</v>
      </c>
      <c r="C427">
        <v>3</v>
      </c>
      <c r="D427">
        <v>12</v>
      </c>
      <c r="E427">
        <v>0.73309999999999997</v>
      </c>
      <c r="F427">
        <v>0.61709999999999998</v>
      </c>
      <c r="G427">
        <v>0.66690000000000005</v>
      </c>
      <c r="H427">
        <v>0.38869999999999999</v>
      </c>
      <c r="I427">
        <v>0</v>
      </c>
      <c r="J427">
        <v>0.98899999999999999</v>
      </c>
      <c r="K427">
        <v>1</v>
      </c>
      <c r="L427">
        <v>4</v>
      </c>
      <c r="M427">
        <v>9</v>
      </c>
    </row>
    <row r="428" spans="1:13" x14ac:dyDescent="0.3">
      <c r="A428">
        <v>1</v>
      </c>
      <c r="B428">
        <v>1</v>
      </c>
      <c r="C428">
        <v>5</v>
      </c>
      <c r="D428">
        <v>28</v>
      </c>
      <c r="E428">
        <v>0.82920000000000005</v>
      </c>
      <c r="F428">
        <v>0.76990000000000003</v>
      </c>
      <c r="G428">
        <v>0.81079999999999997</v>
      </c>
      <c r="H428">
        <v>0.72689999999999999</v>
      </c>
      <c r="I428">
        <v>0</v>
      </c>
      <c r="J428">
        <v>0.99270000000000003</v>
      </c>
      <c r="K428">
        <v>1</v>
      </c>
      <c r="L428">
        <v>4</v>
      </c>
      <c r="M428">
        <v>20</v>
      </c>
    </row>
    <row r="429" spans="1:13" x14ac:dyDescent="0.3">
      <c r="A429">
        <v>1</v>
      </c>
      <c r="B429">
        <v>1</v>
      </c>
      <c r="C429">
        <v>5</v>
      </c>
      <c r="D429">
        <v>48</v>
      </c>
      <c r="E429">
        <v>0.99729999999999996</v>
      </c>
      <c r="F429">
        <v>0.99829999999999997</v>
      </c>
      <c r="G429">
        <v>0.99560000000000004</v>
      </c>
      <c r="H429">
        <v>0.80700000000000005</v>
      </c>
      <c r="I429">
        <v>0</v>
      </c>
      <c r="J429">
        <v>0.99270000000000003</v>
      </c>
      <c r="K429">
        <v>1</v>
      </c>
      <c r="L429">
        <v>4</v>
      </c>
      <c r="M429">
        <v>20</v>
      </c>
    </row>
    <row r="430" spans="1:13" x14ac:dyDescent="0.3">
      <c r="A430">
        <v>1</v>
      </c>
      <c r="B430">
        <v>1</v>
      </c>
      <c r="C430">
        <v>6</v>
      </c>
      <c r="D430">
        <v>38</v>
      </c>
      <c r="E430">
        <v>0.98919999999999997</v>
      </c>
      <c r="F430">
        <v>0.99339999999999995</v>
      </c>
      <c r="G430">
        <v>0.98519999999999996</v>
      </c>
      <c r="H430">
        <v>0.85260000000000002</v>
      </c>
      <c r="I430">
        <v>0</v>
      </c>
      <c r="J430">
        <v>0.99270000000000003</v>
      </c>
      <c r="K430">
        <v>1</v>
      </c>
      <c r="L430">
        <v>4</v>
      </c>
      <c r="M430">
        <v>20</v>
      </c>
    </row>
    <row r="431" spans="1:13" x14ac:dyDescent="0.3">
      <c r="A431">
        <v>1</v>
      </c>
      <c r="B431">
        <v>1</v>
      </c>
      <c r="C431">
        <v>5</v>
      </c>
      <c r="D431">
        <v>21</v>
      </c>
      <c r="E431">
        <v>0.99980000000000002</v>
      </c>
      <c r="F431">
        <v>0.99690000000000001</v>
      </c>
      <c r="G431">
        <v>0.89049999999999996</v>
      </c>
      <c r="H431">
        <v>0.61339999999999995</v>
      </c>
      <c r="I431">
        <v>0</v>
      </c>
      <c r="J431">
        <v>0.99270000000000003</v>
      </c>
      <c r="K431">
        <v>1</v>
      </c>
      <c r="L431">
        <v>4</v>
      </c>
      <c r="M431">
        <v>20</v>
      </c>
    </row>
    <row r="432" spans="1:13" x14ac:dyDescent="0.3">
      <c r="A432">
        <v>1</v>
      </c>
      <c r="B432">
        <v>1</v>
      </c>
      <c r="C432">
        <v>7</v>
      </c>
      <c r="D432">
        <v>73</v>
      </c>
      <c r="E432">
        <v>1</v>
      </c>
      <c r="F432">
        <v>1</v>
      </c>
      <c r="G432">
        <v>0.99990000000000001</v>
      </c>
      <c r="H432">
        <v>0.98599999999999999</v>
      </c>
      <c r="I432">
        <v>0</v>
      </c>
      <c r="J432">
        <v>0.99270000000000003</v>
      </c>
      <c r="K432">
        <v>1</v>
      </c>
      <c r="L432">
        <v>4</v>
      </c>
      <c r="M432">
        <v>20</v>
      </c>
    </row>
    <row r="433" spans="1:13" x14ac:dyDescent="0.3">
      <c r="A433">
        <v>1</v>
      </c>
      <c r="B433">
        <v>1</v>
      </c>
      <c r="C433">
        <v>2</v>
      </c>
      <c r="D433">
        <v>7</v>
      </c>
      <c r="E433">
        <v>0.4405</v>
      </c>
      <c r="F433">
        <v>0.54379999999999995</v>
      </c>
      <c r="G433">
        <v>0.52980000000000005</v>
      </c>
      <c r="H433">
        <v>0.48670000000000002</v>
      </c>
      <c r="I433">
        <v>0</v>
      </c>
      <c r="J433">
        <v>1</v>
      </c>
      <c r="K433">
        <v>1</v>
      </c>
      <c r="L433">
        <v>4</v>
      </c>
      <c r="M433">
        <v>20</v>
      </c>
    </row>
    <row r="434" spans="1:13" x14ac:dyDescent="0.3">
      <c r="A434">
        <v>1</v>
      </c>
      <c r="B434">
        <v>1</v>
      </c>
      <c r="C434">
        <v>6</v>
      </c>
      <c r="D434">
        <v>46</v>
      </c>
      <c r="E434">
        <v>1</v>
      </c>
      <c r="F434">
        <v>1</v>
      </c>
      <c r="G434">
        <v>0.99570000000000003</v>
      </c>
      <c r="H434">
        <v>0.76959999999999995</v>
      </c>
      <c r="I434">
        <v>0</v>
      </c>
      <c r="J434">
        <v>0.99270000000000003</v>
      </c>
      <c r="K434">
        <v>1</v>
      </c>
      <c r="L434">
        <v>4</v>
      </c>
      <c r="M434">
        <v>20</v>
      </c>
    </row>
    <row r="435" spans="1:13" x14ac:dyDescent="0.3">
      <c r="A435">
        <v>1</v>
      </c>
      <c r="B435">
        <v>1</v>
      </c>
      <c r="C435">
        <v>5</v>
      </c>
      <c r="D435">
        <v>23</v>
      </c>
      <c r="E435">
        <v>0.99990000000000001</v>
      </c>
      <c r="F435">
        <v>0.99729999999999996</v>
      </c>
      <c r="G435">
        <v>0.87770000000000004</v>
      </c>
      <c r="H435">
        <v>0.59850000000000003</v>
      </c>
      <c r="I435">
        <v>0</v>
      </c>
      <c r="J435">
        <v>0.99270000000000003</v>
      </c>
      <c r="K435">
        <v>1</v>
      </c>
      <c r="L435">
        <v>4</v>
      </c>
      <c r="M435">
        <v>20</v>
      </c>
    </row>
    <row r="436" spans="1:13" x14ac:dyDescent="0.3">
      <c r="A436">
        <v>1</v>
      </c>
      <c r="B436">
        <v>1</v>
      </c>
      <c r="C436">
        <v>2</v>
      </c>
      <c r="D436">
        <v>3</v>
      </c>
      <c r="E436">
        <v>0.43519999999999998</v>
      </c>
      <c r="F436">
        <v>0.24979999999999999</v>
      </c>
      <c r="G436">
        <v>0.22550000000000001</v>
      </c>
      <c r="H436">
        <v>0.33460000000000001</v>
      </c>
      <c r="I436">
        <v>0</v>
      </c>
      <c r="J436">
        <v>0.99629999999999996</v>
      </c>
      <c r="K436">
        <v>1</v>
      </c>
      <c r="L436">
        <v>4</v>
      </c>
      <c r="M436">
        <v>9</v>
      </c>
    </row>
    <row r="437" spans="1:13" x14ac:dyDescent="0.3">
      <c r="A437">
        <v>1</v>
      </c>
      <c r="B437">
        <v>1</v>
      </c>
      <c r="C437">
        <v>4</v>
      </c>
      <c r="D437">
        <v>32</v>
      </c>
      <c r="E437">
        <v>1</v>
      </c>
      <c r="F437">
        <v>0.99980000000000002</v>
      </c>
      <c r="G437">
        <v>0.9778</v>
      </c>
      <c r="H437">
        <v>0.25559999999999999</v>
      </c>
      <c r="I437">
        <v>0</v>
      </c>
      <c r="J437">
        <v>1</v>
      </c>
      <c r="K437">
        <v>1</v>
      </c>
      <c r="L437">
        <v>4</v>
      </c>
      <c r="M437">
        <v>9</v>
      </c>
    </row>
    <row r="438" spans="1:13" x14ac:dyDescent="0.3">
      <c r="A438">
        <v>1</v>
      </c>
      <c r="B438">
        <v>1</v>
      </c>
      <c r="C438">
        <v>1</v>
      </c>
      <c r="D438">
        <v>1</v>
      </c>
      <c r="E438">
        <v>2.5000000000000001E-2</v>
      </c>
      <c r="F438">
        <v>2.5000000000000001E-3</v>
      </c>
      <c r="G438">
        <v>8.0000000000000004E-4</v>
      </c>
      <c r="H438">
        <v>0</v>
      </c>
      <c r="I438">
        <v>0</v>
      </c>
      <c r="J438">
        <v>1</v>
      </c>
      <c r="K438">
        <v>1</v>
      </c>
      <c r="L438">
        <v>4</v>
      </c>
      <c r="M438">
        <v>9</v>
      </c>
    </row>
    <row r="439" spans="1:13" x14ac:dyDescent="0.3">
      <c r="A439">
        <v>0</v>
      </c>
      <c r="B439">
        <v>0</v>
      </c>
      <c r="C439">
        <v>4</v>
      </c>
      <c r="D439">
        <v>23</v>
      </c>
      <c r="E439">
        <v>0.96579999999999999</v>
      </c>
      <c r="F439">
        <v>0.98819999999999997</v>
      </c>
      <c r="G439">
        <v>0.96909999999999996</v>
      </c>
      <c r="H439">
        <v>0.2152</v>
      </c>
      <c r="I439">
        <v>0</v>
      </c>
      <c r="J439">
        <v>7.3000000000000001E-3</v>
      </c>
      <c r="K439">
        <v>0</v>
      </c>
      <c r="L439">
        <v>0</v>
      </c>
      <c r="M439">
        <v>9</v>
      </c>
    </row>
    <row r="440" spans="1:13" x14ac:dyDescent="0.3">
      <c r="A440">
        <v>1</v>
      </c>
      <c r="B440">
        <v>1</v>
      </c>
      <c r="C440">
        <v>6</v>
      </c>
      <c r="D440">
        <v>45</v>
      </c>
      <c r="E440">
        <v>0.99919999999999998</v>
      </c>
      <c r="F440">
        <v>0.99909999999999999</v>
      </c>
      <c r="G440">
        <v>0.99829999999999997</v>
      </c>
      <c r="H440">
        <v>0.87939999999999996</v>
      </c>
      <c r="I440">
        <v>0</v>
      </c>
      <c r="J440">
        <v>0.99270000000000003</v>
      </c>
      <c r="K440">
        <v>1</v>
      </c>
      <c r="L440">
        <v>4</v>
      </c>
      <c r="M440">
        <v>20</v>
      </c>
    </row>
    <row r="441" spans="1:13" x14ac:dyDescent="0.3">
      <c r="A441">
        <v>1</v>
      </c>
      <c r="B441">
        <v>1</v>
      </c>
      <c r="C441">
        <v>4</v>
      </c>
      <c r="D441">
        <v>53</v>
      </c>
      <c r="E441">
        <v>0.99990000000000001</v>
      </c>
      <c r="F441">
        <v>0.99839999999999995</v>
      </c>
      <c r="G441">
        <v>0.95620000000000005</v>
      </c>
      <c r="H441">
        <v>0.86719999999999997</v>
      </c>
      <c r="I441">
        <v>0</v>
      </c>
      <c r="J441">
        <v>0.99629999999999996</v>
      </c>
      <c r="K441">
        <v>1</v>
      </c>
      <c r="L441">
        <v>4</v>
      </c>
      <c r="M441">
        <v>20</v>
      </c>
    </row>
    <row r="442" spans="1:13" x14ac:dyDescent="0.3">
      <c r="A442">
        <v>1</v>
      </c>
      <c r="B442">
        <v>1</v>
      </c>
      <c r="C442">
        <v>4</v>
      </c>
      <c r="D442">
        <v>42</v>
      </c>
      <c r="E442">
        <v>0.81989999999999996</v>
      </c>
      <c r="F442">
        <v>0.8155</v>
      </c>
      <c r="G442">
        <v>0.76229999999999998</v>
      </c>
      <c r="H442">
        <v>0.27189999999999998</v>
      </c>
      <c r="I442">
        <v>0</v>
      </c>
      <c r="J442">
        <v>0.99629999999999996</v>
      </c>
      <c r="K442">
        <v>1</v>
      </c>
      <c r="L442">
        <v>4</v>
      </c>
      <c r="M442">
        <v>20</v>
      </c>
    </row>
    <row r="443" spans="1:13" x14ac:dyDescent="0.3">
      <c r="A443">
        <v>1</v>
      </c>
      <c r="B443">
        <v>1</v>
      </c>
      <c r="C443">
        <v>5</v>
      </c>
      <c r="D443">
        <v>19</v>
      </c>
      <c r="E443">
        <v>0.99950000000000006</v>
      </c>
      <c r="F443">
        <v>0.99380000000000002</v>
      </c>
      <c r="G443">
        <v>0.82489999999999997</v>
      </c>
      <c r="H443">
        <v>0.45639999999999997</v>
      </c>
      <c r="I443">
        <v>0</v>
      </c>
      <c r="J443">
        <v>1</v>
      </c>
      <c r="K443">
        <v>1</v>
      </c>
      <c r="L443">
        <v>4</v>
      </c>
      <c r="M443">
        <v>20</v>
      </c>
    </row>
    <row r="444" spans="1:13" x14ac:dyDescent="0.3">
      <c r="A444">
        <v>1</v>
      </c>
      <c r="B444">
        <v>1</v>
      </c>
      <c r="C444">
        <v>6</v>
      </c>
      <c r="D444">
        <v>47</v>
      </c>
      <c r="E444">
        <v>0.99770000000000003</v>
      </c>
      <c r="F444">
        <v>0.99829999999999997</v>
      </c>
      <c r="G444">
        <v>0.98799999999999999</v>
      </c>
      <c r="H444">
        <v>0.81489999999999996</v>
      </c>
      <c r="I444">
        <v>0</v>
      </c>
      <c r="J444">
        <v>0.99270000000000003</v>
      </c>
      <c r="K444">
        <v>1</v>
      </c>
      <c r="L444">
        <v>4</v>
      </c>
      <c r="M444">
        <v>20</v>
      </c>
    </row>
    <row r="445" spans="1:13" x14ac:dyDescent="0.3">
      <c r="A445">
        <v>1</v>
      </c>
      <c r="B445">
        <v>1</v>
      </c>
      <c r="C445">
        <v>7</v>
      </c>
      <c r="D445">
        <v>82</v>
      </c>
      <c r="E445">
        <v>1</v>
      </c>
      <c r="F445">
        <v>1</v>
      </c>
      <c r="G445">
        <v>0.99929999999999997</v>
      </c>
      <c r="H445">
        <v>0.99070000000000003</v>
      </c>
      <c r="I445">
        <v>0</v>
      </c>
      <c r="J445">
        <v>1</v>
      </c>
      <c r="K445">
        <v>1</v>
      </c>
      <c r="L445">
        <v>4</v>
      </c>
      <c r="M445">
        <v>20</v>
      </c>
    </row>
    <row r="446" spans="1:13" x14ac:dyDescent="0.3">
      <c r="A446">
        <v>1</v>
      </c>
      <c r="B446">
        <v>1</v>
      </c>
      <c r="C446">
        <v>3</v>
      </c>
      <c r="D446">
        <v>21</v>
      </c>
      <c r="E446">
        <v>0.99990000000000001</v>
      </c>
      <c r="F446">
        <v>0.99760000000000004</v>
      </c>
      <c r="G446">
        <v>0.94779999999999998</v>
      </c>
      <c r="H446">
        <v>0.53959999999999997</v>
      </c>
      <c r="I446">
        <v>0</v>
      </c>
      <c r="J446">
        <v>0.99270000000000003</v>
      </c>
      <c r="K446">
        <v>1</v>
      </c>
      <c r="L446">
        <v>4</v>
      </c>
      <c r="M446">
        <v>20</v>
      </c>
    </row>
    <row r="447" spans="1:13" x14ac:dyDescent="0.3">
      <c r="A447">
        <v>1</v>
      </c>
      <c r="B447">
        <v>1</v>
      </c>
      <c r="C447">
        <v>5</v>
      </c>
      <c r="D447">
        <v>60</v>
      </c>
      <c r="E447">
        <v>0.99909999999999999</v>
      </c>
      <c r="F447">
        <v>0.99860000000000004</v>
      </c>
      <c r="G447">
        <v>0.99890000000000001</v>
      </c>
      <c r="H447">
        <v>0.60719999999999996</v>
      </c>
      <c r="I447">
        <v>0</v>
      </c>
      <c r="J447">
        <v>0.99270000000000003</v>
      </c>
      <c r="K447">
        <v>1</v>
      </c>
      <c r="L447">
        <v>4</v>
      </c>
      <c r="M447">
        <v>20</v>
      </c>
    </row>
    <row r="448" spans="1:13" x14ac:dyDescent="0.3">
      <c r="A448">
        <v>1</v>
      </c>
      <c r="B448">
        <v>1</v>
      </c>
      <c r="C448">
        <v>6</v>
      </c>
      <c r="D448">
        <v>40</v>
      </c>
      <c r="E448">
        <v>0.99239999999999995</v>
      </c>
      <c r="F448">
        <v>0.98329999999999995</v>
      </c>
      <c r="G448">
        <v>0.98099999999999998</v>
      </c>
      <c r="H448">
        <v>0.69669999999999999</v>
      </c>
      <c r="I448">
        <v>0</v>
      </c>
      <c r="J448">
        <v>0.98899999999999999</v>
      </c>
      <c r="K448">
        <v>1</v>
      </c>
      <c r="L448">
        <v>4</v>
      </c>
      <c r="M448">
        <v>20</v>
      </c>
    </row>
    <row r="449" spans="1:13" x14ac:dyDescent="0.3">
      <c r="A449">
        <v>1</v>
      </c>
      <c r="B449">
        <v>1</v>
      </c>
      <c r="C449">
        <v>5</v>
      </c>
      <c r="D449">
        <v>43</v>
      </c>
      <c r="E449">
        <v>0.99860000000000004</v>
      </c>
      <c r="F449">
        <v>0.999</v>
      </c>
      <c r="G449">
        <v>0.99770000000000003</v>
      </c>
      <c r="H449">
        <v>0.8579</v>
      </c>
      <c r="I449">
        <v>0</v>
      </c>
      <c r="J449">
        <v>0.99270000000000003</v>
      </c>
      <c r="K449">
        <v>1</v>
      </c>
      <c r="L449">
        <v>4</v>
      </c>
      <c r="M449">
        <v>20</v>
      </c>
    </row>
    <row r="450" spans="1:13" x14ac:dyDescent="0.3">
      <c r="A450">
        <v>1</v>
      </c>
      <c r="B450">
        <v>1</v>
      </c>
      <c r="C450">
        <v>2</v>
      </c>
      <c r="D450">
        <v>4</v>
      </c>
      <c r="E450">
        <v>0.2467</v>
      </c>
      <c r="F450">
        <v>0.24479999999999999</v>
      </c>
      <c r="G450">
        <v>0.1159</v>
      </c>
      <c r="H450">
        <v>0</v>
      </c>
      <c r="I450">
        <v>0</v>
      </c>
      <c r="J450">
        <v>0.99629999999999996</v>
      </c>
      <c r="K450">
        <v>1</v>
      </c>
      <c r="L450">
        <v>4</v>
      </c>
      <c r="M450">
        <v>9</v>
      </c>
    </row>
    <row r="451" spans="1:13" x14ac:dyDescent="0.3">
      <c r="A451">
        <v>1</v>
      </c>
      <c r="B451">
        <v>1</v>
      </c>
      <c r="C451">
        <v>3</v>
      </c>
      <c r="D451">
        <v>12</v>
      </c>
      <c r="E451">
        <v>0.98650000000000004</v>
      </c>
      <c r="F451">
        <v>0.96879999999999999</v>
      </c>
      <c r="G451">
        <v>0.93020000000000003</v>
      </c>
      <c r="H451">
        <v>0.76070000000000004</v>
      </c>
      <c r="I451">
        <v>0</v>
      </c>
      <c r="J451">
        <v>0.99629999999999996</v>
      </c>
      <c r="K451">
        <v>1</v>
      </c>
      <c r="L451">
        <v>4</v>
      </c>
      <c r="M451">
        <v>20</v>
      </c>
    </row>
    <row r="452" spans="1:13" x14ac:dyDescent="0.3">
      <c r="A452">
        <v>1</v>
      </c>
      <c r="B452">
        <v>1</v>
      </c>
      <c r="C452">
        <v>5</v>
      </c>
      <c r="D452">
        <v>48</v>
      </c>
      <c r="E452">
        <v>1</v>
      </c>
      <c r="F452">
        <v>1</v>
      </c>
      <c r="G452">
        <v>0.99450000000000005</v>
      </c>
      <c r="H452">
        <v>0.90839999999999999</v>
      </c>
      <c r="I452">
        <v>0</v>
      </c>
      <c r="J452">
        <v>1</v>
      </c>
      <c r="K452">
        <v>1</v>
      </c>
      <c r="L452">
        <v>4</v>
      </c>
      <c r="M452">
        <v>20</v>
      </c>
    </row>
    <row r="453" spans="1:13" x14ac:dyDescent="0.3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0.99270000000000003</v>
      </c>
      <c r="K453">
        <v>1</v>
      </c>
      <c r="L453">
        <v>4</v>
      </c>
      <c r="M453">
        <v>20</v>
      </c>
    </row>
    <row r="454" spans="1:13" x14ac:dyDescent="0.3">
      <c r="A454">
        <v>1</v>
      </c>
      <c r="B454">
        <v>1</v>
      </c>
      <c r="C454">
        <v>4</v>
      </c>
      <c r="D454">
        <v>38</v>
      </c>
      <c r="E454">
        <v>0.94069999999999998</v>
      </c>
      <c r="F454">
        <v>0.91700000000000004</v>
      </c>
      <c r="G454">
        <v>0.85109999999999997</v>
      </c>
      <c r="H454">
        <v>0.80189999999999995</v>
      </c>
      <c r="I454">
        <v>0</v>
      </c>
      <c r="J454">
        <v>0.99270000000000003</v>
      </c>
      <c r="K454">
        <v>1</v>
      </c>
      <c r="L454">
        <v>4</v>
      </c>
      <c r="M454">
        <v>20</v>
      </c>
    </row>
    <row r="455" spans="1:13" x14ac:dyDescent="0.3">
      <c r="A455">
        <v>1</v>
      </c>
      <c r="B455">
        <v>1</v>
      </c>
      <c r="C455">
        <v>6</v>
      </c>
      <c r="D455">
        <v>61</v>
      </c>
      <c r="E455">
        <v>1</v>
      </c>
      <c r="F455">
        <v>1</v>
      </c>
      <c r="G455">
        <v>0.97060000000000002</v>
      </c>
      <c r="H455">
        <v>0.91959999999999997</v>
      </c>
      <c r="I455">
        <v>0</v>
      </c>
      <c r="J455">
        <v>1</v>
      </c>
      <c r="K455">
        <v>1</v>
      </c>
      <c r="L455">
        <v>4</v>
      </c>
      <c r="M455">
        <v>20</v>
      </c>
    </row>
    <row r="456" spans="1:13" x14ac:dyDescent="0.3">
      <c r="A456">
        <v>1</v>
      </c>
      <c r="B456">
        <v>1</v>
      </c>
      <c r="C456">
        <v>4</v>
      </c>
      <c r="D456">
        <v>22</v>
      </c>
      <c r="E456">
        <v>0.92149999999999999</v>
      </c>
      <c r="F456">
        <v>0.88839999999999997</v>
      </c>
      <c r="G456">
        <v>0.93510000000000004</v>
      </c>
      <c r="H456">
        <v>0.4844</v>
      </c>
      <c r="I456">
        <v>0</v>
      </c>
      <c r="J456">
        <v>0.99270000000000003</v>
      </c>
      <c r="K456">
        <v>1</v>
      </c>
      <c r="L456">
        <v>4</v>
      </c>
      <c r="M456">
        <v>20</v>
      </c>
    </row>
    <row r="457" spans="1:13" x14ac:dyDescent="0.3">
      <c r="A457">
        <v>1</v>
      </c>
      <c r="B457">
        <v>1</v>
      </c>
      <c r="C457">
        <v>1</v>
      </c>
      <c r="D457">
        <v>1</v>
      </c>
      <c r="E457">
        <v>0.1055</v>
      </c>
      <c r="F457">
        <v>2.87E-2</v>
      </c>
      <c r="G457">
        <v>3.8E-3</v>
      </c>
      <c r="H457">
        <v>0</v>
      </c>
      <c r="I457">
        <v>0</v>
      </c>
      <c r="J457">
        <v>1</v>
      </c>
      <c r="K457">
        <v>1</v>
      </c>
      <c r="L457">
        <v>4</v>
      </c>
      <c r="M457">
        <v>9</v>
      </c>
    </row>
    <row r="458" spans="1:13" x14ac:dyDescent="0.3">
      <c r="A458">
        <v>1</v>
      </c>
      <c r="B458">
        <v>1</v>
      </c>
      <c r="C458">
        <v>6</v>
      </c>
      <c r="D458">
        <v>26</v>
      </c>
      <c r="E458">
        <v>1</v>
      </c>
      <c r="F458">
        <v>0.99970000000000003</v>
      </c>
      <c r="G458">
        <v>0.91969999999999996</v>
      </c>
      <c r="H458">
        <v>0.379</v>
      </c>
      <c r="I458">
        <v>0</v>
      </c>
      <c r="J458">
        <v>0.99270000000000003</v>
      </c>
      <c r="K458">
        <v>1</v>
      </c>
      <c r="L458">
        <v>4</v>
      </c>
      <c r="M458">
        <v>20</v>
      </c>
    </row>
    <row r="459" spans="1:13" x14ac:dyDescent="0.3">
      <c r="A459">
        <v>1</v>
      </c>
      <c r="B459">
        <v>1</v>
      </c>
      <c r="C459">
        <v>1</v>
      </c>
      <c r="D459">
        <v>3</v>
      </c>
      <c r="E459">
        <v>0.7944</v>
      </c>
      <c r="F459">
        <v>0.68779999999999997</v>
      </c>
      <c r="G459">
        <v>0.60729999999999995</v>
      </c>
      <c r="H459">
        <v>0.27589999999999998</v>
      </c>
      <c r="I459">
        <v>0</v>
      </c>
      <c r="J459">
        <v>0.99270000000000003</v>
      </c>
      <c r="K459">
        <v>1</v>
      </c>
      <c r="L459">
        <v>4</v>
      </c>
      <c r="M459">
        <v>20</v>
      </c>
    </row>
    <row r="460" spans="1:13" x14ac:dyDescent="0.3">
      <c r="A460">
        <v>1</v>
      </c>
      <c r="B460">
        <v>1</v>
      </c>
      <c r="C460">
        <v>5</v>
      </c>
      <c r="D460">
        <v>32</v>
      </c>
      <c r="E460">
        <v>0.98209999999999997</v>
      </c>
      <c r="F460">
        <v>0.94540000000000002</v>
      </c>
      <c r="G460">
        <v>0.94059999999999999</v>
      </c>
      <c r="H460">
        <v>0.76729999999999998</v>
      </c>
      <c r="I460">
        <v>0</v>
      </c>
      <c r="J460">
        <v>0.98529999999999995</v>
      </c>
      <c r="K460">
        <v>1</v>
      </c>
      <c r="L460">
        <v>4</v>
      </c>
      <c r="M460">
        <v>20</v>
      </c>
    </row>
    <row r="461" spans="1:13" x14ac:dyDescent="0.3">
      <c r="A461">
        <v>1</v>
      </c>
      <c r="B461">
        <v>1</v>
      </c>
      <c r="C461">
        <v>7</v>
      </c>
      <c r="D461">
        <v>58</v>
      </c>
      <c r="E461">
        <v>1</v>
      </c>
      <c r="F461">
        <v>0.99990000000000001</v>
      </c>
      <c r="G461">
        <v>0.98850000000000005</v>
      </c>
      <c r="H461">
        <v>0.87570000000000003</v>
      </c>
      <c r="I461">
        <v>0</v>
      </c>
      <c r="J461">
        <v>1</v>
      </c>
      <c r="K461">
        <v>1</v>
      </c>
      <c r="L461">
        <v>4</v>
      </c>
      <c r="M461">
        <v>20</v>
      </c>
    </row>
    <row r="462" spans="1:13" x14ac:dyDescent="0.3">
      <c r="A462">
        <v>1</v>
      </c>
      <c r="B462">
        <v>1</v>
      </c>
      <c r="C462">
        <v>4</v>
      </c>
      <c r="D462">
        <v>43</v>
      </c>
      <c r="E462">
        <v>1</v>
      </c>
      <c r="F462">
        <v>0.99990000000000001</v>
      </c>
      <c r="G462">
        <v>0.98329999999999995</v>
      </c>
      <c r="H462">
        <v>0.65459999999999996</v>
      </c>
      <c r="I462">
        <v>0</v>
      </c>
      <c r="J462">
        <v>1</v>
      </c>
      <c r="K462">
        <v>1</v>
      </c>
      <c r="L462">
        <v>4</v>
      </c>
      <c r="M462">
        <v>20</v>
      </c>
    </row>
    <row r="463" spans="1:13" x14ac:dyDescent="0.3">
      <c r="A463">
        <v>1</v>
      </c>
      <c r="B463">
        <v>1</v>
      </c>
      <c r="C463">
        <v>1</v>
      </c>
      <c r="D463">
        <v>2</v>
      </c>
      <c r="E463">
        <v>6.3399999999999998E-2</v>
      </c>
      <c r="F463">
        <v>5.0799999999999998E-2</v>
      </c>
      <c r="G463">
        <v>2.1299999999999999E-2</v>
      </c>
      <c r="H463">
        <v>0</v>
      </c>
      <c r="I463">
        <v>0</v>
      </c>
      <c r="J463">
        <v>1</v>
      </c>
      <c r="K463">
        <v>1</v>
      </c>
      <c r="L463">
        <v>4</v>
      </c>
      <c r="M463">
        <v>9</v>
      </c>
    </row>
    <row r="464" spans="1:13" x14ac:dyDescent="0.3">
      <c r="A464">
        <v>1</v>
      </c>
      <c r="B464">
        <v>1</v>
      </c>
      <c r="C464">
        <v>1</v>
      </c>
      <c r="D464">
        <v>4</v>
      </c>
      <c r="E464">
        <v>0.1812</v>
      </c>
      <c r="F464">
        <v>0.13669999999999999</v>
      </c>
      <c r="G464">
        <v>8.2400000000000001E-2</v>
      </c>
      <c r="H464">
        <v>8.77E-2</v>
      </c>
      <c r="I464">
        <v>0</v>
      </c>
      <c r="J464">
        <v>0.99270000000000003</v>
      </c>
      <c r="K464">
        <v>1</v>
      </c>
      <c r="L464">
        <v>4</v>
      </c>
      <c r="M464">
        <v>20</v>
      </c>
    </row>
    <row r="465" spans="1:13" x14ac:dyDescent="0.3">
      <c r="A465">
        <v>1</v>
      </c>
      <c r="B465">
        <v>1</v>
      </c>
      <c r="C465">
        <v>6</v>
      </c>
      <c r="D465">
        <v>38</v>
      </c>
      <c r="E465">
        <v>0.99990000000000001</v>
      </c>
      <c r="F465">
        <v>0.99909999999999999</v>
      </c>
      <c r="G465">
        <v>0.95089999999999997</v>
      </c>
      <c r="H465">
        <v>0.72770000000000001</v>
      </c>
      <c r="I465">
        <v>0</v>
      </c>
      <c r="J465">
        <v>0.99270000000000003</v>
      </c>
      <c r="K465">
        <v>1</v>
      </c>
      <c r="L465">
        <v>4</v>
      </c>
      <c r="M465">
        <v>20</v>
      </c>
    </row>
    <row r="466" spans="1:13" x14ac:dyDescent="0.3">
      <c r="A466">
        <v>1</v>
      </c>
      <c r="B466">
        <v>1</v>
      </c>
      <c r="C466">
        <v>4</v>
      </c>
      <c r="D466">
        <v>15</v>
      </c>
      <c r="E466">
        <v>0.89410000000000001</v>
      </c>
      <c r="F466">
        <v>0.84519999999999995</v>
      </c>
      <c r="G466">
        <v>0.89</v>
      </c>
      <c r="H466">
        <v>0.50770000000000004</v>
      </c>
      <c r="I466">
        <v>0</v>
      </c>
      <c r="J466">
        <v>0.99270000000000003</v>
      </c>
      <c r="K466">
        <v>1</v>
      </c>
      <c r="L466">
        <v>4</v>
      </c>
      <c r="M466">
        <v>20</v>
      </c>
    </row>
    <row r="467" spans="1:13" x14ac:dyDescent="0.3">
      <c r="A467">
        <v>1</v>
      </c>
      <c r="B467">
        <v>1</v>
      </c>
      <c r="C467">
        <v>4</v>
      </c>
      <c r="D467">
        <v>13</v>
      </c>
      <c r="E467">
        <v>0.69689999999999996</v>
      </c>
      <c r="F467">
        <v>0.58899999999999997</v>
      </c>
      <c r="G467">
        <v>0.54930000000000001</v>
      </c>
      <c r="H467">
        <v>0.36890000000000001</v>
      </c>
      <c r="I467">
        <v>0</v>
      </c>
      <c r="J467">
        <v>0.99270000000000003</v>
      </c>
      <c r="K467">
        <v>1</v>
      </c>
      <c r="L467">
        <v>4</v>
      </c>
      <c r="M467">
        <v>20</v>
      </c>
    </row>
    <row r="468" spans="1:13" x14ac:dyDescent="0.3">
      <c r="A468">
        <v>1</v>
      </c>
      <c r="B468">
        <v>1</v>
      </c>
      <c r="C468">
        <v>3</v>
      </c>
      <c r="D468">
        <v>10</v>
      </c>
      <c r="E468">
        <v>0.9929</v>
      </c>
      <c r="F468">
        <v>0.99860000000000004</v>
      </c>
      <c r="G468">
        <v>0.88029999999999997</v>
      </c>
      <c r="H468">
        <v>0.71919999999999995</v>
      </c>
      <c r="I468">
        <v>0</v>
      </c>
      <c r="J468">
        <v>0.99270000000000003</v>
      </c>
      <c r="K468">
        <v>1</v>
      </c>
      <c r="L468">
        <v>4</v>
      </c>
      <c r="M468">
        <v>20</v>
      </c>
    </row>
    <row r="469" spans="1:13" x14ac:dyDescent="0.3">
      <c r="A469">
        <v>1</v>
      </c>
      <c r="B469">
        <v>1</v>
      </c>
      <c r="C469">
        <v>5</v>
      </c>
      <c r="D469">
        <v>47</v>
      </c>
      <c r="E469">
        <v>1</v>
      </c>
      <c r="F469">
        <v>1</v>
      </c>
      <c r="G469">
        <v>0.98929999999999996</v>
      </c>
      <c r="H469">
        <v>0.68899999999999995</v>
      </c>
      <c r="I469">
        <v>0</v>
      </c>
      <c r="J469">
        <v>0.99629999999999996</v>
      </c>
      <c r="K469">
        <v>1</v>
      </c>
      <c r="L469">
        <v>4</v>
      </c>
      <c r="M469">
        <v>20</v>
      </c>
    </row>
    <row r="470" spans="1:13" x14ac:dyDescent="0.3">
      <c r="A470">
        <v>1</v>
      </c>
      <c r="B470">
        <v>1</v>
      </c>
      <c r="C470">
        <v>3</v>
      </c>
      <c r="D470">
        <v>29</v>
      </c>
      <c r="E470">
        <v>0.74019999999999997</v>
      </c>
      <c r="F470">
        <v>0.67449999999999999</v>
      </c>
      <c r="G470">
        <v>0.67069999999999996</v>
      </c>
      <c r="H470">
        <v>0.61860000000000004</v>
      </c>
      <c r="I470">
        <v>0</v>
      </c>
      <c r="J470">
        <v>0.98529999999999995</v>
      </c>
      <c r="K470">
        <v>1</v>
      </c>
      <c r="L470">
        <v>4</v>
      </c>
      <c r="M470">
        <v>20</v>
      </c>
    </row>
    <row r="471" spans="1:13" x14ac:dyDescent="0.3">
      <c r="A471">
        <v>1</v>
      </c>
      <c r="B471">
        <v>1</v>
      </c>
      <c r="C471">
        <v>5</v>
      </c>
      <c r="D471">
        <v>33</v>
      </c>
      <c r="E471">
        <v>1</v>
      </c>
      <c r="F471">
        <v>0.99970000000000003</v>
      </c>
      <c r="G471">
        <v>0.96789999999999998</v>
      </c>
      <c r="H471">
        <v>0.33400000000000002</v>
      </c>
      <c r="I471">
        <v>0</v>
      </c>
      <c r="J471">
        <v>1</v>
      </c>
      <c r="K471">
        <v>1</v>
      </c>
      <c r="L471">
        <v>4</v>
      </c>
      <c r="M471">
        <v>20</v>
      </c>
    </row>
    <row r="472" spans="1:13" x14ac:dyDescent="0.3">
      <c r="A472">
        <v>1</v>
      </c>
      <c r="B472">
        <v>1</v>
      </c>
      <c r="C472">
        <v>6</v>
      </c>
      <c r="D472">
        <v>42</v>
      </c>
      <c r="E472">
        <v>0.99970000000000003</v>
      </c>
      <c r="F472">
        <v>0.99980000000000002</v>
      </c>
      <c r="G472">
        <v>0.99360000000000004</v>
      </c>
      <c r="H472">
        <v>0.91439999999999999</v>
      </c>
      <c r="I472">
        <v>0</v>
      </c>
      <c r="J472">
        <v>0.99629999999999996</v>
      </c>
      <c r="K472">
        <v>1</v>
      </c>
      <c r="L472">
        <v>4</v>
      </c>
      <c r="M472">
        <v>20</v>
      </c>
    </row>
    <row r="473" spans="1:13" x14ac:dyDescent="0.3">
      <c r="A473">
        <v>1</v>
      </c>
      <c r="B473">
        <v>1</v>
      </c>
      <c r="C473">
        <v>7</v>
      </c>
      <c r="D473">
        <v>47</v>
      </c>
      <c r="E473">
        <v>0.99990000000000001</v>
      </c>
      <c r="F473">
        <v>0.99960000000000004</v>
      </c>
      <c r="G473">
        <v>0.99939999999999996</v>
      </c>
      <c r="H473">
        <v>0.76139999999999997</v>
      </c>
      <c r="I473">
        <v>0</v>
      </c>
      <c r="J473">
        <v>0.98899999999999999</v>
      </c>
      <c r="K473">
        <v>1</v>
      </c>
      <c r="L473">
        <v>4</v>
      </c>
      <c r="M473">
        <v>20</v>
      </c>
    </row>
    <row r="474" spans="1:13" x14ac:dyDescent="0.3">
      <c r="A474">
        <v>1</v>
      </c>
      <c r="B474">
        <v>1</v>
      </c>
      <c r="C474">
        <v>5</v>
      </c>
      <c r="D474">
        <v>54</v>
      </c>
      <c r="E474">
        <v>1</v>
      </c>
      <c r="F474">
        <v>0.99960000000000004</v>
      </c>
      <c r="G474">
        <v>0.98870000000000002</v>
      </c>
      <c r="H474">
        <v>0.92579999999999996</v>
      </c>
      <c r="I474">
        <v>0</v>
      </c>
      <c r="J474">
        <v>0.99270000000000003</v>
      </c>
      <c r="K474">
        <v>1</v>
      </c>
      <c r="L474">
        <v>4</v>
      </c>
      <c r="M474">
        <v>20</v>
      </c>
    </row>
    <row r="475" spans="1:13" x14ac:dyDescent="0.3">
      <c r="A475">
        <v>1</v>
      </c>
      <c r="B475">
        <v>1</v>
      </c>
      <c r="C475">
        <v>3</v>
      </c>
      <c r="D475">
        <v>34</v>
      </c>
      <c r="E475">
        <v>0.64980000000000004</v>
      </c>
      <c r="F475">
        <v>0.58930000000000005</v>
      </c>
      <c r="G475">
        <v>0.5796</v>
      </c>
      <c r="H475">
        <v>0.61070000000000002</v>
      </c>
      <c r="I475">
        <v>0</v>
      </c>
      <c r="J475">
        <v>0.99270000000000003</v>
      </c>
      <c r="K475">
        <v>1</v>
      </c>
      <c r="L475">
        <v>4</v>
      </c>
      <c r="M475">
        <v>20</v>
      </c>
    </row>
    <row r="476" spans="1:13" x14ac:dyDescent="0.3">
      <c r="A476">
        <v>1</v>
      </c>
      <c r="B476">
        <v>1</v>
      </c>
      <c r="C476">
        <v>2</v>
      </c>
      <c r="D476">
        <v>13</v>
      </c>
      <c r="E476">
        <v>0.8538</v>
      </c>
      <c r="F476">
        <v>0.75029999999999997</v>
      </c>
      <c r="G476">
        <v>0.74109999999999998</v>
      </c>
      <c r="H476">
        <v>0.44679999999999997</v>
      </c>
      <c r="I476">
        <v>0</v>
      </c>
      <c r="J476">
        <v>0.99270000000000003</v>
      </c>
      <c r="K476">
        <v>1</v>
      </c>
      <c r="L476">
        <v>4</v>
      </c>
      <c r="M476">
        <v>20</v>
      </c>
    </row>
    <row r="477" spans="1:13" x14ac:dyDescent="0.3">
      <c r="A477">
        <v>2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10</v>
      </c>
    </row>
    <row r="478" spans="1:13" x14ac:dyDescent="0.3">
      <c r="A478">
        <v>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0.98899999999999999</v>
      </c>
      <c r="K478">
        <v>1</v>
      </c>
      <c r="L478">
        <v>5</v>
      </c>
      <c r="M478">
        <v>9</v>
      </c>
    </row>
    <row r="479" spans="1:13" x14ac:dyDescent="0.3">
      <c r="A479">
        <v>1</v>
      </c>
      <c r="B479">
        <v>1</v>
      </c>
      <c r="C479">
        <v>4</v>
      </c>
      <c r="D479">
        <v>52</v>
      </c>
      <c r="E479">
        <v>0.99980000000000002</v>
      </c>
      <c r="F479">
        <v>0.99760000000000004</v>
      </c>
      <c r="G479">
        <v>0.9274</v>
      </c>
      <c r="H479">
        <v>0.71130000000000004</v>
      </c>
      <c r="I479">
        <v>2</v>
      </c>
      <c r="J479">
        <v>0.99629999999999996</v>
      </c>
      <c r="K479">
        <v>1</v>
      </c>
      <c r="L479">
        <v>3</v>
      </c>
      <c r="M479">
        <v>15</v>
      </c>
    </row>
    <row r="480" spans="1:13" x14ac:dyDescent="0.3">
      <c r="A480">
        <v>1</v>
      </c>
      <c r="B480">
        <v>1</v>
      </c>
      <c r="C480">
        <v>4</v>
      </c>
      <c r="D480">
        <v>25</v>
      </c>
      <c r="E480">
        <v>0.79859999999999998</v>
      </c>
      <c r="F480">
        <v>0.75929999999999997</v>
      </c>
      <c r="G480">
        <v>0.86450000000000005</v>
      </c>
      <c r="H480">
        <v>0.52070000000000005</v>
      </c>
      <c r="I480">
        <v>1</v>
      </c>
      <c r="J480">
        <v>0.99629999999999996</v>
      </c>
      <c r="K480">
        <v>1</v>
      </c>
      <c r="L480">
        <v>4</v>
      </c>
      <c r="M480">
        <v>15</v>
      </c>
    </row>
    <row r="481" spans="1:13" x14ac:dyDescent="0.3">
      <c r="A481">
        <v>1</v>
      </c>
      <c r="B481">
        <v>1</v>
      </c>
      <c r="C481">
        <v>5</v>
      </c>
      <c r="D481">
        <v>11</v>
      </c>
      <c r="E481">
        <v>0.93269999999999997</v>
      </c>
      <c r="F481">
        <v>0.83289999999999997</v>
      </c>
      <c r="G481">
        <v>0.87370000000000003</v>
      </c>
      <c r="H481">
        <v>0.63419999999999999</v>
      </c>
      <c r="I481">
        <v>0</v>
      </c>
      <c r="J481">
        <v>0.99629999999999996</v>
      </c>
      <c r="K481">
        <v>1</v>
      </c>
      <c r="L481">
        <v>4</v>
      </c>
      <c r="M481">
        <v>15</v>
      </c>
    </row>
    <row r="482" spans="1:13" x14ac:dyDescent="0.3">
      <c r="A482">
        <v>1</v>
      </c>
      <c r="B482">
        <v>1</v>
      </c>
      <c r="C482">
        <v>4</v>
      </c>
      <c r="D482">
        <v>43</v>
      </c>
      <c r="E482">
        <v>1</v>
      </c>
      <c r="F482">
        <v>0.99909999999999999</v>
      </c>
      <c r="G482">
        <v>0.97609999999999997</v>
      </c>
      <c r="H482">
        <v>0.84379999999999999</v>
      </c>
      <c r="I482">
        <v>1</v>
      </c>
      <c r="J482">
        <v>0.99629999999999996</v>
      </c>
      <c r="K482">
        <v>1</v>
      </c>
      <c r="L482">
        <v>3</v>
      </c>
      <c r="M482">
        <v>15</v>
      </c>
    </row>
    <row r="483" spans="1:13" x14ac:dyDescent="0.3">
      <c r="A483">
        <v>1</v>
      </c>
      <c r="B483">
        <v>1</v>
      </c>
      <c r="C483">
        <v>4</v>
      </c>
      <c r="D483">
        <v>40</v>
      </c>
      <c r="E483">
        <v>0.99980000000000002</v>
      </c>
      <c r="F483">
        <v>0.99709999999999999</v>
      </c>
      <c r="G483">
        <v>0.92759999999999998</v>
      </c>
      <c r="H483">
        <v>0.58599999999999997</v>
      </c>
      <c r="I483">
        <v>0</v>
      </c>
      <c r="J483">
        <v>0.99629999999999996</v>
      </c>
      <c r="K483">
        <v>1</v>
      </c>
      <c r="L483">
        <v>4</v>
      </c>
      <c r="M483">
        <v>15</v>
      </c>
    </row>
    <row r="484" spans="1:13" x14ac:dyDescent="0.3">
      <c r="A484">
        <v>4</v>
      </c>
      <c r="B484">
        <v>5</v>
      </c>
      <c r="C484">
        <v>3</v>
      </c>
      <c r="D484">
        <v>26</v>
      </c>
      <c r="E484">
        <v>0.80649999999999999</v>
      </c>
      <c r="F484">
        <v>0.77929999999999999</v>
      </c>
      <c r="G484">
        <v>0.86809999999999998</v>
      </c>
      <c r="H484">
        <v>0.63790000000000002</v>
      </c>
      <c r="I484">
        <v>0</v>
      </c>
      <c r="J484">
        <v>1</v>
      </c>
      <c r="K484">
        <v>5</v>
      </c>
      <c r="L484">
        <v>5</v>
      </c>
      <c r="M484">
        <v>15</v>
      </c>
    </row>
    <row r="485" spans="1:13" x14ac:dyDescent="0.3">
      <c r="A485">
        <v>4</v>
      </c>
      <c r="B485">
        <v>5</v>
      </c>
      <c r="C485">
        <v>5</v>
      </c>
      <c r="D485">
        <v>18</v>
      </c>
      <c r="E485">
        <v>0.99990000000000001</v>
      </c>
      <c r="F485">
        <v>0.99929999999999997</v>
      </c>
      <c r="G485">
        <v>0.80659999999999998</v>
      </c>
      <c r="H485">
        <v>0.52949999999999997</v>
      </c>
      <c r="I485">
        <v>0</v>
      </c>
      <c r="J485">
        <v>1</v>
      </c>
      <c r="K485">
        <v>5</v>
      </c>
      <c r="L485">
        <v>3</v>
      </c>
      <c r="M485">
        <v>15</v>
      </c>
    </row>
    <row r="486" spans="1:13" x14ac:dyDescent="0.3">
      <c r="A486">
        <v>1</v>
      </c>
      <c r="B486">
        <v>1</v>
      </c>
      <c r="C486">
        <v>1</v>
      </c>
      <c r="D486">
        <v>4</v>
      </c>
      <c r="E486">
        <v>0.91349999999999998</v>
      </c>
      <c r="F486">
        <v>0.79769999999999996</v>
      </c>
      <c r="G486">
        <v>0.85160000000000002</v>
      </c>
      <c r="H486">
        <v>0.51139999999999997</v>
      </c>
      <c r="I486">
        <v>1</v>
      </c>
      <c r="J486">
        <v>1</v>
      </c>
      <c r="K486">
        <v>1</v>
      </c>
      <c r="L486">
        <v>4</v>
      </c>
      <c r="M486">
        <v>15</v>
      </c>
    </row>
    <row r="487" spans="1:13" x14ac:dyDescent="0.3">
      <c r="A487">
        <v>1</v>
      </c>
      <c r="B487">
        <v>1</v>
      </c>
      <c r="C487">
        <v>5</v>
      </c>
      <c r="D487">
        <v>21</v>
      </c>
      <c r="E487">
        <v>0.94399999999999995</v>
      </c>
      <c r="F487">
        <v>0.9728</v>
      </c>
      <c r="G487">
        <v>0.9103</v>
      </c>
      <c r="H487">
        <v>0.63500000000000001</v>
      </c>
      <c r="I487">
        <v>0</v>
      </c>
      <c r="J487">
        <v>1</v>
      </c>
      <c r="K487">
        <v>1</v>
      </c>
      <c r="L487">
        <v>4</v>
      </c>
      <c r="M487">
        <v>15</v>
      </c>
    </row>
    <row r="488" spans="1:13" x14ac:dyDescent="0.3">
      <c r="A488">
        <v>1</v>
      </c>
      <c r="B488">
        <v>1</v>
      </c>
      <c r="C488">
        <v>3</v>
      </c>
      <c r="D488">
        <v>20</v>
      </c>
      <c r="E488">
        <v>0.52129999999999999</v>
      </c>
      <c r="F488">
        <v>0.48320000000000002</v>
      </c>
      <c r="G488">
        <v>0.41589999999999999</v>
      </c>
      <c r="H488">
        <v>0.3478</v>
      </c>
      <c r="I488">
        <v>2</v>
      </c>
      <c r="J488">
        <v>0.90110000000000001</v>
      </c>
      <c r="K488">
        <v>1</v>
      </c>
      <c r="L488">
        <v>3</v>
      </c>
      <c r="M488">
        <v>15</v>
      </c>
    </row>
    <row r="489" spans="1:13" x14ac:dyDescent="0.3">
      <c r="A489">
        <v>1</v>
      </c>
      <c r="B489">
        <v>1</v>
      </c>
      <c r="C489">
        <v>2</v>
      </c>
      <c r="D489">
        <v>31</v>
      </c>
      <c r="E489">
        <v>0.98499999999999999</v>
      </c>
      <c r="F489">
        <v>0.99829999999999997</v>
      </c>
      <c r="G489">
        <v>0.7591</v>
      </c>
      <c r="H489">
        <v>0.86529999999999996</v>
      </c>
      <c r="I489">
        <v>0</v>
      </c>
      <c r="J489">
        <v>1</v>
      </c>
      <c r="K489">
        <v>1</v>
      </c>
      <c r="L489">
        <v>4</v>
      </c>
      <c r="M489">
        <v>15</v>
      </c>
    </row>
    <row r="490" spans="1:13" x14ac:dyDescent="0.3">
      <c r="A490">
        <v>4</v>
      </c>
      <c r="B490">
        <v>5</v>
      </c>
      <c r="C490">
        <v>1</v>
      </c>
      <c r="D490">
        <v>1</v>
      </c>
      <c r="E490">
        <v>0.3281</v>
      </c>
      <c r="F490">
        <v>0.41710000000000003</v>
      </c>
      <c r="G490">
        <v>7.0300000000000001E-2</v>
      </c>
      <c r="H490">
        <v>7.6499999999999999E-2</v>
      </c>
      <c r="I490">
        <v>0</v>
      </c>
      <c r="J490">
        <v>1</v>
      </c>
      <c r="K490">
        <v>5</v>
      </c>
      <c r="L490">
        <v>3</v>
      </c>
      <c r="M490">
        <v>15</v>
      </c>
    </row>
    <row r="491" spans="1:13" x14ac:dyDescent="0.3">
      <c r="A491">
        <v>1</v>
      </c>
      <c r="B491">
        <v>1</v>
      </c>
      <c r="C491">
        <v>5</v>
      </c>
      <c r="D491">
        <v>53</v>
      </c>
      <c r="E491">
        <v>0.90349999999999997</v>
      </c>
      <c r="F491">
        <v>0.82620000000000005</v>
      </c>
      <c r="G491">
        <v>0.85160000000000002</v>
      </c>
      <c r="H491">
        <v>0.54090000000000005</v>
      </c>
      <c r="I491">
        <v>0</v>
      </c>
      <c r="J491">
        <v>1</v>
      </c>
      <c r="K491">
        <v>1</v>
      </c>
      <c r="L491">
        <v>3</v>
      </c>
      <c r="M491">
        <v>15</v>
      </c>
    </row>
    <row r="492" spans="1:13" x14ac:dyDescent="0.3">
      <c r="A492">
        <v>1</v>
      </c>
      <c r="B492">
        <v>1</v>
      </c>
      <c r="C492">
        <v>5</v>
      </c>
      <c r="D492">
        <v>48</v>
      </c>
      <c r="E492">
        <v>1</v>
      </c>
      <c r="F492">
        <v>1</v>
      </c>
      <c r="G492">
        <v>0.99719999999999998</v>
      </c>
      <c r="H492">
        <v>0.96640000000000004</v>
      </c>
      <c r="I492">
        <v>0</v>
      </c>
      <c r="J492">
        <v>1</v>
      </c>
      <c r="K492">
        <v>1</v>
      </c>
      <c r="L492">
        <v>4</v>
      </c>
      <c r="M492">
        <v>15</v>
      </c>
    </row>
    <row r="493" spans="1:13" x14ac:dyDescent="0.3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4</v>
      </c>
      <c r="M493">
        <v>15</v>
      </c>
    </row>
    <row r="494" spans="1:13" x14ac:dyDescent="0.3">
      <c r="A494">
        <v>4</v>
      </c>
      <c r="B494">
        <v>5</v>
      </c>
      <c r="C494">
        <v>5</v>
      </c>
      <c r="D494">
        <v>20</v>
      </c>
      <c r="E494">
        <v>0.99990000000000001</v>
      </c>
      <c r="F494">
        <v>0.99929999999999997</v>
      </c>
      <c r="G494">
        <v>0.81640000000000001</v>
      </c>
      <c r="H494">
        <v>0.54279999999999995</v>
      </c>
      <c r="I494">
        <v>0</v>
      </c>
      <c r="J494">
        <v>1</v>
      </c>
      <c r="K494">
        <v>5</v>
      </c>
      <c r="L494">
        <v>5</v>
      </c>
      <c r="M494">
        <v>15</v>
      </c>
    </row>
    <row r="495" spans="1:13" x14ac:dyDescent="0.3">
      <c r="A495">
        <v>4</v>
      </c>
      <c r="B495">
        <v>5</v>
      </c>
      <c r="C495">
        <v>4</v>
      </c>
      <c r="D495">
        <v>21</v>
      </c>
      <c r="E495">
        <v>0.99990000000000001</v>
      </c>
      <c r="F495">
        <v>0.99939999999999996</v>
      </c>
      <c r="G495">
        <v>0.83260000000000001</v>
      </c>
      <c r="H495">
        <v>0.67759999999999998</v>
      </c>
      <c r="I495">
        <v>0</v>
      </c>
      <c r="J495">
        <v>1</v>
      </c>
      <c r="K495">
        <v>5</v>
      </c>
      <c r="L495">
        <v>3</v>
      </c>
      <c r="M495">
        <v>15</v>
      </c>
    </row>
    <row r="496" spans="1:13" x14ac:dyDescent="0.3">
      <c r="A496">
        <v>1</v>
      </c>
      <c r="B496">
        <v>1</v>
      </c>
      <c r="C496">
        <v>7</v>
      </c>
      <c r="D496">
        <v>70</v>
      </c>
      <c r="E496">
        <v>1</v>
      </c>
      <c r="F496">
        <v>1</v>
      </c>
      <c r="G496">
        <v>0.99980000000000002</v>
      </c>
      <c r="H496">
        <v>0.96830000000000005</v>
      </c>
      <c r="I496">
        <v>0</v>
      </c>
      <c r="J496">
        <v>1</v>
      </c>
      <c r="K496">
        <v>1</v>
      </c>
      <c r="L496">
        <v>4</v>
      </c>
      <c r="M496">
        <v>15</v>
      </c>
    </row>
    <row r="497" spans="1:13" x14ac:dyDescent="0.3">
      <c r="A497">
        <v>1</v>
      </c>
      <c r="B497">
        <v>1</v>
      </c>
      <c r="C497">
        <v>4</v>
      </c>
      <c r="D497">
        <v>14</v>
      </c>
      <c r="E497">
        <v>0.93079999999999996</v>
      </c>
      <c r="F497">
        <v>0.96140000000000003</v>
      </c>
      <c r="G497">
        <v>0.85609999999999997</v>
      </c>
      <c r="H497">
        <v>0.49630000000000002</v>
      </c>
      <c r="I497">
        <v>1</v>
      </c>
      <c r="J497">
        <v>0.90480000000000005</v>
      </c>
      <c r="K497">
        <v>1</v>
      </c>
      <c r="L497">
        <v>3</v>
      </c>
      <c r="M497">
        <v>15</v>
      </c>
    </row>
    <row r="498" spans="1:13" x14ac:dyDescent="0.3">
      <c r="A498">
        <v>1</v>
      </c>
      <c r="B498">
        <v>1</v>
      </c>
      <c r="C498">
        <v>1</v>
      </c>
      <c r="D498">
        <v>18</v>
      </c>
      <c r="E498">
        <v>0.32040000000000002</v>
      </c>
      <c r="F498">
        <v>0.26750000000000002</v>
      </c>
      <c r="G498">
        <v>0.1636</v>
      </c>
      <c r="H498">
        <v>0.16450000000000001</v>
      </c>
      <c r="I498">
        <v>0</v>
      </c>
      <c r="J498">
        <v>1</v>
      </c>
      <c r="K498">
        <v>1</v>
      </c>
      <c r="L498">
        <v>4</v>
      </c>
      <c r="M498">
        <v>15</v>
      </c>
    </row>
    <row r="499" spans="1:13" x14ac:dyDescent="0.3">
      <c r="A499">
        <v>1</v>
      </c>
      <c r="B499">
        <v>1</v>
      </c>
      <c r="C499">
        <v>3</v>
      </c>
      <c r="D499">
        <v>10</v>
      </c>
      <c r="E499">
        <v>0.95650000000000002</v>
      </c>
      <c r="F499">
        <v>0.89680000000000004</v>
      </c>
      <c r="G499">
        <v>0.86539999999999995</v>
      </c>
      <c r="H499">
        <v>0.55859999999999999</v>
      </c>
      <c r="I499">
        <v>1</v>
      </c>
      <c r="J499">
        <v>0.99629999999999996</v>
      </c>
      <c r="K499">
        <v>1</v>
      </c>
      <c r="L499">
        <v>4</v>
      </c>
      <c r="M499">
        <v>15</v>
      </c>
    </row>
    <row r="500" spans="1:13" x14ac:dyDescent="0.3">
      <c r="A500">
        <v>1</v>
      </c>
      <c r="B500">
        <v>1</v>
      </c>
      <c r="C500">
        <v>7</v>
      </c>
      <c r="D500">
        <v>70</v>
      </c>
      <c r="E500">
        <v>1</v>
      </c>
      <c r="F500">
        <v>1</v>
      </c>
      <c r="G500">
        <v>0.99980000000000002</v>
      </c>
      <c r="H500">
        <v>0.95430000000000004</v>
      </c>
      <c r="I500">
        <v>0</v>
      </c>
      <c r="J500">
        <v>1</v>
      </c>
      <c r="K500">
        <v>1</v>
      </c>
      <c r="L500">
        <v>4</v>
      </c>
      <c r="M500">
        <v>15</v>
      </c>
    </row>
    <row r="501" spans="1:13" x14ac:dyDescent="0.3">
      <c r="A501">
        <v>1</v>
      </c>
      <c r="B501">
        <v>1</v>
      </c>
      <c r="C501">
        <v>4</v>
      </c>
      <c r="D501">
        <v>38</v>
      </c>
      <c r="E501">
        <v>1</v>
      </c>
      <c r="F501">
        <v>1</v>
      </c>
      <c r="G501">
        <v>0.93759999999999999</v>
      </c>
      <c r="H501">
        <v>0.79220000000000002</v>
      </c>
      <c r="I501">
        <v>0</v>
      </c>
      <c r="J501">
        <v>1</v>
      </c>
      <c r="K501">
        <v>1</v>
      </c>
      <c r="L501">
        <v>4</v>
      </c>
      <c r="M501">
        <v>15</v>
      </c>
    </row>
    <row r="502" spans="1:13" x14ac:dyDescent="0.3">
      <c r="A502">
        <v>1</v>
      </c>
      <c r="B502">
        <v>1</v>
      </c>
      <c r="C502">
        <v>4</v>
      </c>
      <c r="D502">
        <v>35</v>
      </c>
      <c r="E502">
        <v>0.99490000000000001</v>
      </c>
      <c r="F502">
        <v>0.99590000000000001</v>
      </c>
      <c r="G502">
        <v>0.99070000000000003</v>
      </c>
      <c r="H502">
        <v>0.36969999999999997</v>
      </c>
      <c r="I502">
        <v>0</v>
      </c>
      <c r="J502">
        <v>1</v>
      </c>
      <c r="K502">
        <v>1</v>
      </c>
      <c r="L502">
        <v>3</v>
      </c>
      <c r="M502">
        <v>15</v>
      </c>
    </row>
    <row r="503" spans="1:13" x14ac:dyDescent="0.3">
      <c r="A503">
        <v>1</v>
      </c>
      <c r="B503">
        <v>1</v>
      </c>
      <c r="C503">
        <v>6</v>
      </c>
      <c r="D503">
        <v>25</v>
      </c>
      <c r="E503">
        <v>0.91839999999999999</v>
      </c>
      <c r="F503">
        <v>0.95109999999999995</v>
      </c>
      <c r="G503">
        <v>0.77090000000000003</v>
      </c>
      <c r="H503">
        <v>0.80410000000000004</v>
      </c>
      <c r="I503">
        <v>0</v>
      </c>
      <c r="J503">
        <v>1</v>
      </c>
      <c r="K503">
        <v>1</v>
      </c>
      <c r="L503">
        <v>4</v>
      </c>
      <c r="M503">
        <v>15</v>
      </c>
    </row>
    <row r="504" spans="1:13" x14ac:dyDescent="0.3">
      <c r="A504">
        <v>1</v>
      </c>
      <c r="B504">
        <v>1</v>
      </c>
      <c r="C504">
        <v>4</v>
      </c>
      <c r="D504">
        <v>9</v>
      </c>
      <c r="E504">
        <v>0.84470000000000001</v>
      </c>
      <c r="F504">
        <v>0.71970000000000001</v>
      </c>
      <c r="G504">
        <v>0.76849999999999996</v>
      </c>
      <c r="H504">
        <v>0.6038</v>
      </c>
      <c r="I504">
        <v>0</v>
      </c>
      <c r="J504">
        <v>0.99629999999999996</v>
      </c>
      <c r="K504">
        <v>1</v>
      </c>
      <c r="L504">
        <v>4</v>
      </c>
      <c r="M504">
        <v>15</v>
      </c>
    </row>
    <row r="505" spans="1:13" x14ac:dyDescent="0.3">
      <c r="A505">
        <v>1</v>
      </c>
      <c r="B505">
        <v>1</v>
      </c>
      <c r="C505">
        <v>4</v>
      </c>
      <c r="D505">
        <v>29</v>
      </c>
      <c r="E505">
        <v>0.99960000000000004</v>
      </c>
      <c r="F505">
        <v>0.99639999999999995</v>
      </c>
      <c r="G505">
        <v>0.92259999999999998</v>
      </c>
      <c r="H505">
        <v>0.54649999999999999</v>
      </c>
      <c r="I505">
        <v>1</v>
      </c>
      <c r="J505">
        <v>0.99629999999999996</v>
      </c>
      <c r="K505">
        <v>1</v>
      </c>
      <c r="L505">
        <v>4</v>
      </c>
      <c r="M505">
        <v>15</v>
      </c>
    </row>
    <row r="506" spans="1:13" x14ac:dyDescent="0.3">
      <c r="A506">
        <v>1</v>
      </c>
      <c r="B506">
        <v>1</v>
      </c>
      <c r="C506">
        <v>3</v>
      </c>
      <c r="D506">
        <v>13</v>
      </c>
      <c r="E506">
        <v>0.99039999999999995</v>
      </c>
      <c r="F506">
        <v>0.99780000000000002</v>
      </c>
      <c r="G506">
        <v>0.91679999999999995</v>
      </c>
      <c r="H506">
        <v>0.9284</v>
      </c>
      <c r="I506">
        <v>0</v>
      </c>
      <c r="J506">
        <v>1</v>
      </c>
      <c r="K506">
        <v>1</v>
      </c>
      <c r="L506">
        <v>4</v>
      </c>
      <c r="M506">
        <v>15</v>
      </c>
    </row>
    <row r="507" spans="1:13" x14ac:dyDescent="0.3">
      <c r="A507">
        <v>1</v>
      </c>
      <c r="B507">
        <v>1</v>
      </c>
      <c r="C507">
        <v>4</v>
      </c>
      <c r="D507">
        <v>43</v>
      </c>
      <c r="E507">
        <v>1</v>
      </c>
      <c r="F507">
        <v>0.99909999999999999</v>
      </c>
      <c r="G507">
        <v>0.97609999999999997</v>
      </c>
      <c r="H507">
        <v>0.84379999999999999</v>
      </c>
      <c r="I507">
        <v>2</v>
      </c>
      <c r="J507">
        <v>0.99629999999999996</v>
      </c>
      <c r="K507">
        <v>1</v>
      </c>
      <c r="L507">
        <v>3</v>
      </c>
      <c r="M507">
        <v>15</v>
      </c>
    </row>
    <row r="508" spans="1:13" x14ac:dyDescent="0.3">
      <c r="A508">
        <v>4</v>
      </c>
      <c r="B508">
        <v>5</v>
      </c>
      <c r="C508">
        <v>3</v>
      </c>
      <c r="D508">
        <v>24</v>
      </c>
      <c r="E508">
        <v>0.79590000000000005</v>
      </c>
      <c r="F508">
        <v>0.77259999999999995</v>
      </c>
      <c r="G508">
        <v>0.85840000000000005</v>
      </c>
      <c r="H508">
        <v>0.62450000000000006</v>
      </c>
      <c r="I508">
        <v>0</v>
      </c>
      <c r="J508">
        <v>1</v>
      </c>
      <c r="K508">
        <v>5</v>
      </c>
      <c r="L508">
        <v>5</v>
      </c>
      <c r="M508">
        <v>15</v>
      </c>
    </row>
    <row r="509" spans="1:13" x14ac:dyDescent="0.3">
      <c r="A509">
        <v>1</v>
      </c>
      <c r="B509">
        <v>1</v>
      </c>
      <c r="C509">
        <v>1</v>
      </c>
      <c r="D509">
        <v>6</v>
      </c>
      <c r="E509">
        <v>8.9800000000000005E-2</v>
      </c>
      <c r="F509">
        <v>8.1100000000000005E-2</v>
      </c>
      <c r="G509">
        <v>0.12039999999999999</v>
      </c>
      <c r="H509">
        <v>0.13619999999999999</v>
      </c>
      <c r="I509">
        <v>0</v>
      </c>
      <c r="J509">
        <v>0.99629999999999996</v>
      </c>
      <c r="K509">
        <v>1</v>
      </c>
      <c r="L509">
        <v>4</v>
      </c>
      <c r="M509">
        <v>15</v>
      </c>
    </row>
    <row r="510" spans="1:13" x14ac:dyDescent="0.3">
      <c r="A510">
        <v>1</v>
      </c>
      <c r="B510">
        <v>1</v>
      </c>
      <c r="C510">
        <v>3</v>
      </c>
      <c r="D510">
        <v>25</v>
      </c>
      <c r="E510">
        <v>0.99970000000000003</v>
      </c>
      <c r="F510">
        <v>0.9929</v>
      </c>
      <c r="G510">
        <v>0.74529999999999996</v>
      </c>
      <c r="H510">
        <v>0.47160000000000002</v>
      </c>
      <c r="I510">
        <v>0</v>
      </c>
      <c r="J510">
        <v>1</v>
      </c>
      <c r="K510">
        <v>1</v>
      </c>
      <c r="L510">
        <v>4</v>
      </c>
      <c r="M510">
        <v>15</v>
      </c>
    </row>
    <row r="511" spans="1:13" x14ac:dyDescent="0.3">
      <c r="A511">
        <v>1</v>
      </c>
      <c r="B511">
        <v>1</v>
      </c>
      <c r="C511">
        <v>4</v>
      </c>
      <c r="D511">
        <v>30</v>
      </c>
      <c r="E511">
        <v>0.9627</v>
      </c>
      <c r="F511">
        <v>0.94850000000000001</v>
      </c>
      <c r="G511">
        <v>0.97419999999999995</v>
      </c>
      <c r="H511">
        <v>0.60880000000000001</v>
      </c>
      <c r="I511">
        <v>1</v>
      </c>
      <c r="J511">
        <v>1</v>
      </c>
      <c r="K511">
        <v>1</v>
      </c>
      <c r="L511">
        <v>4</v>
      </c>
      <c r="M511">
        <v>15</v>
      </c>
    </row>
    <row r="512" spans="1:13" x14ac:dyDescent="0.3">
      <c r="A512">
        <v>1</v>
      </c>
      <c r="B512">
        <v>1</v>
      </c>
      <c r="C512">
        <v>5</v>
      </c>
      <c r="D512">
        <v>26</v>
      </c>
      <c r="E512">
        <v>0.93179999999999996</v>
      </c>
      <c r="F512">
        <v>0.96550000000000002</v>
      </c>
      <c r="G512">
        <v>0.84209999999999996</v>
      </c>
      <c r="H512">
        <v>0.68230000000000002</v>
      </c>
      <c r="I512">
        <v>0</v>
      </c>
      <c r="J512">
        <v>1</v>
      </c>
      <c r="K512">
        <v>1</v>
      </c>
      <c r="L512">
        <v>4</v>
      </c>
      <c r="M512">
        <v>15</v>
      </c>
    </row>
    <row r="513" spans="1:13" x14ac:dyDescent="0.3">
      <c r="A513">
        <v>1</v>
      </c>
      <c r="B513">
        <v>1</v>
      </c>
      <c r="C513">
        <v>2</v>
      </c>
      <c r="D513">
        <v>3</v>
      </c>
      <c r="E513">
        <v>0.64090000000000003</v>
      </c>
      <c r="F513">
        <v>0.5857</v>
      </c>
      <c r="G513">
        <v>0.59970000000000001</v>
      </c>
      <c r="H513">
        <v>0.45529999999999998</v>
      </c>
      <c r="I513">
        <v>1</v>
      </c>
      <c r="J513">
        <v>1</v>
      </c>
      <c r="K513">
        <v>1</v>
      </c>
      <c r="L513">
        <v>3</v>
      </c>
      <c r="M513">
        <v>15</v>
      </c>
    </row>
    <row r="514" spans="1:13" x14ac:dyDescent="0.3">
      <c r="A514">
        <v>1</v>
      </c>
      <c r="B514">
        <v>1</v>
      </c>
      <c r="C514">
        <v>4</v>
      </c>
      <c r="D514">
        <v>44</v>
      </c>
      <c r="E514">
        <v>0.93279999999999996</v>
      </c>
      <c r="F514">
        <v>0.90369999999999995</v>
      </c>
      <c r="G514">
        <v>0.92930000000000001</v>
      </c>
      <c r="H514">
        <v>0.60629999999999995</v>
      </c>
      <c r="I514">
        <v>0</v>
      </c>
      <c r="J514">
        <v>1</v>
      </c>
      <c r="K514">
        <v>1</v>
      </c>
      <c r="L514">
        <v>4</v>
      </c>
      <c r="M514">
        <v>15</v>
      </c>
    </row>
    <row r="515" spans="1:13" x14ac:dyDescent="0.3">
      <c r="A515">
        <v>1</v>
      </c>
      <c r="B515">
        <v>1</v>
      </c>
      <c r="C515">
        <v>5</v>
      </c>
      <c r="D515">
        <v>23</v>
      </c>
      <c r="E515">
        <v>0.92110000000000003</v>
      </c>
      <c r="F515">
        <v>0.95530000000000004</v>
      </c>
      <c r="G515">
        <v>0.80230000000000001</v>
      </c>
      <c r="H515">
        <v>0.55410000000000004</v>
      </c>
      <c r="I515">
        <v>0</v>
      </c>
      <c r="J515">
        <v>1</v>
      </c>
      <c r="K515">
        <v>1</v>
      </c>
      <c r="L515">
        <v>4</v>
      </c>
      <c r="M515">
        <v>15</v>
      </c>
    </row>
    <row r="516" spans="1:13" x14ac:dyDescent="0.3">
      <c r="A516">
        <v>1</v>
      </c>
      <c r="B516">
        <v>1</v>
      </c>
      <c r="C516">
        <v>4</v>
      </c>
      <c r="D516">
        <v>58</v>
      </c>
      <c r="E516">
        <v>0.92720000000000002</v>
      </c>
      <c r="F516">
        <v>0.90839999999999999</v>
      </c>
      <c r="G516">
        <v>0.88560000000000005</v>
      </c>
      <c r="H516">
        <v>0.6593</v>
      </c>
      <c r="I516">
        <v>0</v>
      </c>
      <c r="J516">
        <v>1</v>
      </c>
      <c r="K516">
        <v>1</v>
      </c>
      <c r="L516">
        <v>3</v>
      </c>
      <c r="M516">
        <v>15</v>
      </c>
    </row>
    <row r="517" spans="1:13" x14ac:dyDescent="0.3">
      <c r="A517">
        <v>1</v>
      </c>
      <c r="B517">
        <v>1</v>
      </c>
      <c r="C517">
        <v>1</v>
      </c>
      <c r="D517">
        <v>14</v>
      </c>
      <c r="E517">
        <v>9.7100000000000006E-2</v>
      </c>
      <c r="F517">
        <v>8.5300000000000001E-2</v>
      </c>
      <c r="G517">
        <v>8.8000000000000005E-3</v>
      </c>
      <c r="H517">
        <v>2.3900000000000001E-2</v>
      </c>
      <c r="I517">
        <v>2</v>
      </c>
      <c r="J517">
        <v>0.99629999999999996</v>
      </c>
      <c r="K517">
        <v>1</v>
      </c>
      <c r="L517">
        <v>3</v>
      </c>
      <c r="M517">
        <v>15</v>
      </c>
    </row>
    <row r="518" spans="1:13" x14ac:dyDescent="0.3">
      <c r="A518">
        <v>1</v>
      </c>
      <c r="B518">
        <v>1</v>
      </c>
      <c r="C518">
        <v>4</v>
      </c>
      <c r="D518">
        <v>30</v>
      </c>
      <c r="E518">
        <v>0.99960000000000004</v>
      </c>
      <c r="F518">
        <v>0.99650000000000005</v>
      </c>
      <c r="G518">
        <v>0.92490000000000006</v>
      </c>
      <c r="H518">
        <v>0.54649999999999999</v>
      </c>
      <c r="I518">
        <v>1</v>
      </c>
      <c r="J518">
        <v>0.99629999999999996</v>
      </c>
      <c r="K518">
        <v>1</v>
      </c>
      <c r="L518">
        <v>4</v>
      </c>
      <c r="M518">
        <v>15</v>
      </c>
    </row>
    <row r="519" spans="1:13" x14ac:dyDescent="0.3">
      <c r="A519">
        <v>1</v>
      </c>
      <c r="B519">
        <v>1</v>
      </c>
      <c r="C519">
        <v>1</v>
      </c>
      <c r="D519">
        <v>1</v>
      </c>
      <c r="E519">
        <v>0.5645</v>
      </c>
      <c r="F519">
        <v>0.4743</v>
      </c>
      <c r="G519">
        <v>0.52280000000000004</v>
      </c>
      <c r="H519">
        <v>0.36380000000000001</v>
      </c>
      <c r="I519">
        <v>1</v>
      </c>
      <c r="J519">
        <v>1</v>
      </c>
      <c r="K519">
        <v>1</v>
      </c>
      <c r="L519">
        <v>4</v>
      </c>
      <c r="M519">
        <v>15</v>
      </c>
    </row>
    <row r="520" spans="1:13" x14ac:dyDescent="0.3">
      <c r="A520">
        <v>1</v>
      </c>
      <c r="B520">
        <v>1</v>
      </c>
      <c r="C520">
        <v>4</v>
      </c>
      <c r="D520">
        <v>19</v>
      </c>
      <c r="E520">
        <v>0.97130000000000005</v>
      </c>
      <c r="F520">
        <v>0.93379999999999996</v>
      </c>
      <c r="G520">
        <v>0.91320000000000001</v>
      </c>
      <c r="H520">
        <v>0.76819999999999999</v>
      </c>
      <c r="I520">
        <v>1</v>
      </c>
      <c r="J520">
        <v>0.99629999999999996</v>
      </c>
      <c r="K520">
        <v>1</v>
      </c>
      <c r="L520">
        <v>4</v>
      </c>
      <c r="M520">
        <v>15</v>
      </c>
    </row>
    <row r="521" spans="1:13" x14ac:dyDescent="0.3">
      <c r="A521">
        <v>4</v>
      </c>
      <c r="B521">
        <v>5</v>
      </c>
      <c r="C521">
        <v>3</v>
      </c>
      <c r="D521">
        <v>26</v>
      </c>
      <c r="E521">
        <v>0.80649999999999999</v>
      </c>
      <c r="F521">
        <v>0.77929999999999999</v>
      </c>
      <c r="G521">
        <v>0.86809999999999998</v>
      </c>
      <c r="H521">
        <v>0.63790000000000002</v>
      </c>
      <c r="I521">
        <v>0</v>
      </c>
      <c r="J521">
        <v>1</v>
      </c>
      <c r="K521">
        <v>5</v>
      </c>
      <c r="L521">
        <v>5</v>
      </c>
      <c r="M521">
        <v>15</v>
      </c>
    </row>
    <row r="522" spans="1:13" x14ac:dyDescent="0.3">
      <c r="A522">
        <v>1</v>
      </c>
      <c r="B522">
        <v>1</v>
      </c>
      <c r="C522">
        <v>4</v>
      </c>
      <c r="D522">
        <v>17</v>
      </c>
      <c r="E522">
        <v>0.96870000000000001</v>
      </c>
      <c r="F522">
        <v>0.9264</v>
      </c>
      <c r="G522">
        <v>0.90969999999999995</v>
      </c>
      <c r="H522">
        <v>0.75360000000000005</v>
      </c>
      <c r="I522">
        <v>0</v>
      </c>
      <c r="J522">
        <v>0.99629999999999996</v>
      </c>
      <c r="K522">
        <v>1</v>
      </c>
      <c r="L522">
        <v>4</v>
      </c>
      <c r="M522">
        <v>15</v>
      </c>
    </row>
    <row r="523" spans="1:13" x14ac:dyDescent="0.3">
      <c r="A523">
        <v>1</v>
      </c>
      <c r="B523">
        <v>1</v>
      </c>
      <c r="C523">
        <v>3</v>
      </c>
      <c r="D523">
        <v>5</v>
      </c>
      <c r="E523">
        <v>0.82420000000000004</v>
      </c>
      <c r="F523">
        <v>0.70099999999999996</v>
      </c>
      <c r="G523">
        <v>0.74360000000000004</v>
      </c>
      <c r="H523">
        <v>0.51910000000000001</v>
      </c>
      <c r="I523">
        <v>0</v>
      </c>
      <c r="J523">
        <v>1</v>
      </c>
      <c r="K523">
        <v>1</v>
      </c>
      <c r="L523">
        <v>3</v>
      </c>
      <c r="M523">
        <v>15</v>
      </c>
    </row>
    <row r="524" spans="1:13" x14ac:dyDescent="0.3">
      <c r="A524">
        <v>1</v>
      </c>
      <c r="B524">
        <v>1</v>
      </c>
      <c r="C524">
        <v>4</v>
      </c>
      <c r="D524">
        <v>40</v>
      </c>
      <c r="E524">
        <v>0.99990000000000001</v>
      </c>
      <c r="F524">
        <v>0.999</v>
      </c>
      <c r="G524">
        <v>0.97399999999999998</v>
      </c>
      <c r="H524">
        <v>0.83740000000000003</v>
      </c>
      <c r="I524">
        <v>0</v>
      </c>
      <c r="J524">
        <v>0.99629999999999996</v>
      </c>
      <c r="K524">
        <v>1</v>
      </c>
      <c r="L524">
        <v>3</v>
      </c>
      <c r="M524">
        <v>15</v>
      </c>
    </row>
    <row r="525" spans="1:13" x14ac:dyDescent="0.3">
      <c r="A525">
        <v>4</v>
      </c>
      <c r="B525">
        <v>5</v>
      </c>
      <c r="C525">
        <v>5</v>
      </c>
      <c r="D525">
        <v>26</v>
      </c>
      <c r="E525">
        <v>0.99990000000000001</v>
      </c>
      <c r="F525">
        <v>0.99950000000000006</v>
      </c>
      <c r="G525">
        <v>0.8609</v>
      </c>
      <c r="H525">
        <v>0.65580000000000005</v>
      </c>
      <c r="I525">
        <v>0</v>
      </c>
      <c r="J525">
        <v>1</v>
      </c>
      <c r="K525">
        <v>5</v>
      </c>
      <c r="L525">
        <v>3</v>
      </c>
      <c r="M525">
        <v>15</v>
      </c>
    </row>
    <row r="526" spans="1:13" x14ac:dyDescent="0.3">
      <c r="A526">
        <v>1</v>
      </c>
      <c r="B526">
        <v>1</v>
      </c>
      <c r="C526">
        <v>7</v>
      </c>
      <c r="D526">
        <v>63</v>
      </c>
      <c r="E526">
        <v>1</v>
      </c>
      <c r="F526">
        <v>1</v>
      </c>
      <c r="G526">
        <v>0.99990000000000001</v>
      </c>
      <c r="H526">
        <v>0.9839</v>
      </c>
      <c r="I526">
        <v>0</v>
      </c>
      <c r="J526">
        <v>1</v>
      </c>
      <c r="K526">
        <v>1</v>
      </c>
      <c r="L526">
        <v>4</v>
      </c>
      <c r="M526">
        <v>15</v>
      </c>
    </row>
    <row r="527" spans="1:13" x14ac:dyDescent="0.3">
      <c r="A527">
        <v>1</v>
      </c>
      <c r="B527">
        <v>1</v>
      </c>
      <c r="C527">
        <v>4</v>
      </c>
      <c r="D527">
        <v>30</v>
      </c>
      <c r="E527">
        <v>0.98670000000000002</v>
      </c>
      <c r="F527">
        <v>0.97060000000000002</v>
      </c>
      <c r="G527">
        <v>0.9849</v>
      </c>
      <c r="H527">
        <v>0.65529999999999999</v>
      </c>
      <c r="I527">
        <v>1</v>
      </c>
      <c r="J527">
        <v>1</v>
      </c>
      <c r="K527">
        <v>1</v>
      </c>
      <c r="L527">
        <v>4</v>
      </c>
      <c r="M527">
        <v>15</v>
      </c>
    </row>
    <row r="528" spans="1:13" x14ac:dyDescent="0.3">
      <c r="A528">
        <v>1</v>
      </c>
      <c r="B528">
        <v>1</v>
      </c>
      <c r="C528">
        <v>2</v>
      </c>
      <c r="D528">
        <v>2</v>
      </c>
      <c r="E528">
        <v>0.19020000000000001</v>
      </c>
      <c r="F528">
        <v>8.0299999999999996E-2</v>
      </c>
      <c r="G528">
        <v>3.56E-2</v>
      </c>
      <c r="H528">
        <v>9.7000000000000003E-2</v>
      </c>
      <c r="I528">
        <v>0</v>
      </c>
      <c r="J528">
        <v>1</v>
      </c>
      <c r="K528">
        <v>1</v>
      </c>
      <c r="L528">
        <v>4</v>
      </c>
      <c r="M528">
        <v>15</v>
      </c>
    </row>
    <row r="529" spans="1:13" x14ac:dyDescent="0.3">
      <c r="A529">
        <v>1</v>
      </c>
      <c r="B529">
        <v>1</v>
      </c>
      <c r="C529">
        <v>2</v>
      </c>
      <c r="D529">
        <v>2</v>
      </c>
      <c r="E529">
        <v>0.59240000000000004</v>
      </c>
      <c r="F529">
        <v>0.55130000000000001</v>
      </c>
      <c r="G529">
        <v>0.59619999999999995</v>
      </c>
      <c r="H529">
        <v>0.44879999999999998</v>
      </c>
      <c r="I529">
        <v>1</v>
      </c>
      <c r="J529">
        <v>1</v>
      </c>
      <c r="K529">
        <v>1</v>
      </c>
      <c r="L529">
        <v>3</v>
      </c>
      <c r="M529">
        <v>15</v>
      </c>
    </row>
    <row r="530" spans="1:13" x14ac:dyDescent="0.3">
      <c r="A530">
        <v>1</v>
      </c>
      <c r="B530">
        <v>1</v>
      </c>
      <c r="C530">
        <v>2</v>
      </c>
      <c r="D530">
        <v>12</v>
      </c>
      <c r="E530">
        <v>0.49559999999999998</v>
      </c>
      <c r="F530">
        <v>0.64410000000000001</v>
      </c>
      <c r="G530">
        <v>0.626</v>
      </c>
      <c r="H530">
        <v>0.5494</v>
      </c>
      <c r="I530">
        <v>0</v>
      </c>
      <c r="J530">
        <v>1</v>
      </c>
      <c r="K530">
        <v>1</v>
      </c>
      <c r="L530">
        <v>3</v>
      </c>
      <c r="M530">
        <v>15</v>
      </c>
    </row>
    <row r="531" spans="1:13" x14ac:dyDescent="0.3">
      <c r="A531">
        <v>1</v>
      </c>
      <c r="B531">
        <v>1</v>
      </c>
      <c r="C531">
        <v>2</v>
      </c>
      <c r="D531">
        <v>5</v>
      </c>
      <c r="E531">
        <v>0.15010000000000001</v>
      </c>
      <c r="F531">
        <v>0.1326</v>
      </c>
      <c r="G531">
        <v>0.1457</v>
      </c>
      <c r="H531">
        <v>0.1222</v>
      </c>
      <c r="I531">
        <v>0</v>
      </c>
      <c r="J531">
        <v>1</v>
      </c>
      <c r="K531">
        <v>1</v>
      </c>
      <c r="L531">
        <v>3</v>
      </c>
      <c r="M531">
        <v>15</v>
      </c>
    </row>
    <row r="532" spans="1:13" x14ac:dyDescent="0.3">
      <c r="A532">
        <v>1</v>
      </c>
      <c r="B532">
        <v>1</v>
      </c>
      <c r="C532">
        <v>4</v>
      </c>
      <c r="D532">
        <v>35</v>
      </c>
      <c r="E532">
        <v>0.95130000000000003</v>
      </c>
      <c r="F532">
        <v>0.97540000000000004</v>
      </c>
      <c r="G532">
        <v>0.9012</v>
      </c>
      <c r="H532">
        <v>0.68</v>
      </c>
      <c r="I532">
        <v>0</v>
      </c>
      <c r="J532">
        <v>1</v>
      </c>
      <c r="K532">
        <v>1</v>
      </c>
      <c r="L532">
        <v>4</v>
      </c>
      <c r="M532">
        <v>15</v>
      </c>
    </row>
    <row r="533" spans="1:13" x14ac:dyDescent="0.3">
      <c r="A533">
        <v>1</v>
      </c>
      <c r="B533">
        <v>1</v>
      </c>
      <c r="C533">
        <v>3</v>
      </c>
      <c r="D533">
        <v>11</v>
      </c>
      <c r="E533">
        <v>0.93969999999999998</v>
      </c>
      <c r="F533">
        <v>0.83860000000000001</v>
      </c>
      <c r="G533">
        <v>0.8599</v>
      </c>
      <c r="H533">
        <v>0.54169999999999996</v>
      </c>
      <c r="I533">
        <v>1</v>
      </c>
      <c r="J533">
        <v>0.99629999999999996</v>
      </c>
      <c r="K533">
        <v>1</v>
      </c>
      <c r="L533">
        <v>4</v>
      </c>
      <c r="M533">
        <v>15</v>
      </c>
    </row>
    <row r="534" spans="1:13" x14ac:dyDescent="0.3">
      <c r="A534">
        <v>1</v>
      </c>
      <c r="B534">
        <v>1</v>
      </c>
      <c r="C534">
        <v>5</v>
      </c>
      <c r="D534">
        <v>60</v>
      </c>
      <c r="E534">
        <v>0.98129999999999995</v>
      </c>
      <c r="F534">
        <v>0.96660000000000001</v>
      </c>
      <c r="G534">
        <v>0.96760000000000002</v>
      </c>
      <c r="H534">
        <v>0.79630000000000001</v>
      </c>
      <c r="I534">
        <v>0</v>
      </c>
      <c r="J534">
        <v>1</v>
      </c>
      <c r="K534">
        <v>1</v>
      </c>
      <c r="L534">
        <v>3</v>
      </c>
      <c r="M534">
        <v>15</v>
      </c>
    </row>
    <row r="535" spans="1:13" x14ac:dyDescent="0.3">
      <c r="A535">
        <v>1</v>
      </c>
      <c r="B535">
        <v>1</v>
      </c>
      <c r="C535">
        <v>4</v>
      </c>
      <c r="D535">
        <v>37</v>
      </c>
      <c r="E535">
        <v>1</v>
      </c>
      <c r="F535">
        <v>0.99990000000000001</v>
      </c>
      <c r="G535">
        <v>0.99870000000000003</v>
      </c>
      <c r="H535">
        <v>0.72660000000000002</v>
      </c>
      <c r="I535">
        <v>2</v>
      </c>
      <c r="J535">
        <v>1</v>
      </c>
      <c r="K535">
        <v>1</v>
      </c>
      <c r="L535">
        <v>4</v>
      </c>
      <c r="M535">
        <v>15</v>
      </c>
    </row>
    <row r="536" spans="1:13" x14ac:dyDescent="0.3">
      <c r="A536">
        <v>4</v>
      </c>
      <c r="B536">
        <v>5</v>
      </c>
      <c r="C536">
        <v>3</v>
      </c>
      <c r="D536">
        <v>24</v>
      </c>
      <c r="E536">
        <v>0.78269999999999995</v>
      </c>
      <c r="F536">
        <v>0.71419999999999995</v>
      </c>
      <c r="G536">
        <v>0.83960000000000001</v>
      </c>
      <c r="H536">
        <v>0.54100000000000004</v>
      </c>
      <c r="I536">
        <v>0</v>
      </c>
      <c r="J536">
        <v>1</v>
      </c>
      <c r="K536">
        <v>5</v>
      </c>
      <c r="L536">
        <v>5</v>
      </c>
      <c r="M536">
        <v>15</v>
      </c>
    </row>
    <row r="537" spans="1:13" x14ac:dyDescent="0.3">
      <c r="A537">
        <v>4</v>
      </c>
      <c r="B537">
        <v>5</v>
      </c>
      <c r="C537">
        <v>4</v>
      </c>
      <c r="D537">
        <v>31</v>
      </c>
      <c r="E537">
        <v>0.99990000000000001</v>
      </c>
      <c r="F537">
        <v>0.99960000000000004</v>
      </c>
      <c r="G537">
        <v>0.91490000000000005</v>
      </c>
      <c r="H537">
        <v>0.754</v>
      </c>
      <c r="I537">
        <v>0</v>
      </c>
      <c r="J537">
        <v>1</v>
      </c>
      <c r="K537">
        <v>5</v>
      </c>
      <c r="L537">
        <v>3</v>
      </c>
      <c r="M537">
        <v>15</v>
      </c>
    </row>
    <row r="538" spans="1:13" x14ac:dyDescent="0.3">
      <c r="A538">
        <v>4</v>
      </c>
      <c r="B538">
        <v>5</v>
      </c>
      <c r="C538">
        <v>3</v>
      </c>
      <c r="D538">
        <v>24</v>
      </c>
      <c r="E538">
        <v>0.79590000000000005</v>
      </c>
      <c r="F538">
        <v>0.77259999999999995</v>
      </c>
      <c r="G538">
        <v>0.85840000000000005</v>
      </c>
      <c r="H538">
        <v>0.62450000000000006</v>
      </c>
      <c r="I538">
        <v>0</v>
      </c>
      <c r="J538">
        <v>1</v>
      </c>
      <c r="K538">
        <v>5</v>
      </c>
      <c r="L538">
        <v>5</v>
      </c>
      <c r="M538">
        <v>15</v>
      </c>
    </row>
    <row r="539" spans="1:13" x14ac:dyDescent="0.3">
      <c r="A539">
        <v>1</v>
      </c>
      <c r="B539">
        <v>1</v>
      </c>
      <c r="C539">
        <v>5</v>
      </c>
      <c r="D539">
        <v>39</v>
      </c>
      <c r="E539">
        <v>1</v>
      </c>
      <c r="F539">
        <v>0.99990000000000001</v>
      </c>
      <c r="G539">
        <v>0.99870000000000003</v>
      </c>
      <c r="H539">
        <v>0.72660000000000002</v>
      </c>
      <c r="I539">
        <v>2</v>
      </c>
      <c r="J539">
        <v>1</v>
      </c>
      <c r="K539">
        <v>1</v>
      </c>
      <c r="L539">
        <v>4</v>
      </c>
      <c r="M539">
        <v>15</v>
      </c>
    </row>
    <row r="540" spans="1:13" x14ac:dyDescent="0.3">
      <c r="A540">
        <v>1</v>
      </c>
      <c r="B540">
        <v>1</v>
      </c>
      <c r="C540">
        <v>3</v>
      </c>
      <c r="D540">
        <v>7</v>
      </c>
      <c r="E540">
        <v>0.84279999999999999</v>
      </c>
      <c r="F540">
        <v>0.76680000000000004</v>
      </c>
      <c r="G540">
        <v>0.78779999999999994</v>
      </c>
      <c r="H540">
        <v>0.62060000000000004</v>
      </c>
      <c r="I540">
        <v>0</v>
      </c>
      <c r="J540">
        <v>0.99629999999999996</v>
      </c>
      <c r="K540">
        <v>1</v>
      </c>
      <c r="L540">
        <v>3</v>
      </c>
      <c r="M540">
        <v>15</v>
      </c>
    </row>
    <row r="541" spans="1:13" x14ac:dyDescent="0.3">
      <c r="A541">
        <v>1</v>
      </c>
      <c r="B541">
        <v>1</v>
      </c>
      <c r="C541">
        <v>7</v>
      </c>
      <c r="D541">
        <v>67</v>
      </c>
      <c r="E541">
        <v>1</v>
      </c>
      <c r="F541">
        <v>1</v>
      </c>
      <c r="G541">
        <v>0.99529999999999996</v>
      </c>
      <c r="H541">
        <v>0.91800000000000004</v>
      </c>
      <c r="I541">
        <v>0</v>
      </c>
      <c r="J541">
        <v>1</v>
      </c>
      <c r="K541">
        <v>1</v>
      </c>
      <c r="L541">
        <v>4</v>
      </c>
      <c r="M541">
        <v>15</v>
      </c>
    </row>
    <row r="542" spans="1:13" x14ac:dyDescent="0.3">
      <c r="A542">
        <v>1</v>
      </c>
      <c r="B542">
        <v>1</v>
      </c>
      <c r="C542">
        <v>1</v>
      </c>
      <c r="D542">
        <v>2</v>
      </c>
      <c r="E542">
        <v>0.52049999999999996</v>
      </c>
      <c r="F542">
        <v>0.3553</v>
      </c>
      <c r="G542">
        <v>0.35909999999999997</v>
      </c>
      <c r="H542">
        <v>0.14299999999999999</v>
      </c>
      <c r="I542">
        <v>0</v>
      </c>
      <c r="J542">
        <v>0.99270000000000003</v>
      </c>
      <c r="K542">
        <v>1</v>
      </c>
      <c r="L542">
        <v>3</v>
      </c>
      <c r="M542">
        <v>15</v>
      </c>
    </row>
    <row r="543" spans="1:13" x14ac:dyDescent="0.3">
      <c r="A543">
        <v>2</v>
      </c>
      <c r="B543">
        <v>2</v>
      </c>
      <c r="C543">
        <v>3</v>
      </c>
      <c r="D543">
        <v>4</v>
      </c>
      <c r="E543">
        <v>0.89290000000000003</v>
      </c>
      <c r="F543">
        <v>0.97240000000000004</v>
      </c>
      <c r="G543">
        <v>0.59599999999999997</v>
      </c>
      <c r="H543">
        <v>0.55989999999999995</v>
      </c>
      <c r="I543">
        <v>1</v>
      </c>
      <c r="J543">
        <v>1</v>
      </c>
      <c r="K543">
        <v>2</v>
      </c>
      <c r="L543">
        <v>3</v>
      </c>
      <c r="M543">
        <v>15</v>
      </c>
    </row>
    <row r="544" spans="1:13" x14ac:dyDescent="0.3">
      <c r="A544">
        <v>2</v>
      </c>
      <c r="B544">
        <v>2</v>
      </c>
      <c r="C544">
        <v>1</v>
      </c>
      <c r="D544">
        <v>4</v>
      </c>
      <c r="E544">
        <v>0.95030000000000003</v>
      </c>
      <c r="F544">
        <v>0.9919</v>
      </c>
      <c r="G544">
        <v>0.74160000000000004</v>
      </c>
      <c r="H544">
        <v>0.76859999999999995</v>
      </c>
      <c r="I544">
        <v>0</v>
      </c>
      <c r="J544">
        <v>1</v>
      </c>
      <c r="K544">
        <v>2</v>
      </c>
      <c r="L544">
        <v>3</v>
      </c>
      <c r="M544">
        <v>15</v>
      </c>
    </row>
    <row r="545" spans="1:13" x14ac:dyDescent="0.3">
      <c r="A545">
        <v>1</v>
      </c>
      <c r="B545">
        <v>1</v>
      </c>
      <c r="C545">
        <v>2</v>
      </c>
      <c r="D545">
        <v>4</v>
      </c>
      <c r="E545">
        <v>0.40079999999999999</v>
      </c>
      <c r="F545">
        <v>0.3085</v>
      </c>
      <c r="G545">
        <v>0.37619999999999998</v>
      </c>
      <c r="H545">
        <v>9.2700000000000005E-2</v>
      </c>
      <c r="I545">
        <v>0</v>
      </c>
      <c r="J545">
        <v>0.99270000000000003</v>
      </c>
      <c r="K545">
        <v>1</v>
      </c>
      <c r="L545">
        <v>3</v>
      </c>
      <c r="M545">
        <v>15</v>
      </c>
    </row>
    <row r="546" spans="1:13" x14ac:dyDescent="0.3">
      <c r="A546">
        <v>1</v>
      </c>
      <c r="B546">
        <v>1</v>
      </c>
      <c r="C546">
        <v>1</v>
      </c>
      <c r="D546">
        <v>7</v>
      </c>
      <c r="E546">
        <v>4.3299999999999998E-2</v>
      </c>
      <c r="F546">
        <v>9.1000000000000004E-3</v>
      </c>
      <c r="G546">
        <v>1.5E-3</v>
      </c>
      <c r="H546">
        <v>0</v>
      </c>
      <c r="I546">
        <v>0</v>
      </c>
      <c r="J546">
        <v>0.99270000000000003</v>
      </c>
      <c r="K546">
        <v>1</v>
      </c>
      <c r="L546">
        <v>3</v>
      </c>
      <c r="M546">
        <v>15</v>
      </c>
    </row>
    <row r="547" spans="1:13" x14ac:dyDescent="0.3">
      <c r="A547">
        <v>2</v>
      </c>
      <c r="B547">
        <v>2</v>
      </c>
      <c r="C547">
        <v>1</v>
      </c>
      <c r="D547">
        <v>7</v>
      </c>
      <c r="E547">
        <v>8.9999999999999998E-4</v>
      </c>
      <c r="F547">
        <v>1.9599999999999999E-2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3</v>
      </c>
      <c r="M547">
        <v>15</v>
      </c>
    </row>
    <row r="548" spans="1:13" x14ac:dyDescent="0.3">
      <c r="A548">
        <v>1</v>
      </c>
      <c r="B548">
        <v>1</v>
      </c>
      <c r="C548">
        <v>2</v>
      </c>
      <c r="D548">
        <v>11</v>
      </c>
      <c r="E548">
        <v>0.97660000000000002</v>
      </c>
      <c r="F548">
        <v>0.99539999999999995</v>
      </c>
      <c r="G548">
        <v>0.81710000000000005</v>
      </c>
      <c r="H548">
        <v>0.88649999999999995</v>
      </c>
      <c r="I548">
        <v>0</v>
      </c>
      <c r="J548">
        <v>0.99270000000000003</v>
      </c>
      <c r="K548">
        <v>1</v>
      </c>
      <c r="L548">
        <v>3</v>
      </c>
      <c r="M548">
        <v>15</v>
      </c>
    </row>
    <row r="549" spans="1:13" x14ac:dyDescent="0.3">
      <c r="A549">
        <v>3</v>
      </c>
      <c r="B549">
        <v>3</v>
      </c>
      <c r="C549">
        <v>1</v>
      </c>
      <c r="D549">
        <v>1</v>
      </c>
      <c r="E549">
        <v>0.31459999999999999</v>
      </c>
      <c r="F549">
        <v>0.31630000000000003</v>
      </c>
      <c r="G549">
        <v>0.4511</v>
      </c>
      <c r="H549">
        <v>0.2114</v>
      </c>
      <c r="I549">
        <v>0</v>
      </c>
      <c r="J549">
        <v>1</v>
      </c>
      <c r="K549">
        <v>3</v>
      </c>
      <c r="L549">
        <v>3</v>
      </c>
      <c r="M549">
        <v>15</v>
      </c>
    </row>
    <row r="550" spans="1:13" x14ac:dyDescent="0.3">
      <c r="A550">
        <v>2</v>
      </c>
      <c r="B550">
        <v>2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</v>
      </c>
      <c r="L550">
        <v>3</v>
      </c>
      <c r="M550">
        <v>15</v>
      </c>
    </row>
    <row r="551" spans="1:13" x14ac:dyDescent="0.3">
      <c r="A551">
        <v>2</v>
      </c>
      <c r="B551">
        <v>2</v>
      </c>
      <c r="C551">
        <v>1</v>
      </c>
      <c r="D551">
        <v>18</v>
      </c>
      <c r="E551">
        <v>0.29210000000000003</v>
      </c>
      <c r="F551">
        <v>0.29809999999999998</v>
      </c>
      <c r="G551">
        <v>0.30709999999999998</v>
      </c>
      <c r="H551">
        <v>0.4672</v>
      </c>
      <c r="I551">
        <v>0</v>
      </c>
      <c r="J551">
        <v>1</v>
      </c>
      <c r="K551">
        <v>2</v>
      </c>
      <c r="L551">
        <v>3</v>
      </c>
      <c r="M551">
        <v>15</v>
      </c>
    </row>
    <row r="552" spans="1:13" x14ac:dyDescent="0.3">
      <c r="A552">
        <v>2</v>
      </c>
      <c r="B552">
        <v>2</v>
      </c>
      <c r="C552">
        <v>1</v>
      </c>
      <c r="D552">
        <v>1</v>
      </c>
      <c r="E552">
        <v>0.79220000000000002</v>
      </c>
      <c r="F552">
        <v>0.93379999999999996</v>
      </c>
      <c r="G552">
        <v>0.12709999999999999</v>
      </c>
      <c r="H552">
        <v>0.3407</v>
      </c>
      <c r="I552">
        <v>0</v>
      </c>
      <c r="J552">
        <v>1</v>
      </c>
      <c r="K552">
        <v>2</v>
      </c>
      <c r="L552">
        <v>3</v>
      </c>
      <c r="M552">
        <v>15</v>
      </c>
    </row>
    <row r="553" spans="1:13" x14ac:dyDescent="0.3">
      <c r="A553">
        <v>2</v>
      </c>
      <c r="B553">
        <v>2</v>
      </c>
      <c r="C553">
        <v>2</v>
      </c>
      <c r="D553">
        <v>14</v>
      </c>
      <c r="E553">
        <v>0.80100000000000005</v>
      </c>
      <c r="F553">
        <v>0.67859999999999998</v>
      </c>
      <c r="G553">
        <v>0.73709999999999998</v>
      </c>
      <c r="H553">
        <v>0.43990000000000001</v>
      </c>
      <c r="I553">
        <v>0</v>
      </c>
      <c r="J553">
        <v>1</v>
      </c>
      <c r="K553">
        <v>2</v>
      </c>
      <c r="L553">
        <v>3</v>
      </c>
      <c r="M553">
        <v>15</v>
      </c>
    </row>
    <row r="554" spans="1:13" x14ac:dyDescent="0.3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0.99270000000000003</v>
      </c>
      <c r="K554">
        <v>1</v>
      </c>
      <c r="L554">
        <v>3</v>
      </c>
      <c r="M554">
        <v>15</v>
      </c>
    </row>
    <row r="555" spans="1:13" x14ac:dyDescent="0.3">
      <c r="A555">
        <v>1</v>
      </c>
      <c r="B555">
        <v>1</v>
      </c>
      <c r="C555">
        <v>1</v>
      </c>
      <c r="D555">
        <v>17</v>
      </c>
      <c r="E555">
        <v>0.2616</v>
      </c>
      <c r="F555">
        <v>0.20030000000000001</v>
      </c>
      <c r="G555">
        <v>0.1542</v>
      </c>
      <c r="H555">
        <v>0.1321</v>
      </c>
      <c r="I555">
        <v>0</v>
      </c>
      <c r="J555">
        <v>0.99270000000000003</v>
      </c>
      <c r="K555">
        <v>1</v>
      </c>
      <c r="L555">
        <v>3</v>
      </c>
      <c r="M555">
        <v>15</v>
      </c>
    </row>
    <row r="556" spans="1:13" x14ac:dyDescent="0.3">
      <c r="A556">
        <v>1</v>
      </c>
      <c r="B556">
        <v>1</v>
      </c>
      <c r="C556">
        <v>3</v>
      </c>
      <c r="D556">
        <v>23</v>
      </c>
      <c r="E556">
        <v>0.83020000000000005</v>
      </c>
      <c r="F556">
        <v>0.82189999999999996</v>
      </c>
      <c r="G556">
        <v>0.66830000000000001</v>
      </c>
      <c r="H556">
        <v>0.62909999999999999</v>
      </c>
      <c r="I556">
        <v>0</v>
      </c>
      <c r="J556">
        <v>0.99270000000000003</v>
      </c>
      <c r="K556">
        <v>1</v>
      </c>
      <c r="L556">
        <v>3</v>
      </c>
      <c r="M556">
        <v>15</v>
      </c>
    </row>
    <row r="557" spans="1:13" x14ac:dyDescent="0.3">
      <c r="A557">
        <v>2</v>
      </c>
      <c r="B557">
        <v>2</v>
      </c>
      <c r="C557">
        <v>1</v>
      </c>
      <c r="D557">
        <v>3</v>
      </c>
      <c r="E557">
        <v>0.42530000000000001</v>
      </c>
      <c r="F557">
        <v>0.2215</v>
      </c>
      <c r="G557">
        <v>0.2099</v>
      </c>
      <c r="H557">
        <v>0.33460000000000001</v>
      </c>
      <c r="I557">
        <v>0</v>
      </c>
      <c r="J557">
        <v>0.99629999999999996</v>
      </c>
      <c r="K557">
        <v>1</v>
      </c>
      <c r="L557">
        <v>5</v>
      </c>
      <c r="M557">
        <v>9</v>
      </c>
    </row>
    <row r="558" spans="1:13" x14ac:dyDescent="0.3">
      <c r="A558">
        <v>1</v>
      </c>
      <c r="B558">
        <v>1</v>
      </c>
      <c r="C558">
        <v>3</v>
      </c>
      <c r="D558">
        <v>35</v>
      </c>
      <c r="E558">
        <v>0.99990000000000001</v>
      </c>
      <c r="F558">
        <v>0.997</v>
      </c>
      <c r="G558">
        <v>0.90380000000000005</v>
      </c>
      <c r="H558">
        <v>0.62039999999999995</v>
      </c>
      <c r="I558">
        <v>0</v>
      </c>
      <c r="J558">
        <v>0.99270000000000003</v>
      </c>
      <c r="K558">
        <v>1</v>
      </c>
      <c r="L558">
        <v>3</v>
      </c>
      <c r="M558">
        <v>10</v>
      </c>
    </row>
    <row r="559" spans="1:13" x14ac:dyDescent="0.3">
      <c r="A559">
        <v>3</v>
      </c>
      <c r="B559">
        <v>2</v>
      </c>
      <c r="C559">
        <v>1</v>
      </c>
      <c r="D559">
        <v>2</v>
      </c>
      <c r="E559">
        <v>0.14380000000000001</v>
      </c>
      <c r="F559">
        <v>5.0299999999999997E-2</v>
      </c>
      <c r="G559">
        <v>3.32E-2</v>
      </c>
      <c r="H559">
        <v>2.4799999999999999E-2</v>
      </c>
      <c r="I559">
        <v>0</v>
      </c>
      <c r="J559">
        <v>1</v>
      </c>
      <c r="K559">
        <v>2</v>
      </c>
      <c r="L559">
        <v>3</v>
      </c>
      <c r="M559">
        <v>8</v>
      </c>
    </row>
    <row r="560" spans="1:13" x14ac:dyDescent="0.3">
      <c r="A560">
        <v>19</v>
      </c>
      <c r="B560">
        <v>20</v>
      </c>
      <c r="C560">
        <v>1</v>
      </c>
      <c r="D560">
        <v>1</v>
      </c>
      <c r="E560">
        <v>1.6899999999999998E-2</v>
      </c>
      <c r="F560">
        <v>1.24E-2</v>
      </c>
      <c r="G560">
        <v>2E-3</v>
      </c>
      <c r="H560">
        <v>0</v>
      </c>
      <c r="I560">
        <v>0</v>
      </c>
      <c r="J560">
        <v>1</v>
      </c>
      <c r="K560">
        <v>12</v>
      </c>
      <c r="L560">
        <v>3</v>
      </c>
      <c r="M560">
        <v>9</v>
      </c>
    </row>
    <row r="561" spans="1:13" x14ac:dyDescent="0.3">
      <c r="A561">
        <v>2</v>
      </c>
      <c r="B561">
        <v>2</v>
      </c>
      <c r="C561">
        <v>4</v>
      </c>
      <c r="D561">
        <v>38</v>
      </c>
      <c r="E561">
        <v>0.99709999999999999</v>
      </c>
      <c r="F561">
        <v>0.99739999999999995</v>
      </c>
      <c r="G561">
        <v>0.99629999999999996</v>
      </c>
      <c r="H561">
        <v>0.71630000000000005</v>
      </c>
      <c r="I561">
        <v>0</v>
      </c>
      <c r="J561">
        <v>1</v>
      </c>
      <c r="K561">
        <v>2</v>
      </c>
      <c r="L561">
        <v>3</v>
      </c>
      <c r="M561">
        <v>9</v>
      </c>
    </row>
    <row r="562" spans="1:13" x14ac:dyDescent="0.3">
      <c r="A562">
        <v>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0.96699999999999997</v>
      </c>
      <c r="K562">
        <v>0</v>
      </c>
      <c r="L562">
        <v>0</v>
      </c>
      <c r="M562">
        <v>11</v>
      </c>
    </row>
    <row r="563" spans="1:13" x14ac:dyDescent="0.3">
      <c r="A563">
        <v>1</v>
      </c>
      <c r="B563">
        <v>1</v>
      </c>
      <c r="C563">
        <v>4</v>
      </c>
      <c r="D563">
        <v>30</v>
      </c>
      <c r="E563">
        <v>0.5464</v>
      </c>
      <c r="F563">
        <v>0.54020000000000001</v>
      </c>
      <c r="G563">
        <v>0.58530000000000004</v>
      </c>
      <c r="H563">
        <v>2.3900000000000001E-2</v>
      </c>
      <c r="I563">
        <v>0</v>
      </c>
      <c r="J563">
        <v>0.96340000000000003</v>
      </c>
      <c r="K563">
        <v>0</v>
      </c>
      <c r="L563">
        <v>0</v>
      </c>
      <c r="M563">
        <v>19</v>
      </c>
    </row>
    <row r="564" spans="1:13" x14ac:dyDescent="0.3">
      <c r="A564">
        <v>1</v>
      </c>
      <c r="B564">
        <v>1</v>
      </c>
      <c r="C564">
        <v>4</v>
      </c>
      <c r="D564">
        <v>42</v>
      </c>
      <c r="E564">
        <v>1</v>
      </c>
      <c r="F564">
        <v>0.99990000000000001</v>
      </c>
      <c r="G564">
        <v>0.99339999999999995</v>
      </c>
      <c r="H564">
        <v>0.73570000000000002</v>
      </c>
      <c r="I564">
        <v>0</v>
      </c>
      <c r="J564">
        <v>0.43959999999999999</v>
      </c>
      <c r="K564">
        <v>1</v>
      </c>
      <c r="L564">
        <v>3</v>
      </c>
      <c r="M564">
        <v>15</v>
      </c>
    </row>
    <row r="565" spans="1:13" x14ac:dyDescent="0.3">
      <c r="A565">
        <v>2</v>
      </c>
      <c r="B565">
        <v>2</v>
      </c>
      <c r="C565">
        <v>1</v>
      </c>
      <c r="D565">
        <v>2</v>
      </c>
      <c r="E565">
        <v>7.6600000000000001E-2</v>
      </c>
      <c r="F565">
        <v>0.11210000000000001</v>
      </c>
      <c r="G565">
        <v>0.1158</v>
      </c>
      <c r="H565">
        <v>0</v>
      </c>
      <c r="I565">
        <v>0</v>
      </c>
      <c r="J565">
        <v>0.94510000000000005</v>
      </c>
      <c r="K565">
        <v>1</v>
      </c>
      <c r="L565">
        <v>5</v>
      </c>
      <c r="M565">
        <v>9</v>
      </c>
    </row>
    <row r="566" spans="1:13" x14ac:dyDescent="0.3">
      <c r="A566">
        <v>1</v>
      </c>
      <c r="B566">
        <v>1</v>
      </c>
      <c r="C566">
        <v>4</v>
      </c>
      <c r="D566">
        <v>28</v>
      </c>
      <c r="E566">
        <v>1</v>
      </c>
      <c r="F566">
        <v>0.99960000000000004</v>
      </c>
      <c r="G566">
        <v>0.94269999999999998</v>
      </c>
      <c r="H566">
        <v>0.39960000000000001</v>
      </c>
      <c r="I566">
        <v>1</v>
      </c>
      <c r="J566">
        <v>0.99270000000000003</v>
      </c>
      <c r="K566">
        <v>1</v>
      </c>
      <c r="L566">
        <v>3</v>
      </c>
      <c r="M566">
        <v>19</v>
      </c>
    </row>
    <row r="567" spans="1:13" x14ac:dyDescent="0.3">
      <c r="A567">
        <v>3</v>
      </c>
      <c r="B567">
        <v>3</v>
      </c>
      <c r="C567">
        <v>4</v>
      </c>
      <c r="D567">
        <v>71</v>
      </c>
      <c r="E567">
        <v>1</v>
      </c>
      <c r="F567">
        <v>1</v>
      </c>
      <c r="G567">
        <v>1</v>
      </c>
      <c r="H567">
        <v>0.96699999999999997</v>
      </c>
      <c r="I567">
        <v>2</v>
      </c>
      <c r="J567">
        <v>1</v>
      </c>
      <c r="K567">
        <v>3</v>
      </c>
      <c r="L567">
        <v>3</v>
      </c>
      <c r="M567">
        <v>23</v>
      </c>
    </row>
    <row r="568" spans="1:13" x14ac:dyDescent="0.3">
      <c r="A568">
        <v>3</v>
      </c>
      <c r="B568">
        <v>3</v>
      </c>
      <c r="C568">
        <v>4</v>
      </c>
      <c r="D568">
        <v>45</v>
      </c>
      <c r="E568">
        <v>1</v>
      </c>
      <c r="F568">
        <v>0.99990000000000001</v>
      </c>
      <c r="G568">
        <v>0.99360000000000004</v>
      </c>
      <c r="H568">
        <v>0.8155</v>
      </c>
      <c r="I568">
        <v>3</v>
      </c>
      <c r="J568">
        <v>1</v>
      </c>
      <c r="K568">
        <v>3</v>
      </c>
      <c r="L568">
        <v>3</v>
      </c>
      <c r="M568">
        <v>19</v>
      </c>
    </row>
    <row r="569" spans="1:13" x14ac:dyDescent="0.3">
      <c r="A569">
        <v>2</v>
      </c>
      <c r="B569">
        <v>2</v>
      </c>
      <c r="C569">
        <v>4</v>
      </c>
      <c r="D569">
        <v>48</v>
      </c>
      <c r="E569">
        <v>1</v>
      </c>
      <c r="F569">
        <v>0.99990000000000001</v>
      </c>
      <c r="G569">
        <v>0.99850000000000005</v>
      </c>
      <c r="H569">
        <v>0.8155</v>
      </c>
      <c r="I569">
        <v>5</v>
      </c>
      <c r="J569">
        <v>1</v>
      </c>
      <c r="K569">
        <v>2</v>
      </c>
      <c r="L569">
        <v>3</v>
      </c>
      <c r="M569">
        <v>23</v>
      </c>
    </row>
    <row r="570" spans="1:13" x14ac:dyDescent="0.3">
      <c r="A570">
        <v>1</v>
      </c>
      <c r="B570">
        <v>1</v>
      </c>
      <c r="C570">
        <v>3</v>
      </c>
      <c r="D570">
        <v>30</v>
      </c>
      <c r="E570">
        <v>0.99990000000000001</v>
      </c>
      <c r="F570">
        <v>0.99829999999999997</v>
      </c>
      <c r="G570">
        <v>0.93740000000000001</v>
      </c>
      <c r="H570">
        <v>0.71960000000000002</v>
      </c>
      <c r="I570">
        <v>0</v>
      </c>
      <c r="J570">
        <v>1</v>
      </c>
      <c r="K570">
        <v>1</v>
      </c>
      <c r="L570">
        <v>4</v>
      </c>
      <c r="M570">
        <v>15</v>
      </c>
    </row>
    <row r="571" spans="1:13" x14ac:dyDescent="0.3">
      <c r="A571">
        <v>1</v>
      </c>
      <c r="B571">
        <v>1</v>
      </c>
      <c r="C571">
        <v>4</v>
      </c>
      <c r="D571">
        <v>36</v>
      </c>
      <c r="E571">
        <v>0.98470000000000002</v>
      </c>
      <c r="F571">
        <v>0.99119999999999997</v>
      </c>
      <c r="G571">
        <v>0.97919999999999996</v>
      </c>
      <c r="H571">
        <v>0.85899999999999999</v>
      </c>
      <c r="I571">
        <v>2</v>
      </c>
      <c r="J571">
        <v>0.98529999999999995</v>
      </c>
      <c r="K571">
        <v>1</v>
      </c>
      <c r="L571">
        <v>3</v>
      </c>
      <c r="M571">
        <v>27</v>
      </c>
    </row>
    <row r="572" spans="1:13" x14ac:dyDescent="0.3">
      <c r="A572">
        <v>1</v>
      </c>
      <c r="B572">
        <v>1</v>
      </c>
      <c r="C572">
        <v>3</v>
      </c>
      <c r="D572">
        <v>32</v>
      </c>
      <c r="E572">
        <v>0.9083</v>
      </c>
      <c r="F572">
        <v>0.89839999999999998</v>
      </c>
      <c r="G572">
        <v>0.92810000000000004</v>
      </c>
      <c r="H572">
        <v>0.31869999999999998</v>
      </c>
      <c r="I572">
        <v>4</v>
      </c>
      <c r="J572">
        <v>0.99270000000000003</v>
      </c>
      <c r="K572">
        <v>1</v>
      </c>
      <c r="L572">
        <v>3</v>
      </c>
      <c r="M572">
        <v>19</v>
      </c>
    </row>
    <row r="573" spans="1:13" x14ac:dyDescent="0.3">
      <c r="A573">
        <v>1</v>
      </c>
      <c r="B573">
        <v>1</v>
      </c>
      <c r="C573">
        <v>3</v>
      </c>
      <c r="D573">
        <v>44</v>
      </c>
      <c r="E573">
        <v>0.96179999999999999</v>
      </c>
      <c r="F573">
        <v>0.95289999999999997</v>
      </c>
      <c r="G573">
        <v>0.9758</v>
      </c>
      <c r="H573">
        <v>0.70099999999999996</v>
      </c>
      <c r="I573">
        <v>5</v>
      </c>
      <c r="J573">
        <v>0.99270000000000003</v>
      </c>
      <c r="K573">
        <v>1</v>
      </c>
      <c r="L573">
        <v>3</v>
      </c>
      <c r="M573">
        <v>23</v>
      </c>
    </row>
    <row r="574" spans="1:13" x14ac:dyDescent="0.3">
      <c r="A574">
        <v>2</v>
      </c>
      <c r="B574">
        <v>2</v>
      </c>
      <c r="C574">
        <v>3</v>
      </c>
      <c r="D574">
        <v>28</v>
      </c>
      <c r="E574">
        <v>0.99939999999999996</v>
      </c>
      <c r="F574">
        <v>0.99239999999999995</v>
      </c>
      <c r="G574">
        <v>0.75990000000000002</v>
      </c>
      <c r="H574">
        <v>0.66339999999999999</v>
      </c>
      <c r="I574">
        <v>1</v>
      </c>
      <c r="J574">
        <v>1</v>
      </c>
      <c r="K574">
        <v>2</v>
      </c>
      <c r="L574">
        <v>3</v>
      </c>
      <c r="M574">
        <v>19</v>
      </c>
    </row>
    <row r="575" spans="1:13" x14ac:dyDescent="0.3">
      <c r="A575">
        <v>1</v>
      </c>
      <c r="B575">
        <v>1</v>
      </c>
      <c r="C575">
        <v>4</v>
      </c>
      <c r="D575">
        <v>17</v>
      </c>
      <c r="E575">
        <v>0.90910000000000002</v>
      </c>
      <c r="F575">
        <v>0.96379999999999999</v>
      </c>
      <c r="G575">
        <v>0.86219999999999997</v>
      </c>
      <c r="H575">
        <v>0.20419999999999999</v>
      </c>
      <c r="I575">
        <v>0</v>
      </c>
      <c r="J575">
        <v>0.84619999999999995</v>
      </c>
      <c r="K575">
        <v>1</v>
      </c>
      <c r="L575">
        <v>3</v>
      </c>
      <c r="M575">
        <v>11</v>
      </c>
    </row>
    <row r="576" spans="1:13" x14ac:dyDescent="0.3">
      <c r="A576">
        <v>2</v>
      </c>
      <c r="B576">
        <v>2</v>
      </c>
      <c r="C576">
        <v>4</v>
      </c>
      <c r="D576">
        <v>45</v>
      </c>
      <c r="E576">
        <v>1</v>
      </c>
      <c r="F576">
        <v>0.99980000000000002</v>
      </c>
      <c r="G576">
        <v>0.98770000000000002</v>
      </c>
      <c r="H576">
        <v>0.78559999999999997</v>
      </c>
      <c r="I576">
        <v>0</v>
      </c>
      <c r="J576">
        <v>1</v>
      </c>
      <c r="K576">
        <v>2</v>
      </c>
      <c r="L576">
        <v>3</v>
      </c>
      <c r="M576">
        <v>15</v>
      </c>
    </row>
    <row r="577" spans="1:13" x14ac:dyDescent="0.3">
      <c r="A577">
        <v>1</v>
      </c>
      <c r="B577">
        <v>1</v>
      </c>
      <c r="C577">
        <v>3</v>
      </c>
      <c r="D577">
        <v>31</v>
      </c>
      <c r="E577">
        <v>0.99990000000000001</v>
      </c>
      <c r="F577">
        <v>0.99819999999999998</v>
      </c>
      <c r="G577">
        <v>0.93610000000000004</v>
      </c>
      <c r="H577">
        <v>0.71960000000000002</v>
      </c>
      <c r="I577">
        <v>0</v>
      </c>
      <c r="J577">
        <v>1</v>
      </c>
      <c r="K577">
        <v>1</v>
      </c>
      <c r="L577">
        <v>4</v>
      </c>
      <c r="M577">
        <v>15</v>
      </c>
    </row>
    <row r="578" spans="1:13" x14ac:dyDescent="0.3">
      <c r="A578">
        <v>1</v>
      </c>
      <c r="B578">
        <v>1</v>
      </c>
      <c r="C578">
        <v>5</v>
      </c>
      <c r="D578">
        <v>13</v>
      </c>
      <c r="E578">
        <v>0.7409</v>
      </c>
      <c r="F578">
        <v>0.69359999999999999</v>
      </c>
      <c r="G578">
        <v>0.74590000000000001</v>
      </c>
      <c r="H578">
        <v>0.53779999999999994</v>
      </c>
      <c r="I578">
        <v>0</v>
      </c>
      <c r="J578">
        <v>1</v>
      </c>
      <c r="K578">
        <v>1</v>
      </c>
      <c r="L578">
        <v>4</v>
      </c>
      <c r="M578">
        <v>15</v>
      </c>
    </row>
    <row r="579" spans="1:13" x14ac:dyDescent="0.3">
      <c r="A579">
        <v>1</v>
      </c>
      <c r="B579">
        <v>1</v>
      </c>
      <c r="C579">
        <v>3</v>
      </c>
      <c r="D579">
        <v>39</v>
      </c>
      <c r="E579">
        <v>0.99450000000000005</v>
      </c>
      <c r="F579">
        <v>0.98850000000000005</v>
      </c>
      <c r="G579">
        <v>0.99609999999999999</v>
      </c>
      <c r="H579">
        <v>0.78559999999999997</v>
      </c>
      <c r="I579">
        <v>0</v>
      </c>
      <c r="J579">
        <v>0.99629999999999996</v>
      </c>
      <c r="K579">
        <v>1</v>
      </c>
      <c r="L579">
        <v>3</v>
      </c>
      <c r="M579">
        <v>15</v>
      </c>
    </row>
    <row r="580" spans="1:13" x14ac:dyDescent="0.3">
      <c r="A580">
        <v>1</v>
      </c>
      <c r="B580">
        <v>1</v>
      </c>
      <c r="C580">
        <v>4</v>
      </c>
      <c r="D580">
        <v>24</v>
      </c>
      <c r="E580">
        <v>0.99990000000000001</v>
      </c>
      <c r="F580">
        <v>0.99960000000000004</v>
      </c>
      <c r="G580">
        <v>0.96709999999999996</v>
      </c>
      <c r="H580">
        <v>0.25619999999999998</v>
      </c>
      <c r="I580">
        <v>1</v>
      </c>
      <c r="J580">
        <v>1</v>
      </c>
      <c r="K580">
        <v>1</v>
      </c>
      <c r="L580">
        <v>4</v>
      </c>
      <c r="M580">
        <v>15</v>
      </c>
    </row>
    <row r="581" spans="1:13" x14ac:dyDescent="0.3">
      <c r="A581">
        <v>1</v>
      </c>
      <c r="B581">
        <v>1</v>
      </c>
      <c r="C581">
        <v>3</v>
      </c>
      <c r="D581">
        <v>6</v>
      </c>
      <c r="E581">
        <v>0.20399999999999999</v>
      </c>
      <c r="F581">
        <v>0.2361</v>
      </c>
      <c r="G581">
        <v>0.19650000000000001</v>
      </c>
      <c r="H581">
        <v>0.1222</v>
      </c>
      <c r="I581">
        <v>0</v>
      </c>
      <c r="J581">
        <v>0.99629999999999996</v>
      </c>
      <c r="K581">
        <v>1</v>
      </c>
      <c r="L581">
        <v>3</v>
      </c>
      <c r="M581">
        <v>9</v>
      </c>
    </row>
    <row r="582" spans="1:13" x14ac:dyDescent="0.3">
      <c r="A582">
        <v>1</v>
      </c>
      <c r="B582">
        <v>1</v>
      </c>
      <c r="C582">
        <v>1</v>
      </c>
      <c r="D582">
        <v>10</v>
      </c>
      <c r="E582">
        <v>0.21590000000000001</v>
      </c>
      <c r="F582">
        <v>0.28670000000000001</v>
      </c>
      <c r="G582">
        <v>0.26879999999999998</v>
      </c>
      <c r="H582">
        <v>0.41739999999999999</v>
      </c>
      <c r="I582">
        <v>0</v>
      </c>
      <c r="J582">
        <v>0.99629999999999996</v>
      </c>
      <c r="K582">
        <v>1</v>
      </c>
      <c r="L582">
        <v>3</v>
      </c>
      <c r="M582">
        <v>15</v>
      </c>
    </row>
    <row r="583" spans="1:13" x14ac:dyDescent="0.3">
      <c r="A583">
        <v>1</v>
      </c>
      <c r="B583">
        <v>1</v>
      </c>
      <c r="C583">
        <v>5</v>
      </c>
      <c r="D583">
        <v>20</v>
      </c>
      <c r="E583">
        <v>0.94730000000000003</v>
      </c>
      <c r="F583">
        <v>0.96719999999999995</v>
      </c>
      <c r="G583">
        <v>0.87829999999999997</v>
      </c>
      <c r="H583">
        <v>0.50860000000000005</v>
      </c>
      <c r="I583">
        <v>1</v>
      </c>
      <c r="J583">
        <v>1</v>
      </c>
      <c r="K583">
        <v>1</v>
      </c>
      <c r="L583">
        <v>4</v>
      </c>
      <c r="M583">
        <v>15</v>
      </c>
    </row>
    <row r="584" spans="1:13" x14ac:dyDescent="0.3">
      <c r="A584">
        <v>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0.99629999999999996</v>
      </c>
      <c r="K584">
        <v>1</v>
      </c>
      <c r="L584">
        <v>3</v>
      </c>
      <c r="M584">
        <v>9</v>
      </c>
    </row>
    <row r="585" spans="1:13" x14ac:dyDescent="0.3">
      <c r="A585">
        <v>2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2</v>
      </c>
      <c r="L585">
        <v>3</v>
      </c>
      <c r="M585">
        <v>15</v>
      </c>
    </row>
    <row r="586" spans="1:13" x14ac:dyDescent="0.3">
      <c r="A586">
        <v>1</v>
      </c>
      <c r="B586">
        <v>1</v>
      </c>
      <c r="C586">
        <v>2</v>
      </c>
      <c r="D586">
        <v>4</v>
      </c>
      <c r="E586">
        <v>0.56479999999999997</v>
      </c>
      <c r="F586">
        <v>0.48459999999999998</v>
      </c>
      <c r="G586">
        <v>0.52280000000000004</v>
      </c>
      <c r="H586">
        <v>0.36380000000000001</v>
      </c>
      <c r="I586">
        <v>0</v>
      </c>
      <c r="J586">
        <v>0.98899999999999999</v>
      </c>
      <c r="K586">
        <v>1</v>
      </c>
      <c r="L586">
        <v>3</v>
      </c>
      <c r="M586">
        <v>15</v>
      </c>
    </row>
    <row r="587" spans="1:13" x14ac:dyDescent="0.3">
      <c r="A587">
        <v>3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3</v>
      </c>
      <c r="L587">
        <v>3</v>
      </c>
      <c r="M587">
        <v>15</v>
      </c>
    </row>
    <row r="588" spans="1:13" x14ac:dyDescent="0.3">
      <c r="A588">
        <v>1</v>
      </c>
      <c r="B588">
        <v>1</v>
      </c>
      <c r="C588">
        <v>2</v>
      </c>
      <c r="D588">
        <v>4</v>
      </c>
      <c r="E588">
        <v>0.56479999999999997</v>
      </c>
      <c r="F588">
        <v>0.48459999999999998</v>
      </c>
      <c r="G588">
        <v>0.52280000000000004</v>
      </c>
      <c r="H588">
        <v>0.36380000000000001</v>
      </c>
      <c r="I588">
        <v>0</v>
      </c>
      <c r="J588">
        <v>0.98899999999999999</v>
      </c>
      <c r="K588">
        <v>1</v>
      </c>
      <c r="L588">
        <v>3</v>
      </c>
      <c r="M588">
        <v>15</v>
      </c>
    </row>
    <row r="589" spans="1:13" x14ac:dyDescent="0.3">
      <c r="A589">
        <v>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0.99270000000000003</v>
      </c>
      <c r="K589">
        <v>1</v>
      </c>
      <c r="L589">
        <v>3</v>
      </c>
      <c r="M589">
        <v>15</v>
      </c>
    </row>
    <row r="590" spans="1:13" x14ac:dyDescent="0.3">
      <c r="A590">
        <v>1</v>
      </c>
      <c r="B590">
        <v>1</v>
      </c>
      <c r="C590">
        <v>2</v>
      </c>
      <c r="D590">
        <v>2</v>
      </c>
      <c r="E590">
        <v>0.77110000000000001</v>
      </c>
      <c r="F590">
        <v>0.8821</v>
      </c>
      <c r="G590">
        <v>0.18179999999999999</v>
      </c>
      <c r="H590">
        <v>0.14749999999999999</v>
      </c>
      <c r="I590">
        <v>0</v>
      </c>
      <c r="J590">
        <v>0.99270000000000003</v>
      </c>
      <c r="K590">
        <v>1</v>
      </c>
      <c r="L590">
        <v>3</v>
      </c>
      <c r="M590">
        <v>15</v>
      </c>
    </row>
    <row r="591" spans="1:13" x14ac:dyDescent="0.3">
      <c r="A591">
        <v>1</v>
      </c>
      <c r="B591">
        <v>1</v>
      </c>
      <c r="C591">
        <v>1</v>
      </c>
      <c r="D591">
        <v>2</v>
      </c>
      <c r="E591">
        <v>0.20880000000000001</v>
      </c>
      <c r="F591">
        <v>0.3276</v>
      </c>
      <c r="G591">
        <v>0.36559999999999998</v>
      </c>
      <c r="H591">
        <v>0.314</v>
      </c>
      <c r="I591">
        <v>0</v>
      </c>
      <c r="J591">
        <v>0.99629999999999996</v>
      </c>
      <c r="K591">
        <v>0</v>
      </c>
      <c r="L591">
        <v>0</v>
      </c>
      <c r="M591">
        <v>11</v>
      </c>
    </row>
    <row r="592" spans="1:13" x14ac:dyDescent="0.3">
      <c r="A592">
        <v>1</v>
      </c>
      <c r="B592">
        <v>1</v>
      </c>
      <c r="C592">
        <v>2</v>
      </c>
      <c r="D592">
        <v>2</v>
      </c>
      <c r="E592">
        <v>0.41089999999999999</v>
      </c>
      <c r="F592">
        <v>0.1457</v>
      </c>
      <c r="G592">
        <v>0.15160000000000001</v>
      </c>
      <c r="H592">
        <v>0.3044</v>
      </c>
      <c r="I592">
        <v>0</v>
      </c>
      <c r="J592">
        <v>0.98899999999999999</v>
      </c>
      <c r="K592">
        <v>1</v>
      </c>
      <c r="L592">
        <v>3</v>
      </c>
      <c r="M592">
        <v>12</v>
      </c>
    </row>
    <row r="593" spans="1:13" x14ac:dyDescent="0.3">
      <c r="A593">
        <v>4</v>
      </c>
      <c r="B593">
        <v>5</v>
      </c>
      <c r="C593">
        <v>3</v>
      </c>
      <c r="D593">
        <v>7</v>
      </c>
      <c r="E593">
        <v>0.53010000000000002</v>
      </c>
      <c r="F593">
        <v>0.41889999999999999</v>
      </c>
      <c r="G593">
        <v>0.4541</v>
      </c>
      <c r="H593">
        <v>0.35099999999999998</v>
      </c>
      <c r="I593">
        <v>0</v>
      </c>
      <c r="J593">
        <v>1</v>
      </c>
      <c r="K593">
        <v>3</v>
      </c>
      <c r="L593">
        <v>3</v>
      </c>
      <c r="M593">
        <v>10</v>
      </c>
    </row>
    <row r="594" spans="1:13" x14ac:dyDescent="0.3">
      <c r="A594">
        <v>2</v>
      </c>
      <c r="B594">
        <v>2</v>
      </c>
      <c r="C594">
        <v>4</v>
      </c>
      <c r="D594">
        <v>39</v>
      </c>
      <c r="E594">
        <v>1</v>
      </c>
      <c r="F594">
        <v>0.99990000000000001</v>
      </c>
      <c r="G594">
        <v>0.99819999999999998</v>
      </c>
      <c r="H594">
        <v>0.53979999999999995</v>
      </c>
      <c r="I594">
        <v>0</v>
      </c>
      <c r="J594">
        <v>0.99629999999999996</v>
      </c>
      <c r="K594">
        <v>2</v>
      </c>
      <c r="L594">
        <v>3</v>
      </c>
      <c r="M594">
        <v>10</v>
      </c>
    </row>
    <row r="595" spans="1:13" x14ac:dyDescent="0.3">
      <c r="A595">
        <v>1</v>
      </c>
      <c r="B595">
        <v>1</v>
      </c>
      <c r="C595">
        <v>4</v>
      </c>
      <c r="D595">
        <v>25</v>
      </c>
      <c r="E595">
        <v>0.99990000000000001</v>
      </c>
      <c r="F595">
        <v>0.99960000000000004</v>
      </c>
      <c r="G595">
        <v>0.95669999999999999</v>
      </c>
      <c r="H595">
        <v>0.38869999999999999</v>
      </c>
      <c r="I595">
        <v>0</v>
      </c>
      <c r="J595">
        <v>0.97799999999999998</v>
      </c>
      <c r="K595">
        <v>0</v>
      </c>
      <c r="L595">
        <v>0</v>
      </c>
      <c r="M595">
        <v>12</v>
      </c>
    </row>
    <row r="596" spans="1:13" x14ac:dyDescent="0.3">
      <c r="A596">
        <v>1</v>
      </c>
      <c r="B596">
        <v>1</v>
      </c>
      <c r="C596">
        <v>4</v>
      </c>
      <c r="D596">
        <v>25</v>
      </c>
      <c r="E596">
        <v>0.99990000000000001</v>
      </c>
      <c r="F596">
        <v>0.99960000000000004</v>
      </c>
      <c r="G596">
        <v>0.95669999999999999</v>
      </c>
      <c r="H596">
        <v>0.38869999999999999</v>
      </c>
      <c r="I596">
        <v>0</v>
      </c>
      <c r="J596">
        <v>0.97799999999999998</v>
      </c>
      <c r="K596">
        <v>0</v>
      </c>
      <c r="L596">
        <v>0</v>
      </c>
      <c r="M596">
        <v>12</v>
      </c>
    </row>
    <row r="597" spans="1:13" x14ac:dyDescent="0.3">
      <c r="A597">
        <v>2</v>
      </c>
      <c r="B597">
        <v>2</v>
      </c>
      <c r="C597">
        <v>5</v>
      </c>
      <c r="D597">
        <v>22</v>
      </c>
      <c r="E597">
        <v>0.98009999999999997</v>
      </c>
      <c r="F597">
        <v>0.98719999999999997</v>
      </c>
      <c r="G597">
        <v>0.9637</v>
      </c>
      <c r="H597">
        <v>0.68</v>
      </c>
      <c r="I597">
        <v>0</v>
      </c>
      <c r="J597">
        <v>0.99629999999999996</v>
      </c>
      <c r="K597">
        <v>2</v>
      </c>
      <c r="L597">
        <v>3</v>
      </c>
      <c r="M597">
        <v>18</v>
      </c>
    </row>
    <row r="598" spans="1:13" x14ac:dyDescent="0.3">
      <c r="A598">
        <v>1</v>
      </c>
      <c r="B598">
        <v>1</v>
      </c>
      <c r="C598">
        <v>3</v>
      </c>
      <c r="D598">
        <v>27</v>
      </c>
      <c r="E598">
        <v>0.99950000000000006</v>
      </c>
      <c r="F598">
        <v>0.99460000000000004</v>
      </c>
      <c r="G598">
        <v>0.85709999999999997</v>
      </c>
      <c r="H598">
        <v>0.49030000000000001</v>
      </c>
      <c r="I598">
        <v>0</v>
      </c>
      <c r="J598">
        <v>0.99270000000000003</v>
      </c>
      <c r="K598">
        <v>1</v>
      </c>
      <c r="L598">
        <v>3</v>
      </c>
      <c r="M598">
        <v>10</v>
      </c>
    </row>
    <row r="599" spans="1:13" x14ac:dyDescent="0.3">
      <c r="A599">
        <v>1</v>
      </c>
      <c r="B599">
        <v>1</v>
      </c>
      <c r="C599">
        <v>1</v>
      </c>
      <c r="D599">
        <v>6</v>
      </c>
      <c r="E599">
        <v>0.30259999999999998</v>
      </c>
      <c r="F599">
        <v>0.2281</v>
      </c>
      <c r="G599">
        <v>0.32740000000000002</v>
      </c>
      <c r="H599">
        <v>0.31369999999999998</v>
      </c>
      <c r="I599">
        <v>0</v>
      </c>
      <c r="J599">
        <v>0.99629999999999996</v>
      </c>
      <c r="K599">
        <v>1</v>
      </c>
      <c r="L599">
        <v>3</v>
      </c>
      <c r="M599">
        <v>9</v>
      </c>
    </row>
    <row r="600" spans="1:13" x14ac:dyDescent="0.3">
      <c r="A600">
        <v>1</v>
      </c>
      <c r="B600">
        <v>1</v>
      </c>
      <c r="C600">
        <v>3</v>
      </c>
      <c r="D600">
        <v>27</v>
      </c>
      <c r="E600">
        <v>0.78420000000000001</v>
      </c>
      <c r="F600">
        <v>0.74409999999999998</v>
      </c>
      <c r="G600">
        <v>0.84379999999999999</v>
      </c>
      <c r="H600">
        <v>0.72850000000000004</v>
      </c>
      <c r="I600">
        <v>1</v>
      </c>
      <c r="J600">
        <v>1</v>
      </c>
      <c r="K600">
        <v>1</v>
      </c>
      <c r="L600">
        <v>3</v>
      </c>
      <c r="M600">
        <v>13</v>
      </c>
    </row>
    <row r="601" spans="1:13" x14ac:dyDescent="0.3">
      <c r="A601">
        <v>1</v>
      </c>
      <c r="B601">
        <v>1</v>
      </c>
      <c r="C601">
        <v>3</v>
      </c>
      <c r="D601">
        <v>11</v>
      </c>
      <c r="E601">
        <v>0.55810000000000004</v>
      </c>
      <c r="F601">
        <v>0.56499999999999995</v>
      </c>
      <c r="G601">
        <v>0.6552</v>
      </c>
      <c r="H601">
        <v>0.4491</v>
      </c>
      <c r="I601">
        <v>0</v>
      </c>
      <c r="J601">
        <v>0.99629999999999996</v>
      </c>
      <c r="K601">
        <v>0</v>
      </c>
      <c r="L601">
        <v>0</v>
      </c>
      <c r="M601">
        <v>12</v>
      </c>
    </row>
    <row r="602" spans="1:13" x14ac:dyDescent="0.3">
      <c r="A602">
        <v>1</v>
      </c>
      <c r="B602">
        <v>1</v>
      </c>
      <c r="C602">
        <v>3</v>
      </c>
      <c r="D602">
        <v>11</v>
      </c>
      <c r="E602">
        <v>0.48599999999999999</v>
      </c>
      <c r="F602">
        <v>0.39079999999999998</v>
      </c>
      <c r="G602">
        <v>0.53290000000000004</v>
      </c>
      <c r="H602">
        <v>0.24310000000000001</v>
      </c>
      <c r="I602">
        <v>0</v>
      </c>
      <c r="J602">
        <v>0.97799999999999998</v>
      </c>
      <c r="K602">
        <v>1</v>
      </c>
      <c r="L602">
        <v>3</v>
      </c>
      <c r="M602">
        <v>16</v>
      </c>
    </row>
    <row r="603" spans="1:13" x14ac:dyDescent="0.3">
      <c r="A603">
        <v>1</v>
      </c>
      <c r="B603">
        <v>1</v>
      </c>
      <c r="C603">
        <v>3</v>
      </c>
      <c r="D603">
        <v>30</v>
      </c>
      <c r="E603">
        <v>0.99990000000000001</v>
      </c>
      <c r="F603">
        <v>0.99829999999999997</v>
      </c>
      <c r="G603">
        <v>0.93740000000000001</v>
      </c>
      <c r="H603">
        <v>0.71960000000000002</v>
      </c>
      <c r="I603">
        <v>0</v>
      </c>
      <c r="J603">
        <v>1</v>
      </c>
      <c r="K603">
        <v>1</v>
      </c>
      <c r="L603">
        <v>4</v>
      </c>
      <c r="M603">
        <v>11</v>
      </c>
    </row>
    <row r="604" spans="1:13" x14ac:dyDescent="0.3">
      <c r="A604">
        <v>1</v>
      </c>
      <c r="B604">
        <v>1</v>
      </c>
      <c r="C604">
        <v>3</v>
      </c>
      <c r="D604">
        <v>12</v>
      </c>
      <c r="E604">
        <v>0.49509999999999998</v>
      </c>
      <c r="F604">
        <v>0.39860000000000001</v>
      </c>
      <c r="G604">
        <v>0.53390000000000004</v>
      </c>
      <c r="H604">
        <v>0.24310000000000001</v>
      </c>
      <c r="I604">
        <v>0</v>
      </c>
      <c r="J604">
        <v>0.97799999999999998</v>
      </c>
      <c r="K604">
        <v>1</v>
      </c>
      <c r="L604">
        <v>3</v>
      </c>
      <c r="M604">
        <v>18</v>
      </c>
    </row>
    <row r="605" spans="1:13" x14ac:dyDescent="0.3">
      <c r="A605">
        <v>1</v>
      </c>
      <c r="B605">
        <v>1</v>
      </c>
      <c r="C605">
        <v>3</v>
      </c>
      <c r="D605">
        <v>5</v>
      </c>
      <c r="E605">
        <v>0.14050000000000001</v>
      </c>
      <c r="F605">
        <v>0.23169999999999999</v>
      </c>
      <c r="G605">
        <v>0.24210000000000001</v>
      </c>
      <c r="H605">
        <v>9.8400000000000001E-2</v>
      </c>
      <c r="I605">
        <v>0</v>
      </c>
      <c r="J605">
        <v>0.98529999999999995</v>
      </c>
      <c r="K605">
        <v>0</v>
      </c>
      <c r="L605">
        <v>0</v>
      </c>
      <c r="M605">
        <v>8</v>
      </c>
    </row>
    <row r="606" spans="1:13" x14ac:dyDescent="0.3">
      <c r="A606">
        <v>1</v>
      </c>
      <c r="B606">
        <v>1</v>
      </c>
      <c r="C606">
        <v>4</v>
      </c>
      <c r="D606">
        <v>26</v>
      </c>
      <c r="E606">
        <v>0.99309999999999998</v>
      </c>
      <c r="F606">
        <v>0.99390000000000001</v>
      </c>
      <c r="G606">
        <v>0.98040000000000005</v>
      </c>
      <c r="H606">
        <v>0.42159999999999997</v>
      </c>
      <c r="I606">
        <v>0</v>
      </c>
      <c r="J606">
        <v>0.99629999999999996</v>
      </c>
      <c r="K606">
        <v>1</v>
      </c>
      <c r="L606">
        <v>6</v>
      </c>
      <c r="M606">
        <v>9</v>
      </c>
    </row>
    <row r="607" spans="1:13" x14ac:dyDescent="0.3">
      <c r="A607">
        <v>2</v>
      </c>
      <c r="B607">
        <v>2</v>
      </c>
      <c r="C607">
        <v>2</v>
      </c>
      <c r="D607">
        <v>3</v>
      </c>
      <c r="E607">
        <v>0.41610000000000003</v>
      </c>
      <c r="F607">
        <v>0.24079999999999999</v>
      </c>
      <c r="G607">
        <v>0.2515</v>
      </c>
      <c r="H607">
        <v>0.35920000000000002</v>
      </c>
      <c r="I607">
        <v>0</v>
      </c>
      <c r="J607">
        <v>1</v>
      </c>
      <c r="K607">
        <v>1</v>
      </c>
      <c r="L607">
        <v>6</v>
      </c>
      <c r="M607">
        <v>9</v>
      </c>
    </row>
    <row r="608" spans="1:13" x14ac:dyDescent="0.3">
      <c r="A608">
        <v>1</v>
      </c>
      <c r="B608">
        <v>2</v>
      </c>
      <c r="C608">
        <v>2</v>
      </c>
      <c r="D608">
        <v>4</v>
      </c>
      <c r="E608">
        <v>0.45350000000000001</v>
      </c>
      <c r="F608">
        <v>0.25190000000000001</v>
      </c>
      <c r="G608">
        <v>0.22620000000000001</v>
      </c>
      <c r="H608">
        <v>0.33460000000000001</v>
      </c>
      <c r="I608">
        <v>0</v>
      </c>
      <c r="J608">
        <v>1</v>
      </c>
      <c r="K608">
        <v>3</v>
      </c>
      <c r="L608">
        <v>3</v>
      </c>
      <c r="M608">
        <v>9</v>
      </c>
    </row>
    <row r="609" spans="1:13" x14ac:dyDescent="0.3">
      <c r="A609">
        <v>1</v>
      </c>
      <c r="B609">
        <v>1</v>
      </c>
      <c r="C609">
        <v>2</v>
      </c>
      <c r="D609">
        <v>8</v>
      </c>
      <c r="E609">
        <v>0.46500000000000002</v>
      </c>
      <c r="F609">
        <v>0.3695</v>
      </c>
      <c r="G609">
        <v>0.4118</v>
      </c>
      <c r="H609">
        <v>0.13159999999999999</v>
      </c>
      <c r="I609">
        <v>0</v>
      </c>
      <c r="J609">
        <v>0.98899999999999999</v>
      </c>
      <c r="K609">
        <v>0</v>
      </c>
      <c r="L609">
        <v>0</v>
      </c>
      <c r="M609">
        <v>15</v>
      </c>
    </row>
    <row r="610" spans="1:13" x14ac:dyDescent="0.3">
      <c r="A610">
        <v>1</v>
      </c>
      <c r="B610">
        <v>1</v>
      </c>
      <c r="C610">
        <v>3</v>
      </c>
      <c r="D610">
        <v>15</v>
      </c>
      <c r="E610">
        <v>0.78969999999999996</v>
      </c>
      <c r="F610">
        <v>0.75060000000000004</v>
      </c>
      <c r="G610">
        <v>0.5978</v>
      </c>
      <c r="H610">
        <v>0.55730000000000002</v>
      </c>
      <c r="I610">
        <v>0</v>
      </c>
      <c r="J610">
        <v>1</v>
      </c>
      <c r="K610">
        <v>1</v>
      </c>
      <c r="L610">
        <v>5</v>
      </c>
      <c r="M610">
        <v>15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C536-0644-45F5-8B9C-A876FE5E6A94}">
  <dimension ref="A1:AD610"/>
  <sheetViews>
    <sheetView zoomScale="70" zoomScaleNormal="70" workbookViewId="0">
      <selection activeCell="C41" sqref="C41"/>
    </sheetView>
  </sheetViews>
  <sheetFormatPr defaultRowHeight="14.4" x14ac:dyDescent="0.3"/>
  <cols>
    <col min="1" max="1" width="17.33203125" bestFit="1" customWidth="1"/>
    <col min="2" max="2" width="26.109375" bestFit="1" customWidth="1"/>
    <col min="3" max="3" width="13" bestFit="1" customWidth="1"/>
    <col min="4" max="4" width="4.5546875" bestFit="1" customWidth="1"/>
    <col min="5" max="5" width="15.33203125" bestFit="1" customWidth="1"/>
    <col min="6" max="6" width="7.33203125" bestFit="1" customWidth="1"/>
    <col min="7" max="7" width="6.6640625" bestFit="1" customWidth="1"/>
    <col min="8" max="8" width="5.6640625" bestFit="1" customWidth="1"/>
    <col min="10" max="10" width="26.6640625" bestFit="1" customWidth="1"/>
    <col min="11" max="11" width="20.88671875" bestFit="1" customWidth="1"/>
    <col min="12" max="12" width="27.5546875" bestFit="1" customWidth="1"/>
    <col min="13" max="13" width="35.5546875" bestFit="1" customWidth="1"/>
    <col min="14" max="14" width="30.109375" bestFit="1" customWidth="1"/>
    <col min="15" max="15" width="13" bestFit="1" customWidth="1"/>
    <col min="16" max="16" width="22.5546875" customWidth="1"/>
    <col min="17" max="17" width="28.6640625" customWidth="1"/>
    <col min="18" max="18" width="21.5546875" customWidth="1"/>
    <col min="19" max="19" width="22.5546875" customWidth="1"/>
    <col min="20" max="20" width="11.5546875" bestFit="1" customWidth="1"/>
    <col min="21" max="21" width="16" customWidth="1"/>
    <col min="22" max="22" width="25" bestFit="1" customWidth="1"/>
    <col min="23" max="23" width="6.6640625" bestFit="1" customWidth="1"/>
    <col min="24" max="24" width="13.88671875" bestFit="1" customWidth="1"/>
    <col min="25" max="25" width="31.5546875" bestFit="1" customWidth="1"/>
    <col min="26" max="26" width="11.88671875" bestFit="1" customWidth="1"/>
    <col min="27" max="27" width="12.6640625" bestFit="1" customWidth="1"/>
    <col min="28" max="28" width="9.6640625" bestFit="1" customWidth="1"/>
    <col min="29" max="29" width="14.6640625" bestFit="1" customWidth="1"/>
    <col min="30" max="30" width="15.33203125" bestFit="1" customWidth="1"/>
  </cols>
  <sheetData>
    <row r="1" spans="1:25" x14ac:dyDescent="0.3">
      <c r="N1" t="s">
        <v>1180</v>
      </c>
      <c r="O1" s="5" t="s">
        <v>457</v>
      </c>
      <c r="Q1" s="59" t="s">
        <v>459</v>
      </c>
      <c r="R1" s="59" t="s">
        <v>472</v>
      </c>
      <c r="S1" s="59" t="s">
        <v>476</v>
      </c>
      <c r="T1" s="59" t="s">
        <v>477</v>
      </c>
      <c r="U1" s="59" t="s">
        <v>484</v>
      </c>
      <c r="V1" s="59" t="s">
        <v>491</v>
      </c>
      <c r="X1" s="3" t="s">
        <v>22</v>
      </c>
      <c r="Y1" t="s">
        <v>57</v>
      </c>
    </row>
    <row r="2" spans="1:25" x14ac:dyDescent="0.3">
      <c r="A2" s="3" t="s">
        <v>22</v>
      </c>
      <c r="B2" t="s">
        <v>1181</v>
      </c>
      <c r="N2" t="s">
        <v>59</v>
      </c>
      <c r="O2">
        <v>2</v>
      </c>
      <c r="Q2" s="59">
        <f>(Table1[[#This Row],[log_Mtb_NP_Prtn_count]]-MIN(Table1[log_Mtb_NP_Prtn_count]))/(MAX(Table1[log_Mtb_NP_Prtn_count])-MIN(Table1[log_Mtb_NP_Prtn_count]))</f>
        <v>0.23137821315975918</v>
      </c>
      <c r="R2" s="59">
        <f>(Table1[[#This Row],[log_Locus_count]]-MIN(Table1[log_Locus_count]))/(MAX(Table1[log_Locus_count])-MIN(Table1[log_Locus_count]))</f>
        <v>1</v>
      </c>
      <c r="S2" s="59">
        <f>(Table1[[#This Row],[log_Alleles_count]]-MIN(Table1[log_Alleles_count]))/(MAX(Table1[log_Alleles_count])-MIN(Table1[log_Alleles_count]))</f>
        <v>0.82680318494310867</v>
      </c>
      <c r="T2" s="59">
        <v>1</v>
      </c>
      <c r="U2" s="59">
        <v>0.99629999999999996</v>
      </c>
      <c r="V2" s="59">
        <f>(Table1[[#This Row],[HEG_expr_score]]-MIN(Table1[HEG_expr_score]))/(MAX(Table1[HEG_expr_score])-MIN(Table1[HEG_expr_score]))</f>
        <v>0.66666666666666663</v>
      </c>
      <c r="X2" s="4" t="s">
        <v>59</v>
      </c>
      <c r="Y2">
        <v>2</v>
      </c>
    </row>
    <row r="3" spans="1:25" x14ac:dyDescent="0.3">
      <c r="A3" s="4" t="s">
        <v>1182</v>
      </c>
      <c r="B3">
        <v>31</v>
      </c>
      <c r="N3" t="s">
        <v>915</v>
      </c>
      <c r="O3">
        <v>0</v>
      </c>
      <c r="Q3" s="59">
        <f>(Table1[[#This Row],[log_Mtb_NP_Prtn_count]]-MIN(Table1[log_Mtb_NP_Prtn_count]))/(MAX(Table1[log_Mtb_NP_Prtn_count])-MIN(Table1[log_Mtb_NP_Prtn_count]))</f>
        <v>0.23137821315975918</v>
      </c>
      <c r="R3" s="59">
        <f>(Table1[[#This Row],[log_Locus_count]]-MIN(Table1[log_Locus_count]))/(MAX(Table1[log_Locus_count])-MIN(Table1[log_Locus_count]))</f>
        <v>0.77397603162912088</v>
      </c>
      <c r="S3" s="59">
        <f>(Table1[[#This Row],[log_Alleles_count]]-MIN(Table1[log_Alleles_count]))/(MAX(Table1[log_Alleles_count])-MIN(Table1[log_Alleles_count]))</f>
        <v>0.7931371178131621</v>
      </c>
      <c r="T3" s="59">
        <v>1</v>
      </c>
      <c r="U3" s="59">
        <v>0.99270000000000003</v>
      </c>
      <c r="V3" s="59">
        <f>(Table1[[#This Row],[HEG_expr_score]]-MIN(Table1[HEG_expr_score]))/(MAX(Table1[HEG_expr_score])-MIN(Table1[HEG_expr_score]))</f>
        <v>0.33333333333333331</v>
      </c>
      <c r="X3" s="4" t="s">
        <v>61</v>
      </c>
      <c r="Y3">
        <v>496</v>
      </c>
    </row>
    <row r="4" spans="1:25" x14ac:dyDescent="0.3">
      <c r="A4" s="4" t="s">
        <v>1183</v>
      </c>
      <c r="B4">
        <v>109</v>
      </c>
      <c r="N4" t="s">
        <v>61</v>
      </c>
      <c r="O4">
        <v>496</v>
      </c>
      <c r="Q4" s="59">
        <f>(Table1[[#This Row],[log_Mtb_NP_Prtn_count]]-MIN(Table1[log_Mtb_NP_Prtn_count]))/(MAX(Table1[log_Mtb_NP_Prtn_count])-MIN(Table1[log_Mtb_NP_Prtn_count]))</f>
        <v>0.23137821315975918</v>
      </c>
      <c r="R4" s="59">
        <f>(Table1[[#This Row],[log_Locus_count]]-MIN(Table1[log_Locus_count]))/(MAX(Table1[log_Locus_count])-MIN(Table1[log_Locus_count]))</f>
        <v>0.52832083357371873</v>
      </c>
      <c r="S4" s="59">
        <f>(Table1[[#This Row],[log_Alleles_count]]-MIN(Table1[log_Alleles_count]))/(MAX(Table1[log_Alleles_count])-MIN(Table1[log_Alleles_count]))</f>
        <v>0.61731968150568906</v>
      </c>
      <c r="T4" s="59">
        <v>1</v>
      </c>
      <c r="U4" s="59">
        <v>1</v>
      </c>
      <c r="V4" s="59">
        <f>(Table1[[#This Row],[HEG_expr_score]]-MIN(Table1[HEG_expr_score]))/(MAX(Table1[HEG_expr_score])-MIN(Table1[HEG_expr_score]))</f>
        <v>0.33333333333333331</v>
      </c>
      <c r="X4" s="4" t="s">
        <v>63</v>
      </c>
      <c r="Y4">
        <v>52</v>
      </c>
    </row>
    <row r="5" spans="1:25" x14ac:dyDescent="0.3">
      <c r="A5" s="4" t="s">
        <v>1184</v>
      </c>
      <c r="B5">
        <v>187</v>
      </c>
      <c r="N5" t="s">
        <v>63</v>
      </c>
      <c r="O5">
        <v>52</v>
      </c>
      <c r="Q5" s="59">
        <f>(Table1[[#This Row],[log_Mtb_NP_Prtn_count]]-MIN(Table1[log_Mtb_NP_Prtn_count]))/(MAX(Table1[log_Mtb_NP_Prtn_count])-MIN(Table1[log_Mtb_NP_Prtn_count]))</f>
        <v>0.23137821315975918</v>
      </c>
      <c r="R5" s="59">
        <f>(Table1[[#This Row],[log_Locus_count]]-MIN(Table1[log_Locus_count]))/(MAX(Table1[log_Locus_count])-MIN(Table1[log_Locus_count]))</f>
        <v>0.66666666666666674</v>
      </c>
      <c r="S5" s="59">
        <f>(Table1[[#This Row],[log_Alleles_count]]-MIN(Table1[log_Alleles_count]))/(MAX(Table1[log_Alleles_count])-MIN(Table1[log_Alleles_count]))</f>
        <v>0.51213756225093365</v>
      </c>
      <c r="T5" s="59">
        <v>1</v>
      </c>
      <c r="U5" s="59">
        <v>1</v>
      </c>
      <c r="V5" s="59">
        <f>(Table1[[#This Row],[HEG_expr_score]]-MIN(Table1[HEG_expr_score]))/(MAX(Table1[HEG_expr_score])-MIN(Table1[HEG_expr_score]))</f>
        <v>0.33333333333333331</v>
      </c>
      <c r="X5" s="4" t="s">
        <v>64</v>
      </c>
      <c r="Y5">
        <v>27</v>
      </c>
    </row>
    <row r="6" spans="1:25" x14ac:dyDescent="0.3">
      <c r="A6" s="4" t="s">
        <v>1185</v>
      </c>
      <c r="B6">
        <v>282</v>
      </c>
      <c r="N6" t="s">
        <v>64</v>
      </c>
      <c r="O6">
        <v>27</v>
      </c>
      <c r="Q6" s="59">
        <f>(Table1[[#This Row],[log_Mtb_NP_Prtn_count]]-MIN(Table1[log_Mtb_NP_Prtn_count]))/(MAX(Table1[log_Mtb_NP_Prtn_count])-MIN(Table1[log_Mtb_NP_Prtn_count]))</f>
        <v>0.23137821315975918</v>
      </c>
      <c r="R6" s="59">
        <f>(Table1[[#This Row],[log_Locus_count]]-MIN(Table1[log_Locus_count]))/(MAX(Table1[log_Locus_count])-MIN(Table1[log_Locus_count]))</f>
        <v>1</v>
      </c>
      <c r="S6" s="59">
        <f>(Table1[[#This Row],[log_Alleles_count]]-MIN(Table1[log_Alleles_count]))/(MAX(Table1[log_Alleles_count])-MIN(Table1[log_Alleles_count]))</f>
        <v>0.80330941898945951</v>
      </c>
      <c r="T6" s="59">
        <v>1</v>
      </c>
      <c r="U6" s="59">
        <v>1</v>
      </c>
      <c r="V6" s="59">
        <f>(Table1[[#This Row],[HEG_expr_score]]-MIN(Table1[HEG_expr_score]))/(MAX(Table1[HEG_expr_score])-MIN(Table1[HEG_expr_score]))</f>
        <v>0.33333333333333331</v>
      </c>
      <c r="X6" s="4" t="s">
        <v>66</v>
      </c>
      <c r="Y6">
        <v>28</v>
      </c>
    </row>
    <row r="7" spans="1:25" x14ac:dyDescent="0.3">
      <c r="A7" s="4" t="s">
        <v>33</v>
      </c>
      <c r="B7">
        <v>609</v>
      </c>
      <c r="N7" t="s">
        <v>66</v>
      </c>
      <c r="O7">
        <v>28</v>
      </c>
      <c r="Q7" s="59">
        <f>(Table1[[#This Row],[log_Mtb_NP_Prtn_count]]-MIN(Table1[log_Mtb_NP_Prtn_count]))/(MAX(Table1[log_Mtb_NP_Prtn_count])-MIN(Table1[log_Mtb_NP_Prtn_count]))</f>
        <v>0.23137821315975918</v>
      </c>
      <c r="R7" s="59">
        <f>(Table1[[#This Row],[log_Locus_count]]-MIN(Table1[log_Locus_count]))/(MAX(Table1[log_Locus_count])-MIN(Table1[log_Locus_count]))</f>
        <v>0.93578497401920135</v>
      </c>
      <c r="S7" s="59">
        <f>(Table1[[#This Row],[log_Alleles_count]]-MIN(Table1[log_Alleles_count]))/(MAX(Table1[log_Alleles_count])-MIN(Table1[log_Alleles_count]))</f>
        <v>0.85972637148991937</v>
      </c>
      <c r="T7" s="59">
        <v>1</v>
      </c>
      <c r="U7" s="59">
        <v>0.99270000000000003</v>
      </c>
      <c r="V7" s="59">
        <f>(Table1[[#This Row],[HEG_expr_score]]-MIN(Table1[HEG_expr_score]))/(MAX(Table1[HEG_expr_score])-MIN(Table1[HEG_expr_score]))</f>
        <v>0.33333333333333331</v>
      </c>
      <c r="X7" s="4" t="s">
        <v>68</v>
      </c>
      <c r="Y7">
        <v>2</v>
      </c>
    </row>
    <row r="8" spans="1:25" x14ac:dyDescent="0.3">
      <c r="N8" t="s">
        <v>68</v>
      </c>
      <c r="O8">
        <v>2</v>
      </c>
      <c r="Q8" s="59">
        <f>(Table1[[#This Row],[log_Mtb_NP_Prtn_count]]-MIN(Table1[log_Mtb_NP_Prtn_count]))/(MAX(Table1[log_Mtb_NP_Prtn_count])-MIN(Table1[log_Mtb_NP_Prtn_count]))</f>
        <v>0.23137821315975918</v>
      </c>
      <c r="R8" s="59">
        <f>(Table1[[#This Row],[log_Locus_count]]-MIN(Table1[log_Locus_count]))/(MAX(Table1[log_Locus_count])-MIN(Table1[log_Locus_count]))</f>
        <v>0.77397603162912088</v>
      </c>
      <c r="S8" s="59">
        <f>(Table1[[#This Row],[log_Alleles_count]]-MIN(Table1[log_Alleles_count]))/(MAX(Table1[log_Alleles_count])-MIN(Table1[log_Alleles_count]))</f>
        <v>0.74020477741466306</v>
      </c>
      <c r="T8" s="59">
        <v>1</v>
      </c>
      <c r="U8" s="59">
        <v>0.99270000000000003</v>
      </c>
      <c r="V8" s="59">
        <f>(Table1[[#This Row],[HEG_expr_score]]-MIN(Table1[HEG_expr_score]))/(MAX(Table1[HEG_expr_score])-MIN(Table1[HEG_expr_score]))</f>
        <v>0.33333333333333331</v>
      </c>
      <c r="X8" s="4" t="s">
        <v>70</v>
      </c>
      <c r="Y8">
        <v>1</v>
      </c>
    </row>
    <row r="9" spans="1:25" x14ac:dyDescent="0.3">
      <c r="N9" t="s">
        <v>70</v>
      </c>
      <c r="O9">
        <v>1</v>
      </c>
      <c r="Q9" s="59">
        <f>(Table1[[#This Row],[log_Mtb_NP_Prtn_count]]-MIN(Table1[log_Mtb_NP_Prtn_count]))/(MAX(Table1[log_Mtb_NP_Prtn_count])-MIN(Table1[log_Mtb_NP_Prtn_count]))</f>
        <v>0.23137821315975918</v>
      </c>
      <c r="R9" s="59">
        <f>(Table1[[#This Row],[log_Locus_count]]-MIN(Table1[log_Locus_count]))/(MAX(Table1[log_Locus_count])-MIN(Table1[log_Locus_count]))</f>
        <v>0.77397603162912088</v>
      </c>
      <c r="S9" s="59">
        <f>(Table1[[#This Row],[log_Alleles_count]]-MIN(Table1[log_Alleles_count]))/(MAX(Table1[log_Alleles_count])-MIN(Table1[log_Alleles_count]))</f>
        <v>0.7931371178131621</v>
      </c>
      <c r="T9" s="59">
        <v>0.999</v>
      </c>
      <c r="U9" s="59">
        <v>0.99270000000000003</v>
      </c>
      <c r="V9" s="59">
        <f>(Table1[[#This Row],[HEG_expr_score]]-MIN(Table1[HEG_expr_score]))/(MAX(Table1[HEG_expr_score])-MIN(Table1[HEG_expr_score]))</f>
        <v>0.33333333333333331</v>
      </c>
      <c r="X9" s="4" t="s">
        <v>72</v>
      </c>
      <c r="Y9">
        <v>1</v>
      </c>
    </row>
    <row r="10" spans="1:25" x14ac:dyDescent="0.3">
      <c r="N10" t="s">
        <v>380</v>
      </c>
      <c r="O10">
        <v>0</v>
      </c>
      <c r="Q10" s="59">
        <f>(Table1[[#This Row],[log_Mtb_NP_Prtn_count]]-MIN(Table1[log_Mtb_NP_Prtn_count]))/(MAX(Table1[log_Mtb_NP_Prtn_count])-MIN(Table1[log_Mtb_NP_Prtn_count]))</f>
        <v>0.23137821315975918</v>
      </c>
      <c r="R10" s="59">
        <f>(Table1[[#This Row],[log_Locus_count]]-MIN(Table1[log_Locus_count]))/(MAX(Table1[log_Locus_count])-MIN(Table1[log_Locus_count]))</f>
        <v>0.52832083357371873</v>
      </c>
      <c r="S10" s="59">
        <f>(Table1[[#This Row],[log_Alleles_count]]-MIN(Table1[log_Alleles_count]))/(MAX(Table1[log_Alleles_count])-MIN(Table1[log_Alleles_count]))</f>
        <v>0.75315286000261539</v>
      </c>
      <c r="T10" s="59">
        <v>1</v>
      </c>
      <c r="U10" s="59">
        <v>1</v>
      </c>
      <c r="V10" s="59">
        <f>(Table1[[#This Row],[HEG_expr_score]]-MIN(Table1[HEG_expr_score]))/(MAX(Table1[HEG_expr_score])-MIN(Table1[HEG_expr_score]))</f>
        <v>0.33333333333333331</v>
      </c>
      <c r="X10" s="4" t="s">
        <v>33</v>
      </c>
      <c r="Y10">
        <v>609</v>
      </c>
    </row>
    <row r="11" spans="1:25" x14ac:dyDescent="0.3">
      <c r="N11" t="s">
        <v>1186</v>
      </c>
      <c r="O11">
        <v>1</v>
      </c>
      <c r="Q11" s="59">
        <f>(Table1[[#This Row],[log_Mtb_NP_Prtn_count]]-MIN(Table1[log_Mtb_NP_Prtn_count]))/(MAX(Table1[log_Mtb_NP_Prtn_count])-MIN(Table1[log_Mtb_NP_Prtn_count]))</f>
        <v>0.23137821315975918</v>
      </c>
      <c r="R11" s="59">
        <f>(Table1[[#This Row],[log_Locus_count]]-MIN(Table1[log_Locus_count]))/(MAX(Table1[log_Locus_count])-MIN(Table1[log_Locus_count]))</f>
        <v>0.52832083357371873</v>
      </c>
      <c r="S11" s="59">
        <f>(Table1[[#This Row],[log_Alleles_count]]-MIN(Table1[log_Alleles_count]))/(MAX(Table1[log_Alleles_count])-MIN(Table1[log_Alleles_count]))</f>
        <v>0.34374045372979056</v>
      </c>
      <c r="T11" s="59">
        <v>1</v>
      </c>
      <c r="U11" s="59">
        <v>1</v>
      </c>
      <c r="V11" s="59">
        <f>(Table1[[#This Row],[HEG_expr_score]]-MIN(Table1[HEG_expr_score]))/(MAX(Table1[HEG_expr_score])-MIN(Table1[HEG_expr_score]))</f>
        <v>0.33333333333333331</v>
      </c>
    </row>
    <row r="12" spans="1:25" x14ac:dyDescent="0.3">
      <c r="Q12" s="59">
        <f>(Table1[[#This Row],[log_Mtb_NP_Prtn_count]]-MIN(Table1[log_Mtb_NP_Prtn_count]))/(MAX(Table1[log_Mtb_NP_Prtn_count])-MIN(Table1[log_Mtb_NP_Prtn_count]))</f>
        <v>0.23137821315975918</v>
      </c>
      <c r="R12" s="59">
        <f>(Table1[[#This Row],[log_Locus_count]]-MIN(Table1[log_Locus_count]))/(MAX(Table1[log_Locus_count])-MIN(Table1[log_Locus_count]))</f>
        <v>0.77397603162912088</v>
      </c>
      <c r="S12" s="59">
        <f>(Table1[[#This Row],[log_Alleles_count]]-MIN(Table1[log_Alleles_count]))/(MAX(Table1[log_Alleles_count])-MIN(Table1[log_Alleles_count]))</f>
        <v>0.69585758706353373</v>
      </c>
      <c r="T12" s="59">
        <v>1</v>
      </c>
      <c r="U12" s="59">
        <v>1</v>
      </c>
      <c r="V12" s="59">
        <f>(Table1[[#This Row],[HEG_expr_score]]-MIN(Table1[HEG_expr_score]))/(MAX(Table1[HEG_expr_score])-MIN(Table1[HEG_expr_score]))</f>
        <v>0.33333333333333331</v>
      </c>
      <c r="X12" s="3" t="s">
        <v>22</v>
      </c>
      <c r="Y12" t="s">
        <v>381</v>
      </c>
    </row>
    <row r="13" spans="1:25" x14ac:dyDescent="0.3">
      <c r="Q13" s="59">
        <f>(Table1[[#This Row],[log_Mtb_NP_Prtn_count]]-MIN(Table1[log_Mtb_NP_Prtn_count]))/(MAX(Table1[log_Mtb_NP_Prtn_count])-MIN(Table1[log_Mtb_NP_Prtn_count]))</f>
        <v>0.23137821315975918</v>
      </c>
      <c r="R13" s="59">
        <f>(Table1[[#This Row],[log_Locus_count]]-MIN(Table1[log_Locus_count]))/(MAX(Table1[log_Locus_count])-MIN(Table1[log_Locus_count]))</f>
        <v>0.52832083357371873</v>
      </c>
      <c r="S13" s="59">
        <f>(Table1[[#This Row],[log_Alleles_count]]-MIN(Table1[log_Alleles_count]))/(MAX(Table1[log_Alleles_count])-MIN(Table1[log_Alleles_count]))</f>
        <v>0.23463936301137822</v>
      </c>
      <c r="T13" s="59">
        <v>1</v>
      </c>
      <c r="U13" s="59">
        <v>0.93769999999999998</v>
      </c>
      <c r="V13" s="59">
        <f>(Table1[[#This Row],[HEG_expr_score]]-MIN(Table1[HEG_expr_score]))/(MAX(Table1[HEG_expr_score])-MIN(Table1[HEG_expr_score]))</f>
        <v>0.66666666666666663</v>
      </c>
      <c r="X13" s="4" t="s">
        <v>59</v>
      </c>
      <c r="Y13">
        <v>29</v>
      </c>
    </row>
    <row r="14" spans="1:25" x14ac:dyDescent="0.3">
      <c r="Q14" s="59">
        <f>(Table1[[#This Row],[log_Mtb_NP_Prtn_count]]-MIN(Table1[log_Mtb_NP_Prtn_count]))/(MAX(Table1[log_Mtb_NP_Prtn_count])-MIN(Table1[log_Mtb_NP_Prtn_count]))</f>
        <v>0.23137821315975918</v>
      </c>
      <c r="R14" s="59">
        <f>(Table1[[#This Row],[log_Locus_count]]-MIN(Table1[log_Locus_count]))/(MAX(Table1[log_Locus_count])-MIN(Table1[log_Locus_count]))</f>
        <v>0.66666666666666674</v>
      </c>
      <c r="S14" s="59">
        <f>(Table1[[#This Row],[log_Alleles_count]]-MIN(Table1[log_Alleles_count]))/(MAX(Table1[log_Alleles_count])-MIN(Table1[log_Alleles_count]))</f>
        <v>0.7264207722241014</v>
      </c>
      <c r="T14" s="59">
        <v>1</v>
      </c>
      <c r="U14" s="59">
        <v>1</v>
      </c>
      <c r="V14" s="59">
        <f>(Table1[[#This Row],[HEG_expr_score]]-MIN(Table1[HEG_expr_score]))/(MAX(Table1[HEG_expr_score])-MIN(Table1[HEG_expr_score]))</f>
        <v>0.33333333333333331</v>
      </c>
      <c r="X14" s="4" t="s">
        <v>63</v>
      </c>
      <c r="Y14">
        <v>93</v>
      </c>
    </row>
    <row r="15" spans="1:25" x14ac:dyDescent="0.3">
      <c r="Q15" s="59">
        <f>(Table1[[#This Row],[log_Mtb_NP_Prtn_count]]-MIN(Table1[log_Mtb_NP_Prtn_count]))/(MAX(Table1[log_Mtb_NP_Prtn_count])-MIN(Table1[log_Mtb_NP_Prtn_count]))</f>
        <v>0.23137821315975918</v>
      </c>
      <c r="R15" s="59">
        <f>(Table1[[#This Row],[log_Locus_count]]-MIN(Table1[log_Locus_count]))/(MAX(Table1[log_Locus_count])-MIN(Table1[log_Locus_count]))</f>
        <v>0.52832083357371873</v>
      </c>
      <c r="S15" s="59">
        <f>(Table1[[#This Row],[log_Alleles_count]]-MIN(Table1[log_Alleles_count]))/(MAX(Table1[log_Alleles_count])-MIN(Table1[log_Alleles_count]))</f>
        <v>0.66017851773386627</v>
      </c>
      <c r="T15" s="59">
        <v>1</v>
      </c>
      <c r="U15" s="59">
        <v>1</v>
      </c>
      <c r="V15" s="59">
        <f>(Table1[[#This Row],[HEG_expr_score]]-MIN(Table1[HEG_expr_score]))/(MAX(Table1[HEG_expr_score])-MIN(Table1[HEG_expr_score]))</f>
        <v>0.33333333333333331</v>
      </c>
      <c r="X15" s="4" t="s">
        <v>66</v>
      </c>
      <c r="Y15">
        <v>91</v>
      </c>
    </row>
    <row r="16" spans="1:25" x14ac:dyDescent="0.3">
      <c r="Q16" s="59">
        <f>(Table1[[#This Row],[log_Mtb_NP_Prtn_count]]-MIN(Table1[log_Mtb_NP_Prtn_count]))/(MAX(Table1[log_Mtb_NP_Prtn_count])-MIN(Table1[log_Mtb_NP_Prtn_count]))</f>
        <v>0.59810400450184376</v>
      </c>
      <c r="R16" s="59">
        <f>(Table1[[#This Row],[log_Locus_count]]-MIN(Table1[log_Locus_count]))/(MAX(Table1[log_Locus_count])-MIN(Table1[log_Locus_count]))</f>
        <v>0.33333333333333337</v>
      </c>
      <c r="S16" s="59">
        <f>(Table1[[#This Row],[log_Alleles_count]]-MIN(Table1[log_Alleles_count]))/(MAX(Table1[log_Alleles_count])-MIN(Table1[log_Alleles_count]))</f>
        <v>0.51213756225093365</v>
      </c>
      <c r="T16" s="59">
        <v>1</v>
      </c>
      <c r="U16" s="59">
        <v>1</v>
      </c>
      <c r="V16" s="59">
        <f>(Table1[[#This Row],[HEG_expr_score]]-MIN(Table1[HEG_expr_score]))/(MAX(Table1[HEG_expr_score])-MIN(Table1[HEG_expr_score]))</f>
        <v>0.33333333333333331</v>
      </c>
      <c r="X16" s="4" t="s">
        <v>68</v>
      </c>
      <c r="Y16">
        <v>120</v>
      </c>
    </row>
    <row r="17" spans="10:25" x14ac:dyDescent="0.3">
      <c r="Q17" s="59">
        <f>(Table1[[#This Row],[log_Mtb_NP_Prtn_count]]-MIN(Table1[log_Mtb_NP_Prtn_count]))/(MAX(Table1[log_Mtb_NP_Prtn_count])-MIN(Table1[log_Mtb_NP_Prtn_count]))</f>
        <v>0.46275642631951835</v>
      </c>
      <c r="R17" s="59">
        <f>(Table1[[#This Row],[log_Locus_count]]-MIN(Table1[log_Locus_count]))/(MAX(Table1[log_Locus_count])-MIN(Table1[log_Locus_count]))</f>
        <v>0.33333333333333337</v>
      </c>
      <c r="S17" s="59">
        <f>(Table1[[#This Row],[log_Alleles_count]]-MIN(Table1[log_Alleles_count]))/(MAX(Table1[log_Alleles_count])-MIN(Table1[log_Alleles_count]))</f>
        <v>0.44412286644879784</v>
      </c>
      <c r="T17" s="59">
        <v>1</v>
      </c>
      <c r="U17" s="59">
        <v>1</v>
      </c>
      <c r="V17" s="59">
        <f>(Table1[[#This Row],[HEG_expr_score]]-MIN(Table1[HEG_expr_score]))/(MAX(Table1[HEG_expr_score])-MIN(Table1[HEG_expr_score]))</f>
        <v>0.33333333333333331</v>
      </c>
      <c r="X17" s="4" t="s">
        <v>70</v>
      </c>
      <c r="Y17">
        <v>103</v>
      </c>
    </row>
    <row r="18" spans="10:25" x14ac:dyDescent="0.3">
      <c r="Q18" s="59">
        <f>(Table1[[#This Row],[log_Mtb_NP_Prtn_count]]-MIN(Table1[log_Mtb_NP_Prtn_count]))/(MAX(Table1[log_Mtb_NP_Prtn_count])-MIN(Table1[log_Mtb_NP_Prtn_count]))</f>
        <v>0.23137821315975918</v>
      </c>
      <c r="R18" s="59">
        <f>(Table1[[#This Row],[log_Locus_count]]-MIN(Table1[log_Locus_count]))/(MAX(Table1[log_Locus_count])-MIN(Table1[log_Locus_count]))</f>
        <v>0.8616541669070521</v>
      </c>
      <c r="S18" s="59">
        <f>(Table1[[#This Row],[log_Alleles_count]]-MIN(Table1[log_Alleles_count]))/(MAX(Table1[log_Alleles_count])-MIN(Table1[log_Alleles_count]))</f>
        <v>0.80330941898945951</v>
      </c>
      <c r="T18" s="59">
        <v>1</v>
      </c>
      <c r="U18" s="59">
        <v>0.99270000000000003</v>
      </c>
      <c r="V18" s="59">
        <f>(Table1[[#This Row],[HEG_expr_score]]-MIN(Table1[HEG_expr_score]))/(MAX(Table1[HEG_expr_score])-MIN(Table1[HEG_expr_score]))</f>
        <v>0.66666666666666663</v>
      </c>
      <c r="X18" s="4" t="s">
        <v>380</v>
      </c>
      <c r="Y18">
        <v>68</v>
      </c>
    </row>
    <row r="19" spans="10:25" x14ac:dyDescent="0.3">
      <c r="Q19" s="59">
        <f>(Table1[[#This Row],[log_Mtb_NP_Prtn_count]]-MIN(Table1[log_Mtb_NP_Prtn_count]))/(MAX(Table1[log_Mtb_NP_Prtn_count])-MIN(Table1[log_Mtb_NP_Prtn_count]))</f>
        <v>0.23137821315975918</v>
      </c>
      <c r="R19" s="59">
        <f>(Table1[[#This Row],[log_Locus_count]]-MIN(Table1[log_Locus_count]))/(MAX(Table1[log_Locus_count])-MIN(Table1[log_Locus_count]))</f>
        <v>0.33333333333333337</v>
      </c>
      <c r="S19" s="59">
        <f>(Table1[[#This Row],[log_Alleles_count]]-MIN(Table1[log_Alleles_count]))/(MAX(Table1[log_Alleles_count])-MIN(Table1[log_Alleles_count]))</f>
        <v>0.14804095548293261</v>
      </c>
      <c r="T19" s="59">
        <v>0.99950000000000006</v>
      </c>
      <c r="U19" s="59">
        <v>0.99629999999999996</v>
      </c>
      <c r="V19" s="59">
        <f>(Table1[[#This Row],[HEG_expr_score]]-MIN(Table1[HEG_expr_score]))/(MAX(Table1[HEG_expr_score])-MIN(Table1[HEG_expr_score]))</f>
        <v>0.33333333333333331</v>
      </c>
      <c r="X19" s="4" t="s">
        <v>72</v>
      </c>
      <c r="Y19">
        <v>105</v>
      </c>
    </row>
    <row r="20" spans="10:25" x14ac:dyDescent="0.3">
      <c r="Q20" s="59">
        <f>(Table1[[#This Row],[log_Mtb_NP_Prtn_count]]-MIN(Table1[log_Mtb_NP_Prtn_count]))/(MAX(Table1[log_Mtb_NP_Prtn_count])-MIN(Table1[log_Mtb_NP_Prtn_count]))</f>
        <v>0.23137821315975918</v>
      </c>
      <c r="R20" s="59">
        <f>(Table1[[#This Row],[log_Locus_count]]-MIN(Table1[log_Locus_count]))/(MAX(Table1[log_Locus_count])-MIN(Table1[log_Locus_count]))</f>
        <v>0.52832083357371873</v>
      </c>
      <c r="S20" s="59">
        <f>(Table1[[#This Row],[log_Alleles_count]]-MIN(Table1[log_Alleles_count]))/(MAX(Table1[log_Alleles_count])-MIN(Table1[log_Alleles_count]))</f>
        <v>0.56364446052405415</v>
      </c>
      <c r="T20" s="59">
        <v>1</v>
      </c>
      <c r="U20" s="59">
        <v>1</v>
      </c>
      <c r="V20" s="59">
        <f>(Table1[[#This Row],[HEG_expr_score]]-MIN(Table1[HEG_expr_score]))/(MAX(Table1[HEG_expr_score])-MIN(Table1[HEG_expr_score]))</f>
        <v>0.33333333333333331</v>
      </c>
      <c r="X20" s="4" t="s">
        <v>33</v>
      </c>
      <c r="Y20">
        <v>609</v>
      </c>
    </row>
    <row r="21" spans="10:25" x14ac:dyDescent="0.3">
      <c r="J21" t="s">
        <v>1187</v>
      </c>
      <c r="K21" t="s">
        <v>1188</v>
      </c>
      <c r="L21" t="s">
        <v>1189</v>
      </c>
      <c r="M21" t="s">
        <v>57</v>
      </c>
      <c r="N21" t="s">
        <v>1190</v>
      </c>
      <c r="O21" t="s">
        <v>1191</v>
      </c>
      <c r="Q21" s="59">
        <f>(Table1[[#This Row],[log_Mtb_NP_Prtn_count]]-MIN(Table1[log_Mtb_NP_Prtn_count]))/(MAX(Table1[log_Mtb_NP_Prtn_count])-MIN(Table1[log_Mtb_NP_Prtn_count]))</f>
        <v>0.23137821315975918</v>
      </c>
      <c r="R21" s="59">
        <f>(Table1[[#This Row],[log_Locus_count]]-MIN(Table1[log_Locus_count]))/(MAX(Table1[log_Locus_count])-MIN(Table1[log_Locus_count]))</f>
        <v>0.52832083357371873</v>
      </c>
      <c r="S21" s="59">
        <f>(Table1[[#This Row],[log_Alleles_count]]-MIN(Table1[log_Alleles_count]))/(MAX(Table1[log_Alleles_count])-MIN(Table1[log_Alleles_count]))</f>
        <v>0.56364446052405415</v>
      </c>
      <c r="T21" s="59">
        <v>1</v>
      </c>
      <c r="U21" s="59">
        <v>1</v>
      </c>
      <c r="V21" s="59">
        <f>(Table1[[#This Row],[HEG_expr_score]]-MIN(Table1[HEG_expr_score]))/(MAX(Table1[HEG_expr_score])-MIN(Table1[HEG_expr_score]))</f>
        <v>0.33333333333333331</v>
      </c>
    </row>
    <row r="22" spans="10:25" x14ac:dyDescent="0.3">
      <c r="J22">
        <v>398.79316900776308</v>
      </c>
      <c r="K22">
        <v>594.79970000000139</v>
      </c>
      <c r="L22">
        <v>359.6636625230185</v>
      </c>
      <c r="M22">
        <v>609</v>
      </c>
      <c r="N22">
        <v>268.66666666666771</v>
      </c>
      <c r="O22">
        <v>441.00110000000001</v>
      </c>
      <c r="Q22" s="59">
        <f>(Table1[[#This Row],[log_Mtb_NP_Prtn_count]]-MIN(Table1[log_Mtb_NP_Prtn_count]))/(MAX(Table1[log_Mtb_NP_Prtn_count])-MIN(Table1[log_Mtb_NP_Prtn_count]))</f>
        <v>0.23137821315975918</v>
      </c>
      <c r="R22" s="59">
        <f>(Table1[[#This Row],[log_Locus_count]]-MIN(Table1[log_Locus_count]))/(MAX(Table1[log_Locus_count])-MIN(Table1[log_Locus_count]))</f>
        <v>0.93578497401920135</v>
      </c>
      <c r="S22" s="59">
        <f>(Table1[[#This Row],[log_Alleles_count]]-MIN(Table1[log_Alleles_count]))/(MAX(Table1[log_Alleles_count])-MIN(Table1[log_Alleles_count]))</f>
        <v>0.86350661092380476</v>
      </c>
      <c r="T22" s="59">
        <v>0.99990000000000001</v>
      </c>
      <c r="U22" s="59">
        <v>1</v>
      </c>
      <c r="V22" s="59">
        <f>(Table1[[#This Row],[HEG_expr_score]]-MIN(Table1[HEG_expr_score]))/(MAX(Table1[HEG_expr_score])-MIN(Table1[HEG_expr_score]))</f>
        <v>0.66666666666666663</v>
      </c>
      <c r="X22" s="3" t="s">
        <v>22</v>
      </c>
      <c r="Y22" t="s">
        <v>914</v>
      </c>
    </row>
    <row r="23" spans="10:25" x14ac:dyDescent="0.3">
      <c r="Q23" s="59">
        <f>(Table1[[#This Row],[log_Mtb_NP_Prtn_count]]-MIN(Table1[log_Mtb_NP_Prtn_count]))/(MAX(Table1[log_Mtb_NP_Prtn_count])-MIN(Table1[log_Mtb_NP_Prtn_count]))</f>
        <v>0.23137821315975918</v>
      </c>
      <c r="R23" s="59">
        <f>(Table1[[#This Row],[log_Locus_count]]-MIN(Table1[log_Locus_count]))/(MAX(Table1[log_Locus_count])-MIN(Table1[log_Locus_count]))</f>
        <v>0.77397603162912088</v>
      </c>
      <c r="S23" s="59">
        <f>(Table1[[#This Row],[log_Alleles_count]]-MIN(Table1[log_Alleles_count]))/(MAX(Table1[log_Alleles_count])-MIN(Table1[log_Alleles_count]))</f>
        <v>0.67876222946017606</v>
      </c>
      <c r="T23" s="59">
        <v>1</v>
      </c>
      <c r="U23" s="59">
        <v>1</v>
      </c>
      <c r="V23" s="59">
        <f>(Table1[[#This Row],[HEG_expr_score]]-MIN(Table1[HEG_expr_score]))/(MAX(Table1[HEG_expr_score])-MIN(Table1[HEG_expr_score]))</f>
        <v>0.66666666666666663</v>
      </c>
      <c r="X23" s="4" t="s">
        <v>59</v>
      </c>
      <c r="Y23">
        <v>29</v>
      </c>
    </row>
    <row r="24" spans="10:25" x14ac:dyDescent="0.3">
      <c r="Q24" s="59">
        <f>(Table1[[#This Row],[log_Mtb_NP_Prtn_count]]-MIN(Table1[log_Mtb_NP_Prtn_count]))/(MAX(Table1[log_Mtb_NP_Prtn_count])-MIN(Table1[log_Mtb_NP_Prtn_count]))</f>
        <v>0.23137821315975918</v>
      </c>
      <c r="R24" s="59">
        <f>(Table1[[#This Row],[log_Locus_count]]-MIN(Table1[log_Locus_count]))/(MAX(Table1[log_Locus_count])-MIN(Table1[log_Locus_count]))</f>
        <v>0</v>
      </c>
      <c r="S24" s="59">
        <f>(Table1[[#This Row],[log_Alleles_count]]-MIN(Table1[log_Alleles_count]))/(MAX(Table1[log_Alleles_count])-MIN(Table1[log_Alleles_count]))</f>
        <v>0</v>
      </c>
      <c r="T24" s="59">
        <v>0.99990000000000001</v>
      </c>
      <c r="U24" s="59">
        <v>0.98899999999999999</v>
      </c>
      <c r="V24" s="59">
        <f>(Table1[[#This Row],[HEG_expr_score]]-MIN(Table1[HEG_expr_score]))/(MAX(Table1[HEG_expr_score])-MIN(Table1[HEG_expr_score]))</f>
        <v>0.33333333333333331</v>
      </c>
      <c r="X24" s="4" t="s">
        <v>915</v>
      </c>
      <c r="Y24">
        <v>28</v>
      </c>
    </row>
    <row r="25" spans="10:25" x14ac:dyDescent="0.3">
      <c r="Q25" s="59">
        <f>(Table1[[#This Row],[log_Mtb_NP_Prtn_count]]-MIN(Table1[log_Mtb_NP_Prtn_count]))/(MAX(Table1[log_Mtb_NP_Prtn_count])-MIN(Table1[log_Mtb_NP_Prtn_count]))</f>
        <v>0.23137821315975918</v>
      </c>
      <c r="R25" s="59">
        <f>(Table1[[#This Row],[log_Locus_count]]-MIN(Table1[log_Locus_count]))/(MAX(Table1[log_Locus_count])-MIN(Table1[log_Locus_count]))</f>
        <v>0</v>
      </c>
      <c r="S25" s="59">
        <f>(Table1[[#This Row],[log_Alleles_count]]-MIN(Table1[log_Alleles_count]))/(MAX(Table1[log_Alleles_count])-MIN(Table1[log_Alleles_count]))</f>
        <v>0</v>
      </c>
      <c r="T25" s="59">
        <v>1</v>
      </c>
      <c r="U25" s="59">
        <v>0.8901</v>
      </c>
      <c r="V25" s="59">
        <f>(Table1[[#This Row],[HEG_expr_score]]-MIN(Table1[HEG_expr_score]))/(MAX(Table1[HEG_expr_score])-MIN(Table1[HEG_expr_score]))</f>
        <v>0.33333333333333331</v>
      </c>
      <c r="X25" s="4" t="s">
        <v>61</v>
      </c>
      <c r="Y25">
        <v>52</v>
      </c>
    </row>
    <row r="26" spans="10:25" x14ac:dyDescent="0.3">
      <c r="Q26" s="59">
        <f>(Table1[[#This Row],[log_Mtb_NP_Prtn_count]]-MIN(Table1[log_Mtb_NP_Prtn_count]))/(MAX(Table1[log_Mtb_NP_Prtn_count])-MIN(Table1[log_Mtb_NP_Prtn_count]))</f>
        <v>0.23137821315975918</v>
      </c>
      <c r="R26" s="59">
        <f>(Table1[[#This Row],[log_Locus_count]]-MIN(Table1[log_Locus_count]))/(MAX(Table1[log_Locus_count])-MIN(Table1[log_Locus_count]))</f>
        <v>0.77397603162912088</v>
      </c>
      <c r="S26" s="59">
        <f>(Table1[[#This Row],[log_Alleles_count]]-MIN(Table1[log_Alleles_count]))/(MAX(Table1[log_Alleles_count])-MIN(Table1[log_Alleles_count]))</f>
        <v>0.71918014823661358</v>
      </c>
      <c r="T26" s="59">
        <v>0.99309999999999998</v>
      </c>
      <c r="U26" s="59">
        <v>0.99629999999999996</v>
      </c>
      <c r="V26" s="59">
        <f>(Table1[[#This Row],[HEG_expr_score]]-MIN(Table1[HEG_expr_score]))/(MAX(Table1[HEG_expr_score])-MIN(Table1[HEG_expr_score]))</f>
        <v>0.33333333333333331</v>
      </c>
      <c r="X26" s="4" t="s">
        <v>63</v>
      </c>
      <c r="Y26">
        <v>41</v>
      </c>
    </row>
    <row r="27" spans="10:25" x14ac:dyDescent="0.3">
      <c r="Q27" s="59">
        <f>(Table1[[#This Row],[log_Mtb_NP_Prtn_count]]-MIN(Table1[log_Mtb_NP_Prtn_count]))/(MAX(Table1[log_Mtb_NP_Prtn_count])-MIN(Table1[log_Mtb_NP_Prtn_count]))</f>
        <v>0.23137821315975918</v>
      </c>
      <c r="R27" s="59">
        <f>(Table1[[#This Row],[log_Locus_count]]-MIN(Table1[log_Locus_count]))/(MAX(Table1[log_Locus_count])-MIN(Table1[log_Locus_count]))</f>
        <v>1</v>
      </c>
      <c r="S27" s="59">
        <f>(Table1[[#This Row],[log_Alleles_count]]-MIN(Table1[log_Alleles_count]))/(MAX(Table1[log_Alleles_count])-MIN(Table1[log_Alleles_count]))</f>
        <v>0.95867376457303499</v>
      </c>
      <c r="T27" s="59">
        <v>1</v>
      </c>
      <c r="U27" s="59">
        <v>0.99270000000000003</v>
      </c>
      <c r="V27" s="59">
        <f>(Table1[[#This Row],[HEG_expr_score]]-MIN(Table1[HEG_expr_score]))/(MAX(Table1[HEG_expr_score])-MIN(Table1[HEG_expr_score]))</f>
        <v>0.33333333333333331</v>
      </c>
      <c r="X27" s="4" t="s">
        <v>64</v>
      </c>
      <c r="Y27">
        <v>43</v>
      </c>
    </row>
    <row r="28" spans="10:25" x14ac:dyDescent="0.3">
      <c r="Q28" s="59">
        <f>(Table1[[#This Row],[log_Mtb_NP_Prtn_count]]-MIN(Table1[log_Mtb_NP_Prtn_count]))/(MAX(Table1[log_Mtb_NP_Prtn_count])-MIN(Table1[log_Mtb_NP_Prtn_count]))</f>
        <v>0.23137821315975918</v>
      </c>
      <c r="R28" s="59">
        <f>(Table1[[#This Row],[log_Locus_count]]-MIN(Table1[log_Locus_count]))/(MAX(Table1[log_Locus_count])-MIN(Table1[log_Locus_count]))</f>
        <v>0.33333333333333337</v>
      </c>
      <c r="S28" s="59">
        <f>(Table1[[#This Row],[log_Alleles_count]]-MIN(Table1[log_Alleles_count]))/(MAX(Table1[log_Alleles_count])-MIN(Table1[log_Alleles_count]))</f>
        <v>0.73342395543969241</v>
      </c>
      <c r="T28" s="59">
        <v>0.9889</v>
      </c>
      <c r="U28" s="59">
        <v>1</v>
      </c>
      <c r="V28" s="59">
        <f>(Table1[[#This Row],[HEG_expr_score]]-MIN(Table1[HEG_expr_score]))/(MAX(Table1[HEG_expr_score])-MIN(Table1[HEG_expr_score]))</f>
        <v>0.33333333333333331</v>
      </c>
      <c r="X28" s="4" t="s">
        <v>66</v>
      </c>
      <c r="Y28">
        <v>68</v>
      </c>
    </row>
    <row r="29" spans="10:25" x14ac:dyDescent="0.3">
      <c r="Q29" s="59">
        <f>(Table1[[#This Row],[log_Mtb_NP_Prtn_count]]-MIN(Table1[log_Mtb_NP_Prtn_count]))/(MAX(Table1[log_Mtb_NP_Prtn_count])-MIN(Table1[log_Mtb_NP_Prtn_count]))</f>
        <v>0.23137821315975918</v>
      </c>
      <c r="R29" s="59">
        <f>(Table1[[#This Row],[log_Locus_count]]-MIN(Table1[log_Locus_count]))/(MAX(Table1[log_Locus_count])-MIN(Table1[log_Locus_count]))</f>
        <v>0</v>
      </c>
      <c r="S29" s="59">
        <f>(Table1[[#This Row],[log_Alleles_count]]-MIN(Table1[log_Alleles_count]))/(MAX(Table1[log_Alleles_count])-MIN(Table1[log_Alleles_count]))</f>
        <v>0</v>
      </c>
      <c r="T29" s="59">
        <v>1</v>
      </c>
      <c r="U29" s="59">
        <v>0.98170000000000002</v>
      </c>
      <c r="V29" s="59">
        <f>(Table1[[#This Row],[HEG_expr_score]]-MIN(Table1[HEG_expr_score]))/(MAX(Table1[HEG_expr_score])-MIN(Table1[HEG_expr_score]))</f>
        <v>0.66666666666666663</v>
      </c>
      <c r="X29" s="4" t="s">
        <v>68</v>
      </c>
      <c r="Y29">
        <v>85</v>
      </c>
    </row>
    <row r="30" spans="10:25" x14ac:dyDescent="0.3">
      <c r="Q30" s="59">
        <f>(Table1[[#This Row],[log_Mtb_NP_Prtn_count]]-MIN(Table1[log_Mtb_NP_Prtn_count]))/(MAX(Table1[log_Mtb_NP_Prtn_count])-MIN(Table1[log_Mtb_NP_Prtn_count]))</f>
        <v>0.23137821315975918</v>
      </c>
      <c r="R30" s="59">
        <f>(Table1[[#This Row],[log_Locus_count]]-MIN(Table1[log_Locus_count]))/(MAX(Table1[log_Locus_count])-MIN(Table1[log_Locus_count]))</f>
        <v>0.66666666666666674</v>
      </c>
      <c r="S30" s="59">
        <f>(Table1[[#This Row],[log_Alleles_count]]-MIN(Table1[log_Alleles_count]))/(MAX(Table1[log_Alleles_count])-MIN(Table1[log_Alleles_count]))</f>
        <v>0.41560350504112153</v>
      </c>
      <c r="T30" s="59">
        <v>1</v>
      </c>
      <c r="U30" s="59">
        <v>1</v>
      </c>
      <c r="V30" s="59">
        <f>(Table1[[#This Row],[HEG_expr_score]]-MIN(Table1[HEG_expr_score]))/(MAX(Table1[HEG_expr_score])-MIN(Table1[HEG_expr_score]))</f>
        <v>0.33333333333333331</v>
      </c>
      <c r="X30" s="4" t="s">
        <v>70</v>
      </c>
      <c r="Y30">
        <v>126</v>
      </c>
    </row>
    <row r="31" spans="10:25" x14ac:dyDescent="0.3">
      <c r="Q31" s="59">
        <f>(Table1[[#This Row],[log_Mtb_NP_Prtn_count]]-MIN(Table1[log_Mtb_NP_Prtn_count]))/(MAX(Table1[log_Mtb_NP_Prtn_count])-MIN(Table1[log_Mtb_NP_Prtn_count]))</f>
        <v>0.23137821315975918</v>
      </c>
      <c r="R31" s="59">
        <f>(Table1[[#This Row],[log_Locus_count]]-MIN(Table1[log_Locus_count]))/(MAX(Table1[log_Locus_count])-MIN(Table1[log_Locus_count]))</f>
        <v>0.8616541669070521</v>
      </c>
      <c r="S31" s="59">
        <f>(Table1[[#This Row],[log_Alleles_count]]-MIN(Table1[log_Alleles_count]))/(MAX(Table1[log_Alleles_count])-MIN(Table1[log_Alleles_count]))</f>
        <v>0.71168541600698676</v>
      </c>
      <c r="T31" s="59">
        <v>1</v>
      </c>
      <c r="U31" s="59">
        <v>0.98170000000000002</v>
      </c>
      <c r="V31" s="59">
        <f>(Table1[[#This Row],[HEG_expr_score]]-MIN(Table1[HEG_expr_score]))/(MAX(Table1[HEG_expr_score])-MIN(Table1[HEG_expr_score]))</f>
        <v>0.33333333333333331</v>
      </c>
      <c r="X31" s="4" t="s">
        <v>380</v>
      </c>
      <c r="Y31">
        <v>91</v>
      </c>
    </row>
    <row r="32" spans="10:25" x14ac:dyDescent="0.3">
      <c r="Q32" s="59">
        <f>(Table1[[#This Row],[log_Mtb_NP_Prtn_count]]-MIN(Table1[log_Mtb_NP_Prtn_count]))/(MAX(Table1[log_Mtb_NP_Prtn_count])-MIN(Table1[log_Mtb_NP_Prtn_count]))</f>
        <v>0.23137821315975918</v>
      </c>
      <c r="R32" s="59">
        <f>(Table1[[#This Row],[log_Locus_count]]-MIN(Table1[log_Locus_count]))/(MAX(Table1[log_Locus_count])-MIN(Table1[log_Locus_count]))</f>
        <v>0.33333333333333337</v>
      </c>
      <c r="S32" s="59">
        <f>(Table1[[#This Row],[log_Alleles_count]]-MIN(Table1[log_Alleles_count]))/(MAX(Table1[log_Alleles_count])-MIN(Table1[log_Alleles_count]))</f>
        <v>0.38268031849431083</v>
      </c>
      <c r="T32" s="59">
        <v>1</v>
      </c>
      <c r="U32" s="59">
        <v>0.94140000000000001</v>
      </c>
      <c r="V32" s="59">
        <f>(Table1[[#This Row],[HEG_expr_score]]-MIN(Table1[HEG_expr_score]))/(MAX(Table1[HEG_expr_score])-MIN(Table1[HEG_expr_score]))</f>
        <v>0.33333333333333331</v>
      </c>
      <c r="X32" s="4" t="s">
        <v>72</v>
      </c>
      <c r="Y32">
        <v>46</v>
      </c>
    </row>
    <row r="33" spans="17:25" x14ac:dyDescent="0.3">
      <c r="Q33" s="59">
        <f>(Table1[[#This Row],[log_Mtb_NP_Prtn_count]]-MIN(Table1[log_Mtb_NP_Prtn_count]))/(MAX(Table1[log_Mtb_NP_Prtn_count])-MIN(Table1[log_Mtb_NP_Prtn_count]))</f>
        <v>0.23137821315975918</v>
      </c>
      <c r="R33" s="59">
        <f>(Table1[[#This Row],[log_Locus_count]]-MIN(Table1[log_Locus_count]))/(MAX(Table1[log_Locus_count])-MIN(Table1[log_Locus_count]))</f>
        <v>0.77397603162912088</v>
      </c>
      <c r="S33" s="59">
        <f>(Table1[[#This Row],[log_Alleles_count]]-MIN(Table1[log_Alleles_count]))/(MAX(Table1[log_Alleles_count])-MIN(Table1[log_Alleles_count]))</f>
        <v>0.73342395543969241</v>
      </c>
      <c r="T33" s="59">
        <v>1</v>
      </c>
      <c r="U33" s="59">
        <v>1</v>
      </c>
      <c r="V33" s="59">
        <f>(Table1[[#This Row],[HEG_expr_score]]-MIN(Table1[HEG_expr_score]))/(MAX(Table1[HEG_expr_score])-MIN(Table1[HEG_expr_score]))</f>
        <v>0.33333333333333331</v>
      </c>
      <c r="X33" s="4" t="s">
        <v>33</v>
      </c>
      <c r="Y33">
        <v>609</v>
      </c>
    </row>
    <row r="34" spans="17:25" x14ac:dyDescent="0.3">
      <c r="Q34" s="59">
        <f>(Table1[[#This Row],[log_Mtb_NP_Prtn_count]]-MIN(Table1[log_Mtb_NP_Prtn_count]))/(MAX(Table1[log_Mtb_NP_Prtn_count])-MIN(Table1[log_Mtb_NP_Prtn_count]))</f>
        <v>0.23137821315975918</v>
      </c>
      <c r="R34" s="59">
        <f>(Table1[[#This Row],[log_Locus_count]]-MIN(Table1[log_Locus_count]))/(MAX(Table1[log_Locus_count])-MIN(Table1[log_Locus_count]))</f>
        <v>0.33333333333333337</v>
      </c>
      <c r="S34" s="59">
        <f>(Table1[[#This Row],[log_Alleles_count]]-MIN(Table1[log_Alleles_count]))/(MAX(Table1[log_Alleles_count])-MIN(Table1[log_Alleles_count]))</f>
        <v>0.57837981674116878</v>
      </c>
      <c r="T34" s="59">
        <v>0.99770000000000003</v>
      </c>
      <c r="U34" s="59">
        <v>0.99270000000000003</v>
      </c>
      <c r="V34" s="59">
        <f>(Table1[[#This Row],[HEG_expr_score]]-MIN(Table1[HEG_expr_score]))/(MAX(Table1[HEG_expr_score])-MIN(Table1[HEG_expr_score]))</f>
        <v>0.33333333333333331</v>
      </c>
    </row>
    <row r="35" spans="17:25" x14ac:dyDescent="0.3">
      <c r="Q35" s="59">
        <f>(Table1[[#This Row],[log_Mtb_NP_Prtn_count]]-MIN(Table1[log_Mtb_NP_Prtn_count]))/(MAX(Table1[log_Mtb_NP_Prtn_count])-MIN(Table1[log_Mtb_NP_Prtn_count]))</f>
        <v>0.23137821315975918</v>
      </c>
      <c r="R35" s="59">
        <f>(Table1[[#This Row],[log_Locus_count]]-MIN(Table1[log_Locus_count]))/(MAX(Table1[log_Locus_count])-MIN(Table1[log_Locus_count]))</f>
        <v>0.52832083357371873</v>
      </c>
      <c r="S35" s="59">
        <f>(Table1[[#This Row],[log_Alleles_count]]-MIN(Table1[log_Alleles_count]))/(MAX(Table1[log_Alleles_count])-MIN(Table1[log_Alleles_count]))</f>
        <v>0.38268031849431083</v>
      </c>
      <c r="T35" s="59">
        <v>1</v>
      </c>
      <c r="U35" s="59">
        <v>1</v>
      </c>
      <c r="V35" s="59">
        <f>(Table1[[#This Row],[HEG_expr_score]]-MIN(Table1[HEG_expr_score]))/(MAX(Table1[HEG_expr_score])-MIN(Table1[HEG_expr_score]))</f>
        <v>0.33333333333333331</v>
      </c>
      <c r="X35" s="3" t="s">
        <v>22</v>
      </c>
      <c r="Y35" t="s">
        <v>1165</v>
      </c>
    </row>
    <row r="36" spans="17:25" x14ac:dyDescent="0.3">
      <c r="Q36" s="59">
        <f>(Table1[[#This Row],[log_Mtb_NP_Prtn_count]]-MIN(Table1[log_Mtb_NP_Prtn_count]))/(MAX(Table1[log_Mtb_NP_Prtn_count])-MIN(Table1[log_Mtb_NP_Prtn_count]))</f>
        <v>0.23137821315975918</v>
      </c>
      <c r="R36" s="59">
        <f>(Table1[[#This Row],[log_Locus_count]]-MIN(Table1[log_Locus_count]))/(MAX(Table1[log_Locus_count])-MIN(Table1[log_Locus_count]))</f>
        <v>0.8616541669070521</v>
      </c>
      <c r="S36" s="59">
        <f>(Table1[[#This Row],[log_Alleles_count]]-MIN(Table1[log_Alleles_count]))/(MAX(Table1[log_Alleles_count])-MIN(Table1[log_Alleles_count]))</f>
        <v>0.71168541600698676</v>
      </c>
      <c r="T36" s="59">
        <v>1</v>
      </c>
      <c r="U36" s="59">
        <v>0.99270000000000003</v>
      </c>
      <c r="V36" s="59">
        <f>(Table1[[#This Row],[HEG_expr_score]]-MIN(Table1[HEG_expr_score]))/(MAX(Table1[HEG_expr_score])-MIN(Table1[HEG_expr_score]))</f>
        <v>0.33333333333333331</v>
      </c>
      <c r="X36" s="4" t="s">
        <v>59</v>
      </c>
      <c r="Y36">
        <v>60</v>
      </c>
    </row>
    <row r="37" spans="17:25" x14ac:dyDescent="0.3">
      <c r="Q37" s="59">
        <f>(Table1[[#This Row],[log_Mtb_NP_Prtn_count]]-MIN(Table1[log_Mtb_NP_Prtn_count]))/(MAX(Table1[log_Mtb_NP_Prtn_count])-MIN(Table1[log_Mtb_NP_Prtn_count]))</f>
        <v>0.23137821315975918</v>
      </c>
      <c r="R37" s="59">
        <f>(Table1[[#This Row],[log_Locus_count]]-MIN(Table1[log_Locus_count]))/(MAX(Table1[log_Locus_count])-MIN(Table1[log_Locus_count]))</f>
        <v>0.77397603162912088</v>
      </c>
      <c r="S37" s="59">
        <f>(Table1[[#This Row],[log_Alleles_count]]-MIN(Table1[log_Alleles_count]))/(MAX(Table1[log_Alleles_count])-MIN(Table1[log_Alleles_count]))</f>
        <v>0.7264207722241014</v>
      </c>
      <c r="T37" s="59">
        <v>0.99919999999999998</v>
      </c>
      <c r="U37" s="59">
        <v>0.99270000000000003</v>
      </c>
      <c r="V37" s="59">
        <f>(Table1[[#This Row],[HEG_expr_score]]-MIN(Table1[HEG_expr_score]))/(MAX(Table1[HEG_expr_score])-MIN(Table1[HEG_expr_score]))</f>
        <v>0.33333333333333331</v>
      </c>
      <c r="X37" s="4" t="s">
        <v>915</v>
      </c>
      <c r="Y37">
        <v>30</v>
      </c>
    </row>
    <row r="38" spans="17:25" x14ac:dyDescent="0.3">
      <c r="Q38" s="59">
        <f>(Table1[[#This Row],[log_Mtb_NP_Prtn_count]]-MIN(Table1[log_Mtb_NP_Prtn_count]))/(MAX(Table1[log_Mtb_NP_Prtn_count])-MIN(Table1[log_Mtb_NP_Prtn_count]))</f>
        <v>0.23137821315975918</v>
      </c>
      <c r="R38" s="59">
        <f>(Table1[[#This Row],[log_Locus_count]]-MIN(Table1[log_Locus_count]))/(MAX(Table1[log_Locus_count])-MIN(Table1[log_Locus_count]))</f>
        <v>0.66666666666666674</v>
      </c>
      <c r="S38" s="59">
        <f>(Table1[[#This Row],[log_Alleles_count]]-MIN(Table1[log_Alleles_count]))/(MAX(Table1[log_Alleles_count])-MIN(Table1[log_Alleles_count]))</f>
        <v>0.54781663158060112</v>
      </c>
      <c r="T38" s="59">
        <v>1</v>
      </c>
      <c r="U38" s="59">
        <v>0.99270000000000003</v>
      </c>
      <c r="V38" s="59">
        <f>(Table1[[#This Row],[HEG_expr_score]]-MIN(Table1[HEG_expr_score]))/(MAX(Table1[HEG_expr_score])-MIN(Table1[HEG_expr_score]))</f>
        <v>0.33333333333333331</v>
      </c>
      <c r="X38" s="4" t="s">
        <v>61</v>
      </c>
      <c r="Y38">
        <v>15</v>
      </c>
    </row>
    <row r="39" spans="17:25" x14ac:dyDescent="0.3">
      <c r="Q39" s="59">
        <f>(Table1[[#This Row],[log_Mtb_NP_Prtn_count]]-MIN(Table1[log_Mtb_NP_Prtn_count]))/(MAX(Table1[log_Mtb_NP_Prtn_count])-MIN(Table1[log_Mtb_NP_Prtn_count]))</f>
        <v>0.23137821315975918</v>
      </c>
      <c r="R39" s="59">
        <f>(Table1[[#This Row],[log_Locus_count]]-MIN(Table1[log_Locus_count]))/(MAX(Table1[log_Locus_count])-MIN(Table1[log_Locus_count]))</f>
        <v>0.66666666666666674</v>
      </c>
      <c r="S39" s="59">
        <f>(Table1[[#This Row],[log_Alleles_count]]-MIN(Table1[log_Alleles_count]))/(MAX(Table1[log_Alleles_count])-MIN(Table1[log_Alleles_count]))</f>
        <v>0.51213756225093365</v>
      </c>
      <c r="T39" s="59">
        <v>0.99970000000000003</v>
      </c>
      <c r="U39" s="59">
        <v>0.99629999999999996</v>
      </c>
      <c r="V39" s="59">
        <f>(Table1[[#This Row],[HEG_expr_score]]-MIN(Table1[HEG_expr_score]))/(MAX(Table1[HEG_expr_score])-MIN(Table1[HEG_expr_score]))</f>
        <v>0.33333333333333331</v>
      </c>
      <c r="X39" s="4" t="s">
        <v>63</v>
      </c>
      <c r="Y39">
        <v>17</v>
      </c>
    </row>
    <row r="40" spans="17:25" x14ac:dyDescent="0.3">
      <c r="Q40" s="59">
        <f>(Table1[[#This Row],[log_Mtb_NP_Prtn_count]]-MIN(Table1[log_Mtb_NP_Prtn_count]))/(MAX(Table1[log_Mtb_NP_Prtn_count])-MIN(Table1[log_Mtb_NP_Prtn_count]))</f>
        <v>0.23137821315975918</v>
      </c>
      <c r="R40" s="59">
        <f>(Table1[[#This Row],[log_Locus_count]]-MIN(Table1[log_Locus_count]))/(MAX(Table1[log_Locus_count])-MIN(Table1[log_Locus_count]))</f>
        <v>0.8616541669070521</v>
      </c>
      <c r="S40" s="59">
        <f>(Table1[[#This Row],[log_Alleles_count]]-MIN(Table1[log_Alleles_count]))/(MAX(Table1[log_Alleles_count])-MIN(Table1[log_Alleles_count]))</f>
        <v>0.53072127397724345</v>
      </c>
      <c r="T40" s="59">
        <v>1</v>
      </c>
      <c r="U40" s="59">
        <v>0.94140000000000001</v>
      </c>
      <c r="V40" s="59">
        <f>(Table1[[#This Row],[HEG_expr_score]]-MIN(Table1[HEG_expr_score]))/(MAX(Table1[HEG_expr_score])-MIN(Table1[HEG_expr_score]))</f>
        <v>0.33333333333333331</v>
      </c>
      <c r="X40" s="4" t="s">
        <v>64</v>
      </c>
      <c r="Y40">
        <v>31</v>
      </c>
    </row>
    <row r="41" spans="17:25" x14ac:dyDescent="0.3">
      <c r="Q41" s="59">
        <f>(Table1[[#This Row],[log_Mtb_NP_Prtn_count]]-MIN(Table1[log_Mtb_NP_Prtn_count]))/(MAX(Table1[log_Mtb_NP_Prtn_count])-MIN(Table1[log_Mtb_NP_Prtn_count]))</f>
        <v>0.23137821315975918</v>
      </c>
      <c r="R41" s="59">
        <f>(Table1[[#This Row],[log_Locus_count]]-MIN(Table1[log_Locus_count]))/(MAX(Table1[log_Locus_count])-MIN(Table1[log_Locus_count]))</f>
        <v>0.66666666666666674</v>
      </c>
      <c r="S41" s="59">
        <f>(Table1[[#This Row],[log_Alleles_count]]-MIN(Table1[log_Alleles_count]))/(MAX(Table1[log_Alleles_count])-MIN(Table1[log_Alleles_count]))</f>
        <v>0.61731968150568906</v>
      </c>
      <c r="T41" s="59">
        <v>1</v>
      </c>
      <c r="U41" s="59">
        <v>1</v>
      </c>
      <c r="V41" s="59">
        <f>(Table1[[#This Row],[HEG_expr_score]]-MIN(Table1[HEG_expr_score]))/(MAX(Table1[HEG_expr_score])-MIN(Table1[HEG_expr_score]))</f>
        <v>0.33333333333333331</v>
      </c>
      <c r="X41" s="4" t="s">
        <v>66</v>
      </c>
      <c r="Y41">
        <v>26</v>
      </c>
    </row>
    <row r="42" spans="17:25" x14ac:dyDescent="0.3">
      <c r="Q42" s="59">
        <f>(Table1[[#This Row],[log_Mtb_NP_Prtn_count]]-MIN(Table1[log_Mtb_NP_Prtn_count]))/(MAX(Table1[log_Mtb_NP_Prtn_count])-MIN(Table1[log_Mtb_NP_Prtn_count]))</f>
        <v>0.23137821315975918</v>
      </c>
      <c r="R42" s="59">
        <f>(Table1[[#This Row],[log_Locus_count]]-MIN(Table1[log_Locus_count]))/(MAX(Table1[log_Locus_count])-MIN(Table1[log_Locus_count]))</f>
        <v>0.93578497401920135</v>
      </c>
      <c r="S42" s="59">
        <f>(Table1[[#This Row],[log_Alleles_count]]-MIN(Table1[log_Alleles_count]))/(MAX(Table1[log_Alleles_count])-MIN(Table1[log_Alleles_count]))</f>
        <v>0.88488223106387798</v>
      </c>
      <c r="T42" s="59">
        <v>0.99909999999999999</v>
      </c>
      <c r="U42" s="59">
        <v>0.99270000000000003</v>
      </c>
      <c r="V42" s="59">
        <f>(Table1[[#This Row],[HEG_expr_score]]-MIN(Table1[HEG_expr_score]))/(MAX(Table1[HEG_expr_score])-MIN(Table1[HEG_expr_score]))</f>
        <v>0.33333333333333331</v>
      </c>
      <c r="X42" s="4" t="s">
        <v>68</v>
      </c>
      <c r="Y42">
        <v>29</v>
      </c>
    </row>
    <row r="43" spans="17:25" x14ac:dyDescent="0.3">
      <c r="Q43" s="59">
        <f>(Table1[[#This Row],[log_Mtb_NP_Prtn_count]]-MIN(Table1[log_Mtb_NP_Prtn_count]))/(MAX(Table1[log_Mtb_NP_Prtn_count])-MIN(Table1[log_Mtb_NP_Prtn_count]))</f>
        <v>0.46275642631951835</v>
      </c>
      <c r="R43" s="59">
        <f>(Table1[[#This Row],[log_Locus_count]]-MIN(Table1[log_Locus_count]))/(MAX(Table1[log_Locus_count])-MIN(Table1[log_Locus_count]))</f>
        <v>0.66666666666666674</v>
      </c>
      <c r="S43" s="59">
        <f>(Table1[[#This Row],[log_Alleles_count]]-MIN(Table1[log_Alleles_count]))/(MAX(Table1[log_Alleles_count])-MIN(Table1[log_Alleles_count]))</f>
        <v>0.69585758706353373</v>
      </c>
      <c r="T43" s="59">
        <v>1</v>
      </c>
      <c r="U43" s="59">
        <v>1</v>
      </c>
      <c r="V43" s="59">
        <f>(Table1[[#This Row],[HEG_expr_score]]-MIN(Table1[HEG_expr_score]))/(MAX(Table1[HEG_expr_score])-MIN(Table1[HEG_expr_score]))</f>
        <v>0.33333333333333331</v>
      </c>
      <c r="X43" s="4" t="s">
        <v>70</v>
      </c>
      <c r="Y43">
        <v>41</v>
      </c>
    </row>
    <row r="44" spans="17:25" x14ac:dyDescent="0.3">
      <c r="Q44" s="59">
        <f>(Table1[[#This Row],[log_Mtb_NP_Prtn_count]]-MIN(Table1[log_Mtb_NP_Prtn_count]))/(MAX(Table1[log_Mtb_NP_Prtn_count])-MIN(Table1[log_Mtb_NP_Prtn_count]))</f>
        <v>0.46275642631951835</v>
      </c>
      <c r="R44" s="59">
        <f>(Table1[[#This Row],[log_Locus_count]]-MIN(Table1[log_Locus_count]))/(MAX(Table1[log_Locus_count])-MIN(Table1[log_Locus_count]))</f>
        <v>0.66666666666666674</v>
      </c>
      <c r="S44" s="59">
        <f>(Table1[[#This Row],[log_Alleles_count]]-MIN(Table1[log_Alleles_count]))/(MAX(Table1[log_Alleles_count])-MIN(Table1[log_Alleles_count]))</f>
        <v>0.59216382193173045</v>
      </c>
      <c r="T44" s="59">
        <v>0.99080000000000001</v>
      </c>
      <c r="U44" s="59">
        <v>1</v>
      </c>
      <c r="V44" s="59">
        <f>(Table1[[#This Row],[HEG_expr_score]]-MIN(Table1[HEG_expr_score]))/(MAX(Table1[HEG_expr_score])-MIN(Table1[HEG_expr_score]))</f>
        <v>0.33333333333333331</v>
      </c>
      <c r="X44" s="4" t="s">
        <v>380</v>
      </c>
      <c r="Y44">
        <v>49</v>
      </c>
    </row>
    <row r="45" spans="17:25" x14ac:dyDescent="0.3">
      <c r="Q45" s="59">
        <f>(Table1[[#This Row],[log_Mtb_NP_Prtn_count]]-MIN(Table1[log_Mtb_NP_Prtn_count]))/(MAX(Table1[log_Mtb_NP_Prtn_count])-MIN(Table1[log_Mtb_NP_Prtn_count]))</f>
        <v>0.23137821315975918</v>
      </c>
      <c r="R45" s="59">
        <f>(Table1[[#This Row],[log_Locus_count]]-MIN(Table1[log_Locus_count]))/(MAX(Table1[log_Locus_count])-MIN(Table1[log_Locus_count]))</f>
        <v>0.33333333333333337</v>
      </c>
      <c r="S45" s="59">
        <f>(Table1[[#This Row],[log_Alleles_count]]-MIN(Table1[log_Alleles_count]))/(MAX(Table1[log_Alleles_count])-MIN(Table1[log_Alleles_count]))</f>
        <v>0.29608191096586522</v>
      </c>
      <c r="T45" s="59">
        <v>0.99299999999999999</v>
      </c>
      <c r="U45" s="59">
        <v>0.99629999999999996</v>
      </c>
      <c r="V45" s="59">
        <f>(Table1[[#This Row],[HEG_expr_score]]-MIN(Table1[HEG_expr_score]))/(MAX(Table1[HEG_expr_score])-MIN(Table1[HEG_expr_score]))</f>
        <v>0.33333333333333331</v>
      </c>
      <c r="X45" s="4" t="s">
        <v>72</v>
      </c>
      <c r="Y45">
        <v>311</v>
      </c>
    </row>
    <row r="46" spans="17:25" x14ac:dyDescent="0.3">
      <c r="Q46" s="59">
        <f>(Table1[[#This Row],[log_Mtb_NP_Prtn_count]]-MIN(Table1[log_Mtb_NP_Prtn_count]))/(MAX(Table1[log_Mtb_NP_Prtn_count])-MIN(Table1[log_Mtb_NP_Prtn_count]))</f>
        <v>0.59810400450184376</v>
      </c>
      <c r="R46" s="59">
        <f>(Table1[[#This Row],[log_Locus_count]]-MIN(Table1[log_Locus_count]))/(MAX(Table1[log_Locus_count])-MIN(Table1[log_Locus_count]))</f>
        <v>0.66666666666666674</v>
      </c>
      <c r="S46" s="59">
        <f>(Table1[[#This Row],[log_Alleles_count]]-MIN(Table1[log_Alleles_count]))/(MAX(Table1[log_Alleles_count])-MIN(Table1[log_Alleles_count]))</f>
        <v>0.53072127397724345</v>
      </c>
      <c r="T46" s="59">
        <v>0.99990000000000001</v>
      </c>
      <c r="U46" s="59">
        <v>0.99270000000000003</v>
      </c>
      <c r="V46" s="59">
        <f>(Table1[[#This Row],[HEG_expr_score]]-MIN(Table1[HEG_expr_score]))/(MAX(Table1[HEG_expr_score])-MIN(Table1[HEG_expr_score]))</f>
        <v>0.33333333333333331</v>
      </c>
      <c r="X46" s="4" t="s">
        <v>33</v>
      </c>
      <c r="Y46">
        <v>609</v>
      </c>
    </row>
    <row r="47" spans="17:25" x14ac:dyDescent="0.3">
      <c r="Q47" s="59">
        <f>(Table1[[#This Row],[log_Mtb_NP_Prtn_count]]-MIN(Table1[log_Mtb_NP_Prtn_count]))/(MAX(Table1[log_Mtb_NP_Prtn_count])-MIN(Table1[log_Mtb_NP_Prtn_count]))</f>
        <v>0.59810400450184376</v>
      </c>
      <c r="R47" s="59">
        <f>(Table1[[#This Row],[log_Locus_count]]-MIN(Table1[log_Locus_count]))/(MAX(Table1[log_Locus_count])-MIN(Table1[log_Locus_count]))</f>
        <v>0.52832083357371873</v>
      </c>
      <c r="S47" s="59">
        <f>(Table1[[#This Row],[log_Alleles_count]]-MIN(Table1[log_Alleles_count]))/(MAX(Table1[log_Alleles_count])-MIN(Table1[log_Alleles_count]))</f>
        <v>0.44412286644879784</v>
      </c>
      <c r="T47" s="59">
        <v>0.99239999999999995</v>
      </c>
      <c r="U47" s="59">
        <v>0.98899999999999999</v>
      </c>
      <c r="V47" s="59">
        <f>(Table1[[#This Row],[HEG_expr_score]]-MIN(Table1[HEG_expr_score]))/(MAX(Table1[HEG_expr_score])-MIN(Table1[HEG_expr_score]))</f>
        <v>0.33333333333333331</v>
      </c>
    </row>
    <row r="48" spans="17:25" x14ac:dyDescent="0.3">
      <c r="Q48" s="59">
        <f>(Table1[[#This Row],[log_Mtb_NP_Prtn_count]]-MIN(Table1[log_Mtb_NP_Prtn_count]))/(MAX(Table1[log_Mtb_NP_Prtn_count])-MIN(Table1[log_Mtb_NP_Prtn_count]))</f>
        <v>0.23137821315975918</v>
      </c>
      <c r="R48" s="59">
        <f>(Table1[[#This Row],[log_Locus_count]]-MIN(Table1[log_Locus_count]))/(MAX(Table1[log_Locus_count])-MIN(Table1[log_Locus_count]))</f>
        <v>1</v>
      </c>
      <c r="S48" s="59">
        <f>(Table1[[#This Row],[log_Alleles_count]]-MIN(Table1[log_Alleles_count]))/(MAX(Table1[log_Alleles_count])-MIN(Table1[log_Alleles_count]))</f>
        <v>0.86722110371954619</v>
      </c>
      <c r="T48" s="59">
        <v>1</v>
      </c>
      <c r="U48" s="59">
        <v>0.99270000000000003</v>
      </c>
      <c r="V48" s="59">
        <f>(Table1[[#This Row],[HEG_expr_score]]-MIN(Table1[HEG_expr_score]))/(MAX(Table1[HEG_expr_score])-MIN(Table1[HEG_expr_score]))</f>
        <v>0.66666666666666663</v>
      </c>
      <c r="X48" s="3" t="s">
        <v>22</v>
      </c>
      <c r="Y48" t="s">
        <v>215</v>
      </c>
    </row>
    <row r="49" spans="17:25" x14ac:dyDescent="0.3">
      <c r="Q49" s="59">
        <f>(Table1[[#This Row],[log_Mtb_NP_Prtn_count]]-MIN(Table1[log_Mtb_NP_Prtn_count]))/(MAX(Table1[log_Mtb_NP_Prtn_count])-MIN(Table1[log_Mtb_NP_Prtn_count]))</f>
        <v>0.23137821315975918</v>
      </c>
      <c r="R49" s="59">
        <f>(Table1[[#This Row],[log_Locus_count]]-MIN(Table1[log_Locus_count]))/(MAX(Table1[log_Locus_count])-MIN(Table1[log_Locus_count]))</f>
        <v>0.52832083357371873</v>
      </c>
      <c r="S49" s="59">
        <f>(Table1[[#This Row],[log_Alleles_count]]-MIN(Table1[log_Alleles_count]))/(MAX(Table1[log_Alleles_count])-MIN(Table1[log_Alleles_count]))</f>
        <v>0.38268031849431083</v>
      </c>
      <c r="T49" s="59">
        <v>1</v>
      </c>
      <c r="U49" s="59">
        <v>1</v>
      </c>
      <c r="V49" s="59">
        <f>(Table1[[#This Row],[HEG_expr_score]]-MIN(Table1[HEG_expr_score]))/(MAX(Table1[HEG_expr_score])-MIN(Table1[HEG_expr_score]))</f>
        <v>0.66666666666666663</v>
      </c>
      <c r="X49" s="4" t="s">
        <v>59</v>
      </c>
      <c r="Y49">
        <v>4</v>
      </c>
    </row>
    <row r="50" spans="17:25" x14ac:dyDescent="0.3">
      <c r="Q50" s="59">
        <f>(Table1[[#This Row],[log_Mtb_NP_Prtn_count]]-MIN(Table1[log_Mtb_NP_Prtn_count]))/(MAX(Table1[log_Mtb_NP_Prtn_count])-MIN(Table1[log_Mtb_NP_Prtn_count]))</f>
        <v>0.23137821315975918</v>
      </c>
      <c r="R50" s="59">
        <f>(Table1[[#This Row],[log_Locus_count]]-MIN(Table1[log_Locus_count]))/(MAX(Table1[log_Locus_count])-MIN(Table1[log_Locus_count]))</f>
        <v>0.77397603162912088</v>
      </c>
      <c r="S50" s="59">
        <f>(Table1[[#This Row],[log_Alleles_count]]-MIN(Table1[log_Alleles_count]))/(MAX(Table1[log_Alleles_count])-MIN(Table1[log_Alleles_count]))</f>
        <v>0.71168541600698676</v>
      </c>
      <c r="T50" s="59">
        <v>0.98919999999999997</v>
      </c>
      <c r="U50" s="59">
        <v>0.99270000000000003</v>
      </c>
      <c r="V50" s="59">
        <f>(Table1[[#This Row],[HEG_expr_score]]-MIN(Table1[HEG_expr_score]))/(MAX(Table1[HEG_expr_score])-MIN(Table1[HEG_expr_score]))</f>
        <v>0.66666666666666663</v>
      </c>
      <c r="X50" s="4" t="s">
        <v>915</v>
      </c>
      <c r="Y50">
        <v>3</v>
      </c>
    </row>
    <row r="51" spans="17:25" x14ac:dyDescent="0.3">
      <c r="Q51" s="59">
        <f>(Table1[[#This Row],[log_Mtb_NP_Prtn_count]]-MIN(Table1[log_Mtb_NP_Prtn_count]))/(MAX(Table1[log_Mtb_NP_Prtn_count])-MIN(Table1[log_Mtb_NP_Prtn_count]))</f>
        <v>0.23137821315975918</v>
      </c>
      <c r="R51" s="59">
        <f>(Table1[[#This Row],[log_Locus_count]]-MIN(Table1[log_Locus_count]))/(MAX(Table1[log_Locus_count])-MIN(Table1[log_Locus_count]))</f>
        <v>0.77397603162912088</v>
      </c>
      <c r="S51" s="59">
        <f>(Table1[[#This Row],[log_Alleles_count]]-MIN(Table1[log_Alleles_count]))/(MAX(Table1[log_Alleles_count])-MIN(Table1[log_Alleles_count]))</f>
        <v>0.7931371178131621</v>
      </c>
      <c r="T51" s="59">
        <v>1</v>
      </c>
      <c r="U51" s="59">
        <v>0.99270000000000003</v>
      </c>
      <c r="V51" s="59">
        <f>(Table1[[#This Row],[HEG_expr_score]]-MIN(Table1[HEG_expr_score]))/(MAX(Table1[HEG_expr_score])-MIN(Table1[HEG_expr_score]))</f>
        <v>0</v>
      </c>
      <c r="X51" s="4" t="s">
        <v>64</v>
      </c>
      <c r="Y51">
        <v>1</v>
      </c>
    </row>
    <row r="52" spans="17:25" x14ac:dyDescent="0.3">
      <c r="Q52" s="59">
        <f>(Table1[[#This Row],[log_Mtb_NP_Prtn_count]]-MIN(Table1[log_Mtb_NP_Prtn_count]))/(MAX(Table1[log_Mtb_NP_Prtn_count])-MIN(Table1[log_Mtb_NP_Prtn_count]))</f>
        <v>0.36672579134208461</v>
      </c>
      <c r="R52" s="59">
        <f>(Table1[[#This Row],[log_Locus_count]]-MIN(Table1[log_Locus_count]))/(MAX(Table1[log_Locus_count])-MIN(Table1[log_Locus_count]))</f>
        <v>0.33333333333333337</v>
      </c>
      <c r="S52" s="59">
        <f>(Table1[[#This Row],[log_Alleles_count]]-MIN(Table1[log_Alleles_count]))/(MAX(Table1[log_Alleles_count])-MIN(Table1[log_Alleles_count]))</f>
        <v>0.14804095548293261</v>
      </c>
      <c r="T52" s="59">
        <v>1</v>
      </c>
      <c r="U52" s="59">
        <v>1</v>
      </c>
      <c r="V52" s="59">
        <f>(Table1[[#This Row],[HEG_expr_score]]-MIN(Table1[HEG_expr_score]))/(MAX(Table1[HEG_expr_score])-MIN(Table1[HEG_expr_score]))</f>
        <v>0.33333333333333331</v>
      </c>
      <c r="X52" s="4" t="s">
        <v>66</v>
      </c>
      <c r="Y52">
        <v>2</v>
      </c>
    </row>
    <row r="53" spans="17:25" x14ac:dyDescent="0.3">
      <c r="Q53" s="59">
        <f>(Table1[[#This Row],[log_Mtb_NP_Prtn_count]]-MIN(Table1[log_Mtb_NP_Prtn_count]))/(MAX(Table1[log_Mtb_NP_Prtn_count])-MIN(Table1[log_Mtb_NP_Prtn_count]))</f>
        <v>0.36672579134208461</v>
      </c>
      <c r="R53" s="59">
        <f>(Table1[[#This Row],[log_Locus_count]]-MIN(Table1[log_Locus_count]))/(MAX(Table1[log_Locus_count])-MIN(Table1[log_Locus_count]))</f>
        <v>0.33333333333333337</v>
      </c>
      <c r="S53" s="59">
        <f>(Table1[[#This Row],[log_Alleles_count]]-MIN(Table1[log_Alleles_count]))/(MAX(Table1[log_Alleles_count])-MIN(Table1[log_Alleles_count]))</f>
        <v>0.14804095548293261</v>
      </c>
      <c r="T53" s="59">
        <v>1</v>
      </c>
      <c r="U53" s="59">
        <v>1</v>
      </c>
      <c r="V53" s="59">
        <f>(Table1[[#This Row],[HEG_expr_score]]-MIN(Table1[HEG_expr_score]))/(MAX(Table1[HEG_expr_score])-MIN(Table1[HEG_expr_score]))</f>
        <v>0.33333333333333331</v>
      </c>
      <c r="X53" s="4" t="s">
        <v>68</v>
      </c>
      <c r="Y53">
        <v>1</v>
      </c>
    </row>
    <row r="54" spans="17:25" x14ac:dyDescent="0.3">
      <c r="Q54" s="59">
        <f>(Table1[[#This Row],[log_Mtb_NP_Prtn_count]]-MIN(Table1[log_Mtb_NP_Prtn_count]))/(MAX(Table1[log_Mtb_NP_Prtn_count])-MIN(Table1[log_Mtb_NP_Prtn_count]))</f>
        <v>0.36672579134208461</v>
      </c>
      <c r="R54" s="59">
        <f>(Table1[[#This Row],[log_Locus_count]]-MIN(Table1[log_Locus_count]))/(MAX(Table1[log_Locus_count])-MIN(Table1[log_Locus_count]))</f>
        <v>0.8616541669070521</v>
      </c>
      <c r="S54" s="59">
        <f>(Table1[[#This Row],[log_Alleles_count]]-MIN(Table1[log_Alleles_count]))/(MAX(Table1[log_Alleles_count])-MIN(Table1[log_Alleles_count]))</f>
        <v>0.69585758706353373</v>
      </c>
      <c r="T54" s="59">
        <v>1</v>
      </c>
      <c r="U54" s="59">
        <v>1</v>
      </c>
      <c r="V54" s="59">
        <f>(Table1[[#This Row],[HEG_expr_score]]-MIN(Table1[HEG_expr_score]))/(MAX(Table1[HEG_expr_score])-MIN(Table1[HEG_expr_score]))</f>
        <v>0.33333333333333331</v>
      </c>
      <c r="X54" s="4" t="s">
        <v>380</v>
      </c>
      <c r="Y54">
        <v>14</v>
      </c>
    </row>
    <row r="55" spans="17:25" x14ac:dyDescent="0.3">
      <c r="Q55" s="59">
        <f>(Table1[[#This Row],[log_Mtb_NP_Prtn_count]]-MIN(Table1[log_Mtb_NP_Prtn_count]))/(MAX(Table1[log_Mtb_NP_Prtn_count])-MIN(Table1[log_Mtb_NP_Prtn_count]))</f>
        <v>0.23137821315975918</v>
      </c>
      <c r="R55" s="59">
        <f>(Table1[[#This Row],[log_Locus_count]]-MIN(Table1[log_Locus_count]))/(MAX(Table1[log_Locus_count])-MIN(Table1[log_Locus_count]))</f>
        <v>0.77397603162912088</v>
      </c>
      <c r="S55" s="59">
        <f>(Table1[[#This Row],[log_Alleles_count]]-MIN(Table1[log_Alleles_count]))/(MAX(Table1[log_Alleles_count])-MIN(Table1[log_Alleles_count]))</f>
        <v>0.83120701008224307</v>
      </c>
      <c r="T55" s="59">
        <v>1</v>
      </c>
      <c r="U55" s="59">
        <v>0.99629999999999996</v>
      </c>
      <c r="V55" s="59">
        <f>(Table1[[#This Row],[HEG_expr_score]]-MIN(Table1[HEG_expr_score]))/(MAX(Table1[HEG_expr_score])-MIN(Table1[HEG_expr_score]))</f>
        <v>0.66666666666666663</v>
      </c>
      <c r="X55" s="4" t="s">
        <v>72</v>
      </c>
      <c r="Y55">
        <v>584</v>
      </c>
    </row>
    <row r="56" spans="17:25" x14ac:dyDescent="0.3">
      <c r="Q56" s="59">
        <f>(Table1[[#This Row],[log_Mtb_NP_Prtn_count]]-MIN(Table1[log_Mtb_NP_Prtn_count]))/(MAX(Table1[log_Mtb_NP_Prtn_count])-MIN(Table1[log_Mtb_NP_Prtn_count]))</f>
        <v>0.23137821315975918</v>
      </c>
      <c r="R56" s="59">
        <f>(Table1[[#This Row],[log_Locus_count]]-MIN(Table1[log_Locus_count]))/(MAX(Table1[log_Locus_count])-MIN(Table1[log_Locus_count]))</f>
        <v>0.77397603162912088</v>
      </c>
      <c r="S56" s="59">
        <f>(Table1[[#This Row],[log_Alleles_count]]-MIN(Table1[log_Alleles_count]))/(MAX(Table1[log_Alleles_count])-MIN(Table1[log_Alleles_count]))</f>
        <v>0.61731968150568906</v>
      </c>
      <c r="T56" s="59">
        <v>0.99729999999999996</v>
      </c>
      <c r="U56" s="59">
        <v>0.99270000000000003</v>
      </c>
      <c r="V56" s="59">
        <f>(Table1[[#This Row],[HEG_expr_score]]-MIN(Table1[HEG_expr_score]))/(MAX(Table1[HEG_expr_score])-MIN(Table1[HEG_expr_score]))</f>
        <v>0.66666666666666663</v>
      </c>
      <c r="X56" s="4" t="s">
        <v>33</v>
      </c>
      <c r="Y56">
        <v>609</v>
      </c>
    </row>
    <row r="57" spans="17:25" x14ac:dyDescent="0.3">
      <c r="Q57" s="59">
        <f>(Table1[[#This Row],[log_Mtb_NP_Prtn_count]]-MIN(Table1[log_Mtb_NP_Prtn_count]))/(MAX(Table1[log_Mtb_NP_Prtn_count])-MIN(Table1[log_Mtb_NP_Prtn_count]))</f>
        <v>0.36672579134208461</v>
      </c>
      <c r="R57" s="59">
        <f>(Table1[[#This Row],[log_Locus_count]]-MIN(Table1[log_Locus_count]))/(MAX(Table1[log_Locus_count])-MIN(Table1[log_Locus_count]))</f>
        <v>0</v>
      </c>
      <c r="S57" s="59">
        <f>(Table1[[#This Row],[log_Alleles_count]]-MIN(Table1[log_Alleles_count]))/(MAX(Table1[log_Alleles_count])-MIN(Table1[log_Alleles_count]))</f>
        <v>0</v>
      </c>
      <c r="T57" s="59">
        <v>0.97699999999999998</v>
      </c>
      <c r="U57" s="59">
        <v>0.99629999999999996</v>
      </c>
      <c r="V57" s="59">
        <f>(Table1[[#This Row],[HEG_expr_score]]-MIN(Table1[HEG_expr_score]))/(MAX(Table1[HEG_expr_score])-MIN(Table1[HEG_expr_score]))</f>
        <v>0.33333333333333331</v>
      </c>
    </row>
    <row r="58" spans="17:25" x14ac:dyDescent="0.3">
      <c r="Q58" s="59">
        <f>(Table1[[#This Row],[log_Mtb_NP_Prtn_count]]-MIN(Table1[log_Mtb_NP_Prtn_count]))/(MAX(Table1[log_Mtb_NP_Prtn_count])-MIN(Table1[log_Mtb_NP_Prtn_count]))</f>
        <v>0.36672579134208461</v>
      </c>
      <c r="R58" s="59">
        <f>(Table1[[#This Row],[log_Locus_count]]-MIN(Table1[log_Locus_count]))/(MAX(Table1[log_Locus_count])-MIN(Table1[log_Locus_count]))</f>
        <v>0.52832083357371873</v>
      </c>
      <c r="S58" s="59">
        <f>(Table1[[#This Row],[log_Alleles_count]]-MIN(Table1[log_Alleles_count]))/(MAX(Table1[log_Alleles_count])-MIN(Table1[log_Alleles_count]))</f>
        <v>0.51213756225093365</v>
      </c>
      <c r="T58" s="59">
        <v>1</v>
      </c>
      <c r="U58" s="59">
        <v>0.99270000000000003</v>
      </c>
      <c r="V58" s="59">
        <f>(Table1[[#This Row],[HEG_expr_score]]-MIN(Table1[HEG_expr_score]))/(MAX(Table1[HEG_expr_score])-MIN(Table1[HEG_expr_score]))</f>
        <v>0.33333333333333331</v>
      </c>
      <c r="X58" s="3" t="s">
        <v>22</v>
      </c>
      <c r="Y58" t="s">
        <v>1192</v>
      </c>
    </row>
    <row r="59" spans="17:25" x14ac:dyDescent="0.3">
      <c r="Q59" s="59">
        <f>(Table1[[#This Row],[log_Mtb_NP_Prtn_count]]-MIN(Table1[log_Mtb_NP_Prtn_count]))/(MAX(Table1[log_Mtb_NP_Prtn_count])-MIN(Table1[log_Mtb_NP_Prtn_count]))</f>
        <v>0.23137821315975918</v>
      </c>
      <c r="R59" s="59">
        <f>(Table1[[#This Row],[log_Locus_count]]-MIN(Table1[log_Locus_count]))/(MAX(Table1[log_Locus_count])-MIN(Table1[log_Locus_count]))</f>
        <v>0.93578497401920135</v>
      </c>
      <c r="S59" s="59">
        <f>(Table1[[#This Row],[log_Alleles_count]]-MIN(Table1[log_Alleles_count]))/(MAX(Table1[log_Alleles_count])-MIN(Table1[log_Alleles_count]))</f>
        <v>0.88824573289759567</v>
      </c>
      <c r="T59" s="59">
        <v>0.99860000000000004</v>
      </c>
      <c r="U59" s="59">
        <v>0.99270000000000003</v>
      </c>
      <c r="V59" s="59">
        <f>(Table1[[#This Row],[HEG_expr_score]]-MIN(Table1[HEG_expr_score]))/(MAX(Table1[HEG_expr_score])-MIN(Table1[HEG_expr_score]))</f>
        <v>0.33333333333333331</v>
      </c>
      <c r="X59" s="4" t="s">
        <v>59</v>
      </c>
      <c r="Y59">
        <v>25</v>
      </c>
    </row>
    <row r="60" spans="17:25" x14ac:dyDescent="0.3">
      <c r="Q60" s="59">
        <f>(Table1[[#This Row],[log_Mtb_NP_Prtn_count]]-MIN(Table1[log_Mtb_NP_Prtn_count]))/(MAX(Table1[log_Mtb_NP_Prtn_count])-MIN(Table1[log_Mtb_NP_Prtn_count]))</f>
        <v>0.23137821315975918</v>
      </c>
      <c r="R60" s="59">
        <f>(Table1[[#This Row],[log_Locus_count]]-MIN(Table1[log_Locus_count]))/(MAX(Table1[log_Locus_count])-MIN(Table1[log_Locus_count]))</f>
        <v>0.77397603162912088</v>
      </c>
      <c r="S60" s="59">
        <f>(Table1[[#This Row],[log_Alleles_count]]-MIN(Table1[log_Alleles_count]))/(MAX(Table1[log_Alleles_count])-MIN(Table1[log_Alleles_count]))</f>
        <v>0.65024286805249976</v>
      </c>
      <c r="T60" s="59">
        <v>1</v>
      </c>
      <c r="U60" s="59">
        <v>1</v>
      </c>
      <c r="V60" s="59">
        <f>(Table1[[#This Row],[HEG_expr_score]]-MIN(Table1[HEG_expr_score]))/(MAX(Table1[HEG_expr_score])-MIN(Table1[HEG_expr_score]))</f>
        <v>0.33333333333333331</v>
      </c>
      <c r="X60" s="4" t="s">
        <v>63</v>
      </c>
      <c r="Y60">
        <v>364</v>
      </c>
    </row>
    <row r="61" spans="17:25" x14ac:dyDescent="0.3">
      <c r="Q61" s="59">
        <f>(Table1[[#This Row],[log_Mtb_NP_Prtn_count]]-MIN(Table1[log_Mtb_NP_Prtn_count]))/(MAX(Table1[log_Mtb_NP_Prtn_count])-MIN(Table1[log_Mtb_NP_Prtn_count]))</f>
        <v>0.23137821315975918</v>
      </c>
      <c r="R61" s="59">
        <f>(Table1[[#This Row],[log_Locus_count]]-MIN(Table1[log_Locus_count]))/(MAX(Table1[log_Locus_count])-MIN(Table1[log_Locus_count]))</f>
        <v>0.52832083357371873</v>
      </c>
      <c r="S61" s="59">
        <f>(Table1[[#This Row],[log_Alleles_count]]-MIN(Table1[log_Alleles_count]))/(MAX(Table1[log_Alleles_count])-MIN(Table1[log_Alleles_count]))</f>
        <v>0.29608191096586522</v>
      </c>
      <c r="T61" s="59">
        <v>1</v>
      </c>
      <c r="U61" s="59">
        <v>1</v>
      </c>
      <c r="V61" s="59">
        <f>(Table1[[#This Row],[HEG_expr_score]]-MIN(Table1[HEG_expr_score]))/(MAX(Table1[HEG_expr_score])-MIN(Table1[HEG_expr_score]))</f>
        <v>0.66666666666666663</v>
      </c>
      <c r="X61" s="4" t="s">
        <v>68</v>
      </c>
      <c r="Y61">
        <v>218</v>
      </c>
    </row>
    <row r="62" spans="17:25" x14ac:dyDescent="0.3">
      <c r="Q62" s="59">
        <f>(Table1[[#This Row],[log_Mtb_NP_Prtn_count]]-MIN(Table1[log_Mtb_NP_Prtn_count]))/(MAX(Table1[log_Mtb_NP_Prtn_count])-MIN(Table1[log_Mtb_NP_Prtn_count]))</f>
        <v>0.23137821315975918</v>
      </c>
      <c r="R62" s="59">
        <f>(Table1[[#This Row],[log_Locus_count]]-MIN(Table1[log_Locus_count]))/(MAX(Table1[log_Locus_count])-MIN(Table1[log_Locus_count]))</f>
        <v>0.52832083357371873</v>
      </c>
      <c r="S62" s="59">
        <f>(Table1[[#This Row],[log_Alleles_count]]-MIN(Table1[log_Alleles_count]))/(MAX(Table1[log_Alleles_count])-MIN(Table1[log_Alleles_count]))</f>
        <v>0.34374045372979056</v>
      </c>
      <c r="T62" s="59">
        <v>1</v>
      </c>
      <c r="U62" s="59">
        <v>1</v>
      </c>
      <c r="V62" s="59">
        <f>(Table1[[#This Row],[HEG_expr_score]]-MIN(Table1[HEG_expr_score]))/(MAX(Table1[HEG_expr_score])-MIN(Table1[HEG_expr_score]))</f>
        <v>0.66666666666666663</v>
      </c>
      <c r="X62" s="4" t="s">
        <v>72</v>
      </c>
      <c r="Y62">
        <v>2</v>
      </c>
    </row>
    <row r="63" spans="17:25" x14ac:dyDescent="0.3">
      <c r="Q63" s="59">
        <f>(Table1[[#This Row],[log_Mtb_NP_Prtn_count]]-MIN(Table1[log_Mtb_NP_Prtn_count]))/(MAX(Table1[log_Mtb_NP_Prtn_count])-MIN(Table1[log_Mtb_NP_Prtn_count]))</f>
        <v>0.36672579134208461</v>
      </c>
      <c r="R63" s="59">
        <f>(Table1[[#This Row],[log_Locus_count]]-MIN(Table1[log_Locus_count]))/(MAX(Table1[log_Locus_count])-MIN(Table1[log_Locus_count]))</f>
        <v>0.33333333333333337</v>
      </c>
      <c r="S63" s="59">
        <f>(Table1[[#This Row],[log_Alleles_count]]-MIN(Table1[log_Alleles_count]))/(MAX(Table1[log_Alleles_count])-MIN(Table1[log_Alleles_count]))</f>
        <v>0.14804095548293261</v>
      </c>
      <c r="T63" s="59">
        <v>1</v>
      </c>
      <c r="U63" s="59">
        <v>0.99270000000000003</v>
      </c>
      <c r="V63" s="59">
        <f>(Table1[[#This Row],[HEG_expr_score]]-MIN(Table1[HEG_expr_score]))/(MAX(Table1[HEG_expr_score])-MIN(Table1[HEG_expr_score]))</f>
        <v>0.33333333333333331</v>
      </c>
      <c r="X63" s="4" t="s">
        <v>33</v>
      </c>
      <c r="Y63">
        <v>609</v>
      </c>
    </row>
    <row r="64" spans="17:25" x14ac:dyDescent="0.3">
      <c r="Q64" s="59">
        <f>(Table1[[#This Row],[log_Mtb_NP_Prtn_count]]-MIN(Table1[log_Mtb_NP_Prtn_count]))/(MAX(Table1[log_Mtb_NP_Prtn_count])-MIN(Table1[log_Mtb_NP_Prtn_count]))</f>
        <v>0.23137821315975918</v>
      </c>
      <c r="R64" s="59">
        <f>(Table1[[#This Row],[log_Locus_count]]-MIN(Table1[log_Locus_count]))/(MAX(Table1[log_Locus_count])-MIN(Table1[log_Locus_count]))</f>
        <v>0.8616541669070521</v>
      </c>
      <c r="S64" s="59">
        <f>(Table1[[#This Row],[log_Alleles_count]]-MIN(Table1[log_Alleles_count]))/(MAX(Table1[log_Alleles_count])-MIN(Table1[log_Alleles_count]))</f>
        <v>0.88488223106387798</v>
      </c>
      <c r="T64" s="59">
        <v>1</v>
      </c>
      <c r="U64" s="59">
        <v>1</v>
      </c>
      <c r="V64" s="59">
        <f>(Table1[[#This Row],[HEG_expr_score]]-MIN(Table1[HEG_expr_score]))/(MAX(Table1[HEG_expr_score])-MIN(Table1[HEG_expr_score]))</f>
        <v>0.33333333333333331</v>
      </c>
    </row>
    <row r="65" spans="17:30" x14ac:dyDescent="0.3">
      <c r="Q65" s="59">
        <f>(Table1[[#This Row],[log_Mtb_NP_Prtn_count]]-MIN(Table1[log_Mtb_NP_Prtn_count]))/(MAX(Table1[log_Mtb_NP_Prtn_count])-MIN(Table1[log_Mtb_NP_Prtn_count]))</f>
        <v>0.23137821315975918</v>
      </c>
      <c r="R65" s="59">
        <f>(Table1[[#This Row],[log_Locus_count]]-MIN(Table1[log_Locus_count]))/(MAX(Table1[log_Locus_count])-MIN(Table1[log_Locus_count]))</f>
        <v>0.8616541669070521</v>
      </c>
      <c r="S65" s="59">
        <f>(Table1[[#This Row],[log_Alleles_count]]-MIN(Table1[log_Alleles_count]))/(MAX(Table1[log_Alleles_count])-MIN(Table1[log_Alleles_count]))</f>
        <v>0.89155708531039157</v>
      </c>
      <c r="T65" s="59">
        <v>0.99990000000000001</v>
      </c>
      <c r="U65" s="59">
        <v>0.99629999999999996</v>
      </c>
      <c r="V65" s="59">
        <f>(Table1[[#This Row],[HEG_expr_score]]-MIN(Table1[HEG_expr_score]))/(MAX(Table1[HEG_expr_score])-MIN(Table1[HEG_expr_score]))</f>
        <v>0.33333333333333331</v>
      </c>
      <c r="X65" s="4" t="s">
        <v>1193</v>
      </c>
      <c r="Y65" t="s">
        <v>1194</v>
      </c>
      <c r="Z65" t="s">
        <v>470</v>
      </c>
      <c r="AA65" t="s">
        <v>474</v>
      </c>
      <c r="AB65" t="s">
        <v>1195</v>
      </c>
      <c r="AC65" t="s">
        <v>484</v>
      </c>
      <c r="AD65" t="s">
        <v>490</v>
      </c>
    </row>
    <row r="66" spans="17:30" x14ac:dyDescent="0.3">
      <c r="Q66" s="59">
        <f>(Table1[[#This Row],[log_Mtb_NP_Prtn_count]]-MIN(Table1[log_Mtb_NP_Prtn_count]))/(MAX(Table1[log_Mtb_NP_Prtn_count])-MIN(Table1[log_Mtb_NP_Prtn_count]))</f>
        <v>0.23137821315975918</v>
      </c>
      <c r="R66" s="59">
        <f>(Table1[[#This Row],[log_Locus_count]]-MIN(Table1[log_Locus_count]))/(MAX(Table1[log_Locus_count])-MIN(Table1[log_Locus_count]))</f>
        <v>0.33333333333333337</v>
      </c>
      <c r="S66" s="59">
        <f>(Table1[[#This Row],[log_Alleles_count]]-MIN(Table1[log_Alleles_count]))/(MAX(Table1[log_Alleles_count])-MIN(Table1[log_Alleles_count]))</f>
        <v>0.34374045372979056</v>
      </c>
      <c r="T66" s="59">
        <v>1</v>
      </c>
      <c r="U66" s="59">
        <v>0.97440000000000004</v>
      </c>
      <c r="V66" s="59">
        <f>(Table1[[#This Row],[HEG_expr_score]]-MIN(Table1[HEG_expr_score]))/(MAX(Table1[HEG_expr_score])-MIN(Table1[HEG_expr_score]))</f>
        <v>0.66666666666666663</v>
      </c>
      <c r="X66" s="4" t="s">
        <v>59</v>
      </c>
      <c r="Y66">
        <v>2</v>
      </c>
      <c r="Z66">
        <v>29</v>
      </c>
      <c r="AA66">
        <v>29</v>
      </c>
      <c r="AB66">
        <v>60</v>
      </c>
      <c r="AC66">
        <v>4</v>
      </c>
      <c r="AD66">
        <v>25</v>
      </c>
    </row>
    <row r="67" spans="17:30" x14ac:dyDescent="0.3">
      <c r="Q67" s="59">
        <f>(Table1[[#This Row],[log_Mtb_NP_Prtn_count]]-MIN(Table1[log_Mtb_NP_Prtn_count]))/(MAX(Table1[log_Mtb_NP_Prtn_count])-MIN(Table1[log_Mtb_NP_Prtn_count]))</f>
        <v>0.5372435736804817</v>
      </c>
      <c r="R67" s="59">
        <f>(Table1[[#This Row],[log_Locus_count]]-MIN(Table1[log_Locus_count]))/(MAX(Table1[log_Locus_count])-MIN(Table1[log_Locus_count]))</f>
        <v>0.33333333333333337</v>
      </c>
      <c r="S67" s="59">
        <f>(Table1[[#This Row],[log_Alleles_count]]-MIN(Table1[log_Alleles_count]))/(MAX(Table1[log_Alleles_count])-MIN(Table1[log_Alleles_count]))</f>
        <v>0.23463936301137822</v>
      </c>
      <c r="T67" s="59">
        <v>1</v>
      </c>
      <c r="U67" s="59">
        <v>1</v>
      </c>
      <c r="V67" s="59">
        <f>(Table1[[#This Row],[HEG_expr_score]]-MIN(Table1[HEG_expr_score]))/(MAX(Table1[HEG_expr_score])-MIN(Table1[HEG_expr_score]))</f>
        <v>0.33333333333333331</v>
      </c>
      <c r="X67" s="4" t="s">
        <v>915</v>
      </c>
      <c r="Y67">
        <v>0</v>
      </c>
      <c r="Z67">
        <v>0</v>
      </c>
      <c r="AA67">
        <v>28</v>
      </c>
      <c r="AB67">
        <v>30</v>
      </c>
      <c r="AC67">
        <v>3</v>
      </c>
      <c r="AD67">
        <v>0</v>
      </c>
    </row>
    <row r="68" spans="17:30" x14ac:dyDescent="0.3">
      <c r="Q68" s="59">
        <f>(Table1[[#This Row],[log_Mtb_NP_Prtn_count]]-MIN(Table1[log_Mtb_NP_Prtn_count]))/(MAX(Table1[log_Mtb_NP_Prtn_count])-MIN(Table1[log_Mtb_NP_Prtn_count]))</f>
        <v>0.36672579134208461</v>
      </c>
      <c r="R68" s="59">
        <f>(Table1[[#This Row],[log_Locus_count]]-MIN(Table1[log_Locus_count]))/(MAX(Table1[log_Locus_count])-MIN(Table1[log_Locus_count]))</f>
        <v>0.52832083357371873</v>
      </c>
      <c r="S68" s="59">
        <f>(Table1[[#This Row],[log_Alleles_count]]-MIN(Table1[log_Alleles_count]))/(MAX(Table1[log_Alleles_count])-MIN(Table1[log_Alleles_count]))</f>
        <v>0.34374045372979056</v>
      </c>
      <c r="T68" s="59">
        <v>1</v>
      </c>
      <c r="U68" s="59">
        <v>0.98899999999999999</v>
      </c>
      <c r="V68" s="59">
        <f>(Table1[[#This Row],[HEG_expr_score]]-MIN(Table1[HEG_expr_score]))/(MAX(Table1[HEG_expr_score])-MIN(Table1[HEG_expr_score]))</f>
        <v>0.33333333333333331</v>
      </c>
      <c r="X68" s="4" t="s">
        <v>61</v>
      </c>
      <c r="Y68">
        <v>496</v>
      </c>
      <c r="Z68">
        <v>0</v>
      </c>
      <c r="AA68">
        <v>52</v>
      </c>
      <c r="AB68">
        <v>15</v>
      </c>
      <c r="AC68">
        <v>0</v>
      </c>
      <c r="AD68">
        <v>0</v>
      </c>
    </row>
    <row r="69" spans="17:30" x14ac:dyDescent="0.3">
      <c r="Q69" s="59">
        <f>(Table1[[#This Row],[log_Mtb_NP_Prtn_count]]-MIN(Table1[log_Mtb_NP_Prtn_count]))/(MAX(Table1[log_Mtb_NP_Prtn_count])-MIN(Table1[log_Mtb_NP_Prtn_count]))</f>
        <v>0.23137821315975918</v>
      </c>
      <c r="R69" s="59">
        <f>(Table1[[#This Row],[log_Locus_count]]-MIN(Table1[log_Locus_count]))/(MAX(Table1[log_Locus_count])-MIN(Table1[log_Locus_count]))</f>
        <v>0.93578497401920135</v>
      </c>
      <c r="S69" s="59">
        <f>(Table1[[#This Row],[log_Alleles_count]]-MIN(Table1[log_Alleles_count]))/(MAX(Table1[log_Alleles_count])-MIN(Table1[log_Alleles_count]))</f>
        <v>0.83552186294251363</v>
      </c>
      <c r="T69" s="59">
        <v>1</v>
      </c>
      <c r="U69" s="59">
        <v>1</v>
      </c>
      <c r="V69" s="59">
        <f>(Table1[[#This Row],[HEG_expr_score]]-MIN(Table1[HEG_expr_score]))/(MAX(Table1[HEG_expr_score])-MIN(Table1[HEG_expr_score]))</f>
        <v>0</v>
      </c>
      <c r="X69" s="4" t="s">
        <v>63</v>
      </c>
      <c r="Y69">
        <v>52</v>
      </c>
      <c r="Z69">
        <v>93</v>
      </c>
      <c r="AA69">
        <v>41</v>
      </c>
      <c r="AB69">
        <v>17</v>
      </c>
      <c r="AC69">
        <v>0</v>
      </c>
      <c r="AD69">
        <v>364</v>
      </c>
    </row>
    <row r="70" spans="17:30" x14ac:dyDescent="0.3">
      <c r="Q70" s="59">
        <f>(Table1[[#This Row],[log_Mtb_NP_Prtn_count]]-MIN(Table1[log_Mtb_NP_Prtn_count]))/(MAX(Table1[log_Mtb_NP_Prtn_count])-MIN(Table1[log_Mtb_NP_Prtn_count]))</f>
        <v>0.23137821315975918</v>
      </c>
      <c r="R70" s="59">
        <f>(Table1[[#This Row],[log_Locus_count]]-MIN(Table1[log_Locus_count]))/(MAX(Table1[log_Locus_count])-MIN(Table1[log_Locus_count]))</f>
        <v>0.93578497401920135</v>
      </c>
      <c r="S70" s="59">
        <f>(Table1[[#This Row],[log_Alleles_count]]-MIN(Table1[log_Alleles_count]))/(MAX(Table1[log_Alleles_count])-MIN(Table1[log_Alleles_count]))</f>
        <v>0.85195904451706739</v>
      </c>
      <c r="T70" s="59">
        <v>1</v>
      </c>
      <c r="U70" s="59">
        <v>0.98529999999999995</v>
      </c>
      <c r="V70" s="59">
        <f>(Table1[[#This Row],[HEG_expr_score]]-MIN(Table1[HEG_expr_score]))/(MAX(Table1[HEG_expr_score])-MIN(Table1[HEG_expr_score]))</f>
        <v>0.66666666666666663</v>
      </c>
      <c r="X70" s="4" t="s">
        <v>64</v>
      </c>
      <c r="Y70">
        <v>27</v>
      </c>
      <c r="Z70">
        <v>0</v>
      </c>
      <c r="AA70">
        <v>43</v>
      </c>
      <c r="AB70">
        <v>31</v>
      </c>
      <c r="AC70">
        <v>1</v>
      </c>
      <c r="AD70">
        <v>0</v>
      </c>
    </row>
    <row r="71" spans="17:30" x14ac:dyDescent="0.3">
      <c r="Q71" s="59">
        <f>(Table1[[#This Row],[log_Mtb_NP_Prtn_count]]-MIN(Table1[log_Mtb_NP_Prtn_count]))/(MAX(Table1[log_Mtb_NP_Prtn_count])-MIN(Table1[log_Mtb_NP_Prtn_count]))</f>
        <v>0.23137821315975918</v>
      </c>
      <c r="R71" s="59">
        <f>(Table1[[#This Row],[log_Locus_count]]-MIN(Table1[log_Locus_count]))/(MAX(Table1[log_Locus_count])-MIN(Table1[log_Locus_count]))</f>
        <v>1</v>
      </c>
      <c r="S71" s="59">
        <f>(Table1[[#This Row],[log_Alleles_count]]-MIN(Table1[log_Alleles_count]))/(MAX(Table1[log_Alleles_count])-MIN(Table1[log_Alleles_count]))</f>
        <v>0.91340159247155428</v>
      </c>
      <c r="T71" s="59">
        <v>1</v>
      </c>
      <c r="U71" s="59">
        <v>0.99270000000000003</v>
      </c>
      <c r="V71" s="59">
        <f>(Table1[[#This Row],[HEG_expr_score]]-MIN(Table1[HEG_expr_score]))/(MAX(Table1[HEG_expr_score])-MIN(Table1[HEG_expr_score]))</f>
        <v>0.33333333333333331</v>
      </c>
      <c r="X71" s="4" t="s">
        <v>66</v>
      </c>
      <c r="Y71">
        <v>28</v>
      </c>
      <c r="Z71">
        <v>91</v>
      </c>
      <c r="AA71">
        <v>68</v>
      </c>
      <c r="AB71">
        <v>26</v>
      </c>
      <c r="AC71">
        <v>2</v>
      </c>
      <c r="AD71">
        <v>0</v>
      </c>
    </row>
    <row r="72" spans="17:30" x14ac:dyDescent="0.3">
      <c r="Q72" s="59">
        <f>(Table1[[#This Row],[log_Mtb_NP_Prtn_count]]-MIN(Table1[log_Mtb_NP_Prtn_count]))/(MAX(Table1[log_Mtb_NP_Prtn_count])-MIN(Table1[log_Mtb_NP_Prtn_count]))</f>
        <v>0.23137821315975918</v>
      </c>
      <c r="R72" s="59">
        <f>(Table1[[#This Row],[log_Locus_count]]-MIN(Table1[log_Locus_count]))/(MAX(Table1[log_Locus_count])-MIN(Table1[log_Locus_count]))</f>
        <v>0.8616541669070521</v>
      </c>
      <c r="S72" s="59">
        <f>(Table1[[#This Row],[log_Alleles_count]]-MIN(Table1[log_Alleles_count]))/(MAX(Table1[log_Alleles_count])-MIN(Table1[log_Alleles_count]))</f>
        <v>0.74677692526231187</v>
      </c>
      <c r="T72" s="59">
        <v>1</v>
      </c>
      <c r="U72" s="59">
        <v>0.97070000000000001</v>
      </c>
      <c r="V72" s="59">
        <f>(Table1[[#This Row],[HEG_expr_score]]-MIN(Table1[HEG_expr_score]))/(MAX(Table1[HEG_expr_score])-MIN(Table1[HEG_expr_score]))</f>
        <v>0</v>
      </c>
      <c r="X72" s="4" t="s">
        <v>68</v>
      </c>
      <c r="Y72">
        <v>2</v>
      </c>
      <c r="Z72">
        <v>120</v>
      </c>
      <c r="AA72">
        <v>85</v>
      </c>
      <c r="AB72">
        <v>29</v>
      </c>
      <c r="AC72">
        <v>1</v>
      </c>
      <c r="AD72">
        <v>218</v>
      </c>
    </row>
    <row r="73" spans="17:30" x14ac:dyDescent="0.3">
      <c r="Q73" s="59">
        <f>(Table1[[#This Row],[log_Mtb_NP_Prtn_count]]-MIN(Table1[log_Mtb_NP_Prtn_count]))/(MAX(Table1[log_Mtb_NP_Prtn_count])-MIN(Table1[log_Mtb_NP_Prtn_count]))</f>
        <v>0.23137821315975918</v>
      </c>
      <c r="R73" s="59">
        <f>(Table1[[#This Row],[log_Locus_count]]-MIN(Table1[log_Locus_count]))/(MAX(Table1[log_Locus_count])-MIN(Table1[log_Locus_count]))</f>
        <v>0.93578497401920135</v>
      </c>
      <c r="S73" s="59">
        <f>(Table1[[#This Row],[log_Alleles_count]]-MIN(Table1[log_Alleles_count]))/(MAX(Table1[log_Alleles_count])-MIN(Table1[log_Alleles_count]))</f>
        <v>0.60511190451968278</v>
      </c>
      <c r="T73" s="59">
        <v>1</v>
      </c>
      <c r="U73" s="59">
        <v>0.98529999999999995</v>
      </c>
      <c r="V73" s="59">
        <f>(Table1[[#This Row],[HEG_expr_score]]-MIN(Table1[HEG_expr_score]))/(MAX(Table1[HEG_expr_score])-MIN(Table1[HEG_expr_score]))</f>
        <v>0.66666666666666663</v>
      </c>
      <c r="X73" s="4" t="s">
        <v>70</v>
      </c>
      <c r="Y73">
        <v>1</v>
      </c>
      <c r="Z73">
        <v>103</v>
      </c>
      <c r="AA73">
        <v>126</v>
      </c>
      <c r="AB73">
        <v>41</v>
      </c>
      <c r="AC73">
        <v>0</v>
      </c>
      <c r="AD73">
        <v>0</v>
      </c>
    </row>
    <row r="74" spans="17:30" x14ac:dyDescent="0.3">
      <c r="Q74" s="59">
        <f>(Table1[[#This Row],[log_Mtb_NP_Prtn_count]]-MIN(Table1[log_Mtb_NP_Prtn_count]))/(MAX(Table1[log_Mtb_NP_Prtn_count])-MIN(Table1[log_Mtb_NP_Prtn_count]))</f>
        <v>0.23137821315975918</v>
      </c>
      <c r="R74" s="59">
        <f>(Table1[[#This Row],[log_Locus_count]]-MIN(Table1[log_Locus_count]))/(MAX(Table1[log_Locus_count])-MIN(Table1[log_Locus_count]))</f>
        <v>0.52832083357371873</v>
      </c>
      <c r="S74" s="59">
        <f>(Table1[[#This Row],[log_Alleles_count]]-MIN(Table1[log_Alleles_count]))/(MAX(Table1[log_Alleles_count])-MIN(Table1[log_Alleles_count]))</f>
        <v>0.60511190451968278</v>
      </c>
      <c r="T74" s="59">
        <v>1</v>
      </c>
      <c r="U74" s="59">
        <v>0.97440000000000004</v>
      </c>
      <c r="V74" s="59">
        <f>(Table1[[#This Row],[HEG_expr_score]]-MIN(Table1[HEG_expr_score]))/(MAX(Table1[HEG_expr_score])-MIN(Table1[HEG_expr_score]))</f>
        <v>0.33333333333333331</v>
      </c>
      <c r="X74" s="4" t="s">
        <v>380</v>
      </c>
      <c r="Y74">
        <v>0</v>
      </c>
      <c r="Z74">
        <v>68</v>
      </c>
      <c r="AA74">
        <v>91</v>
      </c>
      <c r="AB74">
        <v>49</v>
      </c>
      <c r="AC74">
        <v>14</v>
      </c>
      <c r="AD74">
        <v>0</v>
      </c>
    </row>
    <row r="75" spans="17:30" x14ac:dyDescent="0.3">
      <c r="Q75" s="59">
        <f>(Table1[[#This Row],[log_Mtb_NP_Prtn_count]]-MIN(Table1[log_Mtb_NP_Prtn_count]))/(MAX(Table1[log_Mtb_NP_Prtn_count])-MIN(Table1[log_Mtb_NP_Prtn_count]))</f>
        <v>0.46275642631951835</v>
      </c>
      <c r="R75" s="59">
        <f>(Table1[[#This Row],[log_Locus_count]]-MIN(Table1[log_Locus_count]))/(MAX(Table1[log_Locus_count])-MIN(Table1[log_Locus_count]))</f>
        <v>0</v>
      </c>
      <c r="S75" s="59">
        <f>(Table1[[#This Row],[log_Alleles_count]]-MIN(Table1[log_Alleles_count]))/(MAX(Table1[log_Alleles_count])-MIN(Table1[log_Alleles_count]))</f>
        <v>0</v>
      </c>
      <c r="T75" s="59">
        <v>0.99729999999999996</v>
      </c>
      <c r="U75" s="59">
        <v>0.94140000000000001</v>
      </c>
      <c r="V75" s="59">
        <f>(Table1[[#This Row],[HEG_expr_score]]-MIN(Table1[HEG_expr_score]))/(MAX(Table1[HEG_expr_score])-MIN(Table1[HEG_expr_score]))</f>
        <v>0.33333333333333331</v>
      </c>
      <c r="X75" s="4" t="s">
        <v>72</v>
      </c>
      <c r="Y75">
        <v>1</v>
      </c>
      <c r="Z75">
        <v>105</v>
      </c>
      <c r="AA75">
        <v>46</v>
      </c>
      <c r="AB75">
        <v>311</v>
      </c>
      <c r="AC75">
        <v>584</v>
      </c>
      <c r="AD75">
        <v>2</v>
      </c>
    </row>
    <row r="76" spans="17:30" x14ac:dyDescent="0.3">
      <c r="Q76" s="59">
        <f>(Table1[[#This Row],[log_Mtb_NP_Prtn_count]]-MIN(Table1[log_Mtb_NP_Prtn_count]))/(MAX(Table1[log_Mtb_NP_Prtn_count])-MIN(Table1[log_Mtb_NP_Prtn_count]))</f>
        <v>0.23137821315975918</v>
      </c>
      <c r="R76" s="59">
        <f>(Table1[[#This Row],[log_Locus_count]]-MIN(Table1[log_Locus_count]))/(MAX(Table1[log_Locus_count])-MIN(Table1[log_Locus_count]))</f>
        <v>0.66666666666666674</v>
      </c>
      <c r="S76" s="59">
        <f>(Table1[[#This Row],[log_Alleles_count]]-MIN(Table1[log_Alleles_count]))/(MAX(Table1[log_Alleles_count])-MIN(Table1[log_Alleles_count]))</f>
        <v>0.46927872602275644</v>
      </c>
      <c r="T76" s="59">
        <v>1</v>
      </c>
      <c r="U76" s="59">
        <v>0.99629999999999996</v>
      </c>
      <c r="V76" s="59">
        <f>(Table1[[#This Row],[HEG_expr_score]]-MIN(Table1[HEG_expr_score]))/(MAX(Table1[HEG_expr_score])-MIN(Table1[HEG_expr_score]))</f>
        <v>0.33333333333333331</v>
      </c>
    </row>
    <row r="77" spans="17:30" x14ac:dyDescent="0.3">
      <c r="Q77" s="59">
        <f>(Table1[[#This Row],[log_Mtb_NP_Prtn_count]]-MIN(Table1[log_Mtb_NP_Prtn_count]))/(MAX(Table1[log_Mtb_NP_Prtn_count])-MIN(Table1[log_Mtb_NP_Prtn_count]))</f>
        <v>0.46275642631951835</v>
      </c>
      <c r="R77" s="59">
        <f>(Table1[[#This Row],[log_Locus_count]]-MIN(Table1[log_Locus_count]))/(MAX(Table1[log_Locus_count])-MIN(Table1[log_Locus_count]))</f>
        <v>0</v>
      </c>
      <c r="S77" s="59">
        <f>(Table1[[#This Row],[log_Alleles_count]]-MIN(Table1[log_Alleles_count]))/(MAX(Table1[log_Alleles_count])-MIN(Table1[log_Alleles_count]))</f>
        <v>0</v>
      </c>
      <c r="T77" s="59">
        <v>1</v>
      </c>
      <c r="U77" s="59">
        <v>1</v>
      </c>
      <c r="V77" s="59">
        <f>(Table1[[#This Row],[HEG_expr_score]]-MIN(Table1[HEG_expr_score]))/(MAX(Table1[HEG_expr_score])-MIN(Table1[HEG_expr_score]))</f>
        <v>0.33333333333333331</v>
      </c>
      <c r="X77" s="4"/>
    </row>
    <row r="78" spans="17:30" x14ac:dyDescent="0.3">
      <c r="Q78" s="59">
        <f>(Table1[[#This Row],[log_Mtb_NP_Prtn_count]]-MIN(Table1[log_Mtb_NP_Prtn_count]))/(MAX(Table1[log_Mtb_NP_Prtn_count])-MIN(Table1[log_Mtb_NP_Prtn_count]))</f>
        <v>0.46275642631951835</v>
      </c>
      <c r="R78" s="59">
        <f>(Table1[[#This Row],[log_Locus_count]]-MIN(Table1[log_Locus_count]))/(MAX(Table1[log_Locus_count])-MIN(Table1[log_Locus_count]))</f>
        <v>0.8616541669070521</v>
      </c>
      <c r="S78" s="59">
        <f>(Table1[[#This Row],[log_Alleles_count]]-MIN(Table1[log_Alleles_count]))/(MAX(Table1[log_Alleles_count])-MIN(Table1[log_Alleles_count]))</f>
        <v>0.92774106729205519</v>
      </c>
      <c r="T78" s="59">
        <v>0.97970000000000002</v>
      </c>
      <c r="U78" s="59">
        <v>1</v>
      </c>
      <c r="V78" s="59">
        <f>(Table1[[#This Row],[HEG_expr_score]]-MIN(Table1[HEG_expr_score]))/(MAX(Table1[HEG_expr_score])-MIN(Table1[HEG_expr_score]))</f>
        <v>0.33333333333333331</v>
      </c>
      <c r="X78" s="4"/>
    </row>
    <row r="79" spans="17:30" x14ac:dyDescent="0.3">
      <c r="Q79" s="59">
        <f>(Table1[[#This Row],[log_Mtb_NP_Prtn_count]]-MIN(Table1[log_Mtb_NP_Prtn_count]))/(MAX(Table1[log_Mtb_NP_Prtn_count])-MIN(Table1[log_Mtb_NP_Prtn_count]))</f>
        <v>0.23137821315975918</v>
      </c>
      <c r="R79" s="59">
        <f>(Table1[[#This Row],[log_Locus_count]]-MIN(Table1[log_Locus_count]))/(MAX(Table1[log_Locus_count])-MIN(Table1[log_Locus_count]))</f>
        <v>0.66666666666666674</v>
      </c>
      <c r="S79" s="59">
        <f>(Table1[[#This Row],[log_Alleles_count]]-MIN(Table1[log_Alleles_count]))/(MAX(Table1[log_Alleles_count])-MIN(Table1[log_Alleles_count]))</f>
        <v>0.60511190451968278</v>
      </c>
      <c r="T79" s="59">
        <v>1</v>
      </c>
      <c r="U79" s="59">
        <v>1</v>
      </c>
      <c r="V79" s="59">
        <f>(Table1[[#This Row],[HEG_expr_score]]-MIN(Table1[HEG_expr_score]))/(MAX(Table1[HEG_expr_score])-MIN(Table1[HEG_expr_score]))</f>
        <v>0</v>
      </c>
      <c r="X79" s="4"/>
    </row>
    <row r="80" spans="17:30" x14ac:dyDescent="0.3">
      <c r="Q80" s="59">
        <f>(Table1[[#This Row],[log_Mtb_NP_Prtn_count]]-MIN(Table1[log_Mtb_NP_Prtn_count]))/(MAX(Table1[log_Mtb_NP_Prtn_count])-MIN(Table1[log_Mtb_NP_Prtn_count]))</f>
        <v>0.23137821315975918</v>
      </c>
      <c r="R80" s="59">
        <f>(Table1[[#This Row],[log_Locus_count]]-MIN(Table1[log_Locus_count]))/(MAX(Table1[log_Locus_count])-MIN(Table1[log_Locus_count]))</f>
        <v>0.66666666666666674</v>
      </c>
      <c r="S80" s="59">
        <f>(Table1[[#This Row],[log_Alleles_count]]-MIN(Table1[log_Alleles_count]))/(MAX(Table1[log_Alleles_count])-MIN(Table1[log_Alleles_count]))</f>
        <v>0.77690820339535904</v>
      </c>
      <c r="T80" s="59">
        <v>1</v>
      </c>
      <c r="U80" s="59">
        <v>0.97440000000000004</v>
      </c>
      <c r="V80" s="59">
        <f>(Table1[[#This Row],[HEG_expr_score]]-MIN(Table1[HEG_expr_score]))/(MAX(Table1[HEG_expr_score])-MIN(Table1[HEG_expr_score]))</f>
        <v>0.33333333333333331</v>
      </c>
      <c r="X80" s="4"/>
    </row>
    <row r="81" spans="17:24" x14ac:dyDescent="0.3">
      <c r="Q81" s="59">
        <f>(Table1[[#This Row],[log_Mtb_NP_Prtn_count]]-MIN(Table1[log_Mtb_NP_Prtn_count]))/(MAX(Table1[log_Mtb_NP_Prtn_count])-MIN(Table1[log_Mtb_NP_Prtn_count]))</f>
        <v>0.23137821315975918</v>
      </c>
      <c r="R81" s="59">
        <f>(Table1[[#This Row],[log_Locus_count]]-MIN(Table1[log_Locus_count]))/(MAX(Table1[log_Locus_count])-MIN(Table1[log_Locus_count]))</f>
        <v>0.93578497401920135</v>
      </c>
      <c r="S81" s="59">
        <f>(Table1[[#This Row],[log_Alleles_count]]-MIN(Table1[log_Alleles_count]))/(MAX(Table1[log_Alleles_count])-MIN(Table1[log_Alleles_count]))</f>
        <v>0.92494915887829166</v>
      </c>
      <c r="T81" s="59">
        <v>0.98209999999999997</v>
      </c>
      <c r="U81" s="59">
        <v>0.98529999999999995</v>
      </c>
      <c r="V81" s="59">
        <f>(Table1[[#This Row],[HEG_expr_score]]-MIN(Table1[HEG_expr_score]))/(MAX(Table1[HEG_expr_score])-MIN(Table1[HEG_expr_score]))</f>
        <v>0.33333333333333331</v>
      </c>
      <c r="X81" s="4"/>
    </row>
    <row r="82" spans="17:24" x14ac:dyDescent="0.3">
      <c r="Q82" s="59">
        <f>(Table1[[#This Row],[log_Mtb_NP_Prtn_count]]-MIN(Table1[log_Mtb_NP_Prtn_count]))/(MAX(Table1[log_Mtb_NP_Prtn_count])-MIN(Table1[log_Mtb_NP_Prtn_count]))</f>
        <v>0.23137821315975918</v>
      </c>
      <c r="R82" s="59">
        <f>(Table1[[#This Row],[log_Locus_count]]-MIN(Table1[log_Locus_count]))/(MAX(Table1[log_Locus_count])-MIN(Table1[log_Locus_count]))</f>
        <v>0.8616541669070521</v>
      </c>
      <c r="S82" s="59">
        <f>(Table1[[#This Row],[log_Alleles_count]]-MIN(Table1[log_Alleles_count]))/(MAX(Table1[log_Alleles_count])-MIN(Table1[log_Alleles_count]))</f>
        <v>0.83120701008224307</v>
      </c>
      <c r="T82" s="59">
        <v>0.99950000000000006</v>
      </c>
      <c r="U82" s="59">
        <v>0.99270000000000003</v>
      </c>
      <c r="V82" s="59">
        <f>(Table1[[#This Row],[HEG_expr_score]]-MIN(Table1[HEG_expr_score]))/(MAX(Table1[HEG_expr_score])-MIN(Table1[HEG_expr_score]))</f>
        <v>0.33333333333333331</v>
      </c>
      <c r="X82" s="4"/>
    </row>
    <row r="83" spans="17:24" x14ac:dyDescent="0.3">
      <c r="Q83" s="59">
        <f>(Table1[[#This Row],[log_Mtb_NP_Prtn_count]]-MIN(Table1[log_Mtb_NP_Prtn_count]))/(MAX(Table1[log_Mtb_NP_Prtn_count])-MIN(Table1[log_Mtb_NP_Prtn_count]))</f>
        <v>0.23137821315975918</v>
      </c>
      <c r="R83" s="59">
        <f>(Table1[[#This Row],[log_Locus_count]]-MIN(Table1[log_Locus_count]))/(MAX(Table1[log_Locus_count])-MIN(Table1[log_Locus_count]))</f>
        <v>0.33333333333333337</v>
      </c>
      <c r="S83" s="59">
        <f>(Table1[[#This Row],[log_Alleles_count]]-MIN(Table1[log_Alleles_count]))/(MAX(Table1[log_Alleles_count])-MIN(Table1[log_Alleles_count]))</f>
        <v>0.14804095548293261</v>
      </c>
      <c r="T83" s="59">
        <v>1</v>
      </c>
      <c r="U83" s="59">
        <v>0.97440000000000004</v>
      </c>
      <c r="V83" s="59">
        <f>(Table1[[#This Row],[HEG_expr_score]]-MIN(Table1[HEG_expr_score]))/(MAX(Table1[HEG_expr_score])-MIN(Table1[HEG_expr_score]))</f>
        <v>0.33333333333333331</v>
      </c>
      <c r="X83" s="4"/>
    </row>
    <row r="84" spans="17:24" x14ac:dyDescent="0.3">
      <c r="Q84" s="59">
        <f>(Table1[[#This Row],[log_Mtb_NP_Prtn_count]]-MIN(Table1[log_Mtb_NP_Prtn_count]))/(MAX(Table1[log_Mtb_NP_Prtn_count])-MIN(Table1[log_Mtb_NP_Prtn_count]))</f>
        <v>0.23137821315975918</v>
      </c>
      <c r="R84" s="59">
        <f>(Table1[[#This Row],[log_Locus_count]]-MIN(Table1[log_Locus_count]))/(MAX(Table1[log_Locus_count])-MIN(Table1[log_Locus_count]))</f>
        <v>1</v>
      </c>
      <c r="S84" s="59">
        <f>(Table1[[#This Row],[log_Alleles_count]]-MIN(Table1[log_Alleles_count]))/(MAX(Table1[log_Alleles_count])-MIN(Table1[log_Alleles_count]))</f>
        <v>0.87087209779255936</v>
      </c>
      <c r="T84" s="59">
        <v>1</v>
      </c>
      <c r="U84" s="59">
        <v>0.99270000000000003</v>
      </c>
      <c r="V84" s="59">
        <f>(Table1[[#This Row],[HEG_expr_score]]-MIN(Table1[HEG_expr_score]))/(MAX(Table1[HEG_expr_score])-MIN(Table1[HEG_expr_score]))</f>
        <v>0.33333333333333331</v>
      </c>
      <c r="X84" s="4"/>
    </row>
    <row r="85" spans="17:24" x14ac:dyDescent="0.3">
      <c r="Q85" s="59">
        <f>(Table1[[#This Row],[log_Mtb_NP_Prtn_count]]-MIN(Table1[log_Mtb_NP_Prtn_count]))/(MAX(Table1[log_Mtb_NP_Prtn_count])-MIN(Table1[log_Mtb_NP_Prtn_count]))</f>
        <v>0.23137821315975918</v>
      </c>
      <c r="R85" s="59">
        <f>(Table1[[#This Row],[log_Locus_count]]-MIN(Table1[log_Locus_count]))/(MAX(Table1[log_Locus_count])-MIN(Table1[log_Locus_count]))</f>
        <v>0.52832083357371873</v>
      </c>
      <c r="S85" s="59">
        <f>(Table1[[#This Row],[log_Alleles_count]]-MIN(Table1[log_Alleles_count]))/(MAX(Table1[log_Alleles_count])-MIN(Table1[log_Alleles_count]))</f>
        <v>0.23463936301137822</v>
      </c>
      <c r="T85" s="59">
        <v>0.99980000000000002</v>
      </c>
      <c r="U85" s="59">
        <v>0.99629999999999996</v>
      </c>
      <c r="V85" s="59">
        <f>(Table1[[#This Row],[HEG_expr_score]]-MIN(Table1[HEG_expr_score]))/(MAX(Table1[HEG_expr_score])-MIN(Table1[HEG_expr_score]))</f>
        <v>0.33333333333333331</v>
      </c>
      <c r="X85" s="4"/>
    </row>
    <row r="86" spans="17:24" x14ac:dyDescent="0.3">
      <c r="Q86" s="59">
        <f>(Table1[[#This Row],[log_Mtb_NP_Prtn_count]]-MIN(Table1[log_Mtb_NP_Prtn_count]))/(MAX(Table1[log_Mtb_NP_Prtn_count])-MIN(Table1[log_Mtb_NP_Prtn_count]))</f>
        <v>0.23137821315975918</v>
      </c>
      <c r="R86" s="59">
        <f>(Table1[[#This Row],[log_Locus_count]]-MIN(Table1[log_Locus_count]))/(MAX(Table1[log_Locus_count])-MIN(Table1[log_Locus_count]))</f>
        <v>0.77397603162912088</v>
      </c>
      <c r="S86" s="59">
        <f>(Table1[[#This Row],[log_Alleles_count]]-MIN(Table1[log_Alleles_count]))/(MAX(Table1[log_Alleles_count])-MIN(Table1[log_Alleles_count]))</f>
        <v>0.84796681702376964</v>
      </c>
      <c r="T86" s="59">
        <v>1</v>
      </c>
      <c r="U86" s="59">
        <v>1</v>
      </c>
      <c r="V86" s="59">
        <f>(Table1[[#This Row],[HEG_expr_score]]-MIN(Table1[HEG_expr_score]))/(MAX(Table1[HEG_expr_score])-MIN(Table1[HEG_expr_score]))</f>
        <v>0.33333333333333331</v>
      </c>
    </row>
    <row r="87" spans="17:24" x14ac:dyDescent="0.3">
      <c r="Q87" s="59">
        <f>(Table1[[#This Row],[log_Mtb_NP_Prtn_count]]-MIN(Table1[log_Mtb_NP_Prtn_count]))/(MAX(Table1[log_Mtb_NP_Prtn_count])-MIN(Table1[log_Mtb_NP_Prtn_count]))</f>
        <v>0.23137821315975918</v>
      </c>
      <c r="R87" s="59">
        <f>(Table1[[#This Row],[log_Locus_count]]-MIN(Table1[log_Locus_count]))/(MAX(Table1[log_Locus_count])-MIN(Table1[log_Locus_count]))</f>
        <v>0.77397603162912088</v>
      </c>
      <c r="S87" s="59">
        <f>(Table1[[#This Row],[log_Alleles_count]]-MIN(Table1[log_Alleles_count]))/(MAX(Table1[log_Alleles_count])-MIN(Table1[log_Alleles_count]))</f>
        <v>0.74677692526231187</v>
      </c>
      <c r="T87" s="59">
        <v>0.99980000000000002</v>
      </c>
      <c r="U87" s="59">
        <v>0.99629999999999996</v>
      </c>
      <c r="V87" s="59">
        <f>(Table1[[#This Row],[HEG_expr_score]]-MIN(Table1[HEG_expr_score]))/(MAX(Table1[HEG_expr_score])-MIN(Table1[HEG_expr_score]))</f>
        <v>0.33333333333333331</v>
      </c>
    </row>
    <row r="88" spans="17:24" x14ac:dyDescent="0.3">
      <c r="Q88" s="59">
        <f>(Table1[[#This Row],[log_Mtb_NP_Prtn_count]]-MIN(Table1[log_Mtb_NP_Prtn_count]))/(MAX(Table1[log_Mtb_NP_Prtn_count])-MIN(Table1[log_Mtb_NP_Prtn_count]))</f>
        <v>0.23137821315975918</v>
      </c>
      <c r="R88" s="59">
        <f>(Table1[[#This Row],[log_Locus_count]]-MIN(Table1[log_Locus_count]))/(MAX(Table1[log_Locus_count])-MIN(Table1[log_Locus_count]))</f>
        <v>0.66666666666666674</v>
      </c>
      <c r="S88" s="59">
        <f>(Table1[[#This Row],[log_Alleles_count]]-MIN(Table1[log_Alleles_count]))/(MAX(Table1[log_Alleles_count])-MIN(Table1[log_Alleles_count]))</f>
        <v>0.46927872602275644</v>
      </c>
      <c r="T88" s="59">
        <v>1</v>
      </c>
      <c r="U88" s="59">
        <v>0.99270000000000003</v>
      </c>
      <c r="V88" s="59">
        <f>(Table1[[#This Row],[HEG_expr_score]]-MIN(Table1[HEG_expr_score]))/(MAX(Table1[HEG_expr_score])-MIN(Table1[HEG_expr_score]))</f>
        <v>0.66666666666666663</v>
      </c>
    </row>
    <row r="89" spans="17:24" x14ac:dyDescent="0.3">
      <c r="Q89" s="59">
        <f>(Table1[[#This Row],[log_Mtb_NP_Prtn_count]]-MIN(Table1[log_Mtb_NP_Prtn_count]))/(MAX(Table1[log_Mtb_NP_Prtn_count])-MIN(Table1[log_Mtb_NP_Prtn_count]))</f>
        <v>0.23137821315975918</v>
      </c>
      <c r="R89" s="59">
        <f>(Table1[[#This Row],[log_Locus_count]]-MIN(Table1[log_Locus_count]))/(MAX(Table1[log_Locus_count])-MIN(Table1[log_Locus_count]))</f>
        <v>0.66666666666666674</v>
      </c>
      <c r="S89" s="59">
        <f>(Table1[[#This Row],[log_Alleles_count]]-MIN(Table1[log_Alleles_count]))/(MAX(Table1[log_Alleles_count])-MIN(Table1[log_Alleles_count]))</f>
        <v>0.54781663158060112</v>
      </c>
      <c r="T89" s="59">
        <v>0.99980000000000002</v>
      </c>
      <c r="U89" s="59">
        <v>0.99629999999999996</v>
      </c>
      <c r="V89" s="59">
        <f>(Table1[[#This Row],[HEG_expr_score]]-MIN(Table1[HEG_expr_score]))/(MAX(Table1[HEG_expr_score])-MIN(Table1[HEG_expr_score]))</f>
        <v>0.66666666666666663</v>
      </c>
    </row>
    <row r="90" spans="17:24" x14ac:dyDescent="0.3">
      <c r="Q90" s="59">
        <f>(Table1[[#This Row],[log_Mtb_NP_Prtn_count]]-MIN(Table1[log_Mtb_NP_Prtn_count]))/(MAX(Table1[log_Mtb_NP_Prtn_count])-MIN(Table1[log_Mtb_NP_Prtn_count]))</f>
        <v>0.23137821315975918</v>
      </c>
      <c r="R90" s="59">
        <f>(Table1[[#This Row],[log_Locus_count]]-MIN(Table1[log_Locus_count]))/(MAX(Table1[log_Locus_count])-MIN(Table1[log_Locus_count]))</f>
        <v>0.8616541669070521</v>
      </c>
      <c r="S90" s="59">
        <f>(Table1[[#This Row],[log_Alleles_count]]-MIN(Table1[log_Alleles_count]))/(MAX(Table1[log_Alleles_count])-MIN(Table1[log_Alleles_count]))</f>
        <v>0.59216382193173045</v>
      </c>
      <c r="T90" s="59">
        <v>1</v>
      </c>
      <c r="U90" s="59">
        <v>0.99629999999999996</v>
      </c>
      <c r="V90" s="59">
        <f>(Table1[[#This Row],[HEG_expr_score]]-MIN(Table1[HEG_expr_score]))/(MAX(Table1[HEG_expr_score])-MIN(Table1[HEG_expr_score]))</f>
        <v>0.33333333333333331</v>
      </c>
    </row>
    <row r="91" spans="17:24" x14ac:dyDescent="0.3">
      <c r="Q91" s="59">
        <f>(Table1[[#This Row],[log_Mtb_NP_Prtn_count]]-MIN(Table1[log_Mtb_NP_Prtn_count]))/(MAX(Table1[log_Mtb_NP_Prtn_count])-MIN(Table1[log_Mtb_NP_Prtn_count]))</f>
        <v>0.23137821315975918</v>
      </c>
      <c r="R91" s="59">
        <f>(Table1[[#This Row],[log_Locus_count]]-MIN(Table1[log_Locus_count]))/(MAX(Table1[log_Locus_count])-MIN(Table1[log_Locus_count]))</f>
        <v>0.66666666666666674</v>
      </c>
      <c r="S91" s="59">
        <f>(Table1[[#This Row],[log_Alleles_count]]-MIN(Table1[log_Alleles_count]))/(MAX(Table1[log_Alleles_count])-MIN(Table1[log_Alleles_count]))</f>
        <v>0.56364446052405415</v>
      </c>
      <c r="T91" s="59">
        <v>1</v>
      </c>
      <c r="U91" s="59">
        <v>1</v>
      </c>
      <c r="V91" s="59">
        <f>(Table1[[#This Row],[HEG_expr_score]]-MIN(Table1[HEG_expr_score]))/(MAX(Table1[HEG_expr_score])-MIN(Table1[HEG_expr_score]))</f>
        <v>0.33333333333333331</v>
      </c>
    </row>
    <row r="92" spans="17:24" x14ac:dyDescent="0.3">
      <c r="Q92" s="59">
        <f>(Table1[[#This Row],[log_Mtb_NP_Prtn_count]]-MIN(Table1[log_Mtb_NP_Prtn_count]))/(MAX(Table1[log_Mtb_NP_Prtn_count])-MIN(Table1[log_Mtb_NP_Prtn_count]))</f>
        <v>0.23137821315975918</v>
      </c>
      <c r="R92" s="59">
        <f>(Table1[[#This Row],[log_Locus_count]]-MIN(Table1[log_Locus_count]))/(MAX(Table1[log_Locus_count])-MIN(Table1[log_Locus_count]))</f>
        <v>0.52832083357371873</v>
      </c>
      <c r="S92" s="59">
        <f>(Table1[[#This Row],[log_Alleles_count]]-MIN(Table1[log_Alleles_count]))/(MAX(Table1[log_Alleles_count])-MIN(Table1[log_Alleles_count]))</f>
        <v>0.29608191096586522</v>
      </c>
      <c r="T92" s="59">
        <v>0.97760000000000002</v>
      </c>
      <c r="U92" s="59">
        <v>1</v>
      </c>
      <c r="V92" s="59">
        <f>(Table1[[#This Row],[HEG_expr_score]]-MIN(Table1[HEG_expr_score]))/(MAX(Table1[HEG_expr_score])-MIN(Table1[HEG_expr_score]))</f>
        <v>0.66666666666666663</v>
      </c>
    </row>
    <row r="93" spans="17:24" x14ac:dyDescent="0.3">
      <c r="Q93" s="59">
        <f>(Table1[[#This Row],[log_Mtb_NP_Prtn_count]]-MIN(Table1[log_Mtb_NP_Prtn_count]))/(MAX(Table1[log_Mtb_NP_Prtn_count])-MIN(Table1[log_Mtb_NP_Prtn_count]))</f>
        <v>0.23137821315975918</v>
      </c>
      <c r="R93" s="59">
        <f>(Table1[[#This Row],[log_Locus_count]]-MIN(Table1[log_Locus_count]))/(MAX(Table1[log_Locus_count])-MIN(Table1[log_Locus_count]))</f>
        <v>0.66666666666666674</v>
      </c>
      <c r="S93" s="59">
        <f>(Table1[[#This Row],[log_Alleles_count]]-MIN(Table1[log_Alleles_count]))/(MAX(Table1[log_Alleles_count])-MIN(Table1[log_Alleles_count]))</f>
        <v>0.41560350504112153</v>
      </c>
      <c r="T93" s="59">
        <v>1</v>
      </c>
      <c r="U93" s="59">
        <v>1</v>
      </c>
      <c r="V93" s="59">
        <f>(Table1[[#This Row],[HEG_expr_score]]-MIN(Table1[HEG_expr_score]))/(MAX(Table1[HEG_expr_score])-MIN(Table1[HEG_expr_score]))</f>
        <v>0.33333333333333331</v>
      </c>
    </row>
    <row r="94" spans="17:24" x14ac:dyDescent="0.3">
      <c r="Q94" s="59">
        <f>(Table1[[#This Row],[log_Mtb_NP_Prtn_count]]-MIN(Table1[log_Mtb_NP_Prtn_count]))/(MAX(Table1[log_Mtb_NP_Prtn_count])-MIN(Table1[log_Mtb_NP_Prtn_count]))</f>
        <v>0.23137821315975918</v>
      </c>
      <c r="R94" s="59">
        <f>(Table1[[#This Row],[log_Locus_count]]-MIN(Table1[log_Locus_count]))/(MAX(Table1[log_Locus_count])-MIN(Table1[log_Locus_count]))</f>
        <v>0.66666666666666674</v>
      </c>
      <c r="S94" s="59">
        <f>(Table1[[#This Row],[log_Alleles_count]]-MIN(Table1[log_Alleles_count]))/(MAX(Table1[log_Alleles_count])-MIN(Table1[log_Alleles_count]))</f>
        <v>0.60511190451968278</v>
      </c>
      <c r="T94" s="59">
        <v>0.91839999999999999</v>
      </c>
      <c r="U94" s="59">
        <v>1</v>
      </c>
      <c r="V94" s="59">
        <f>(Table1[[#This Row],[HEG_expr_score]]-MIN(Table1[HEG_expr_score]))/(MAX(Table1[HEG_expr_score])-MIN(Table1[HEG_expr_score]))</f>
        <v>0.33333333333333331</v>
      </c>
    </row>
    <row r="95" spans="17:24" x14ac:dyDescent="0.3">
      <c r="Q95" s="59">
        <f>(Table1[[#This Row],[log_Mtb_NP_Prtn_count]]-MIN(Table1[log_Mtb_NP_Prtn_count]))/(MAX(Table1[log_Mtb_NP_Prtn_count])-MIN(Table1[log_Mtb_NP_Prtn_count]))</f>
        <v>0.5372435736804817</v>
      </c>
      <c r="R95" s="59">
        <f>(Table1[[#This Row],[log_Locus_count]]-MIN(Table1[log_Locus_count]))/(MAX(Table1[log_Locus_count])-MIN(Table1[log_Locus_count]))</f>
        <v>0.77397603162912088</v>
      </c>
      <c r="S95" s="59">
        <f>(Table1[[#This Row],[log_Alleles_count]]-MIN(Table1[log_Alleles_count]))/(MAX(Table1[log_Alleles_count])-MIN(Table1[log_Alleles_count]))</f>
        <v>0.41560350504112153</v>
      </c>
      <c r="T95" s="59">
        <v>0.99990000000000001</v>
      </c>
      <c r="U95" s="59">
        <v>1</v>
      </c>
      <c r="V95" s="59">
        <f>(Table1[[#This Row],[HEG_expr_score]]-MIN(Table1[HEG_expr_score]))/(MAX(Table1[HEG_expr_score])-MIN(Table1[HEG_expr_score]))</f>
        <v>0.66666666666666663</v>
      </c>
    </row>
    <row r="96" spans="17:24" x14ac:dyDescent="0.3">
      <c r="Q96" s="59">
        <f>(Table1[[#This Row],[log_Mtb_NP_Prtn_count]]-MIN(Table1[log_Mtb_NP_Prtn_count]))/(MAX(Table1[log_Mtb_NP_Prtn_count])-MIN(Table1[log_Mtb_NP_Prtn_count]))</f>
        <v>0.36672579134208461</v>
      </c>
      <c r="R96" s="59">
        <f>(Table1[[#This Row],[log_Locus_count]]-MIN(Table1[log_Locus_count]))/(MAX(Table1[log_Locus_count])-MIN(Table1[log_Locus_count]))</f>
        <v>0.77397603162912088</v>
      </c>
      <c r="S96" s="59">
        <f>(Table1[[#This Row],[log_Alleles_count]]-MIN(Table1[log_Alleles_count]))/(MAX(Table1[log_Alleles_count])-MIN(Table1[log_Alleles_count]))</f>
        <v>0.71918014823661358</v>
      </c>
      <c r="T96" s="59">
        <v>1</v>
      </c>
      <c r="U96" s="59">
        <v>0.86809999999999998</v>
      </c>
      <c r="V96" s="59">
        <f>(Table1[[#This Row],[HEG_expr_score]]-MIN(Table1[HEG_expr_score]))/(MAX(Table1[HEG_expr_score])-MIN(Table1[HEG_expr_score]))</f>
        <v>0.33333333333333331</v>
      </c>
    </row>
    <row r="97" spans="17:22" x14ac:dyDescent="0.3">
      <c r="Q97" s="59">
        <f>(Table1[[#This Row],[log_Mtb_NP_Prtn_count]]-MIN(Table1[log_Mtb_NP_Prtn_count]))/(MAX(Table1[log_Mtb_NP_Prtn_count])-MIN(Table1[log_Mtb_NP_Prtn_count]))</f>
        <v>0.23137821315975918</v>
      </c>
      <c r="R97" s="59">
        <f>(Table1[[#This Row],[log_Locus_count]]-MIN(Table1[log_Locus_count]))/(MAX(Table1[log_Locus_count])-MIN(Table1[log_Locus_count]))</f>
        <v>0.77397603162912088</v>
      </c>
      <c r="S97" s="59">
        <f>(Table1[[#This Row],[log_Alleles_count]]-MIN(Table1[log_Alleles_count]))/(MAX(Table1[log_Alleles_count])-MIN(Table1[log_Alleles_count]))</f>
        <v>0.80821947321679888</v>
      </c>
      <c r="T97" s="59">
        <v>1</v>
      </c>
      <c r="U97" s="59">
        <v>0.99629999999999996</v>
      </c>
      <c r="V97" s="59">
        <f>(Table1[[#This Row],[HEG_expr_score]]-MIN(Table1[HEG_expr_score]))/(MAX(Table1[HEG_expr_score])-MIN(Table1[HEG_expr_score]))</f>
        <v>0.33333333333333331</v>
      </c>
    </row>
    <row r="98" spans="17:22" x14ac:dyDescent="0.3">
      <c r="Q98" s="59">
        <f>(Table1[[#This Row],[log_Mtb_NP_Prtn_count]]-MIN(Table1[log_Mtb_NP_Prtn_count]))/(MAX(Table1[log_Mtb_NP_Prtn_count])-MIN(Table1[log_Mtb_NP_Prtn_count]))</f>
        <v>0.23137821315975918</v>
      </c>
      <c r="R98" s="59">
        <f>(Table1[[#This Row],[log_Locus_count]]-MIN(Table1[log_Locus_count]))/(MAX(Table1[log_Locus_count])-MIN(Table1[log_Locus_count]))</f>
        <v>0.52832083357371873</v>
      </c>
      <c r="S98" s="59">
        <f>(Table1[[#This Row],[log_Alleles_count]]-MIN(Table1[log_Alleles_count]))/(MAX(Table1[log_Alleles_count])-MIN(Table1[log_Alleles_count]))</f>
        <v>0.66017851773386627</v>
      </c>
      <c r="T98" s="59">
        <v>0.99990000000000001</v>
      </c>
      <c r="U98" s="59">
        <v>0.99270000000000003</v>
      </c>
      <c r="V98" s="59">
        <f>(Table1[[#This Row],[HEG_expr_score]]-MIN(Table1[HEG_expr_score]))/(MAX(Table1[HEG_expr_score])-MIN(Table1[HEG_expr_score]))</f>
        <v>0.33333333333333331</v>
      </c>
    </row>
    <row r="99" spans="17:22" x14ac:dyDescent="0.3">
      <c r="Q99" s="59">
        <f>(Table1[[#This Row],[log_Mtb_NP_Prtn_count]]-MIN(Table1[log_Mtb_NP_Prtn_count]))/(MAX(Table1[log_Mtb_NP_Prtn_count])-MIN(Table1[log_Mtb_NP_Prtn_count]))</f>
        <v>0.23137821315975918</v>
      </c>
      <c r="R99" s="59">
        <f>(Table1[[#This Row],[log_Locus_count]]-MIN(Table1[log_Locus_count]))/(MAX(Table1[log_Locus_count])-MIN(Table1[log_Locus_count]))</f>
        <v>0.66666666666666674</v>
      </c>
      <c r="S99" s="59">
        <f>(Table1[[#This Row],[log_Alleles_count]]-MIN(Table1[log_Alleles_count]))/(MAX(Table1[log_Alleles_count])-MIN(Table1[log_Alleles_count]))</f>
        <v>0.59216382193173045</v>
      </c>
      <c r="T99" s="59">
        <v>0.99909999999999999</v>
      </c>
      <c r="U99" s="59">
        <v>0.99270000000000003</v>
      </c>
      <c r="V99" s="59">
        <f>(Table1[[#This Row],[HEG_expr_score]]-MIN(Table1[HEG_expr_score]))/(MAX(Table1[HEG_expr_score])-MIN(Table1[HEG_expr_score]))</f>
        <v>0.33333333333333331</v>
      </c>
    </row>
    <row r="100" spans="17:22" x14ac:dyDescent="0.3">
      <c r="Q100" s="59">
        <f>(Table1[[#This Row],[log_Mtb_NP_Prtn_count]]-MIN(Table1[log_Mtb_NP_Prtn_count]))/(MAX(Table1[log_Mtb_NP_Prtn_count])-MIN(Table1[log_Mtb_NP_Prtn_count]))</f>
        <v>0.23137821315975918</v>
      </c>
      <c r="R100" s="59">
        <f>(Table1[[#This Row],[log_Locus_count]]-MIN(Table1[log_Locus_count]))/(MAX(Table1[log_Locus_count])-MIN(Table1[log_Locus_count]))</f>
        <v>0.33333333333333337</v>
      </c>
      <c r="S100" s="59">
        <f>(Table1[[#This Row],[log_Alleles_count]]-MIN(Table1[log_Alleles_count]))/(MAX(Table1[log_Alleles_count])-MIN(Table1[log_Alleles_count]))</f>
        <v>0.41560350504112153</v>
      </c>
      <c r="T100" s="59">
        <v>0.99939999999999996</v>
      </c>
      <c r="U100" s="59">
        <v>0.99270000000000003</v>
      </c>
      <c r="V100" s="59">
        <f>(Table1[[#This Row],[HEG_expr_score]]-MIN(Table1[HEG_expr_score]))/(MAX(Table1[HEG_expr_score])-MIN(Table1[HEG_expr_score]))</f>
        <v>0.33333333333333331</v>
      </c>
    </row>
    <row r="101" spans="17:22" x14ac:dyDescent="0.3">
      <c r="Q101" s="59">
        <f>(Table1[[#This Row],[log_Mtb_NP_Prtn_count]]-MIN(Table1[log_Mtb_NP_Prtn_count]))/(MAX(Table1[log_Mtb_NP_Prtn_count])-MIN(Table1[log_Mtb_NP_Prtn_count]))</f>
        <v>0.23137821315975918</v>
      </c>
      <c r="R101" s="59">
        <f>(Table1[[#This Row],[log_Locus_count]]-MIN(Table1[log_Locus_count]))/(MAX(Table1[log_Locus_count])-MIN(Table1[log_Locus_count]))</f>
        <v>0.8616541669070521</v>
      </c>
      <c r="S101" s="59">
        <f>(Table1[[#This Row],[log_Alleles_count]]-MIN(Table1[log_Alleles_count]))/(MAX(Table1[log_Alleles_count])-MIN(Table1[log_Alleles_count]))</f>
        <v>0.83120701008224307</v>
      </c>
      <c r="T101" s="59">
        <v>1</v>
      </c>
      <c r="U101" s="59">
        <v>0.97070000000000001</v>
      </c>
      <c r="V101" s="59">
        <f>(Table1[[#This Row],[HEG_expr_score]]-MIN(Table1[HEG_expr_score]))/(MAX(Table1[HEG_expr_score])-MIN(Table1[HEG_expr_score]))</f>
        <v>0.33333333333333331</v>
      </c>
    </row>
    <row r="102" spans="17:22" x14ac:dyDescent="0.3">
      <c r="Q102" s="59">
        <f>(Table1[[#This Row],[log_Mtb_NP_Prtn_count]]-MIN(Table1[log_Mtb_NP_Prtn_count]))/(MAX(Table1[log_Mtb_NP_Prtn_count])-MIN(Table1[log_Mtb_NP_Prtn_count]))</f>
        <v>0.23137821315975918</v>
      </c>
      <c r="R102" s="59">
        <f>(Table1[[#This Row],[log_Locus_count]]-MIN(Table1[log_Locus_count]))/(MAX(Table1[log_Locus_count])-MIN(Table1[log_Locus_count]))</f>
        <v>0.77397603162912088</v>
      </c>
      <c r="S102" s="59">
        <f>(Table1[[#This Row],[log_Alleles_count]]-MIN(Table1[log_Alleles_count]))/(MAX(Table1[log_Alleles_count])-MIN(Table1[log_Alleles_count]))</f>
        <v>0.73342395543969241</v>
      </c>
      <c r="T102" s="59">
        <v>1</v>
      </c>
      <c r="U102" s="59">
        <v>0.99629999999999996</v>
      </c>
      <c r="V102" s="59">
        <f>(Table1[[#This Row],[HEG_expr_score]]-MIN(Table1[HEG_expr_score]))/(MAX(Table1[HEG_expr_score])-MIN(Table1[HEG_expr_score]))</f>
        <v>0.33333333333333331</v>
      </c>
    </row>
    <row r="103" spans="17:22" x14ac:dyDescent="0.3">
      <c r="Q103" s="59">
        <f>(Table1[[#This Row],[log_Mtb_NP_Prtn_count]]-MIN(Table1[log_Mtb_NP_Prtn_count]))/(MAX(Table1[log_Mtb_NP_Prtn_count])-MIN(Table1[log_Mtb_NP_Prtn_count]))</f>
        <v>0.23137821315975918</v>
      </c>
      <c r="R103" s="59">
        <f>(Table1[[#This Row],[log_Locus_count]]-MIN(Table1[log_Locus_count]))/(MAX(Table1[log_Locus_count])-MIN(Table1[log_Locus_count]))</f>
        <v>1</v>
      </c>
      <c r="S103" s="59">
        <f>(Table1[[#This Row],[log_Alleles_count]]-MIN(Table1[log_Alleles_count]))/(MAX(Table1[log_Alleles_count])-MIN(Table1[log_Alleles_count]))</f>
        <v>0.7931371178131621</v>
      </c>
      <c r="T103" s="59">
        <v>1</v>
      </c>
      <c r="U103" s="59">
        <v>0.99629999999999996</v>
      </c>
      <c r="V103" s="59">
        <f>(Table1[[#This Row],[HEG_expr_score]]-MIN(Table1[HEG_expr_score]))/(MAX(Table1[HEG_expr_score])-MIN(Table1[HEG_expr_score]))</f>
        <v>0.66666666666666663</v>
      </c>
    </row>
    <row r="104" spans="17:22" x14ac:dyDescent="0.3">
      <c r="Q104" s="59">
        <f>(Table1[[#This Row],[log_Mtb_NP_Prtn_count]]-MIN(Table1[log_Mtb_NP_Prtn_count]))/(MAX(Table1[log_Mtb_NP_Prtn_count])-MIN(Table1[log_Mtb_NP_Prtn_count]))</f>
        <v>0.23137821315975918</v>
      </c>
      <c r="R104" s="59">
        <f>(Table1[[#This Row],[log_Locus_count]]-MIN(Table1[log_Locus_count]))/(MAX(Table1[log_Locus_count])-MIN(Table1[log_Locus_count]))</f>
        <v>0.52832083357371873</v>
      </c>
      <c r="S104" s="59">
        <f>(Table1[[#This Row],[log_Alleles_count]]-MIN(Table1[log_Alleles_count]))/(MAX(Table1[log_Alleles_count])-MIN(Table1[log_Alleles_count]))</f>
        <v>0.38268031849431083</v>
      </c>
      <c r="T104" s="59">
        <v>1</v>
      </c>
      <c r="U104" s="59">
        <v>1</v>
      </c>
      <c r="V104" s="59">
        <f>(Table1[[#This Row],[HEG_expr_score]]-MIN(Table1[HEG_expr_score]))/(MAX(Table1[HEG_expr_score])-MIN(Table1[HEG_expr_score]))</f>
        <v>0.33333333333333331</v>
      </c>
    </row>
    <row r="105" spans="17:22" x14ac:dyDescent="0.3">
      <c r="Q105" s="59">
        <f>(Table1[[#This Row],[log_Mtb_NP_Prtn_count]]-MIN(Table1[log_Mtb_NP_Prtn_count]))/(MAX(Table1[log_Mtb_NP_Prtn_count])-MIN(Table1[log_Mtb_NP_Prtn_count]))</f>
        <v>0.23137821315975918</v>
      </c>
      <c r="R105" s="59">
        <f>(Table1[[#This Row],[log_Locus_count]]-MIN(Table1[log_Locus_count]))/(MAX(Table1[log_Locus_count])-MIN(Table1[log_Locus_count]))</f>
        <v>0.52832083357371873</v>
      </c>
      <c r="S105" s="59">
        <f>(Table1[[#This Row],[log_Alleles_count]]-MIN(Table1[log_Alleles_count]))/(MAX(Table1[log_Alleles_count])-MIN(Table1[log_Alleles_count]))</f>
        <v>0.41560350504112153</v>
      </c>
      <c r="T105" s="59">
        <v>0.93279999999999996</v>
      </c>
      <c r="U105" s="59">
        <v>1</v>
      </c>
      <c r="V105" s="59">
        <f>(Table1[[#This Row],[HEG_expr_score]]-MIN(Table1[HEG_expr_score]))/(MAX(Table1[HEG_expr_score])-MIN(Table1[HEG_expr_score]))</f>
        <v>0.33333333333333331</v>
      </c>
    </row>
    <row r="106" spans="17:22" x14ac:dyDescent="0.3">
      <c r="Q106" s="59">
        <f>(Table1[[#This Row],[log_Mtb_NP_Prtn_count]]-MIN(Table1[log_Mtb_NP_Prtn_count]))/(MAX(Table1[log_Mtb_NP_Prtn_count])-MIN(Table1[log_Mtb_NP_Prtn_count]))</f>
        <v>0.23137821315975918</v>
      </c>
      <c r="R106" s="59">
        <f>(Table1[[#This Row],[log_Locus_count]]-MIN(Table1[log_Locus_count]))/(MAX(Table1[log_Locus_count])-MIN(Table1[log_Locus_count]))</f>
        <v>0.8616541669070521</v>
      </c>
      <c r="S106" s="59">
        <f>(Table1[[#This Row],[log_Alleles_count]]-MIN(Table1[log_Alleles_count]))/(MAX(Table1[log_Alleles_count])-MIN(Table1[log_Alleles_count]))</f>
        <v>0.88146491092262502</v>
      </c>
      <c r="T106" s="59">
        <v>0.99909999999999999</v>
      </c>
      <c r="U106" s="59">
        <v>0.97070000000000001</v>
      </c>
      <c r="V106" s="59">
        <f>(Table1[[#This Row],[HEG_expr_score]]-MIN(Table1[HEG_expr_score]))/(MAX(Table1[HEG_expr_score])-MIN(Table1[HEG_expr_score]))</f>
        <v>0.33333333333333331</v>
      </c>
    </row>
    <row r="107" spans="17:22" x14ac:dyDescent="0.3">
      <c r="Q107" s="59">
        <f>(Table1[[#This Row],[log_Mtb_NP_Prtn_count]]-MIN(Table1[log_Mtb_NP_Prtn_count]))/(MAX(Table1[log_Mtb_NP_Prtn_count])-MIN(Table1[log_Mtb_NP_Prtn_count]))</f>
        <v>0.23137821315975918</v>
      </c>
      <c r="R107" s="59">
        <f>(Table1[[#This Row],[log_Locus_count]]-MIN(Table1[log_Locus_count]))/(MAX(Table1[log_Locus_count])-MIN(Table1[log_Locus_count]))</f>
        <v>1</v>
      </c>
      <c r="S107" s="59">
        <f>(Table1[[#This Row],[log_Alleles_count]]-MIN(Table1[log_Alleles_count]))/(MAX(Table1[log_Alleles_count])-MIN(Table1[log_Alleles_count]))</f>
        <v>0.88146491092262502</v>
      </c>
      <c r="T107" s="59">
        <v>1</v>
      </c>
      <c r="U107" s="59">
        <v>0.99270000000000003</v>
      </c>
      <c r="V107" s="59">
        <f>(Table1[[#This Row],[HEG_expr_score]]-MIN(Table1[HEG_expr_score]))/(MAX(Table1[HEG_expr_score])-MIN(Table1[HEG_expr_score]))</f>
        <v>0.66666666666666663</v>
      </c>
    </row>
    <row r="108" spans="17:22" x14ac:dyDescent="0.3">
      <c r="Q108" s="59">
        <f>(Table1[[#This Row],[log_Mtb_NP_Prtn_count]]-MIN(Table1[log_Mtb_NP_Prtn_count]))/(MAX(Table1[log_Mtb_NP_Prtn_count])-MIN(Table1[log_Mtb_NP_Prtn_count]))</f>
        <v>0.23137821315975918</v>
      </c>
      <c r="R108" s="59">
        <f>(Table1[[#This Row],[log_Locus_count]]-MIN(Table1[log_Locus_count]))/(MAX(Table1[log_Locus_count])-MIN(Table1[log_Locus_count]))</f>
        <v>0.52832083357371873</v>
      </c>
      <c r="S108" s="59">
        <f>(Table1[[#This Row],[log_Alleles_count]]-MIN(Table1[log_Alleles_count]))/(MAX(Table1[log_Alleles_count])-MIN(Table1[log_Alleles_count]))</f>
        <v>0.23463936301137822</v>
      </c>
      <c r="T108" s="59">
        <v>0.99980000000000002</v>
      </c>
      <c r="U108" s="59">
        <v>0.99270000000000003</v>
      </c>
      <c r="V108" s="59">
        <f>(Table1[[#This Row],[HEG_expr_score]]-MIN(Table1[HEG_expr_score]))/(MAX(Table1[HEG_expr_score])-MIN(Table1[HEG_expr_score]))</f>
        <v>0.33333333333333331</v>
      </c>
    </row>
    <row r="109" spans="17:22" x14ac:dyDescent="0.3">
      <c r="Q109" s="59">
        <f>(Table1[[#This Row],[log_Mtb_NP_Prtn_count]]-MIN(Table1[log_Mtb_NP_Prtn_count]))/(MAX(Table1[log_Mtb_NP_Prtn_count])-MIN(Table1[log_Mtb_NP_Prtn_count]))</f>
        <v>0.23137821315975918</v>
      </c>
      <c r="R109" s="59">
        <f>(Table1[[#This Row],[log_Locus_count]]-MIN(Table1[log_Locus_count]))/(MAX(Table1[log_Locus_count])-MIN(Table1[log_Locus_count]))</f>
        <v>0.93578497401920135</v>
      </c>
      <c r="S109" s="59">
        <f>(Table1[[#This Row],[log_Alleles_count]]-MIN(Table1[log_Alleles_count]))/(MAX(Table1[log_Alleles_count])-MIN(Table1[log_Alleles_count]))</f>
        <v>0.71918014823661358</v>
      </c>
      <c r="T109" s="59">
        <v>1</v>
      </c>
      <c r="U109" s="59">
        <v>1</v>
      </c>
      <c r="V109" s="59">
        <f>(Table1[[#This Row],[HEG_expr_score]]-MIN(Table1[HEG_expr_score]))/(MAX(Table1[HEG_expr_score])-MIN(Table1[HEG_expr_score]))</f>
        <v>0.33333333333333331</v>
      </c>
    </row>
    <row r="110" spans="17:22" x14ac:dyDescent="0.3">
      <c r="Q110" s="59">
        <f>(Table1[[#This Row],[log_Mtb_NP_Prtn_count]]-MIN(Table1[log_Mtb_NP_Prtn_count]))/(MAX(Table1[log_Mtb_NP_Prtn_count])-MIN(Table1[log_Mtb_NP_Prtn_count]))</f>
        <v>0.23137821315975918</v>
      </c>
      <c r="R110" s="59">
        <f>(Table1[[#This Row],[log_Locus_count]]-MIN(Table1[log_Locus_count]))/(MAX(Table1[log_Locus_count])-MIN(Table1[log_Locus_count]))</f>
        <v>0.66666666666666674</v>
      </c>
      <c r="S110" s="59">
        <f>(Table1[[#This Row],[log_Alleles_count]]-MIN(Table1[log_Alleles_count]))/(MAX(Table1[log_Alleles_count])-MIN(Table1[log_Alleles_count]))</f>
        <v>0.44412286644879784</v>
      </c>
      <c r="T110" s="59">
        <v>1</v>
      </c>
      <c r="U110" s="59">
        <v>1</v>
      </c>
      <c r="V110" s="59">
        <f>(Table1[[#This Row],[HEG_expr_score]]-MIN(Table1[HEG_expr_score]))/(MAX(Table1[HEG_expr_score])-MIN(Table1[HEG_expr_score]))</f>
        <v>0.33333333333333331</v>
      </c>
    </row>
    <row r="111" spans="17:22" x14ac:dyDescent="0.3">
      <c r="Q111" s="59">
        <f>(Table1[[#This Row],[log_Mtb_NP_Prtn_count]]-MIN(Table1[log_Mtb_NP_Prtn_count]))/(MAX(Table1[log_Mtb_NP_Prtn_count])-MIN(Table1[log_Mtb_NP_Prtn_count]))</f>
        <v>0.46275642631951835</v>
      </c>
      <c r="R111" s="59">
        <f>(Table1[[#This Row],[log_Locus_count]]-MIN(Table1[log_Locus_count]))/(MAX(Table1[log_Locus_count])-MIN(Table1[log_Locus_count]))</f>
        <v>0.66666666666666674</v>
      </c>
      <c r="S111" s="59">
        <f>(Table1[[#This Row],[log_Alleles_count]]-MIN(Table1[log_Alleles_count]))/(MAX(Table1[log_Alleles_count])-MIN(Table1[log_Alleles_count]))</f>
        <v>0.7264207722241014</v>
      </c>
      <c r="T111" s="59">
        <v>0.99960000000000004</v>
      </c>
      <c r="U111" s="59">
        <v>0.99629999999999996</v>
      </c>
      <c r="V111" s="59">
        <f>(Table1[[#This Row],[HEG_expr_score]]-MIN(Table1[HEG_expr_score]))/(MAX(Table1[HEG_expr_score])-MIN(Table1[HEG_expr_score]))</f>
        <v>0.33333333333333331</v>
      </c>
    </row>
    <row r="112" spans="17:22" x14ac:dyDescent="0.3">
      <c r="Q112" s="59">
        <f>(Table1[[#This Row],[log_Mtb_NP_Prtn_count]]-MIN(Table1[log_Mtb_NP_Prtn_count]))/(MAX(Table1[log_Mtb_NP_Prtn_count])-MIN(Table1[log_Mtb_NP_Prtn_count]))</f>
        <v>0.23137821315975918</v>
      </c>
      <c r="R112" s="59">
        <f>(Table1[[#This Row],[log_Locus_count]]-MIN(Table1[log_Locus_count]))/(MAX(Table1[log_Locus_count])-MIN(Table1[log_Locus_count]))</f>
        <v>1</v>
      </c>
      <c r="S112" s="59">
        <f>(Table1[[#This Row],[log_Alleles_count]]-MIN(Table1[log_Alleles_count]))/(MAX(Table1[log_Alleles_count])-MIN(Table1[log_Alleles_count]))</f>
        <v>1</v>
      </c>
      <c r="T112" s="59">
        <v>0.96530000000000005</v>
      </c>
      <c r="U112" s="59">
        <v>0.99629999999999996</v>
      </c>
      <c r="V112" s="59">
        <f>(Table1[[#This Row],[HEG_expr_score]]-MIN(Table1[HEG_expr_score]))/(MAX(Table1[HEG_expr_score])-MIN(Table1[HEG_expr_score]))</f>
        <v>0.33333333333333331</v>
      </c>
    </row>
    <row r="113" spans="17:22" x14ac:dyDescent="0.3">
      <c r="Q113" s="59">
        <f>(Table1[[#This Row],[log_Mtb_NP_Prtn_count]]-MIN(Table1[log_Mtb_NP_Prtn_count]))/(MAX(Table1[log_Mtb_NP_Prtn_count])-MIN(Table1[log_Mtb_NP_Prtn_count]))</f>
        <v>0.23137821315975918</v>
      </c>
      <c r="R113" s="59">
        <f>(Table1[[#This Row],[log_Locus_count]]-MIN(Table1[log_Locus_count]))/(MAX(Table1[log_Locus_count])-MIN(Table1[log_Locus_count]))</f>
        <v>0.66666666666666674</v>
      </c>
      <c r="S113" s="59">
        <f>(Table1[[#This Row],[log_Alleles_count]]-MIN(Table1[log_Alleles_count]))/(MAX(Table1[log_Alleles_count])-MIN(Table1[log_Alleles_count]))</f>
        <v>0.49178140921272318</v>
      </c>
      <c r="T113" s="59">
        <v>0.99950000000000006</v>
      </c>
      <c r="U113" s="59">
        <v>1</v>
      </c>
      <c r="V113" s="59">
        <f>(Table1[[#This Row],[HEG_expr_score]]-MIN(Table1[HEG_expr_score]))/(MAX(Table1[HEG_expr_score])-MIN(Table1[HEG_expr_score]))</f>
        <v>0.66666666666666663</v>
      </c>
    </row>
    <row r="114" spans="17:22" x14ac:dyDescent="0.3">
      <c r="Q114" s="59">
        <f>(Table1[[#This Row],[log_Mtb_NP_Prtn_count]]-MIN(Table1[log_Mtb_NP_Prtn_count]))/(MAX(Table1[log_Mtb_NP_Prtn_count])-MIN(Table1[log_Mtb_NP_Prtn_count]))</f>
        <v>0.23137821315975918</v>
      </c>
      <c r="R114" s="59">
        <f>(Table1[[#This Row],[log_Locus_count]]-MIN(Table1[log_Locus_count]))/(MAX(Table1[log_Locus_count])-MIN(Table1[log_Locus_count]))</f>
        <v>0.52832083357371873</v>
      </c>
      <c r="S114" s="59">
        <f>(Table1[[#This Row],[log_Alleles_count]]-MIN(Table1[log_Alleles_count]))/(MAX(Table1[log_Alleles_count])-MIN(Table1[log_Alleles_count]))</f>
        <v>0.29608191096586522</v>
      </c>
      <c r="T114" s="59">
        <v>0.93179999999999996</v>
      </c>
      <c r="U114" s="59">
        <v>1</v>
      </c>
      <c r="V114" s="59">
        <f>(Table1[[#This Row],[HEG_expr_score]]-MIN(Table1[HEG_expr_score]))/(MAX(Table1[HEG_expr_score])-MIN(Table1[HEG_expr_score]))</f>
        <v>0.33333333333333331</v>
      </c>
    </row>
    <row r="115" spans="17:22" x14ac:dyDescent="0.3">
      <c r="Q115" s="59">
        <f>(Table1[[#This Row],[log_Mtb_NP_Prtn_count]]-MIN(Table1[log_Mtb_NP_Prtn_count]))/(MAX(Table1[log_Mtb_NP_Prtn_count])-MIN(Table1[log_Mtb_NP_Prtn_count]))</f>
        <v>0.36672579134208461</v>
      </c>
      <c r="R115" s="59">
        <f>(Table1[[#This Row],[log_Locus_count]]-MIN(Table1[log_Locus_count]))/(MAX(Table1[log_Locus_count])-MIN(Table1[log_Locus_count]))</f>
        <v>1</v>
      </c>
      <c r="S115" s="59">
        <f>(Table1[[#This Row],[log_Alleles_count]]-MIN(Table1[log_Alleles_count]))/(MAX(Table1[log_Alleles_count])-MIN(Table1[log_Alleles_count]))</f>
        <v>0.94885235824947323</v>
      </c>
      <c r="T115" s="59">
        <v>0.99960000000000004</v>
      </c>
      <c r="U115" s="59">
        <v>0.99629999999999996</v>
      </c>
      <c r="V115" s="59">
        <f>(Table1[[#This Row],[HEG_expr_score]]-MIN(Table1[HEG_expr_score]))/(MAX(Table1[HEG_expr_score])-MIN(Table1[HEG_expr_score]))</f>
        <v>0.33333333333333331</v>
      </c>
    </row>
    <row r="116" spans="17:22" x14ac:dyDescent="0.3">
      <c r="Q116" s="59">
        <f>(Table1[[#This Row],[log_Mtb_NP_Prtn_count]]-MIN(Table1[log_Mtb_NP_Prtn_count]))/(MAX(Table1[log_Mtb_NP_Prtn_count])-MIN(Table1[log_Mtb_NP_Prtn_count]))</f>
        <v>0.36672579134208461</v>
      </c>
      <c r="R116" s="59">
        <f>(Table1[[#This Row],[log_Locus_count]]-MIN(Table1[log_Locus_count]))/(MAX(Table1[log_Locus_count])-MIN(Table1[log_Locus_count]))</f>
        <v>0.33333333333333337</v>
      </c>
      <c r="S116" s="59">
        <f>(Table1[[#This Row],[log_Alleles_count]]-MIN(Table1[log_Alleles_count]))/(MAX(Table1[log_Alleles_count])-MIN(Table1[log_Alleles_count]))</f>
        <v>0.14804095548293261</v>
      </c>
      <c r="T116" s="59">
        <v>0.99960000000000004</v>
      </c>
      <c r="U116" s="59">
        <v>0.97070000000000001</v>
      </c>
      <c r="V116" s="59">
        <f>(Table1[[#This Row],[HEG_expr_score]]-MIN(Table1[HEG_expr_score]))/(MAX(Table1[HEG_expr_score])-MIN(Table1[HEG_expr_score]))</f>
        <v>0.33333333333333331</v>
      </c>
    </row>
    <row r="117" spans="17:22" x14ac:dyDescent="0.3">
      <c r="Q117" s="59">
        <f>(Table1[[#This Row],[log_Mtb_NP_Prtn_count]]-MIN(Table1[log_Mtb_NP_Prtn_count]))/(MAX(Table1[log_Mtb_NP_Prtn_count])-MIN(Table1[log_Mtb_NP_Prtn_count]))</f>
        <v>0.23137821315975918</v>
      </c>
      <c r="R117" s="59">
        <f>(Table1[[#This Row],[log_Locus_count]]-MIN(Table1[log_Locus_count]))/(MAX(Table1[log_Locus_count])-MIN(Table1[log_Locus_count]))</f>
        <v>0.52832083357371873</v>
      </c>
      <c r="S117" s="59">
        <f>(Table1[[#This Row],[log_Alleles_count]]-MIN(Table1[log_Alleles_count]))/(MAX(Table1[log_Alleles_count])-MIN(Table1[log_Alleles_count]))</f>
        <v>0.53072127397724345</v>
      </c>
      <c r="T117" s="59">
        <v>0.98670000000000002</v>
      </c>
      <c r="U117" s="59">
        <v>1</v>
      </c>
      <c r="V117" s="59">
        <f>(Table1[[#This Row],[HEG_expr_score]]-MIN(Table1[HEG_expr_score]))/(MAX(Table1[HEG_expr_score])-MIN(Table1[HEG_expr_score]))</f>
        <v>0.66666666666666663</v>
      </c>
    </row>
    <row r="118" spans="17:22" x14ac:dyDescent="0.3">
      <c r="Q118" s="59">
        <f>(Table1[[#This Row],[log_Mtb_NP_Prtn_count]]-MIN(Table1[log_Mtb_NP_Prtn_count]))/(MAX(Table1[log_Mtb_NP_Prtn_count])-MIN(Table1[log_Mtb_NP_Prtn_count]))</f>
        <v>0.23137821315975918</v>
      </c>
      <c r="R118" s="59">
        <f>(Table1[[#This Row],[log_Locus_count]]-MIN(Table1[log_Locus_count]))/(MAX(Table1[log_Locus_count])-MIN(Table1[log_Locus_count]))</f>
        <v>0.93578497401920135</v>
      </c>
      <c r="S118" s="59">
        <f>(Table1[[#This Row],[log_Alleles_count]]-MIN(Table1[log_Alleles_count]))/(MAX(Table1[log_Alleles_count])-MIN(Table1[log_Alleles_count]))</f>
        <v>0.77121245379148884</v>
      </c>
      <c r="T118" s="59">
        <v>0.99990000000000001</v>
      </c>
      <c r="U118" s="59">
        <v>0.97799999999999998</v>
      </c>
      <c r="V118" s="59">
        <f>(Table1[[#This Row],[HEG_expr_score]]-MIN(Table1[HEG_expr_score]))/(MAX(Table1[HEG_expr_score])-MIN(Table1[HEG_expr_score]))</f>
        <v>0.66666666666666663</v>
      </c>
    </row>
    <row r="119" spans="17:22" x14ac:dyDescent="0.3">
      <c r="Q119" s="59">
        <f>(Table1[[#This Row],[log_Mtb_NP_Prtn_count]]-MIN(Table1[log_Mtb_NP_Prtn_count]))/(MAX(Table1[log_Mtb_NP_Prtn_count])-MIN(Table1[log_Mtb_NP_Prtn_count]))</f>
        <v>0.46275642631951835</v>
      </c>
      <c r="R119" s="59">
        <f>(Table1[[#This Row],[log_Locus_count]]-MIN(Table1[log_Locus_count]))/(MAX(Table1[log_Locus_count])-MIN(Table1[log_Locus_count]))</f>
        <v>0.77397603162912088</v>
      </c>
      <c r="S119" s="59">
        <f>(Table1[[#This Row],[log_Alleles_count]]-MIN(Table1[log_Alleles_count]))/(MAX(Table1[log_Alleles_count])-MIN(Table1[log_Alleles_count]))</f>
        <v>0.78245599459197934</v>
      </c>
      <c r="T119" s="59">
        <v>0.95130000000000003</v>
      </c>
      <c r="U119" s="59">
        <v>1</v>
      </c>
      <c r="V119" s="59">
        <f>(Table1[[#This Row],[HEG_expr_score]]-MIN(Table1[HEG_expr_score]))/(MAX(Table1[HEG_expr_score])-MIN(Table1[HEG_expr_score]))</f>
        <v>0.33333333333333331</v>
      </c>
    </row>
    <row r="120" spans="17:22" x14ac:dyDescent="0.3">
      <c r="Q120" s="59">
        <f>(Table1[[#This Row],[log_Mtb_NP_Prtn_count]]-MIN(Table1[log_Mtb_NP_Prtn_count]))/(MAX(Table1[log_Mtb_NP_Prtn_count])-MIN(Table1[log_Mtb_NP_Prtn_count]))</f>
        <v>0.23137821315975918</v>
      </c>
      <c r="R120" s="59">
        <f>(Table1[[#This Row],[log_Locus_count]]-MIN(Table1[log_Locus_count]))/(MAX(Table1[log_Locus_count])-MIN(Table1[log_Locus_count]))</f>
        <v>0.66666666666666674</v>
      </c>
      <c r="S120" s="59">
        <f>(Table1[[#This Row],[log_Alleles_count]]-MIN(Table1[log_Alleles_count]))/(MAX(Table1[log_Alleles_count])-MIN(Table1[log_Alleles_count]))</f>
        <v>0.53072127397724345</v>
      </c>
      <c r="T120" s="59">
        <v>0.94069999999999998</v>
      </c>
      <c r="U120" s="59">
        <v>0.99270000000000003</v>
      </c>
      <c r="V120" s="59">
        <f>(Table1[[#This Row],[HEG_expr_score]]-MIN(Table1[HEG_expr_score]))/(MAX(Table1[HEG_expr_score])-MIN(Table1[HEG_expr_score]))</f>
        <v>0.33333333333333331</v>
      </c>
    </row>
    <row r="121" spans="17:22" x14ac:dyDescent="0.3">
      <c r="Q121" s="59">
        <f>(Table1[[#This Row],[log_Mtb_NP_Prtn_count]]-MIN(Table1[log_Mtb_NP_Prtn_count]))/(MAX(Table1[log_Mtb_NP_Prtn_count])-MIN(Table1[log_Mtb_NP_Prtn_count]))</f>
        <v>0.64956076557094333</v>
      </c>
      <c r="R121" s="59">
        <f>(Table1[[#This Row],[log_Locus_count]]-MIN(Table1[log_Locus_count]))/(MAX(Table1[log_Locus_count])-MIN(Table1[log_Locus_count]))</f>
        <v>0.33333333333333337</v>
      </c>
      <c r="S121" s="59">
        <f>(Table1[[#This Row],[log_Alleles_count]]-MIN(Table1[log_Alleles_count]))/(MAX(Table1[log_Alleles_count])-MIN(Table1[log_Alleles_count]))</f>
        <v>0.44412286644879784</v>
      </c>
      <c r="T121" s="59">
        <v>1</v>
      </c>
      <c r="U121" s="59">
        <v>1</v>
      </c>
      <c r="V121" s="59">
        <f>(Table1[[#This Row],[HEG_expr_score]]-MIN(Table1[HEG_expr_score]))/(MAX(Table1[HEG_expr_score])-MIN(Table1[HEG_expr_score]))</f>
        <v>0.33333333333333331</v>
      </c>
    </row>
    <row r="122" spans="17:22" x14ac:dyDescent="0.3">
      <c r="Q122" s="59">
        <f>(Table1[[#This Row],[log_Mtb_NP_Prtn_count]]-MIN(Table1[log_Mtb_NP_Prtn_count]))/(MAX(Table1[log_Mtb_NP_Prtn_count])-MIN(Table1[log_Mtb_NP_Prtn_count]))</f>
        <v>0.23137821315975918</v>
      </c>
      <c r="R122" s="59">
        <f>(Table1[[#This Row],[log_Locus_count]]-MIN(Table1[log_Locus_count]))/(MAX(Table1[log_Locus_count])-MIN(Table1[log_Locus_count]))</f>
        <v>0.77397603162912088</v>
      </c>
      <c r="S122" s="59">
        <f>(Table1[[#This Row],[log_Alleles_count]]-MIN(Table1[log_Alleles_count]))/(MAX(Table1[log_Alleles_count])-MIN(Table1[log_Alleles_count]))</f>
        <v>0.80330941898945951</v>
      </c>
      <c r="T122" s="59">
        <v>0.93179999999999996</v>
      </c>
      <c r="U122" s="59">
        <v>1</v>
      </c>
      <c r="V122" s="59">
        <f>(Table1[[#This Row],[HEG_expr_score]]-MIN(Table1[HEG_expr_score]))/(MAX(Table1[HEG_expr_score])-MIN(Table1[HEG_expr_score]))</f>
        <v>0.33333333333333331</v>
      </c>
    </row>
    <row r="123" spans="17:22" x14ac:dyDescent="0.3">
      <c r="Q123" s="59">
        <f>(Table1[[#This Row],[log_Mtb_NP_Prtn_count]]-MIN(Table1[log_Mtb_NP_Prtn_count]))/(MAX(Table1[log_Mtb_NP_Prtn_count])-MIN(Table1[log_Mtb_NP_Prtn_count]))</f>
        <v>0.23137821315975918</v>
      </c>
      <c r="R123" s="59">
        <f>(Table1[[#This Row],[log_Locus_count]]-MIN(Table1[log_Locus_count]))/(MAX(Table1[log_Locus_count])-MIN(Table1[log_Locus_count]))</f>
        <v>0.52832083357371873</v>
      </c>
      <c r="S123" s="59">
        <f>(Table1[[#This Row],[log_Alleles_count]]-MIN(Table1[log_Alleles_count]))/(MAX(Table1[log_Alleles_count])-MIN(Table1[log_Alleles_count]))</f>
        <v>0.66967243416092381</v>
      </c>
      <c r="T123" s="59">
        <v>0.95009999999999994</v>
      </c>
      <c r="U123" s="59">
        <v>0.98170000000000002</v>
      </c>
      <c r="V123" s="59">
        <f>(Table1[[#This Row],[HEG_expr_score]]-MIN(Table1[HEG_expr_score]))/(MAX(Table1[HEG_expr_score])-MIN(Table1[HEG_expr_score]))</f>
        <v>0.33333333333333331</v>
      </c>
    </row>
    <row r="124" spans="17:22" x14ac:dyDescent="0.3">
      <c r="Q124" s="59">
        <f>(Table1[[#This Row],[log_Mtb_NP_Prtn_count]]-MIN(Table1[log_Mtb_NP_Prtn_count]))/(MAX(Table1[log_Mtb_NP_Prtn_count])-MIN(Table1[log_Mtb_NP_Prtn_count]))</f>
        <v>0.23137821315975918</v>
      </c>
      <c r="R124" s="59">
        <f>(Table1[[#This Row],[log_Locus_count]]-MIN(Table1[log_Locus_count]))/(MAX(Table1[log_Locus_count])-MIN(Table1[log_Locus_count]))</f>
        <v>0.66666666666666674</v>
      </c>
      <c r="S124" s="59">
        <f>(Table1[[#This Row],[log_Alleles_count]]-MIN(Table1[log_Alleles_count]))/(MAX(Table1[log_Alleles_count])-MIN(Table1[log_Alleles_count]))</f>
        <v>0.53072127397724345</v>
      </c>
      <c r="T124" s="59">
        <v>0.99990000000000001</v>
      </c>
      <c r="U124" s="59">
        <v>1</v>
      </c>
      <c r="V124" s="59">
        <f>(Table1[[#This Row],[HEG_expr_score]]-MIN(Table1[HEG_expr_score]))/(MAX(Table1[HEG_expr_score])-MIN(Table1[HEG_expr_score]))</f>
        <v>0.33333333333333331</v>
      </c>
    </row>
    <row r="125" spans="17:22" x14ac:dyDescent="0.3">
      <c r="Q125" s="59">
        <f>(Table1[[#This Row],[log_Mtb_NP_Prtn_count]]-MIN(Table1[log_Mtb_NP_Prtn_count]))/(MAX(Table1[log_Mtb_NP_Prtn_count])-MIN(Table1[log_Mtb_NP_Prtn_count]))</f>
        <v>0.23137821315975918</v>
      </c>
      <c r="R125" s="59">
        <f>(Table1[[#This Row],[log_Locus_count]]-MIN(Table1[log_Locus_count]))/(MAX(Table1[log_Locus_count])-MIN(Table1[log_Locus_count]))</f>
        <v>0.77397603162912088</v>
      </c>
      <c r="S125" s="59">
        <f>(Table1[[#This Row],[log_Alleles_count]]-MIN(Table1[log_Alleles_count]))/(MAX(Table1[log_Alleles_count])-MIN(Table1[log_Alleles_count]))</f>
        <v>0.79828382353543237</v>
      </c>
      <c r="T125" s="59">
        <v>0.99990000000000001</v>
      </c>
      <c r="U125" s="59">
        <v>1</v>
      </c>
      <c r="V125" s="59">
        <f>(Table1[[#This Row],[HEG_expr_score]]-MIN(Table1[HEG_expr_score]))/(MAX(Table1[HEG_expr_score])-MIN(Table1[HEG_expr_score]))</f>
        <v>0.33333333333333331</v>
      </c>
    </row>
    <row r="126" spans="17:22" x14ac:dyDescent="0.3">
      <c r="Q126" s="59">
        <f>(Table1[[#This Row],[log_Mtb_NP_Prtn_count]]-MIN(Table1[log_Mtb_NP_Prtn_count]))/(MAX(Table1[log_Mtb_NP_Prtn_count])-MIN(Table1[log_Mtb_NP_Prtn_count]))</f>
        <v>0.23137821315975918</v>
      </c>
      <c r="R126" s="59">
        <f>(Table1[[#This Row],[log_Locus_count]]-MIN(Table1[log_Locus_count]))/(MAX(Table1[log_Locus_count])-MIN(Table1[log_Locus_count]))</f>
        <v>0.52832083357371873</v>
      </c>
      <c r="S126" s="59">
        <f>(Table1[[#This Row],[log_Alleles_count]]-MIN(Table1[log_Alleles_count]))/(MAX(Table1[log_Alleles_count])-MIN(Table1[log_Alleles_count]))</f>
        <v>0.73342395543969241</v>
      </c>
      <c r="T126" s="59">
        <v>1</v>
      </c>
      <c r="U126" s="59">
        <v>0.97440000000000004</v>
      </c>
      <c r="V126" s="59">
        <f>(Table1[[#This Row],[HEG_expr_score]]-MIN(Table1[HEG_expr_score]))/(MAX(Table1[HEG_expr_score])-MIN(Table1[HEG_expr_score]))</f>
        <v>0.33333333333333331</v>
      </c>
    </row>
    <row r="127" spans="17:22" x14ac:dyDescent="0.3">
      <c r="Q127" s="59">
        <f>(Table1[[#This Row],[log_Mtb_NP_Prtn_count]]-MIN(Table1[log_Mtb_NP_Prtn_count]))/(MAX(Table1[log_Mtb_NP_Prtn_count])-MIN(Table1[log_Mtb_NP_Prtn_count]))</f>
        <v>0.23137821315975918</v>
      </c>
      <c r="R127" s="59">
        <f>(Table1[[#This Row],[log_Locus_count]]-MIN(Table1[log_Locus_count]))/(MAX(Table1[log_Locus_count])-MIN(Table1[log_Locus_count]))</f>
        <v>0.33333333333333337</v>
      </c>
      <c r="S127" s="59">
        <f>(Table1[[#This Row],[log_Alleles_count]]-MIN(Table1[log_Alleles_count]))/(MAX(Table1[log_Alleles_count])-MIN(Table1[log_Alleles_count]))</f>
        <v>0.29608191096586522</v>
      </c>
      <c r="T127" s="59">
        <v>0.80649999999999999</v>
      </c>
      <c r="U127" s="59">
        <v>1</v>
      </c>
      <c r="V127" s="59">
        <f>(Table1[[#This Row],[HEG_expr_score]]-MIN(Table1[HEG_expr_score]))/(MAX(Table1[HEG_expr_score])-MIN(Table1[HEG_expr_score]))</f>
        <v>0.66666666666666663</v>
      </c>
    </row>
    <row r="128" spans="17:22" x14ac:dyDescent="0.3">
      <c r="Q128" s="59">
        <f>(Table1[[#This Row],[log_Mtb_NP_Prtn_count]]-MIN(Table1[log_Mtb_NP_Prtn_count]))/(MAX(Table1[log_Mtb_NP_Prtn_count])-MIN(Table1[log_Mtb_NP_Prtn_count]))</f>
        <v>0.23137821315975918</v>
      </c>
      <c r="R128" s="59">
        <f>(Table1[[#This Row],[log_Locus_count]]-MIN(Table1[log_Locus_count]))/(MAX(Table1[log_Locus_count])-MIN(Table1[log_Locus_count]))</f>
        <v>0.33333333333333337</v>
      </c>
      <c r="S128" s="59">
        <f>(Table1[[#This Row],[log_Alleles_count]]-MIN(Table1[log_Alleles_count]))/(MAX(Table1[log_Alleles_count])-MIN(Table1[log_Alleles_count]))</f>
        <v>0.41560350504112153</v>
      </c>
      <c r="T128" s="59">
        <v>0.80649999999999999</v>
      </c>
      <c r="U128" s="59">
        <v>1</v>
      </c>
      <c r="V128" s="59">
        <f>(Table1[[#This Row],[HEG_expr_score]]-MIN(Table1[HEG_expr_score]))/(MAX(Table1[HEG_expr_score])-MIN(Table1[HEG_expr_score]))</f>
        <v>0.33333333333333331</v>
      </c>
    </row>
    <row r="129" spans="17:22" x14ac:dyDescent="0.3">
      <c r="Q129" s="59">
        <f>(Table1[[#This Row],[log_Mtb_NP_Prtn_count]]-MIN(Table1[log_Mtb_NP_Prtn_count]))/(MAX(Table1[log_Mtb_NP_Prtn_count])-MIN(Table1[log_Mtb_NP_Prtn_count]))</f>
        <v>0.23137821315975918</v>
      </c>
      <c r="R129" s="59">
        <f>(Table1[[#This Row],[log_Locus_count]]-MIN(Table1[log_Locus_count]))/(MAX(Table1[log_Locus_count])-MIN(Table1[log_Locus_count]))</f>
        <v>0.8616541669070521</v>
      </c>
      <c r="S129" s="59">
        <f>(Table1[[#This Row],[log_Alleles_count]]-MIN(Table1[log_Alleles_count]))/(MAX(Table1[log_Alleles_count])-MIN(Table1[log_Alleles_count]))</f>
        <v>0.82230664091720296</v>
      </c>
      <c r="T129" s="59">
        <v>1</v>
      </c>
      <c r="U129" s="59">
        <v>0.85709999999999997</v>
      </c>
      <c r="V129" s="59">
        <f>(Table1[[#This Row],[HEG_expr_score]]-MIN(Table1[HEG_expr_score]))/(MAX(Table1[HEG_expr_score])-MIN(Table1[HEG_expr_score]))</f>
        <v>0.33333333333333331</v>
      </c>
    </row>
    <row r="130" spans="17:22" x14ac:dyDescent="0.3">
      <c r="Q130" s="59">
        <f>(Table1[[#This Row],[log_Mtb_NP_Prtn_count]]-MIN(Table1[log_Mtb_NP_Prtn_count]))/(MAX(Table1[log_Mtb_NP_Prtn_count])-MIN(Table1[log_Mtb_NP_Prtn_count]))</f>
        <v>0.23137821315975918</v>
      </c>
      <c r="R130" s="59">
        <f>(Table1[[#This Row],[log_Locus_count]]-MIN(Table1[log_Locus_count]))/(MAX(Table1[log_Locus_count])-MIN(Table1[log_Locus_count]))</f>
        <v>0.52832083357371873</v>
      </c>
      <c r="S130" s="59">
        <f>(Table1[[#This Row],[log_Alleles_count]]-MIN(Table1[log_Alleles_count]))/(MAX(Table1[log_Alleles_count])-MIN(Table1[log_Alleles_count]))</f>
        <v>0.7593439587709121</v>
      </c>
      <c r="T130" s="59">
        <v>1</v>
      </c>
      <c r="U130" s="59">
        <v>1</v>
      </c>
      <c r="V130" s="59">
        <f>(Table1[[#This Row],[HEG_expr_score]]-MIN(Table1[HEG_expr_score]))/(MAX(Table1[HEG_expr_score])-MIN(Table1[HEG_expr_score]))</f>
        <v>0.33333333333333331</v>
      </c>
    </row>
    <row r="131" spans="17:22" x14ac:dyDescent="0.3">
      <c r="Q131" s="59">
        <f>(Table1[[#This Row],[log_Mtb_NP_Prtn_count]]-MIN(Table1[log_Mtb_NP_Prtn_count]))/(MAX(Table1[log_Mtb_NP_Prtn_count])-MIN(Table1[log_Mtb_NP_Prtn_count]))</f>
        <v>0.23137821315975918</v>
      </c>
      <c r="R131" s="59">
        <f>(Table1[[#This Row],[log_Locus_count]]-MIN(Table1[log_Locus_count]))/(MAX(Table1[log_Locus_count])-MIN(Table1[log_Locus_count]))</f>
        <v>0.93578497401920135</v>
      </c>
      <c r="S131" s="59">
        <f>(Table1[[#This Row],[log_Alleles_count]]-MIN(Table1[log_Alleles_count]))/(MAX(Table1[log_Alleles_count])-MIN(Table1[log_Alleles_count]))</f>
        <v>0.81301917975254701</v>
      </c>
      <c r="T131" s="59">
        <v>1</v>
      </c>
      <c r="U131" s="59">
        <v>0.98529999999999995</v>
      </c>
      <c r="V131" s="59">
        <f>(Table1[[#This Row],[HEG_expr_score]]-MIN(Table1[HEG_expr_score]))/(MAX(Table1[HEG_expr_score])-MIN(Table1[HEG_expr_score]))</f>
        <v>0.66666666666666663</v>
      </c>
    </row>
    <row r="132" spans="17:22" x14ac:dyDescent="0.3">
      <c r="Q132" s="59">
        <f>(Table1[[#This Row],[log_Mtb_NP_Prtn_count]]-MIN(Table1[log_Mtb_NP_Prtn_count]))/(MAX(Table1[log_Mtb_NP_Prtn_count])-MIN(Table1[log_Mtb_NP_Prtn_count]))</f>
        <v>0.59810400450184376</v>
      </c>
      <c r="R132" s="59">
        <f>(Table1[[#This Row],[log_Locus_count]]-MIN(Table1[log_Locus_count]))/(MAX(Table1[log_Locus_count])-MIN(Table1[log_Locus_count]))</f>
        <v>0.33333333333333337</v>
      </c>
      <c r="S132" s="59">
        <f>(Table1[[#This Row],[log_Alleles_count]]-MIN(Table1[log_Alleles_count]))/(MAX(Table1[log_Alleles_count])-MIN(Table1[log_Alleles_count]))</f>
        <v>0.23463936301137822</v>
      </c>
      <c r="T132" s="59">
        <v>1</v>
      </c>
      <c r="U132" s="59">
        <v>0.98529999999999995</v>
      </c>
      <c r="V132" s="59">
        <f>(Table1[[#This Row],[HEG_expr_score]]-MIN(Table1[HEG_expr_score]))/(MAX(Table1[HEG_expr_score])-MIN(Table1[HEG_expr_score]))</f>
        <v>0.33333333333333331</v>
      </c>
    </row>
    <row r="133" spans="17:22" x14ac:dyDescent="0.3">
      <c r="Q133" s="59">
        <f>(Table1[[#This Row],[log_Mtb_NP_Prtn_count]]-MIN(Table1[log_Mtb_NP_Prtn_count]))/(MAX(Table1[log_Mtb_NP_Prtn_count])-MIN(Table1[log_Mtb_NP_Prtn_count]))</f>
        <v>0.23137821315975918</v>
      </c>
      <c r="R133" s="59">
        <f>(Table1[[#This Row],[log_Locus_count]]-MIN(Table1[log_Locus_count]))/(MAX(Table1[log_Locus_count])-MIN(Table1[log_Locus_count]))</f>
        <v>1</v>
      </c>
      <c r="S133" s="59">
        <f>(Table1[[#This Row],[log_Alleles_count]]-MIN(Table1[log_Alleles_count]))/(MAX(Table1[log_Alleles_count])-MIN(Table1[log_Alleles_count]))</f>
        <v>0.87446172770703401</v>
      </c>
      <c r="T133" s="59">
        <v>0.9859</v>
      </c>
      <c r="U133" s="59">
        <v>0.97799999999999998</v>
      </c>
      <c r="V133" s="59">
        <f>(Table1[[#This Row],[HEG_expr_score]]-MIN(Table1[HEG_expr_score]))/(MAX(Table1[HEG_expr_score])-MIN(Table1[HEG_expr_score]))</f>
        <v>0.33333333333333331</v>
      </c>
    </row>
    <row r="134" spans="17:22" x14ac:dyDescent="0.3">
      <c r="Q134" s="59">
        <f>(Table1[[#This Row],[log_Mtb_NP_Prtn_count]]-MIN(Table1[log_Mtb_NP_Prtn_count]))/(MAX(Table1[log_Mtb_NP_Prtn_count])-MIN(Table1[log_Mtb_NP_Prtn_count]))</f>
        <v>0.23137821315975918</v>
      </c>
      <c r="R134" s="59">
        <f>(Table1[[#This Row],[log_Locus_count]]-MIN(Table1[log_Locus_count]))/(MAX(Table1[log_Locus_count])-MIN(Table1[log_Locus_count]))</f>
        <v>0.33333333333333337</v>
      </c>
      <c r="S134" s="59">
        <f>(Table1[[#This Row],[log_Alleles_count]]-MIN(Table1[log_Alleles_count]))/(MAX(Table1[log_Alleles_count])-MIN(Table1[log_Alleles_count]))</f>
        <v>0.14804095548293261</v>
      </c>
      <c r="T134" s="59">
        <v>0.99919999999999998</v>
      </c>
      <c r="U134" s="59">
        <v>0.97070000000000001</v>
      </c>
      <c r="V134" s="59">
        <f>(Table1[[#This Row],[HEG_expr_score]]-MIN(Table1[HEG_expr_score]))/(MAX(Table1[HEG_expr_score])-MIN(Table1[HEG_expr_score]))</f>
        <v>0.66666666666666663</v>
      </c>
    </row>
    <row r="135" spans="17:22" x14ac:dyDescent="0.3">
      <c r="Q135" s="59">
        <f>(Table1[[#This Row],[log_Mtb_NP_Prtn_count]]-MIN(Table1[log_Mtb_NP_Prtn_count]))/(MAX(Table1[log_Mtb_NP_Prtn_count])-MIN(Table1[log_Mtb_NP_Prtn_count]))</f>
        <v>0.46275642631951835</v>
      </c>
      <c r="R135" s="59">
        <f>(Table1[[#This Row],[log_Locus_count]]-MIN(Table1[log_Locus_count]))/(MAX(Table1[log_Locus_count])-MIN(Table1[log_Locus_count]))</f>
        <v>0.52832083357371873</v>
      </c>
      <c r="S135" s="59">
        <f>(Table1[[#This Row],[log_Alleles_count]]-MIN(Table1[log_Alleles_count]))/(MAX(Table1[log_Alleles_count])-MIN(Table1[log_Alleles_count]))</f>
        <v>0.29608191096586522</v>
      </c>
      <c r="T135" s="59">
        <v>0.96279999999999999</v>
      </c>
      <c r="U135" s="59">
        <v>1</v>
      </c>
      <c r="V135" s="59">
        <f>(Table1[[#This Row],[HEG_expr_score]]-MIN(Table1[HEG_expr_score]))/(MAX(Table1[HEG_expr_score])-MIN(Table1[HEG_expr_score]))</f>
        <v>0.33333333333333331</v>
      </c>
    </row>
    <row r="136" spans="17:22" x14ac:dyDescent="0.3">
      <c r="Q136" s="59">
        <f>(Table1[[#This Row],[log_Mtb_NP_Prtn_count]]-MIN(Table1[log_Mtb_NP_Prtn_count]))/(MAX(Table1[log_Mtb_NP_Prtn_count])-MIN(Table1[log_Mtb_NP_Prtn_count]))</f>
        <v>0.59810400450184376</v>
      </c>
      <c r="R136" s="59">
        <f>(Table1[[#This Row],[log_Locus_count]]-MIN(Table1[log_Locus_count]))/(MAX(Table1[log_Locus_count])-MIN(Table1[log_Locus_count]))</f>
        <v>0.33333333333333337</v>
      </c>
      <c r="S136" s="59">
        <f>(Table1[[#This Row],[log_Alleles_count]]-MIN(Table1[log_Alleles_count]))/(MAX(Table1[log_Alleles_count])-MIN(Table1[log_Alleles_count]))</f>
        <v>0.29608191096586522</v>
      </c>
      <c r="T136" s="59">
        <v>0.9627</v>
      </c>
      <c r="U136" s="59">
        <v>1</v>
      </c>
      <c r="V136" s="59">
        <f>(Table1[[#This Row],[HEG_expr_score]]-MIN(Table1[HEG_expr_score]))/(MAX(Table1[HEG_expr_score])-MIN(Table1[HEG_expr_score]))</f>
        <v>0.33333333333333331</v>
      </c>
    </row>
    <row r="137" spans="17:22" x14ac:dyDescent="0.3">
      <c r="Q137" s="59">
        <f>(Table1[[#This Row],[log_Mtb_NP_Prtn_count]]-MIN(Table1[log_Mtb_NP_Prtn_count]))/(MAX(Table1[log_Mtb_NP_Prtn_count])-MIN(Table1[log_Mtb_NP_Prtn_count]))</f>
        <v>0.23137821315975918</v>
      </c>
      <c r="R137" s="59">
        <f>(Table1[[#This Row],[log_Locus_count]]-MIN(Table1[log_Locus_count]))/(MAX(Table1[log_Locus_count])-MIN(Table1[log_Locus_count]))</f>
        <v>0.52832083357371873</v>
      </c>
      <c r="S137" s="59">
        <f>(Table1[[#This Row],[log_Alleles_count]]-MIN(Table1[log_Alleles_count]))/(MAX(Table1[log_Alleles_count])-MIN(Table1[log_Alleles_count]))</f>
        <v>0.53072127397724345</v>
      </c>
      <c r="T137" s="59">
        <v>0.94399999999999995</v>
      </c>
      <c r="U137" s="59">
        <v>1</v>
      </c>
      <c r="V137" s="59">
        <f>(Table1[[#This Row],[HEG_expr_score]]-MIN(Table1[HEG_expr_score]))/(MAX(Table1[HEG_expr_score])-MIN(Table1[HEG_expr_score]))</f>
        <v>0</v>
      </c>
    </row>
    <row r="138" spans="17:22" x14ac:dyDescent="0.3">
      <c r="Q138" s="59">
        <f>(Table1[[#This Row],[log_Mtb_NP_Prtn_count]]-MIN(Table1[log_Mtb_NP_Prtn_count]))/(MAX(Table1[log_Mtb_NP_Prtn_count])-MIN(Table1[log_Mtb_NP_Prtn_count]))</f>
        <v>0.23137821315975918</v>
      </c>
      <c r="R138" s="59">
        <f>(Table1[[#This Row],[log_Locus_count]]-MIN(Table1[log_Locus_count]))/(MAX(Table1[log_Locus_count])-MIN(Table1[log_Locus_count]))</f>
        <v>0.77397603162912088</v>
      </c>
      <c r="S138" s="59">
        <f>(Table1[[#This Row],[log_Alleles_count]]-MIN(Table1[log_Alleles_count]))/(MAX(Table1[log_Alleles_count])-MIN(Table1[log_Alleles_count]))</f>
        <v>0.66017851773386627</v>
      </c>
      <c r="T138" s="59">
        <v>0.99719999999999998</v>
      </c>
      <c r="U138" s="59">
        <v>0.99629999999999996</v>
      </c>
      <c r="V138" s="59">
        <f>(Table1[[#This Row],[HEG_expr_score]]-MIN(Table1[HEG_expr_score]))/(MAX(Table1[HEG_expr_score])-MIN(Table1[HEG_expr_score]))</f>
        <v>0.33333333333333331</v>
      </c>
    </row>
    <row r="139" spans="17:22" x14ac:dyDescent="0.3">
      <c r="Q139" s="59">
        <f>(Table1[[#This Row],[log_Mtb_NP_Prtn_count]]-MIN(Table1[log_Mtb_NP_Prtn_count]))/(MAX(Table1[log_Mtb_NP_Prtn_count])-MIN(Table1[log_Mtb_NP_Prtn_count]))</f>
        <v>0.23137821315975918</v>
      </c>
      <c r="R139" s="59">
        <f>(Table1[[#This Row],[log_Locus_count]]-MIN(Table1[log_Locus_count]))/(MAX(Table1[log_Locus_count])-MIN(Table1[log_Locus_count]))</f>
        <v>0.66666666666666674</v>
      </c>
      <c r="S139" s="59">
        <f>(Table1[[#This Row],[log_Alleles_count]]-MIN(Table1[log_Alleles_count]))/(MAX(Table1[log_Alleles_count])-MIN(Table1[log_Alleles_count]))</f>
        <v>0.53072127397724345</v>
      </c>
      <c r="T139" s="59">
        <v>0.99990000000000001</v>
      </c>
      <c r="U139" s="59">
        <v>1</v>
      </c>
      <c r="V139" s="59">
        <f>(Table1[[#This Row],[HEG_expr_score]]-MIN(Table1[HEG_expr_score]))/(MAX(Table1[HEG_expr_score])-MIN(Table1[HEG_expr_score]))</f>
        <v>0.33333333333333331</v>
      </c>
    </row>
    <row r="140" spans="17:22" x14ac:dyDescent="0.3">
      <c r="Q140" s="59">
        <f>(Table1[[#This Row],[log_Mtb_NP_Prtn_count]]-MIN(Table1[log_Mtb_NP_Prtn_count]))/(MAX(Table1[log_Mtb_NP_Prtn_count])-MIN(Table1[log_Mtb_NP_Prtn_count]))</f>
        <v>0.59810400450184376</v>
      </c>
      <c r="R140" s="59">
        <f>(Table1[[#This Row],[log_Locus_count]]-MIN(Table1[log_Locus_count]))/(MAX(Table1[log_Locus_count])-MIN(Table1[log_Locus_count]))</f>
        <v>0.52832083357371873</v>
      </c>
      <c r="S140" s="59">
        <f>(Table1[[#This Row],[log_Alleles_count]]-MIN(Table1[log_Alleles_count]))/(MAX(Table1[log_Alleles_count])-MIN(Table1[log_Alleles_count]))</f>
        <v>0.38268031849431083</v>
      </c>
      <c r="T140" s="59">
        <v>0.92110000000000003</v>
      </c>
      <c r="U140" s="59">
        <v>1</v>
      </c>
      <c r="V140" s="59">
        <f>(Table1[[#This Row],[HEG_expr_score]]-MIN(Table1[HEG_expr_score]))/(MAX(Table1[HEG_expr_score])-MIN(Table1[HEG_expr_score]))</f>
        <v>0.33333333333333331</v>
      </c>
    </row>
    <row r="141" spans="17:22" x14ac:dyDescent="0.3">
      <c r="Q141" s="59">
        <f>(Table1[[#This Row],[log_Mtb_NP_Prtn_count]]-MIN(Table1[log_Mtb_NP_Prtn_count]))/(MAX(Table1[log_Mtb_NP_Prtn_count])-MIN(Table1[log_Mtb_NP_Prtn_count]))</f>
        <v>0.23137821315975918</v>
      </c>
      <c r="R141" s="59">
        <f>(Table1[[#This Row],[log_Locus_count]]-MIN(Table1[log_Locus_count]))/(MAX(Table1[log_Locus_count])-MIN(Table1[log_Locus_count]))</f>
        <v>0.8616541669070521</v>
      </c>
      <c r="S141" s="59">
        <f>(Table1[[#This Row],[log_Alleles_count]]-MIN(Table1[log_Alleles_count]))/(MAX(Table1[log_Alleles_count])-MIN(Table1[log_Alleles_count]))</f>
        <v>0.76536063698862167</v>
      </c>
      <c r="T141" s="59">
        <v>0.99990000000000001</v>
      </c>
      <c r="U141" s="59">
        <v>1</v>
      </c>
      <c r="V141" s="59">
        <f>(Table1[[#This Row],[HEG_expr_score]]-MIN(Table1[HEG_expr_score]))/(MAX(Table1[HEG_expr_score])-MIN(Table1[HEG_expr_score]))</f>
        <v>0.66666666666666663</v>
      </c>
    </row>
    <row r="142" spans="17:22" x14ac:dyDescent="0.3">
      <c r="Q142" s="59">
        <f>(Table1[[#This Row],[log_Mtb_NP_Prtn_count]]-MIN(Table1[log_Mtb_NP_Prtn_count]))/(MAX(Table1[log_Mtb_NP_Prtn_count])-MIN(Table1[log_Mtb_NP_Prtn_count]))</f>
        <v>0.23137821315975918</v>
      </c>
      <c r="R142" s="59">
        <f>(Table1[[#This Row],[log_Locus_count]]-MIN(Table1[log_Locus_count]))/(MAX(Table1[log_Locus_count])-MIN(Table1[log_Locus_count]))</f>
        <v>0.33333333333333337</v>
      </c>
      <c r="S142" s="59">
        <f>(Table1[[#This Row],[log_Alleles_count]]-MIN(Table1[log_Alleles_count]))/(MAX(Table1[log_Alleles_count])-MIN(Table1[log_Alleles_count]))</f>
        <v>0.41560350504112153</v>
      </c>
      <c r="T142" s="59">
        <v>0.96750000000000003</v>
      </c>
      <c r="U142" s="59">
        <v>1</v>
      </c>
      <c r="V142" s="59">
        <f>(Table1[[#This Row],[HEG_expr_score]]-MIN(Table1[HEG_expr_score]))/(MAX(Table1[HEG_expr_score])-MIN(Table1[HEG_expr_score]))</f>
        <v>0.33333333333333331</v>
      </c>
    </row>
    <row r="143" spans="17:22" x14ac:dyDescent="0.3">
      <c r="Q143" s="59">
        <f>(Table1[[#This Row],[log_Mtb_NP_Prtn_count]]-MIN(Table1[log_Mtb_NP_Prtn_count]))/(MAX(Table1[log_Mtb_NP_Prtn_count])-MIN(Table1[log_Mtb_NP_Prtn_count]))</f>
        <v>0.23137821315975918</v>
      </c>
      <c r="R143" s="59">
        <f>(Table1[[#This Row],[log_Locus_count]]-MIN(Table1[log_Locus_count]))/(MAX(Table1[log_Locus_count])-MIN(Table1[log_Locus_count]))</f>
        <v>0</v>
      </c>
      <c r="S143" s="59">
        <f>(Table1[[#This Row],[log_Alleles_count]]-MIN(Table1[log_Alleles_count]))/(MAX(Table1[log_Alleles_count])-MIN(Table1[log_Alleles_count]))</f>
        <v>0</v>
      </c>
      <c r="T143" s="59">
        <v>0.94730000000000003</v>
      </c>
      <c r="U143" s="59">
        <v>1</v>
      </c>
      <c r="V143" s="59">
        <f>(Table1[[#This Row],[HEG_expr_score]]-MIN(Table1[HEG_expr_score]))/(MAX(Table1[HEG_expr_score])-MIN(Table1[HEG_expr_score]))</f>
        <v>0.33333333333333331</v>
      </c>
    </row>
    <row r="144" spans="17:22" x14ac:dyDescent="0.3">
      <c r="Q144" s="59">
        <f>(Table1[[#This Row],[log_Mtb_NP_Prtn_count]]-MIN(Table1[log_Mtb_NP_Prtn_count]))/(MAX(Table1[log_Mtb_NP_Prtn_count])-MIN(Table1[log_Mtb_NP_Prtn_count]))</f>
        <v>0.23137821315975918</v>
      </c>
      <c r="R144" s="59">
        <f>(Table1[[#This Row],[log_Locus_count]]-MIN(Table1[log_Locus_count]))/(MAX(Table1[log_Locus_count])-MIN(Table1[log_Locus_count]))</f>
        <v>0.66666666666666674</v>
      </c>
      <c r="S144" s="59">
        <f>(Table1[[#This Row],[log_Alleles_count]]-MIN(Table1[log_Alleles_count]))/(MAX(Table1[log_Alleles_count])-MIN(Table1[log_Alleles_count]))</f>
        <v>0.41560350504112153</v>
      </c>
      <c r="T144" s="59">
        <v>0.79590000000000005</v>
      </c>
      <c r="U144" s="59">
        <v>1</v>
      </c>
      <c r="V144" s="59">
        <f>(Table1[[#This Row],[HEG_expr_score]]-MIN(Table1[HEG_expr_score]))/(MAX(Table1[HEG_expr_score])-MIN(Table1[HEG_expr_score]))</f>
        <v>0.33333333333333331</v>
      </c>
    </row>
    <row r="145" spans="17:22" x14ac:dyDescent="0.3">
      <c r="Q145" s="59">
        <f>(Table1[[#This Row],[log_Mtb_NP_Prtn_count]]-MIN(Table1[log_Mtb_NP_Prtn_count]))/(MAX(Table1[log_Mtb_NP_Prtn_count])-MIN(Table1[log_Mtb_NP_Prtn_count]))</f>
        <v>0.23137821315975918</v>
      </c>
      <c r="R145" s="59">
        <f>(Table1[[#This Row],[log_Locus_count]]-MIN(Table1[log_Locus_count]))/(MAX(Table1[log_Locus_count])-MIN(Table1[log_Locus_count]))</f>
        <v>0.8616541669070521</v>
      </c>
      <c r="S145" s="59">
        <f>(Table1[[#This Row],[log_Alleles_count]]-MIN(Table1[log_Alleles_count]))/(MAX(Table1[log_Alleles_count])-MIN(Table1[log_Alleles_count]))</f>
        <v>0.86722110371954619</v>
      </c>
      <c r="T145" s="59">
        <v>0.79590000000000005</v>
      </c>
      <c r="U145" s="59">
        <v>1</v>
      </c>
      <c r="V145" s="59">
        <f>(Table1[[#This Row],[HEG_expr_score]]-MIN(Table1[HEG_expr_score]))/(MAX(Table1[HEG_expr_score])-MIN(Table1[HEG_expr_score]))</f>
        <v>0.66666666666666663</v>
      </c>
    </row>
    <row r="146" spans="17:22" x14ac:dyDescent="0.3">
      <c r="Q146" s="59">
        <f>(Table1[[#This Row],[log_Mtb_NP_Prtn_count]]-MIN(Table1[log_Mtb_NP_Prtn_count]))/(MAX(Table1[log_Mtb_NP_Prtn_count])-MIN(Table1[log_Mtb_NP_Prtn_count]))</f>
        <v>0.23137821315975918</v>
      </c>
      <c r="R146" s="59">
        <f>(Table1[[#This Row],[log_Locus_count]]-MIN(Table1[log_Locus_count]))/(MAX(Table1[log_Locus_count])-MIN(Table1[log_Locus_count]))</f>
        <v>0.93578497401920135</v>
      </c>
      <c r="S146" s="59">
        <f>(Table1[[#This Row],[log_Alleles_count]]-MIN(Table1[log_Alleles_count]))/(MAX(Table1[log_Alleles_count])-MIN(Table1[log_Alleles_count]))</f>
        <v>0.89481788074524449</v>
      </c>
      <c r="T146" s="59">
        <v>1</v>
      </c>
      <c r="U146" s="59">
        <v>0.99270000000000003</v>
      </c>
      <c r="V146" s="59">
        <f>(Table1[[#This Row],[HEG_expr_score]]-MIN(Table1[HEG_expr_score]))/(MAX(Table1[HEG_expr_score])-MIN(Table1[HEG_expr_score]))</f>
        <v>0.66666666666666663</v>
      </c>
    </row>
    <row r="147" spans="17:22" x14ac:dyDescent="0.3">
      <c r="Q147" s="59">
        <f>(Table1[[#This Row],[log_Mtb_NP_Prtn_count]]-MIN(Table1[log_Mtb_NP_Prtn_count]))/(MAX(Table1[log_Mtb_NP_Prtn_count])-MIN(Table1[log_Mtb_NP_Prtn_count]))</f>
        <v>0.23137821315975918</v>
      </c>
      <c r="R147" s="59">
        <f>(Table1[[#This Row],[log_Locus_count]]-MIN(Table1[log_Locus_count]))/(MAX(Table1[log_Locus_count])-MIN(Table1[log_Locus_count]))</f>
        <v>0</v>
      </c>
      <c r="S147" s="59">
        <f>(Table1[[#This Row],[log_Alleles_count]]-MIN(Table1[log_Alleles_count]))/(MAX(Table1[log_Alleles_count])-MIN(Table1[log_Alleles_count]))</f>
        <v>0</v>
      </c>
      <c r="T147" s="59">
        <v>1</v>
      </c>
      <c r="U147" s="59">
        <v>1</v>
      </c>
      <c r="V147" s="59">
        <f>(Table1[[#This Row],[HEG_expr_score]]-MIN(Table1[HEG_expr_score]))/(MAX(Table1[HEG_expr_score])-MIN(Table1[HEG_expr_score]))</f>
        <v>0.33333333333333331</v>
      </c>
    </row>
    <row r="148" spans="17:22" x14ac:dyDescent="0.3">
      <c r="Q148" s="59">
        <f>(Table1[[#This Row],[log_Mtb_NP_Prtn_count]]-MIN(Table1[log_Mtb_NP_Prtn_count]))/(MAX(Table1[log_Mtb_NP_Prtn_count])-MIN(Table1[log_Mtb_NP_Prtn_count]))</f>
        <v>0.23137821315975918</v>
      </c>
      <c r="R148" s="59">
        <f>(Table1[[#This Row],[log_Locus_count]]-MIN(Table1[log_Locus_count]))/(MAX(Table1[log_Locus_count])-MIN(Table1[log_Locus_count]))</f>
        <v>0.52832083357371873</v>
      </c>
      <c r="S148" s="59">
        <f>(Table1[[#This Row],[log_Alleles_count]]-MIN(Table1[log_Alleles_count]))/(MAX(Table1[log_Alleles_count])-MIN(Table1[log_Alleles_count]))</f>
        <v>0.29608191096586522</v>
      </c>
      <c r="T148" s="59">
        <v>1</v>
      </c>
      <c r="U148" s="59">
        <v>0.95599999999999996</v>
      </c>
      <c r="V148" s="59">
        <f>(Table1[[#This Row],[HEG_expr_score]]-MIN(Table1[HEG_expr_score]))/(MAX(Table1[HEG_expr_score])-MIN(Table1[HEG_expr_score]))</f>
        <v>0.33333333333333331</v>
      </c>
    </row>
    <row r="149" spans="17:22" x14ac:dyDescent="0.3">
      <c r="Q149" s="59">
        <f>(Table1[[#This Row],[log_Mtb_NP_Prtn_count]]-MIN(Table1[log_Mtb_NP_Prtn_count]))/(MAX(Table1[log_Mtb_NP_Prtn_count])-MIN(Table1[log_Mtb_NP_Prtn_count]))</f>
        <v>0.36672579134208461</v>
      </c>
      <c r="R149" s="59">
        <f>(Table1[[#This Row],[log_Locus_count]]-MIN(Table1[log_Locus_count]))/(MAX(Table1[log_Locus_count])-MIN(Table1[log_Locus_count]))</f>
        <v>0.77397603162912088</v>
      </c>
      <c r="S149" s="59">
        <f>(Table1[[#This Row],[log_Alleles_count]]-MIN(Table1[log_Alleles_count]))/(MAX(Table1[log_Alleles_count])-MIN(Table1[log_Alleles_count]))</f>
        <v>0.78786332017858829</v>
      </c>
      <c r="T149" s="59">
        <v>0.99950000000000006</v>
      </c>
      <c r="U149" s="59">
        <v>1</v>
      </c>
      <c r="V149" s="59">
        <f>(Table1[[#This Row],[HEG_expr_score]]-MIN(Table1[HEG_expr_score]))/(MAX(Table1[HEG_expr_score])-MIN(Table1[HEG_expr_score]))</f>
        <v>0.33333333333333331</v>
      </c>
    </row>
    <row r="150" spans="17:22" x14ac:dyDescent="0.3">
      <c r="Q150" s="59">
        <f>(Table1[[#This Row],[log_Mtb_NP_Prtn_count]]-MIN(Table1[log_Mtb_NP_Prtn_count]))/(MAX(Table1[log_Mtb_NP_Prtn_count])-MIN(Table1[log_Mtb_NP_Prtn_count]))</f>
        <v>0.23137821315975918</v>
      </c>
      <c r="R150" s="59">
        <f>(Table1[[#This Row],[log_Locus_count]]-MIN(Table1[log_Locus_count]))/(MAX(Table1[log_Locus_count])-MIN(Table1[log_Locus_count]))</f>
        <v>0.93578497401920135</v>
      </c>
      <c r="S150" s="59">
        <f>(Table1[[#This Row],[log_Alleles_count]]-MIN(Table1[log_Alleles_count]))/(MAX(Table1[log_Alleles_count])-MIN(Table1[log_Alleles_count]))</f>
        <v>0.70391808903413466</v>
      </c>
      <c r="T150" s="59">
        <v>1</v>
      </c>
      <c r="U150" s="59">
        <v>1</v>
      </c>
      <c r="V150" s="59">
        <f>(Table1[[#This Row],[HEG_expr_score]]-MIN(Table1[HEG_expr_score]))/(MAX(Table1[HEG_expr_score])-MIN(Table1[HEG_expr_score]))</f>
        <v>0.33333333333333331</v>
      </c>
    </row>
    <row r="151" spans="17:22" x14ac:dyDescent="0.3">
      <c r="Q151" s="59">
        <f>(Table1[[#This Row],[log_Mtb_NP_Prtn_count]]-MIN(Table1[log_Mtb_NP_Prtn_count]))/(MAX(Table1[log_Mtb_NP_Prtn_count])-MIN(Table1[log_Mtb_NP_Prtn_count]))</f>
        <v>0.23137821315975918</v>
      </c>
      <c r="R151" s="59">
        <f>(Table1[[#This Row],[log_Locus_count]]-MIN(Table1[log_Locus_count]))/(MAX(Table1[log_Locus_count])-MIN(Table1[log_Locus_count]))</f>
        <v>1</v>
      </c>
      <c r="S151" s="59">
        <f>(Table1[[#This Row],[log_Alleles_count]]-MIN(Table1[log_Alleles_count]))/(MAX(Table1[log_Alleles_count])-MIN(Table1[log_Alleles_count]))</f>
        <v>0.95867376457303499</v>
      </c>
      <c r="T151" s="59">
        <v>0.78269999999999995</v>
      </c>
      <c r="U151" s="59">
        <v>1</v>
      </c>
      <c r="V151" s="59">
        <f>(Table1[[#This Row],[HEG_expr_score]]-MIN(Table1[HEG_expr_score]))/(MAX(Table1[HEG_expr_score])-MIN(Table1[HEG_expr_score]))</f>
        <v>0.33333333333333331</v>
      </c>
    </row>
    <row r="152" spans="17:22" x14ac:dyDescent="0.3">
      <c r="Q152" s="59">
        <f>(Table1[[#This Row],[log_Mtb_NP_Prtn_count]]-MIN(Table1[log_Mtb_NP_Prtn_count]))/(MAX(Table1[log_Mtb_NP_Prtn_count])-MIN(Table1[log_Mtb_NP_Prtn_count]))</f>
        <v>0.23137821315975918</v>
      </c>
      <c r="R152" s="59">
        <f>(Table1[[#This Row],[log_Locus_count]]-MIN(Table1[log_Locus_count]))/(MAX(Table1[log_Locus_count])-MIN(Table1[log_Locus_count]))</f>
        <v>0.66666666666666674</v>
      </c>
      <c r="S152" s="59">
        <f>(Table1[[#This Row],[log_Alleles_count]]-MIN(Table1[log_Alleles_count]))/(MAX(Table1[log_Alleles_count])-MIN(Table1[log_Alleles_count]))</f>
        <v>0.54781663158060112</v>
      </c>
      <c r="T152" s="59">
        <v>0.79100000000000004</v>
      </c>
      <c r="U152" s="59">
        <v>1</v>
      </c>
      <c r="V152" s="59">
        <f>(Table1[[#This Row],[HEG_expr_score]]-MIN(Table1[HEG_expr_score]))/(MAX(Table1[HEG_expr_score])-MIN(Table1[HEG_expr_score]))</f>
        <v>0.33333333333333331</v>
      </c>
    </row>
    <row r="153" spans="17:22" x14ac:dyDescent="0.3">
      <c r="Q153" s="59">
        <f>(Table1[[#This Row],[log_Mtb_NP_Prtn_count]]-MIN(Table1[log_Mtb_NP_Prtn_count]))/(MAX(Table1[log_Mtb_NP_Prtn_count])-MIN(Table1[log_Mtb_NP_Prtn_count]))</f>
        <v>0.23137821315975918</v>
      </c>
      <c r="R153" s="59">
        <f>(Table1[[#This Row],[log_Locus_count]]-MIN(Table1[log_Locus_count]))/(MAX(Table1[log_Locus_count])-MIN(Table1[log_Locus_count]))</f>
        <v>0.8616541669070521</v>
      </c>
      <c r="S153" s="59">
        <f>(Table1[[#This Row],[log_Alleles_count]]-MIN(Table1[log_Alleles_count]))/(MAX(Table1[log_Alleles_count])-MIN(Table1[log_Alleles_count]))</f>
        <v>0.77121245379148884</v>
      </c>
      <c r="T153" s="59">
        <v>0.99739999999999995</v>
      </c>
      <c r="U153" s="59">
        <v>0.99270000000000003</v>
      </c>
      <c r="V153" s="59">
        <f>(Table1[[#This Row],[HEG_expr_score]]-MIN(Table1[HEG_expr_score]))/(MAX(Table1[HEG_expr_score])-MIN(Table1[HEG_expr_score]))</f>
        <v>0.33333333333333331</v>
      </c>
    </row>
    <row r="154" spans="17:22" x14ac:dyDescent="0.3">
      <c r="Q154" s="59">
        <f>(Table1[[#This Row],[log_Mtb_NP_Prtn_count]]-MIN(Table1[log_Mtb_NP_Prtn_count]))/(MAX(Table1[log_Mtb_NP_Prtn_count])-MIN(Table1[log_Mtb_NP_Prtn_count]))</f>
        <v>0.23137821315975918</v>
      </c>
      <c r="R154" s="59">
        <f>(Table1[[#This Row],[log_Locus_count]]-MIN(Table1[log_Locus_count]))/(MAX(Table1[log_Locus_count])-MIN(Table1[log_Locus_count]))</f>
        <v>0.33333333333333337</v>
      </c>
      <c r="S154" s="59">
        <f>(Table1[[#This Row],[log_Alleles_count]]-MIN(Table1[log_Alleles_count]))/(MAX(Table1[log_Alleles_count])-MIN(Table1[log_Alleles_count]))</f>
        <v>0.44412286644879784</v>
      </c>
      <c r="T154" s="59">
        <v>1</v>
      </c>
      <c r="U154" s="59">
        <v>0.99270000000000003</v>
      </c>
      <c r="V154" s="59">
        <f>(Table1[[#This Row],[HEG_expr_score]]-MIN(Table1[HEG_expr_score]))/(MAX(Table1[HEG_expr_score])-MIN(Table1[HEG_expr_score]))</f>
        <v>0.33333333333333331</v>
      </c>
    </row>
    <row r="155" spans="17:22" x14ac:dyDescent="0.3">
      <c r="Q155" s="59">
        <f>(Table1[[#This Row],[log_Mtb_NP_Prtn_count]]-MIN(Table1[log_Mtb_NP_Prtn_count]))/(MAX(Table1[log_Mtb_NP_Prtn_count])-MIN(Table1[log_Mtb_NP_Prtn_count]))</f>
        <v>0.46275642631951835</v>
      </c>
      <c r="R155" s="59">
        <f>(Table1[[#This Row],[log_Locus_count]]-MIN(Table1[log_Locus_count]))/(MAX(Table1[log_Locus_count])-MIN(Table1[log_Locus_count]))</f>
        <v>0.33333333333333337</v>
      </c>
      <c r="S155" s="59">
        <f>(Table1[[#This Row],[log_Alleles_count]]-MIN(Table1[log_Alleles_count]))/(MAX(Table1[log_Alleles_count])-MIN(Table1[log_Alleles_count]))</f>
        <v>0.38268031849431083</v>
      </c>
      <c r="T155" s="59">
        <v>0.90849999999999997</v>
      </c>
      <c r="U155" s="59">
        <v>1</v>
      </c>
      <c r="V155" s="59">
        <f>(Table1[[#This Row],[HEG_expr_score]]-MIN(Table1[HEG_expr_score]))/(MAX(Table1[HEG_expr_score])-MIN(Table1[HEG_expr_score]))</f>
        <v>0.33333333333333331</v>
      </c>
    </row>
    <row r="156" spans="17:22" x14ac:dyDescent="0.3">
      <c r="Q156" s="59">
        <f>(Table1[[#This Row],[log_Mtb_NP_Prtn_count]]-MIN(Table1[log_Mtb_NP_Prtn_count]))/(MAX(Table1[log_Mtb_NP_Prtn_count])-MIN(Table1[log_Mtb_NP_Prtn_count]))</f>
        <v>0.46275642631951835</v>
      </c>
      <c r="R156" s="59">
        <f>(Table1[[#This Row],[log_Locus_count]]-MIN(Table1[log_Locus_count]))/(MAX(Table1[log_Locus_count])-MIN(Table1[log_Locus_count]))</f>
        <v>0.8616541669070521</v>
      </c>
      <c r="S156" s="59">
        <f>(Table1[[#This Row],[log_Alleles_count]]-MIN(Table1[log_Alleles_count]))/(MAX(Table1[log_Alleles_count])-MIN(Table1[log_Alleles_count]))</f>
        <v>0.85195904451706739</v>
      </c>
      <c r="T156" s="59">
        <v>0.97570000000000001</v>
      </c>
      <c r="U156" s="59">
        <v>0.92669999999999997</v>
      </c>
      <c r="V156" s="59">
        <f>(Table1[[#This Row],[HEG_expr_score]]-MIN(Table1[HEG_expr_score]))/(MAX(Table1[HEG_expr_score])-MIN(Table1[HEG_expr_score]))</f>
        <v>0.33333333333333331</v>
      </c>
    </row>
    <row r="157" spans="17:22" x14ac:dyDescent="0.3">
      <c r="Q157" s="59">
        <f>(Table1[[#This Row],[log_Mtb_NP_Prtn_count]]-MIN(Table1[log_Mtb_NP_Prtn_count]))/(MAX(Table1[log_Mtb_NP_Prtn_count])-MIN(Table1[log_Mtb_NP_Prtn_count]))</f>
        <v>0.23137821315975918</v>
      </c>
      <c r="R157" s="59">
        <f>(Table1[[#This Row],[log_Locus_count]]-MIN(Table1[log_Locus_count]))/(MAX(Table1[log_Locus_count])-MIN(Table1[log_Locus_count]))</f>
        <v>0.8616541669070521</v>
      </c>
      <c r="S157" s="59">
        <f>(Table1[[#This Row],[log_Alleles_count]]-MIN(Table1[log_Alleles_count]))/(MAX(Table1[log_Alleles_count])-MIN(Table1[log_Alleles_count]))</f>
        <v>0.79828382353543237</v>
      </c>
      <c r="T157" s="59">
        <v>1</v>
      </c>
      <c r="U157" s="59">
        <v>0.93410000000000004</v>
      </c>
      <c r="V157" s="59">
        <f>(Table1[[#This Row],[HEG_expr_score]]-MIN(Table1[HEG_expr_score]))/(MAX(Table1[HEG_expr_score])-MIN(Table1[HEG_expr_score]))</f>
        <v>0.66666666666666663</v>
      </c>
    </row>
    <row r="158" spans="17:22" x14ac:dyDescent="0.3">
      <c r="Q158" s="59">
        <f>(Table1[[#This Row],[log_Mtb_NP_Prtn_count]]-MIN(Table1[log_Mtb_NP_Prtn_count]))/(MAX(Table1[log_Mtb_NP_Prtn_count])-MIN(Table1[log_Mtb_NP_Prtn_count]))</f>
        <v>0.36672579134208461</v>
      </c>
      <c r="R158" s="59">
        <f>(Table1[[#This Row],[log_Locus_count]]-MIN(Table1[log_Locus_count]))/(MAX(Table1[log_Locus_count])-MIN(Table1[log_Locus_count]))</f>
        <v>0</v>
      </c>
      <c r="S158" s="59">
        <f>(Table1[[#This Row],[log_Alleles_count]]-MIN(Table1[log_Alleles_count]))/(MAX(Table1[log_Alleles_count])-MIN(Table1[log_Alleles_count]))</f>
        <v>0</v>
      </c>
      <c r="T158" s="59">
        <v>0.93010000000000004</v>
      </c>
      <c r="U158" s="59">
        <v>1</v>
      </c>
      <c r="V158" s="59">
        <f>(Table1[[#This Row],[HEG_expr_score]]-MIN(Table1[HEG_expr_score]))/(MAX(Table1[HEG_expr_score])-MIN(Table1[HEG_expr_score]))</f>
        <v>0.33333333333333331</v>
      </c>
    </row>
    <row r="159" spans="17:22" x14ac:dyDescent="0.3">
      <c r="Q159" s="59">
        <f>(Table1[[#This Row],[log_Mtb_NP_Prtn_count]]-MIN(Table1[log_Mtb_NP_Prtn_count]))/(MAX(Table1[log_Mtb_NP_Prtn_count])-MIN(Table1[log_Mtb_NP_Prtn_count]))</f>
        <v>0.36672579134208461</v>
      </c>
      <c r="R159" s="59">
        <f>(Table1[[#This Row],[log_Locus_count]]-MIN(Table1[log_Locus_count]))/(MAX(Table1[log_Locus_count])-MIN(Table1[log_Locus_count]))</f>
        <v>0.8616541669070521</v>
      </c>
      <c r="S159" s="59">
        <f>(Table1[[#This Row],[log_Alleles_count]]-MIN(Table1[log_Alleles_count]))/(MAX(Table1[log_Alleles_count])-MIN(Table1[log_Alleles_count]))</f>
        <v>0.81301917975254701</v>
      </c>
      <c r="T159" s="59">
        <v>0.99819999999999998</v>
      </c>
      <c r="U159" s="59">
        <v>0.97440000000000004</v>
      </c>
      <c r="V159" s="59">
        <f>(Table1[[#This Row],[HEG_expr_score]]-MIN(Table1[HEG_expr_score]))/(MAX(Table1[HEG_expr_score])-MIN(Table1[HEG_expr_score]))</f>
        <v>0.33333333333333331</v>
      </c>
    </row>
    <row r="160" spans="17:22" x14ac:dyDescent="0.3">
      <c r="Q160" s="59">
        <f>(Table1[[#This Row],[log_Mtb_NP_Prtn_count]]-MIN(Table1[log_Mtb_NP_Prtn_count]))/(MAX(Table1[log_Mtb_NP_Prtn_count])-MIN(Table1[log_Mtb_NP_Prtn_count]))</f>
        <v>0.23137821315975918</v>
      </c>
      <c r="R160" s="59">
        <f>(Table1[[#This Row],[log_Locus_count]]-MIN(Table1[log_Locus_count]))/(MAX(Table1[log_Locus_count])-MIN(Table1[log_Locus_count]))</f>
        <v>0.77397603162912088</v>
      </c>
      <c r="S160" s="59">
        <f>(Table1[[#This Row],[log_Alleles_count]]-MIN(Table1[log_Alleles_count]))/(MAX(Table1[log_Alleles_count])-MIN(Table1[log_Alleles_count]))</f>
        <v>0.69585758706353373</v>
      </c>
      <c r="T160" s="59">
        <v>1</v>
      </c>
      <c r="U160" s="59">
        <v>1</v>
      </c>
      <c r="V160" s="59">
        <f>(Table1[[#This Row],[HEG_expr_score]]-MIN(Table1[HEG_expr_score]))/(MAX(Table1[HEG_expr_score])-MIN(Table1[HEG_expr_score]))</f>
        <v>0.33333333333333331</v>
      </c>
    </row>
    <row r="161" spans="17:22" x14ac:dyDescent="0.3">
      <c r="Q161" s="59">
        <f>(Table1[[#This Row],[log_Mtb_NP_Prtn_count]]-MIN(Table1[log_Mtb_NP_Prtn_count]))/(MAX(Table1[log_Mtb_NP_Prtn_count])-MIN(Table1[log_Mtb_NP_Prtn_count]))</f>
        <v>0.23137821315975918</v>
      </c>
      <c r="R161" s="59">
        <f>(Table1[[#This Row],[log_Locus_count]]-MIN(Table1[log_Locus_count]))/(MAX(Table1[log_Locus_count])-MIN(Table1[log_Locus_count]))</f>
        <v>0.77397603162912088</v>
      </c>
      <c r="S161" s="59">
        <f>(Table1[[#This Row],[log_Alleles_count]]-MIN(Table1[log_Alleles_count]))/(MAX(Table1[log_Alleles_count])-MIN(Table1[log_Alleles_count]))</f>
        <v>0.71168541600698676</v>
      </c>
      <c r="T161" s="59">
        <v>0.99990000000000001</v>
      </c>
      <c r="U161" s="59">
        <v>1</v>
      </c>
      <c r="V161" s="59">
        <f>(Table1[[#This Row],[HEG_expr_score]]-MIN(Table1[HEG_expr_score]))/(MAX(Table1[HEG_expr_score])-MIN(Table1[HEG_expr_score]))</f>
        <v>0.33333333333333331</v>
      </c>
    </row>
    <row r="162" spans="17:22" x14ac:dyDescent="0.3">
      <c r="Q162" s="59">
        <f>(Table1[[#This Row],[log_Mtb_NP_Prtn_count]]-MIN(Table1[log_Mtb_NP_Prtn_count]))/(MAX(Table1[log_Mtb_NP_Prtn_count])-MIN(Table1[log_Mtb_NP_Prtn_count]))</f>
        <v>0.23137821315975918</v>
      </c>
      <c r="R162" s="59">
        <f>(Table1[[#This Row],[log_Locus_count]]-MIN(Table1[log_Locus_count]))/(MAX(Table1[log_Locus_count])-MIN(Table1[log_Locus_count]))</f>
        <v>0.52832083357371873</v>
      </c>
      <c r="S162" s="59">
        <f>(Table1[[#This Row],[log_Alleles_count]]-MIN(Table1[log_Alleles_count]))/(MAX(Table1[log_Alleles_count])-MIN(Table1[log_Alleles_count]))</f>
        <v>0.49178140921272318</v>
      </c>
      <c r="T162" s="59">
        <v>0.99990000000000001</v>
      </c>
      <c r="U162" s="59">
        <v>1</v>
      </c>
      <c r="V162" s="59">
        <f>(Table1[[#This Row],[HEG_expr_score]]-MIN(Table1[HEG_expr_score]))/(MAX(Table1[HEG_expr_score])-MIN(Table1[HEG_expr_score]))</f>
        <v>0.33333333333333331</v>
      </c>
    </row>
    <row r="163" spans="17:22" x14ac:dyDescent="0.3">
      <c r="Q163" s="59">
        <f>(Table1[[#This Row],[log_Mtb_NP_Prtn_count]]-MIN(Table1[log_Mtb_NP_Prtn_count]))/(MAX(Table1[log_Mtb_NP_Prtn_count])-MIN(Table1[log_Mtb_NP_Prtn_count]))</f>
        <v>0.23137821315975918</v>
      </c>
      <c r="R163" s="59">
        <f>(Table1[[#This Row],[log_Locus_count]]-MIN(Table1[log_Locus_count]))/(MAX(Table1[log_Locus_count])-MIN(Table1[log_Locus_count]))</f>
        <v>0.33333333333333337</v>
      </c>
      <c r="S163" s="59">
        <f>(Table1[[#This Row],[log_Alleles_count]]-MIN(Table1[log_Alleles_count]))/(MAX(Table1[log_Alleles_count])-MIN(Table1[log_Alleles_count]))</f>
        <v>0.51213756225093365</v>
      </c>
      <c r="T163" s="59">
        <v>1</v>
      </c>
      <c r="U163" s="59">
        <v>0.8498</v>
      </c>
      <c r="V163" s="59">
        <f>(Table1[[#This Row],[HEG_expr_score]]-MIN(Table1[HEG_expr_score]))/(MAX(Table1[HEG_expr_score])-MIN(Table1[HEG_expr_score]))</f>
        <v>0.66666666666666663</v>
      </c>
    </row>
    <row r="164" spans="17:22" x14ac:dyDescent="0.3">
      <c r="Q164" s="59">
        <f>(Table1[[#This Row],[log_Mtb_NP_Prtn_count]]-MIN(Table1[log_Mtb_NP_Prtn_count]))/(MAX(Table1[log_Mtb_NP_Prtn_count])-MIN(Table1[log_Mtb_NP_Prtn_count]))</f>
        <v>0.23137821315975918</v>
      </c>
      <c r="R164" s="59">
        <f>(Table1[[#This Row],[log_Locus_count]]-MIN(Table1[log_Locus_count]))/(MAX(Table1[log_Locus_count])-MIN(Table1[log_Locus_count]))</f>
        <v>0.93578497401920135</v>
      </c>
      <c r="S164" s="59">
        <f>(Table1[[#This Row],[log_Alleles_count]]-MIN(Table1[log_Alleles_count]))/(MAX(Table1[log_Alleles_count])-MIN(Table1[log_Alleles_count]))</f>
        <v>0.93321772511505408</v>
      </c>
      <c r="T164" s="59">
        <v>0.98480000000000001</v>
      </c>
      <c r="U164" s="59">
        <v>1</v>
      </c>
      <c r="V164" s="59">
        <f>(Table1[[#This Row],[HEG_expr_score]]-MIN(Table1[HEG_expr_score]))/(MAX(Table1[HEG_expr_score])-MIN(Table1[HEG_expr_score]))</f>
        <v>0.33333333333333331</v>
      </c>
    </row>
    <row r="165" spans="17:22" x14ac:dyDescent="0.3">
      <c r="Q165" s="59">
        <f>(Table1[[#This Row],[log_Mtb_NP_Prtn_count]]-MIN(Table1[log_Mtb_NP_Prtn_count]))/(MAX(Table1[log_Mtb_NP_Prtn_count])-MIN(Table1[log_Mtb_NP_Prtn_count]))</f>
        <v>0.23137821315975918</v>
      </c>
      <c r="R165" s="59">
        <f>(Table1[[#This Row],[log_Locus_count]]-MIN(Table1[log_Locus_count]))/(MAX(Table1[log_Locus_count])-MIN(Table1[log_Locus_count]))</f>
        <v>0.52832083357371873</v>
      </c>
      <c r="S165" s="59">
        <f>(Table1[[#This Row],[log_Alleles_count]]-MIN(Table1[log_Alleles_count]))/(MAX(Table1[log_Alleles_count])-MIN(Table1[log_Alleles_count]))</f>
        <v>0.29608191096586522</v>
      </c>
      <c r="T165" s="59">
        <v>0.99980000000000002</v>
      </c>
      <c r="U165" s="59">
        <v>1</v>
      </c>
      <c r="V165" s="59">
        <f>(Table1[[#This Row],[HEG_expr_score]]-MIN(Table1[HEG_expr_score]))/(MAX(Table1[HEG_expr_score])-MIN(Table1[HEG_expr_score]))</f>
        <v>0.33333333333333331</v>
      </c>
    </row>
    <row r="166" spans="17:22" x14ac:dyDescent="0.3">
      <c r="Q166" s="59">
        <f>(Table1[[#This Row],[log_Mtb_NP_Prtn_count]]-MIN(Table1[log_Mtb_NP_Prtn_count]))/(MAX(Table1[log_Mtb_NP_Prtn_count])-MIN(Table1[log_Mtb_NP_Prtn_count]))</f>
        <v>0.59810400450184376</v>
      </c>
      <c r="R166" s="59">
        <f>(Table1[[#This Row],[log_Locus_count]]-MIN(Table1[log_Locus_count]))/(MAX(Table1[log_Locus_count])-MIN(Table1[log_Locus_count]))</f>
        <v>0.33333333333333337</v>
      </c>
      <c r="S166" s="59">
        <f>(Table1[[#This Row],[log_Alleles_count]]-MIN(Table1[log_Alleles_count]))/(MAX(Table1[log_Alleles_count])-MIN(Table1[log_Alleles_count]))</f>
        <v>0.14804095548293261</v>
      </c>
      <c r="T166" s="59">
        <v>0.82920000000000005</v>
      </c>
      <c r="U166" s="59">
        <v>0.99270000000000003</v>
      </c>
      <c r="V166" s="59">
        <f>(Table1[[#This Row],[HEG_expr_score]]-MIN(Table1[HEG_expr_score]))/(MAX(Table1[HEG_expr_score])-MIN(Table1[HEG_expr_score]))</f>
        <v>0.33333333333333331</v>
      </c>
    </row>
    <row r="167" spans="17:22" x14ac:dyDescent="0.3">
      <c r="Q167" s="59">
        <f>(Table1[[#This Row],[log_Mtb_NP_Prtn_count]]-MIN(Table1[log_Mtb_NP_Prtn_count]))/(MAX(Table1[log_Mtb_NP_Prtn_count])-MIN(Table1[log_Mtb_NP_Prtn_count]))</f>
        <v>0.23137821315975918</v>
      </c>
      <c r="R167" s="59">
        <f>(Table1[[#This Row],[log_Locus_count]]-MIN(Table1[log_Locus_count]))/(MAX(Table1[log_Locus_count])-MIN(Table1[log_Locus_count]))</f>
        <v>0.66666666666666674</v>
      </c>
      <c r="S167" s="59">
        <f>(Table1[[#This Row],[log_Alleles_count]]-MIN(Table1[log_Alleles_count]))/(MAX(Table1[log_Alleles_count])-MIN(Table1[log_Alleles_count]))</f>
        <v>0.68748090745958113</v>
      </c>
      <c r="T167" s="59">
        <v>0.99990000000000001</v>
      </c>
      <c r="U167" s="59">
        <v>1</v>
      </c>
      <c r="V167" s="59">
        <f>(Table1[[#This Row],[HEG_expr_score]]-MIN(Table1[HEG_expr_score]))/(MAX(Table1[HEG_expr_score])-MIN(Table1[HEG_expr_score]))</f>
        <v>0.66666666666666663</v>
      </c>
    </row>
    <row r="168" spans="17:22" x14ac:dyDescent="0.3">
      <c r="Q168" s="59">
        <f>(Table1[[#This Row],[log_Mtb_NP_Prtn_count]]-MIN(Table1[log_Mtb_NP_Prtn_count]))/(MAX(Table1[log_Mtb_NP_Prtn_count])-MIN(Table1[log_Mtb_NP_Prtn_count]))</f>
        <v>0.23137821315975918</v>
      </c>
      <c r="R168" s="59">
        <f>(Table1[[#This Row],[log_Locus_count]]-MIN(Table1[log_Locus_count]))/(MAX(Table1[log_Locus_count])-MIN(Table1[log_Locus_count]))</f>
        <v>0.66666666666666674</v>
      </c>
      <c r="S168" s="59">
        <f>(Table1[[#This Row],[log_Alleles_count]]-MIN(Table1[log_Alleles_count]))/(MAX(Table1[log_Alleles_count])-MIN(Table1[log_Alleles_count]))</f>
        <v>0.73342395543969241</v>
      </c>
      <c r="T168" s="59">
        <v>0.99990000000000001</v>
      </c>
      <c r="U168" s="59">
        <v>1</v>
      </c>
      <c r="V168" s="59">
        <f>(Table1[[#This Row],[HEG_expr_score]]-MIN(Table1[HEG_expr_score]))/(MAX(Table1[HEG_expr_score])-MIN(Table1[HEG_expr_score]))</f>
        <v>0.33333333333333331</v>
      </c>
    </row>
    <row r="169" spans="17:22" x14ac:dyDescent="0.3">
      <c r="Q169" s="59">
        <f>(Table1[[#This Row],[log_Mtb_NP_Prtn_count]]-MIN(Table1[log_Mtb_NP_Prtn_count]))/(MAX(Table1[log_Mtb_NP_Prtn_count])-MIN(Table1[log_Mtb_NP_Prtn_count]))</f>
        <v>0.46275642631951835</v>
      </c>
      <c r="R169" s="59">
        <f>(Table1[[#This Row],[log_Locus_count]]-MIN(Table1[log_Locus_count]))/(MAX(Table1[log_Locus_count])-MIN(Table1[log_Locus_count]))</f>
        <v>0.66666666666666674</v>
      </c>
      <c r="S169" s="59">
        <f>(Table1[[#This Row],[log_Alleles_count]]-MIN(Table1[log_Alleles_count]))/(MAX(Table1[log_Alleles_count])-MIN(Table1[log_Alleles_count]))</f>
        <v>0.68748090745958113</v>
      </c>
      <c r="T169" s="59">
        <v>0.99990000000000001</v>
      </c>
      <c r="U169" s="59">
        <v>1</v>
      </c>
      <c r="V169" s="59">
        <f>(Table1[[#This Row],[HEG_expr_score]]-MIN(Table1[HEG_expr_score]))/(MAX(Table1[HEG_expr_score])-MIN(Table1[HEG_expr_score]))</f>
        <v>0.33333333333333331</v>
      </c>
    </row>
    <row r="170" spans="17:22" x14ac:dyDescent="0.3">
      <c r="Q170" s="59">
        <f>(Table1[[#This Row],[log_Mtb_NP_Prtn_count]]-MIN(Table1[log_Mtb_NP_Prtn_count]))/(MAX(Table1[log_Mtb_NP_Prtn_count])-MIN(Table1[log_Mtb_NP_Prtn_count]))</f>
        <v>0.23137821315975918</v>
      </c>
      <c r="R170" s="59">
        <f>(Table1[[#This Row],[log_Locus_count]]-MIN(Table1[log_Locus_count]))/(MAX(Table1[log_Locus_count])-MIN(Table1[log_Locus_count]))</f>
        <v>0.52832083357371873</v>
      </c>
      <c r="S170" s="59">
        <f>(Table1[[#This Row],[log_Alleles_count]]-MIN(Table1[log_Alleles_count]))/(MAX(Table1[log_Alleles_count])-MIN(Table1[log_Alleles_count]))</f>
        <v>0.44412286644879784</v>
      </c>
      <c r="T170" s="59">
        <v>0.99980000000000002</v>
      </c>
      <c r="U170" s="59">
        <v>1</v>
      </c>
      <c r="V170" s="59">
        <f>(Table1[[#This Row],[HEG_expr_score]]-MIN(Table1[HEG_expr_score]))/(MAX(Table1[HEG_expr_score])-MIN(Table1[HEG_expr_score]))</f>
        <v>0.66666666666666663</v>
      </c>
    </row>
    <row r="171" spans="17:22" x14ac:dyDescent="0.3">
      <c r="Q171" s="59">
        <f>(Table1[[#This Row],[log_Mtb_NP_Prtn_count]]-MIN(Table1[log_Mtb_NP_Prtn_count]))/(MAX(Table1[log_Mtb_NP_Prtn_count])-MIN(Table1[log_Mtb_NP_Prtn_count]))</f>
        <v>0.23137821315975918</v>
      </c>
      <c r="R171" s="59">
        <f>(Table1[[#This Row],[log_Locus_count]]-MIN(Table1[log_Locus_count]))/(MAX(Table1[log_Locus_count])-MIN(Table1[log_Locus_count]))</f>
        <v>0.66666666666666674</v>
      </c>
      <c r="S171" s="59">
        <f>(Table1[[#This Row],[log_Alleles_count]]-MIN(Table1[log_Alleles_count]))/(MAX(Table1[log_Alleles_count])-MIN(Table1[log_Alleles_count]))</f>
        <v>0.56364446052405415</v>
      </c>
      <c r="T171" s="59">
        <v>0.98280000000000001</v>
      </c>
      <c r="U171" s="59">
        <v>1</v>
      </c>
      <c r="V171" s="59">
        <f>(Table1[[#This Row],[HEG_expr_score]]-MIN(Table1[HEG_expr_score]))/(MAX(Table1[HEG_expr_score])-MIN(Table1[HEG_expr_score]))</f>
        <v>0.66666666666666663</v>
      </c>
    </row>
    <row r="172" spans="17:22" x14ac:dyDescent="0.3">
      <c r="Q172" s="59">
        <f>(Table1[[#This Row],[log_Mtb_NP_Prtn_count]]-MIN(Table1[log_Mtb_NP_Prtn_count]))/(MAX(Table1[log_Mtb_NP_Prtn_count])-MIN(Table1[log_Mtb_NP_Prtn_count]))</f>
        <v>0.23137821315975918</v>
      </c>
      <c r="R172" s="59">
        <f>(Table1[[#This Row],[log_Locus_count]]-MIN(Table1[log_Locus_count]))/(MAX(Table1[log_Locus_count])-MIN(Table1[log_Locus_count]))</f>
        <v>0.66666666666666674</v>
      </c>
      <c r="S172" s="59">
        <f>(Table1[[#This Row],[log_Alleles_count]]-MIN(Table1[log_Alleles_count]))/(MAX(Table1[log_Alleles_count])-MIN(Table1[log_Alleles_count]))</f>
        <v>0.56364446052405415</v>
      </c>
      <c r="T172" s="59">
        <v>1</v>
      </c>
      <c r="U172" s="59">
        <v>1</v>
      </c>
      <c r="V172" s="59">
        <f>(Table1[[#This Row],[HEG_expr_score]]-MIN(Table1[HEG_expr_score]))/(MAX(Table1[HEG_expr_score])-MIN(Table1[HEG_expr_score]))</f>
        <v>0.66666666666666663</v>
      </c>
    </row>
    <row r="173" spans="17:22" x14ac:dyDescent="0.3">
      <c r="Q173" s="59">
        <f>(Table1[[#This Row],[log_Mtb_NP_Prtn_count]]-MIN(Table1[log_Mtb_NP_Prtn_count]))/(MAX(Table1[log_Mtb_NP_Prtn_count])-MIN(Table1[log_Mtb_NP_Prtn_count]))</f>
        <v>0.59810400450184376</v>
      </c>
      <c r="R173" s="59">
        <f>(Table1[[#This Row],[log_Locus_count]]-MIN(Table1[log_Locus_count]))/(MAX(Table1[log_Locus_count])-MIN(Table1[log_Locus_count]))</f>
        <v>0.52832083357371873</v>
      </c>
      <c r="S173" s="59">
        <f>(Table1[[#This Row],[log_Alleles_count]]-MIN(Table1[log_Alleles_count]))/(MAX(Table1[log_Alleles_count])-MIN(Table1[log_Alleles_count]))</f>
        <v>0.41560350504112153</v>
      </c>
      <c r="T173" s="59">
        <v>0.81989999999999996</v>
      </c>
      <c r="U173" s="59">
        <v>0.99629999999999996</v>
      </c>
      <c r="V173" s="59">
        <f>(Table1[[#This Row],[HEG_expr_score]]-MIN(Table1[HEG_expr_score]))/(MAX(Table1[HEG_expr_score])-MIN(Table1[HEG_expr_score]))</f>
        <v>0.33333333333333331</v>
      </c>
    </row>
    <row r="174" spans="17:22" x14ac:dyDescent="0.3">
      <c r="Q174" s="59">
        <f>(Table1[[#This Row],[log_Mtb_NP_Prtn_count]]-MIN(Table1[log_Mtb_NP_Prtn_count]))/(MAX(Table1[log_Mtb_NP_Prtn_count])-MIN(Table1[log_Mtb_NP_Prtn_count]))</f>
        <v>0.23137821315975918</v>
      </c>
      <c r="R174" s="59">
        <f>(Table1[[#This Row],[log_Locus_count]]-MIN(Table1[log_Locus_count]))/(MAX(Table1[log_Locus_count])-MIN(Table1[log_Locus_count]))</f>
        <v>0.66666666666666674</v>
      </c>
      <c r="S174" s="59">
        <f>(Table1[[#This Row],[log_Alleles_count]]-MIN(Table1[log_Alleles_count]))/(MAX(Table1[log_Alleles_count])-MIN(Table1[log_Alleles_count]))</f>
        <v>0.41560350504112153</v>
      </c>
      <c r="T174" s="59">
        <v>1</v>
      </c>
      <c r="U174" s="59">
        <v>0.99270000000000003</v>
      </c>
      <c r="V174" s="59">
        <f>(Table1[[#This Row],[HEG_expr_score]]-MIN(Table1[HEG_expr_score]))/(MAX(Table1[HEG_expr_score])-MIN(Table1[HEG_expr_score]))</f>
        <v>0.66666666666666663</v>
      </c>
    </row>
    <row r="175" spans="17:22" x14ac:dyDescent="0.3">
      <c r="Q175" s="59">
        <f>(Table1[[#This Row],[log_Mtb_NP_Prtn_count]]-MIN(Table1[log_Mtb_NP_Prtn_count]))/(MAX(Table1[log_Mtb_NP_Prtn_count])-MIN(Table1[log_Mtb_NP_Prtn_count]))</f>
        <v>0.23137821315975918</v>
      </c>
      <c r="R175" s="59">
        <f>(Table1[[#This Row],[log_Locus_count]]-MIN(Table1[log_Locus_count]))/(MAX(Table1[log_Locus_count])-MIN(Table1[log_Locus_count]))</f>
        <v>0.77397603162912088</v>
      </c>
      <c r="S175" s="59">
        <f>(Table1[[#This Row],[log_Alleles_count]]-MIN(Table1[log_Alleles_count]))/(MAX(Table1[log_Alleles_count])-MIN(Table1[log_Alleles_count]))</f>
        <v>0.7931371178131621</v>
      </c>
      <c r="T175" s="59">
        <v>0.98129999999999995</v>
      </c>
      <c r="U175" s="59">
        <v>1</v>
      </c>
      <c r="V175" s="59">
        <f>(Table1[[#This Row],[HEG_expr_score]]-MIN(Table1[HEG_expr_score]))/(MAX(Table1[HEG_expr_score])-MIN(Table1[HEG_expr_score]))</f>
        <v>0.33333333333333331</v>
      </c>
    </row>
    <row r="176" spans="17:22" x14ac:dyDescent="0.3">
      <c r="Q176" s="59">
        <f>(Table1[[#This Row],[log_Mtb_NP_Prtn_count]]-MIN(Table1[log_Mtb_NP_Prtn_count]))/(MAX(Table1[log_Mtb_NP_Prtn_count])-MIN(Table1[log_Mtb_NP_Prtn_count]))</f>
        <v>0.23137821315975918</v>
      </c>
      <c r="R176" s="59">
        <f>(Table1[[#This Row],[log_Locus_count]]-MIN(Table1[log_Locus_count]))/(MAX(Table1[log_Locus_count])-MIN(Table1[log_Locus_count]))</f>
        <v>1</v>
      </c>
      <c r="S176" s="59">
        <f>(Table1[[#This Row],[log_Alleles_count]]-MIN(Table1[log_Alleles_count]))/(MAX(Table1[log_Alleles_count])-MIN(Table1[log_Alleles_count]))</f>
        <v>0.84389854254646635</v>
      </c>
      <c r="T176" s="59">
        <v>1</v>
      </c>
      <c r="U176" s="59">
        <v>0.84250000000000003</v>
      </c>
      <c r="V176" s="59">
        <f>(Table1[[#This Row],[HEG_expr_score]]-MIN(Table1[HEG_expr_score]))/(MAX(Table1[HEG_expr_score])-MIN(Table1[HEG_expr_score]))</f>
        <v>0.33333333333333331</v>
      </c>
    </row>
    <row r="177" spans="17:22" x14ac:dyDescent="0.3">
      <c r="Q177" s="59">
        <f>(Table1[[#This Row],[log_Mtb_NP_Prtn_count]]-MIN(Table1[log_Mtb_NP_Prtn_count]))/(MAX(Table1[log_Mtb_NP_Prtn_count])-MIN(Table1[log_Mtb_NP_Prtn_count]))</f>
        <v>0.23137821315975918</v>
      </c>
      <c r="R177" s="59">
        <f>(Table1[[#This Row],[log_Locus_count]]-MIN(Table1[log_Locus_count]))/(MAX(Table1[log_Locus_count])-MIN(Table1[log_Locus_count]))</f>
        <v>0.33333333333333337</v>
      </c>
      <c r="S177" s="59">
        <f>(Table1[[#This Row],[log_Alleles_count]]-MIN(Table1[log_Alleles_count]))/(MAX(Table1[log_Alleles_count])-MIN(Table1[log_Alleles_count]))</f>
        <v>0.62886724791242643</v>
      </c>
      <c r="T177" s="59">
        <v>1</v>
      </c>
      <c r="U177" s="59">
        <v>0.98899999999999999</v>
      </c>
      <c r="V177" s="59">
        <f>(Table1[[#This Row],[HEG_expr_score]]-MIN(Table1[HEG_expr_score]))/(MAX(Table1[HEG_expr_score])-MIN(Table1[HEG_expr_score]))</f>
        <v>0.33333333333333331</v>
      </c>
    </row>
    <row r="178" spans="17:22" x14ac:dyDescent="0.3">
      <c r="Q178" s="59">
        <f>(Table1[[#This Row],[log_Mtb_NP_Prtn_count]]-MIN(Table1[log_Mtb_NP_Prtn_count]))/(MAX(Table1[log_Mtb_NP_Prtn_count])-MIN(Table1[log_Mtb_NP_Prtn_count]))</f>
        <v>0.36672579134208461</v>
      </c>
      <c r="R178" s="59">
        <f>(Table1[[#This Row],[log_Locus_count]]-MIN(Table1[log_Locus_count]))/(MAX(Table1[log_Locus_count])-MIN(Table1[log_Locus_count]))</f>
        <v>0.33333333333333337</v>
      </c>
      <c r="S178" s="59">
        <f>(Table1[[#This Row],[log_Alleles_count]]-MIN(Table1[log_Alleles_count]))/(MAX(Table1[log_Alleles_count])-MIN(Table1[log_Alleles_count]))</f>
        <v>0.54781663158060112</v>
      </c>
      <c r="T178" s="59">
        <v>0.97130000000000005</v>
      </c>
      <c r="U178" s="59">
        <v>0.99629999999999996</v>
      </c>
      <c r="V178" s="59">
        <f>(Table1[[#This Row],[HEG_expr_score]]-MIN(Table1[HEG_expr_score]))/(MAX(Table1[HEG_expr_score])-MIN(Table1[HEG_expr_score]))</f>
        <v>0.33333333333333331</v>
      </c>
    </row>
    <row r="179" spans="17:22" x14ac:dyDescent="0.3">
      <c r="Q179" s="59">
        <f>(Table1[[#This Row],[log_Mtb_NP_Prtn_count]]-MIN(Table1[log_Mtb_NP_Prtn_count]))/(MAX(Table1[log_Mtb_NP_Prtn_count])-MIN(Table1[log_Mtb_NP_Prtn_count]))</f>
        <v>0.23137821315975918</v>
      </c>
      <c r="R179" s="59">
        <f>(Table1[[#This Row],[log_Locus_count]]-MIN(Table1[log_Locus_count]))/(MAX(Table1[log_Locus_count])-MIN(Table1[log_Locus_count]))</f>
        <v>0.77397603162912088</v>
      </c>
      <c r="S179" s="59">
        <f>(Table1[[#This Row],[log_Alleles_count]]-MIN(Table1[log_Alleles_count]))/(MAX(Table1[log_Alleles_count])-MIN(Table1[log_Alleles_count]))</f>
        <v>0.89481788074524449</v>
      </c>
      <c r="T179" s="59">
        <v>0.95079999999999998</v>
      </c>
      <c r="U179" s="59">
        <v>0.99629999999999996</v>
      </c>
      <c r="V179" s="59">
        <f>(Table1[[#This Row],[HEG_expr_score]]-MIN(Table1[HEG_expr_score]))/(MAX(Table1[HEG_expr_score])-MIN(Table1[HEG_expr_score]))</f>
        <v>0.33333333333333331</v>
      </c>
    </row>
    <row r="180" spans="17:22" x14ac:dyDescent="0.3">
      <c r="Q180" s="59">
        <f>(Table1[[#This Row],[log_Mtb_NP_Prtn_count]]-MIN(Table1[log_Mtb_NP_Prtn_count]))/(MAX(Table1[log_Mtb_NP_Prtn_count])-MIN(Table1[log_Mtb_NP_Prtn_count]))</f>
        <v>0.23137821315975918</v>
      </c>
      <c r="R180" s="59">
        <f>(Table1[[#This Row],[log_Locus_count]]-MIN(Table1[log_Locus_count]))/(MAX(Table1[log_Locus_count])-MIN(Table1[log_Locus_count]))</f>
        <v>0.66666666666666674</v>
      </c>
      <c r="S180" s="59">
        <f>(Table1[[#This Row],[log_Alleles_count]]-MIN(Table1[log_Alleles_count]))/(MAX(Table1[log_Alleles_count])-MIN(Table1[log_Alleles_count]))</f>
        <v>0.61731968150568906</v>
      </c>
      <c r="T180" s="59">
        <v>0.871</v>
      </c>
      <c r="U180" s="59">
        <v>1</v>
      </c>
      <c r="V180" s="59">
        <f>(Table1[[#This Row],[HEG_expr_score]]-MIN(Table1[HEG_expr_score]))/(MAX(Table1[HEG_expr_score])-MIN(Table1[HEG_expr_score]))</f>
        <v>0.33333333333333331</v>
      </c>
    </row>
    <row r="181" spans="17:22" x14ac:dyDescent="0.3">
      <c r="Q181" s="59">
        <f>(Table1[[#This Row],[log_Mtb_NP_Prtn_count]]-MIN(Table1[log_Mtb_NP_Prtn_count]))/(MAX(Table1[log_Mtb_NP_Prtn_count])-MIN(Table1[log_Mtb_NP_Prtn_count]))</f>
        <v>0.23137821315975918</v>
      </c>
      <c r="R181" s="59">
        <f>(Table1[[#This Row],[log_Locus_count]]-MIN(Table1[log_Locus_count]))/(MAX(Table1[log_Locus_count])-MIN(Table1[log_Locus_count]))</f>
        <v>0.33333333333333337</v>
      </c>
      <c r="S181" s="59">
        <f>(Table1[[#This Row],[log_Alleles_count]]-MIN(Table1[log_Alleles_count]))/(MAX(Table1[log_Alleles_count])-MIN(Table1[log_Alleles_count]))</f>
        <v>0.23463936301137822</v>
      </c>
      <c r="T181" s="59">
        <v>0.97119999999999995</v>
      </c>
      <c r="U181" s="59">
        <v>0.98529999999999995</v>
      </c>
      <c r="V181" s="59">
        <f>(Table1[[#This Row],[HEG_expr_score]]-MIN(Table1[HEG_expr_score]))/(MAX(Table1[HEG_expr_score])-MIN(Table1[HEG_expr_score]))</f>
        <v>0.33333333333333331</v>
      </c>
    </row>
    <row r="182" spans="17:22" x14ac:dyDescent="0.3">
      <c r="Q182" s="59">
        <f>(Table1[[#This Row],[log_Mtb_NP_Prtn_count]]-MIN(Table1[log_Mtb_NP_Prtn_count]))/(MAX(Table1[log_Mtb_NP_Prtn_count])-MIN(Table1[log_Mtb_NP_Prtn_count]))</f>
        <v>0.23137821315975918</v>
      </c>
      <c r="R182" s="59">
        <f>(Table1[[#This Row],[log_Locus_count]]-MIN(Table1[log_Locus_count]))/(MAX(Table1[log_Locus_count])-MIN(Table1[log_Locus_count]))</f>
        <v>0.33333333333333337</v>
      </c>
      <c r="S182" s="59">
        <f>(Table1[[#This Row],[log_Alleles_count]]-MIN(Table1[log_Alleles_count]))/(MAX(Table1[log_Alleles_count])-MIN(Table1[log_Alleles_count]))</f>
        <v>0.34374045372979056</v>
      </c>
      <c r="T182" s="59">
        <v>0.96709999999999996</v>
      </c>
      <c r="U182" s="59">
        <v>1</v>
      </c>
      <c r="V182" s="59">
        <f>(Table1[[#This Row],[HEG_expr_score]]-MIN(Table1[HEG_expr_score]))/(MAX(Table1[HEG_expr_score])-MIN(Table1[HEG_expr_score]))</f>
        <v>0.66666666666666663</v>
      </c>
    </row>
    <row r="183" spans="17:22" x14ac:dyDescent="0.3">
      <c r="Q183" s="59">
        <f>(Table1[[#This Row],[log_Mtb_NP_Prtn_count]]-MIN(Table1[log_Mtb_NP_Prtn_count]))/(MAX(Table1[log_Mtb_NP_Prtn_count])-MIN(Table1[log_Mtb_NP_Prtn_count]))</f>
        <v>0.23137821315975918</v>
      </c>
      <c r="R183" s="59">
        <f>(Table1[[#This Row],[log_Locus_count]]-MIN(Table1[log_Locus_count]))/(MAX(Table1[log_Locus_count])-MIN(Table1[log_Locus_count]))</f>
        <v>0.33333333333333337</v>
      </c>
      <c r="S183" s="59">
        <f>(Table1[[#This Row],[log_Alleles_count]]-MIN(Table1[log_Alleles_count]))/(MAX(Table1[log_Alleles_count])-MIN(Table1[log_Alleles_count]))</f>
        <v>0.59216382193173045</v>
      </c>
      <c r="T183" s="59">
        <v>0.99970000000000003</v>
      </c>
      <c r="U183" s="59">
        <v>1</v>
      </c>
      <c r="V183" s="59">
        <f>(Table1[[#This Row],[HEG_expr_score]]-MIN(Table1[HEG_expr_score]))/(MAX(Table1[HEG_expr_score])-MIN(Table1[HEG_expr_score]))</f>
        <v>0.33333333333333331</v>
      </c>
    </row>
    <row r="184" spans="17:22" x14ac:dyDescent="0.3">
      <c r="Q184" s="59">
        <f>(Table1[[#This Row],[log_Mtb_NP_Prtn_count]]-MIN(Table1[log_Mtb_NP_Prtn_count]))/(MAX(Table1[log_Mtb_NP_Prtn_count])-MIN(Table1[log_Mtb_NP_Prtn_count]))</f>
        <v>0.23137821315975918</v>
      </c>
      <c r="R184" s="59">
        <f>(Table1[[#This Row],[log_Locus_count]]-MIN(Table1[log_Locus_count]))/(MAX(Table1[log_Locus_count])-MIN(Table1[log_Locus_count]))</f>
        <v>0.8616541669070521</v>
      </c>
      <c r="S184" s="59">
        <f>(Table1[[#This Row],[log_Alleles_count]]-MIN(Table1[log_Alleles_count]))/(MAX(Table1[log_Alleles_count])-MIN(Table1[log_Alleles_count]))</f>
        <v>0.76536063698862167</v>
      </c>
      <c r="T184" s="59">
        <v>1</v>
      </c>
      <c r="U184" s="59">
        <v>0.99629999999999996</v>
      </c>
      <c r="V184" s="59">
        <f>(Table1[[#This Row],[HEG_expr_score]]-MIN(Table1[HEG_expr_score]))/(MAX(Table1[HEG_expr_score])-MIN(Table1[HEG_expr_score]))</f>
        <v>0.33333333333333331</v>
      </c>
    </row>
    <row r="185" spans="17:22" x14ac:dyDescent="0.3">
      <c r="Q185" s="59">
        <f>(Table1[[#This Row],[log_Mtb_NP_Prtn_count]]-MIN(Table1[log_Mtb_NP_Prtn_count]))/(MAX(Table1[log_Mtb_NP_Prtn_count])-MIN(Table1[log_Mtb_NP_Prtn_count]))</f>
        <v>0.23137821315975918</v>
      </c>
      <c r="R185" s="59">
        <f>(Table1[[#This Row],[log_Locus_count]]-MIN(Table1[log_Locus_count]))/(MAX(Table1[log_Locus_count])-MIN(Table1[log_Locus_count]))</f>
        <v>1</v>
      </c>
      <c r="S185" s="59">
        <f>(Table1[[#This Row],[log_Alleles_count]]-MIN(Table1[log_Alleles_count]))/(MAX(Table1[log_Alleles_count])-MIN(Table1[log_Alleles_count]))</f>
        <v>0.85587801598072422</v>
      </c>
      <c r="T185" s="59">
        <v>1</v>
      </c>
      <c r="U185" s="59">
        <v>0.99629999999999996</v>
      </c>
      <c r="V185" s="59">
        <f>(Table1[[#This Row],[HEG_expr_score]]-MIN(Table1[HEG_expr_score]))/(MAX(Table1[HEG_expr_score])-MIN(Table1[HEG_expr_score]))</f>
        <v>0.33333333333333331</v>
      </c>
    </row>
    <row r="186" spans="17:22" x14ac:dyDescent="0.3">
      <c r="Q186" s="59">
        <f>(Table1[[#This Row],[log_Mtb_NP_Prtn_count]]-MIN(Table1[log_Mtb_NP_Prtn_count]))/(MAX(Table1[log_Mtb_NP_Prtn_count])-MIN(Table1[log_Mtb_NP_Prtn_count]))</f>
        <v>0.23137821315975918</v>
      </c>
      <c r="R186" s="59">
        <f>(Table1[[#This Row],[log_Locus_count]]-MIN(Table1[log_Locus_count]))/(MAX(Table1[log_Locus_count])-MIN(Table1[log_Locus_count]))</f>
        <v>0.33333333333333337</v>
      </c>
      <c r="S186" s="59">
        <f>(Table1[[#This Row],[log_Alleles_count]]-MIN(Table1[log_Alleles_count]))/(MAX(Table1[log_Alleles_count])-MIN(Table1[log_Alleles_count]))</f>
        <v>0.23463936301137822</v>
      </c>
      <c r="T186" s="59">
        <v>0.99990000000000001</v>
      </c>
      <c r="U186" s="59">
        <v>1</v>
      </c>
      <c r="V186" s="59">
        <f>(Table1[[#This Row],[HEG_expr_score]]-MIN(Table1[HEG_expr_score]))/(MAX(Table1[HEG_expr_score])-MIN(Table1[HEG_expr_score]))</f>
        <v>0.66666666666666663</v>
      </c>
    </row>
    <row r="187" spans="17:22" x14ac:dyDescent="0.3">
      <c r="Q187" s="59">
        <f>(Table1[[#This Row],[log_Mtb_NP_Prtn_count]]-MIN(Table1[log_Mtb_NP_Prtn_count]))/(MAX(Table1[log_Mtb_NP_Prtn_count])-MIN(Table1[log_Mtb_NP_Prtn_count]))</f>
        <v>0.23137821315975918</v>
      </c>
      <c r="R187" s="59">
        <f>(Table1[[#This Row],[log_Locus_count]]-MIN(Table1[log_Locus_count]))/(MAX(Table1[log_Locus_count])-MIN(Table1[log_Locus_count]))</f>
        <v>0.93578497401920135</v>
      </c>
      <c r="S187" s="59">
        <f>(Table1[[#This Row],[log_Alleles_count]]-MIN(Table1[log_Alleles_count]))/(MAX(Table1[log_Alleles_count])-MIN(Table1[log_Alleles_count]))</f>
        <v>0.82680318494310867</v>
      </c>
      <c r="T187" s="59">
        <v>0.92149999999999999</v>
      </c>
      <c r="U187" s="59">
        <v>0.99270000000000003</v>
      </c>
      <c r="V187" s="59">
        <f>(Table1[[#This Row],[HEG_expr_score]]-MIN(Table1[HEG_expr_score]))/(MAX(Table1[HEG_expr_score])-MIN(Table1[HEG_expr_score]))</f>
        <v>0.66666666666666663</v>
      </c>
    </row>
    <row r="188" spans="17:22" x14ac:dyDescent="0.3">
      <c r="Q188" s="59">
        <f>(Table1[[#This Row],[log_Mtb_NP_Prtn_count]]-MIN(Table1[log_Mtb_NP_Prtn_count]))/(MAX(Table1[log_Mtb_NP_Prtn_count])-MIN(Table1[log_Mtb_NP_Prtn_count]))</f>
        <v>0.23137821315975918</v>
      </c>
      <c r="R188" s="59">
        <f>(Table1[[#This Row],[log_Locus_count]]-MIN(Table1[log_Locus_count]))/(MAX(Table1[log_Locus_count])-MIN(Table1[log_Locus_count]))</f>
        <v>0.8616541669070521</v>
      </c>
      <c r="S188" s="59">
        <f>(Table1[[#This Row],[log_Alleles_count]]-MIN(Table1[log_Alleles_count]))/(MAX(Table1[log_Alleles_count])-MIN(Table1[log_Alleles_count]))</f>
        <v>0.7931371178131621</v>
      </c>
      <c r="T188" s="59">
        <v>0.96870000000000001</v>
      </c>
      <c r="U188" s="59">
        <v>0.99629999999999996</v>
      </c>
      <c r="V188" s="59">
        <f>(Table1[[#This Row],[HEG_expr_score]]-MIN(Table1[HEG_expr_score]))/(MAX(Table1[HEG_expr_score])-MIN(Table1[HEG_expr_score]))</f>
        <v>0.33333333333333331</v>
      </c>
    </row>
    <row r="189" spans="17:22" x14ac:dyDescent="0.3">
      <c r="Q189" s="59">
        <f>(Table1[[#This Row],[log_Mtb_NP_Prtn_count]]-MIN(Table1[log_Mtb_NP_Prtn_count]))/(MAX(Table1[log_Mtb_NP_Prtn_count])-MIN(Table1[log_Mtb_NP_Prtn_count]))</f>
        <v>0.23137821315975918</v>
      </c>
      <c r="R189" s="59">
        <f>(Table1[[#This Row],[log_Locus_count]]-MIN(Table1[log_Locus_count]))/(MAX(Table1[log_Locus_count])-MIN(Table1[log_Locus_count]))</f>
        <v>0.93578497401920135</v>
      </c>
      <c r="S189" s="59">
        <f>(Table1[[#This Row],[log_Alleles_count]]-MIN(Table1[log_Alleles_count]))/(MAX(Table1[log_Alleles_count])-MIN(Table1[log_Alleles_count]))</f>
        <v>0.7931371178131621</v>
      </c>
      <c r="T189" s="59">
        <v>0.99709999999999999</v>
      </c>
      <c r="U189" s="59">
        <v>1</v>
      </c>
      <c r="V189" s="59">
        <f>(Table1[[#This Row],[HEG_expr_score]]-MIN(Table1[HEG_expr_score]))/(MAX(Table1[HEG_expr_score])-MIN(Table1[HEG_expr_score]))</f>
        <v>0.33333333333333331</v>
      </c>
    </row>
    <row r="190" spans="17:22" x14ac:dyDescent="0.3">
      <c r="Q190" s="59">
        <f>(Table1[[#This Row],[log_Mtb_NP_Prtn_count]]-MIN(Table1[log_Mtb_NP_Prtn_count]))/(MAX(Table1[log_Mtb_NP_Prtn_count])-MIN(Table1[log_Mtb_NP_Prtn_count]))</f>
        <v>0.36672579134208461</v>
      </c>
      <c r="R190" s="59">
        <f>(Table1[[#This Row],[log_Locus_count]]-MIN(Table1[log_Locus_count]))/(MAX(Table1[log_Locus_count])-MIN(Table1[log_Locus_count]))</f>
        <v>0.33333333333333337</v>
      </c>
      <c r="S190" s="59">
        <f>(Table1[[#This Row],[log_Alleles_count]]-MIN(Table1[log_Alleles_count]))/(MAX(Table1[log_Alleles_count])-MIN(Table1[log_Alleles_count]))</f>
        <v>0.29608191096586522</v>
      </c>
      <c r="T190" s="59">
        <v>0.99960000000000004</v>
      </c>
      <c r="U190" s="59">
        <v>1</v>
      </c>
      <c r="V190" s="59">
        <f>(Table1[[#This Row],[HEG_expr_score]]-MIN(Table1[HEG_expr_score]))/(MAX(Table1[HEG_expr_score])-MIN(Table1[HEG_expr_score]))</f>
        <v>0.33333333333333331</v>
      </c>
    </row>
    <row r="191" spans="17:22" x14ac:dyDescent="0.3">
      <c r="Q191" s="59">
        <f>(Table1[[#This Row],[log_Mtb_NP_Prtn_count]]-MIN(Table1[log_Mtb_NP_Prtn_count]))/(MAX(Table1[log_Mtb_NP_Prtn_count])-MIN(Table1[log_Mtb_NP_Prtn_count]))</f>
        <v>0.23137821315975918</v>
      </c>
      <c r="R191" s="59">
        <f>(Table1[[#This Row],[log_Locus_count]]-MIN(Table1[log_Locus_count]))/(MAX(Table1[log_Locus_count])-MIN(Table1[log_Locus_count]))</f>
        <v>1</v>
      </c>
      <c r="S191" s="59">
        <f>(Table1[[#This Row],[log_Alleles_count]]-MIN(Table1[log_Alleles_count]))/(MAX(Table1[log_Alleles_count])-MIN(Table1[log_Alleles_count]))</f>
        <v>0.94376692865797018</v>
      </c>
      <c r="T191" s="59">
        <v>0.99990000000000001</v>
      </c>
      <c r="U191" s="59">
        <v>0.99270000000000003</v>
      </c>
      <c r="V191" s="59">
        <f>(Table1[[#This Row],[HEG_expr_score]]-MIN(Table1[HEG_expr_score]))/(MAX(Table1[HEG_expr_score])-MIN(Table1[HEG_expr_score]))</f>
        <v>0.66666666666666663</v>
      </c>
    </row>
    <row r="192" spans="17:22" x14ac:dyDescent="0.3">
      <c r="Q192" s="59">
        <f>(Table1[[#This Row],[log_Mtb_NP_Prtn_count]]-MIN(Table1[log_Mtb_NP_Prtn_count]))/(MAX(Table1[log_Mtb_NP_Prtn_count])-MIN(Table1[log_Mtb_NP_Prtn_count]))</f>
        <v>0.36672579134208461</v>
      </c>
      <c r="R192" s="59">
        <f>(Table1[[#This Row],[log_Locus_count]]-MIN(Table1[log_Locus_count]))/(MAX(Table1[log_Locus_count])-MIN(Table1[log_Locus_count]))</f>
        <v>0.66666666666666674</v>
      </c>
      <c r="S192" s="59">
        <f>(Table1[[#This Row],[log_Alleles_count]]-MIN(Table1[log_Alleles_count]))/(MAX(Table1[log_Alleles_count])-MIN(Table1[log_Alleles_count]))</f>
        <v>0.66967243416092381</v>
      </c>
      <c r="T192" s="59">
        <v>1</v>
      </c>
      <c r="U192" s="59">
        <v>0.99629999999999996</v>
      </c>
      <c r="V192" s="59">
        <f>(Table1[[#This Row],[HEG_expr_score]]-MIN(Table1[HEG_expr_score]))/(MAX(Table1[HEG_expr_score])-MIN(Table1[HEG_expr_score]))</f>
        <v>0.33333333333333331</v>
      </c>
    </row>
    <row r="193" spans="17:22" x14ac:dyDescent="0.3">
      <c r="Q193" s="59">
        <f>(Table1[[#This Row],[log_Mtb_NP_Prtn_count]]-MIN(Table1[log_Mtb_NP_Prtn_count]))/(MAX(Table1[log_Mtb_NP_Prtn_count])-MIN(Table1[log_Mtb_NP_Prtn_count]))</f>
        <v>0.36672579134208461</v>
      </c>
      <c r="R193" s="59">
        <f>(Table1[[#This Row],[log_Locus_count]]-MIN(Table1[log_Locus_count]))/(MAX(Table1[log_Locus_count])-MIN(Table1[log_Locus_count]))</f>
        <v>0.33333333333333337</v>
      </c>
      <c r="S193" s="59">
        <f>(Table1[[#This Row],[log_Alleles_count]]-MIN(Table1[log_Alleles_count]))/(MAX(Table1[log_Alleles_count])-MIN(Table1[log_Alleles_count]))</f>
        <v>0.46927872602275644</v>
      </c>
      <c r="T193" s="59">
        <v>0.99609999999999999</v>
      </c>
      <c r="U193" s="59">
        <v>1</v>
      </c>
      <c r="V193" s="59">
        <f>(Table1[[#This Row],[HEG_expr_score]]-MIN(Table1[HEG_expr_score]))/(MAX(Table1[HEG_expr_score])-MIN(Table1[HEG_expr_score]))</f>
        <v>0.33333333333333331</v>
      </c>
    </row>
    <row r="194" spans="17:22" x14ac:dyDescent="0.3">
      <c r="Q194" s="59">
        <f>(Table1[[#This Row],[log_Mtb_NP_Prtn_count]]-MIN(Table1[log_Mtb_NP_Prtn_count]))/(MAX(Table1[log_Mtb_NP_Prtn_count])-MIN(Table1[log_Mtb_NP_Prtn_count]))</f>
        <v>0.23137821315975918</v>
      </c>
      <c r="R194" s="59">
        <f>(Table1[[#This Row],[log_Locus_count]]-MIN(Table1[log_Locus_count]))/(MAX(Table1[log_Locus_count])-MIN(Table1[log_Locus_count]))</f>
        <v>0.33333333333333337</v>
      </c>
      <c r="S194" s="59">
        <f>(Table1[[#This Row],[log_Alleles_count]]-MIN(Table1[log_Alleles_count]))/(MAX(Table1[log_Alleles_count])-MIN(Table1[log_Alleles_count]))</f>
        <v>0.38268031849431083</v>
      </c>
      <c r="T194" s="59">
        <v>0.98609999999999998</v>
      </c>
      <c r="U194" s="59">
        <v>0.99270000000000003</v>
      </c>
      <c r="V194" s="59">
        <f>(Table1[[#This Row],[HEG_expr_score]]-MIN(Table1[HEG_expr_score]))/(MAX(Table1[HEG_expr_score])-MIN(Table1[HEG_expr_score]))</f>
        <v>0.33333333333333331</v>
      </c>
    </row>
    <row r="195" spans="17:22" x14ac:dyDescent="0.3">
      <c r="Q195" s="59">
        <f>(Table1[[#This Row],[log_Mtb_NP_Prtn_count]]-MIN(Table1[log_Mtb_NP_Prtn_count]))/(MAX(Table1[log_Mtb_NP_Prtn_count])-MIN(Table1[log_Mtb_NP_Prtn_count]))</f>
        <v>0.36672579134208461</v>
      </c>
      <c r="R195" s="59">
        <f>(Table1[[#This Row],[log_Locus_count]]-MIN(Table1[log_Locus_count]))/(MAX(Table1[log_Locus_count])-MIN(Table1[log_Locus_count]))</f>
        <v>0.93578497401920135</v>
      </c>
      <c r="S195" s="59">
        <f>(Table1[[#This Row],[log_Alleles_count]]-MIN(Table1[log_Alleles_count]))/(MAX(Table1[log_Alleles_count])-MIN(Table1[log_Alleles_count]))</f>
        <v>0.66017851773386627</v>
      </c>
      <c r="T195" s="59">
        <v>1</v>
      </c>
      <c r="U195" s="59">
        <v>0.84619999999999995</v>
      </c>
      <c r="V195" s="59">
        <f>(Table1[[#This Row],[HEG_expr_score]]-MIN(Table1[HEG_expr_score]))/(MAX(Table1[HEG_expr_score])-MIN(Table1[HEG_expr_score]))</f>
        <v>0.33333333333333331</v>
      </c>
    </row>
    <row r="196" spans="17:22" x14ac:dyDescent="0.3">
      <c r="Q196" s="59">
        <f>(Table1[[#This Row],[log_Mtb_NP_Prtn_count]]-MIN(Table1[log_Mtb_NP_Prtn_count]))/(MAX(Table1[log_Mtb_NP_Prtn_count])-MIN(Table1[log_Mtb_NP_Prtn_count]))</f>
        <v>0.23137821315975918</v>
      </c>
      <c r="R196" s="59">
        <f>(Table1[[#This Row],[log_Locus_count]]-MIN(Table1[log_Locus_count]))/(MAX(Table1[log_Locus_count])-MIN(Table1[log_Locus_count]))</f>
        <v>0.77397603162912088</v>
      </c>
      <c r="S196" s="59">
        <f>(Table1[[#This Row],[log_Alleles_count]]-MIN(Table1[log_Alleles_count]))/(MAX(Table1[log_Alleles_count])-MIN(Table1[log_Alleles_count]))</f>
        <v>0.79828382353543237</v>
      </c>
      <c r="T196" s="59">
        <v>0.96750000000000003</v>
      </c>
      <c r="U196" s="59">
        <v>0.99629999999999996</v>
      </c>
      <c r="V196" s="59">
        <f>(Table1[[#This Row],[HEG_expr_score]]-MIN(Table1[HEG_expr_score]))/(MAX(Table1[HEG_expr_score])-MIN(Table1[HEG_expr_score]))</f>
        <v>0.33333333333333331</v>
      </c>
    </row>
    <row r="197" spans="17:22" x14ac:dyDescent="0.3">
      <c r="Q197" s="59">
        <f>(Table1[[#This Row],[log_Mtb_NP_Prtn_count]]-MIN(Table1[log_Mtb_NP_Prtn_count]))/(MAX(Table1[log_Mtb_NP_Prtn_count])-MIN(Table1[log_Mtb_NP_Prtn_count]))</f>
        <v>0.23137821315975918</v>
      </c>
      <c r="R197" s="59">
        <f>(Table1[[#This Row],[log_Locus_count]]-MIN(Table1[log_Locus_count]))/(MAX(Table1[log_Locus_count])-MIN(Table1[log_Locus_count]))</f>
        <v>0.52832083357371873</v>
      </c>
      <c r="S197" s="59">
        <f>(Table1[[#This Row],[log_Alleles_count]]-MIN(Table1[log_Alleles_count]))/(MAX(Table1[log_Alleles_count])-MIN(Table1[log_Alleles_count]))</f>
        <v>0.56364446052405415</v>
      </c>
      <c r="T197" s="59">
        <v>0.99419999999999997</v>
      </c>
      <c r="U197" s="59">
        <v>1</v>
      </c>
      <c r="V197" s="59">
        <f>(Table1[[#This Row],[HEG_expr_score]]-MIN(Table1[HEG_expr_score]))/(MAX(Table1[HEG_expr_score])-MIN(Table1[HEG_expr_score]))</f>
        <v>0.33333333333333331</v>
      </c>
    </row>
    <row r="198" spans="17:22" x14ac:dyDescent="0.3">
      <c r="Q198" s="59">
        <f>(Table1[[#This Row],[log_Mtb_NP_Prtn_count]]-MIN(Table1[log_Mtb_NP_Prtn_count]))/(MAX(Table1[log_Mtb_NP_Prtn_count])-MIN(Table1[log_Mtb_NP_Prtn_count]))</f>
        <v>0.23137821315975918</v>
      </c>
      <c r="R198" s="59">
        <f>(Table1[[#This Row],[log_Locus_count]]-MIN(Table1[log_Locus_count]))/(MAX(Table1[log_Locus_count])-MIN(Table1[log_Locus_count]))</f>
        <v>0.66666666666666674</v>
      </c>
      <c r="S198" s="59">
        <f>(Table1[[#This Row],[log_Alleles_count]]-MIN(Table1[log_Alleles_count]))/(MAX(Table1[log_Alleles_count])-MIN(Table1[log_Alleles_count]))</f>
        <v>0.70391808903413466</v>
      </c>
      <c r="T198" s="59">
        <v>1</v>
      </c>
      <c r="U198" s="59">
        <v>0.99629999999999996</v>
      </c>
      <c r="V198" s="59">
        <f>(Table1[[#This Row],[HEG_expr_score]]-MIN(Table1[HEG_expr_score]))/(MAX(Table1[HEG_expr_score])-MIN(Table1[HEG_expr_score]))</f>
        <v>0.33333333333333331</v>
      </c>
    </row>
    <row r="199" spans="17:22" x14ac:dyDescent="0.3">
      <c r="Q199" s="59">
        <f>(Table1[[#This Row],[log_Mtb_NP_Prtn_count]]-MIN(Table1[log_Mtb_NP_Prtn_count]))/(MAX(Table1[log_Mtb_NP_Prtn_count])-MIN(Table1[log_Mtb_NP_Prtn_count]))</f>
        <v>0.59810400450184376</v>
      </c>
      <c r="R199" s="59">
        <f>(Table1[[#This Row],[log_Locus_count]]-MIN(Table1[log_Locus_count]))/(MAX(Table1[log_Locus_count])-MIN(Table1[log_Locus_count]))</f>
        <v>0.33333333333333337</v>
      </c>
      <c r="S199" s="59">
        <f>(Table1[[#This Row],[log_Alleles_count]]-MIN(Table1[log_Alleles_count]))/(MAX(Table1[log_Alleles_count])-MIN(Table1[log_Alleles_count]))</f>
        <v>0.23463936301137822</v>
      </c>
      <c r="T199" s="59">
        <v>0.91739999999999999</v>
      </c>
      <c r="U199" s="59">
        <v>1</v>
      </c>
      <c r="V199" s="59">
        <f>(Table1[[#This Row],[HEG_expr_score]]-MIN(Table1[HEG_expr_score]))/(MAX(Table1[HEG_expr_score])-MIN(Table1[HEG_expr_score]))</f>
        <v>0.33333333333333331</v>
      </c>
    </row>
    <row r="200" spans="17:22" x14ac:dyDescent="0.3">
      <c r="Q200" s="59">
        <f>(Table1[[#This Row],[log_Mtb_NP_Prtn_count]]-MIN(Table1[log_Mtb_NP_Prtn_count]))/(MAX(Table1[log_Mtb_NP_Prtn_count])-MIN(Table1[log_Mtb_NP_Prtn_count]))</f>
        <v>0.46275642631951835</v>
      </c>
      <c r="R200" s="59">
        <f>(Table1[[#This Row],[log_Locus_count]]-MIN(Table1[log_Locus_count]))/(MAX(Table1[log_Locus_count])-MIN(Table1[log_Locus_count]))</f>
        <v>0.52832083357371873</v>
      </c>
      <c r="S200" s="59">
        <f>(Table1[[#This Row],[log_Alleles_count]]-MIN(Table1[log_Alleles_count]))/(MAX(Table1[log_Alleles_count])-MIN(Table1[log_Alleles_count]))</f>
        <v>0.29608191096586522</v>
      </c>
      <c r="T200" s="59">
        <v>0.99990000000000001</v>
      </c>
      <c r="U200" s="59">
        <v>1</v>
      </c>
      <c r="V200" s="59">
        <f>(Table1[[#This Row],[HEG_expr_score]]-MIN(Table1[HEG_expr_score]))/(MAX(Table1[HEG_expr_score])-MIN(Table1[HEG_expr_score]))</f>
        <v>0.33333333333333331</v>
      </c>
    </row>
    <row r="201" spans="17:22" x14ac:dyDescent="0.3">
      <c r="Q201" s="59">
        <f>(Table1[[#This Row],[log_Mtb_NP_Prtn_count]]-MIN(Table1[log_Mtb_NP_Prtn_count]))/(MAX(Table1[log_Mtb_NP_Prtn_count])-MIN(Table1[log_Mtb_NP_Prtn_count]))</f>
        <v>0.36672579134208461</v>
      </c>
      <c r="R201" s="59">
        <f>(Table1[[#This Row],[log_Locus_count]]-MIN(Table1[log_Locus_count]))/(MAX(Table1[log_Locus_count])-MIN(Table1[log_Locus_count]))</f>
        <v>0.8616541669070521</v>
      </c>
      <c r="S201" s="59">
        <f>(Table1[[#This Row],[log_Alleles_count]]-MIN(Table1[log_Alleles_count]))/(MAX(Table1[log_Alleles_count])-MIN(Table1[log_Alleles_count]))</f>
        <v>0.83975126753106089</v>
      </c>
      <c r="T201" s="59">
        <v>0.93269999999999997</v>
      </c>
      <c r="U201" s="59">
        <v>0.99629999999999996</v>
      </c>
      <c r="V201" s="59">
        <f>(Table1[[#This Row],[HEG_expr_score]]-MIN(Table1[HEG_expr_score]))/(MAX(Table1[HEG_expr_score])-MIN(Table1[HEG_expr_score]))</f>
        <v>0.33333333333333331</v>
      </c>
    </row>
    <row r="202" spans="17:22" x14ac:dyDescent="0.3">
      <c r="Q202" s="59">
        <f>(Table1[[#This Row],[log_Mtb_NP_Prtn_count]]-MIN(Table1[log_Mtb_NP_Prtn_count]))/(MAX(Table1[log_Mtb_NP_Prtn_count])-MIN(Table1[log_Mtb_NP_Prtn_count]))</f>
        <v>0.23137821315975918</v>
      </c>
      <c r="R202" s="59">
        <f>(Table1[[#This Row],[log_Locus_count]]-MIN(Table1[log_Locus_count]))/(MAX(Table1[log_Locus_count])-MIN(Table1[log_Locus_count]))</f>
        <v>0.8616541669070521</v>
      </c>
      <c r="S202" s="59">
        <f>(Table1[[#This Row],[log_Alleles_count]]-MIN(Table1[log_Alleles_count]))/(MAX(Table1[log_Alleles_count])-MIN(Table1[log_Alleles_count]))</f>
        <v>0.92212027047095935</v>
      </c>
      <c r="T202" s="59">
        <v>0.99990000000000001</v>
      </c>
      <c r="U202" s="59">
        <v>0.99270000000000003</v>
      </c>
      <c r="V202" s="59">
        <f>(Table1[[#This Row],[HEG_expr_score]]-MIN(Table1[HEG_expr_score]))/(MAX(Table1[HEG_expr_score])-MIN(Table1[HEG_expr_score]))</f>
        <v>0.33333333333333331</v>
      </c>
    </row>
    <row r="203" spans="17:22" x14ac:dyDescent="0.3">
      <c r="Q203" s="59">
        <f>(Table1[[#This Row],[log_Mtb_NP_Prtn_count]]-MIN(Table1[log_Mtb_NP_Prtn_count]))/(MAX(Table1[log_Mtb_NP_Prtn_count])-MIN(Table1[log_Mtb_NP_Prtn_count]))</f>
        <v>0.23137821315975918</v>
      </c>
      <c r="R203" s="59">
        <f>(Table1[[#This Row],[log_Locus_count]]-MIN(Table1[log_Locus_count]))/(MAX(Table1[log_Locus_count])-MIN(Table1[log_Locus_count]))</f>
        <v>0.66666666666666674</v>
      </c>
      <c r="S203" s="59">
        <f>(Table1[[#This Row],[log_Alleles_count]]-MIN(Table1[log_Alleles_count]))/(MAX(Table1[log_Alleles_count])-MIN(Table1[log_Alleles_count]))</f>
        <v>0.74677692526231187</v>
      </c>
      <c r="T203" s="59">
        <v>0.99980000000000002</v>
      </c>
      <c r="U203" s="59">
        <v>0.98170000000000002</v>
      </c>
      <c r="V203" s="59">
        <f>(Table1[[#This Row],[HEG_expr_score]]-MIN(Table1[HEG_expr_score]))/(MAX(Table1[HEG_expr_score])-MIN(Table1[HEG_expr_score]))</f>
        <v>0.33333333333333331</v>
      </c>
    </row>
    <row r="204" spans="17:22" x14ac:dyDescent="0.3">
      <c r="Q204" s="59">
        <f>(Table1[[#This Row],[log_Mtb_NP_Prtn_count]]-MIN(Table1[log_Mtb_NP_Prtn_count]))/(MAX(Table1[log_Mtb_NP_Prtn_count])-MIN(Table1[log_Mtb_NP_Prtn_count]))</f>
        <v>0.23137821315975918</v>
      </c>
      <c r="R204" s="59">
        <f>(Table1[[#This Row],[log_Locus_count]]-MIN(Table1[log_Locus_count]))/(MAX(Table1[log_Locus_count])-MIN(Table1[log_Locus_count]))</f>
        <v>1</v>
      </c>
      <c r="S204" s="59">
        <f>(Table1[[#This Row],[log_Alleles_count]]-MIN(Table1[log_Alleles_count]))/(MAX(Table1[log_Alleles_count])-MIN(Table1[log_Alleles_count]))</f>
        <v>0.93855745204551289</v>
      </c>
      <c r="T204" s="59">
        <v>0.96850000000000003</v>
      </c>
      <c r="U204" s="59">
        <v>0.97799999999999998</v>
      </c>
      <c r="V204" s="59">
        <f>(Table1[[#This Row],[HEG_expr_score]]-MIN(Table1[HEG_expr_score]))/(MAX(Table1[HEG_expr_score])-MIN(Table1[HEG_expr_score]))</f>
        <v>0.33333333333333331</v>
      </c>
    </row>
    <row r="205" spans="17:22" x14ac:dyDescent="0.3">
      <c r="Q205" s="59">
        <f>(Table1[[#This Row],[log_Mtb_NP_Prtn_count]]-MIN(Table1[log_Mtb_NP_Prtn_count]))/(MAX(Table1[log_Mtb_NP_Prtn_count])-MIN(Table1[log_Mtb_NP_Prtn_count]))</f>
        <v>0.23137821315975918</v>
      </c>
      <c r="R205" s="59">
        <f>(Table1[[#This Row],[log_Locus_count]]-MIN(Table1[log_Locus_count]))/(MAX(Table1[log_Locus_count])-MIN(Table1[log_Locus_count]))</f>
        <v>0.66666666666666674</v>
      </c>
      <c r="S205" s="59">
        <f>(Table1[[#This Row],[log_Alleles_count]]-MIN(Table1[log_Alleles_count]))/(MAX(Table1[log_Alleles_count])-MIN(Table1[log_Alleles_count]))</f>
        <v>0.71918014823661358</v>
      </c>
      <c r="T205" s="59">
        <v>1</v>
      </c>
      <c r="U205" s="59">
        <v>0.99629999999999996</v>
      </c>
      <c r="V205" s="59">
        <f>(Table1[[#This Row],[HEG_expr_score]]-MIN(Table1[HEG_expr_score]))/(MAX(Table1[HEG_expr_score])-MIN(Table1[HEG_expr_score]))</f>
        <v>0.33333333333333331</v>
      </c>
    </row>
    <row r="206" spans="17:22" x14ac:dyDescent="0.3">
      <c r="Q206" s="59">
        <f>(Table1[[#This Row],[log_Mtb_NP_Prtn_count]]-MIN(Table1[log_Mtb_NP_Prtn_count]))/(MAX(Table1[log_Mtb_NP_Prtn_count])-MIN(Table1[log_Mtb_NP_Prtn_count]))</f>
        <v>0.23137821315975918</v>
      </c>
      <c r="R206" s="59">
        <f>(Table1[[#This Row],[log_Locus_count]]-MIN(Table1[log_Locus_count]))/(MAX(Table1[log_Locus_count])-MIN(Table1[log_Locus_count]))</f>
        <v>0.66666666666666674</v>
      </c>
      <c r="S206" s="59">
        <f>(Table1[[#This Row],[log_Alleles_count]]-MIN(Table1[log_Alleles_count]))/(MAX(Table1[log_Alleles_count])-MIN(Table1[log_Alleles_count]))</f>
        <v>0.38268031849431083</v>
      </c>
      <c r="T206" s="59">
        <v>0.9627</v>
      </c>
      <c r="U206" s="59">
        <v>0.99629999999999996</v>
      </c>
      <c r="V206" s="59">
        <f>(Table1[[#This Row],[HEG_expr_score]]-MIN(Table1[HEG_expr_score]))/(MAX(Table1[HEG_expr_score])-MIN(Table1[HEG_expr_score]))</f>
        <v>0.33333333333333331</v>
      </c>
    </row>
    <row r="207" spans="17:22" x14ac:dyDescent="0.3">
      <c r="Q207" s="59">
        <f>(Table1[[#This Row],[log_Mtb_NP_Prtn_count]]-MIN(Table1[log_Mtb_NP_Prtn_count]))/(MAX(Table1[log_Mtb_NP_Prtn_count])-MIN(Table1[log_Mtb_NP_Prtn_count]))</f>
        <v>0.46275642631951835</v>
      </c>
      <c r="R207" s="59">
        <f>(Table1[[#This Row],[log_Locus_count]]-MIN(Table1[log_Locus_count]))/(MAX(Table1[log_Locus_count])-MIN(Table1[log_Locus_count]))</f>
        <v>0</v>
      </c>
      <c r="S207" s="59">
        <f>(Table1[[#This Row],[log_Alleles_count]]-MIN(Table1[log_Alleles_count]))/(MAX(Table1[log_Alleles_count])-MIN(Table1[log_Alleles_count]))</f>
        <v>0</v>
      </c>
      <c r="T207" s="59">
        <v>0.98009999999999997</v>
      </c>
      <c r="U207" s="59">
        <v>0.99629999999999996</v>
      </c>
      <c r="V207" s="59">
        <f>(Table1[[#This Row],[HEG_expr_score]]-MIN(Table1[HEG_expr_score]))/(MAX(Table1[HEG_expr_score])-MIN(Table1[HEG_expr_score]))</f>
        <v>0.33333333333333331</v>
      </c>
    </row>
    <row r="208" spans="17:22" x14ac:dyDescent="0.3">
      <c r="Q208" s="59">
        <f>(Table1[[#This Row],[log_Mtb_NP_Prtn_count]]-MIN(Table1[log_Mtb_NP_Prtn_count]))/(MAX(Table1[log_Mtb_NP_Prtn_count])-MIN(Table1[log_Mtb_NP_Prtn_count]))</f>
        <v>0.23137821315975918</v>
      </c>
      <c r="R208" s="59">
        <f>(Table1[[#This Row],[log_Locus_count]]-MIN(Table1[log_Locus_count]))/(MAX(Table1[log_Locus_count])-MIN(Table1[log_Locus_count]))</f>
        <v>0.66666666666666674</v>
      </c>
      <c r="S208" s="59">
        <f>(Table1[[#This Row],[log_Alleles_count]]-MIN(Table1[log_Alleles_count]))/(MAX(Table1[log_Alleles_count])-MIN(Table1[log_Alleles_count]))</f>
        <v>0.74677692526231187</v>
      </c>
      <c r="T208" s="59">
        <v>0.91839999999999999</v>
      </c>
      <c r="U208" s="59">
        <v>0.93769999999999998</v>
      </c>
      <c r="V208" s="59">
        <f>(Table1[[#This Row],[HEG_expr_score]]-MIN(Table1[HEG_expr_score]))/(MAX(Table1[HEG_expr_score])-MIN(Table1[HEG_expr_score]))</f>
        <v>0.33333333333333331</v>
      </c>
    </row>
    <row r="209" spans="17:22" x14ac:dyDescent="0.3">
      <c r="Q209" s="59">
        <f>(Table1[[#This Row],[log_Mtb_NP_Prtn_count]]-MIN(Table1[log_Mtb_NP_Prtn_count]))/(MAX(Table1[log_Mtb_NP_Prtn_count])-MIN(Table1[log_Mtb_NP_Prtn_count]))</f>
        <v>0.23137821315975918</v>
      </c>
      <c r="R209" s="59">
        <f>(Table1[[#This Row],[log_Locus_count]]-MIN(Table1[log_Locus_count]))/(MAX(Table1[log_Locus_count])-MIN(Table1[log_Locus_count]))</f>
        <v>0.52832083357371873</v>
      </c>
      <c r="S209" s="59">
        <f>(Table1[[#This Row],[log_Alleles_count]]-MIN(Table1[log_Alleles_count]))/(MAX(Table1[log_Alleles_count])-MIN(Table1[log_Alleles_count]))</f>
        <v>0.38268031849431083</v>
      </c>
      <c r="T209" s="59">
        <v>0.99950000000000006</v>
      </c>
      <c r="U209" s="59">
        <v>1</v>
      </c>
      <c r="V209" s="59">
        <f>(Table1[[#This Row],[HEG_expr_score]]-MIN(Table1[HEG_expr_score]))/(MAX(Table1[HEG_expr_score])-MIN(Table1[HEG_expr_score]))</f>
        <v>0.33333333333333331</v>
      </c>
    </row>
    <row r="210" spans="17:22" x14ac:dyDescent="0.3">
      <c r="Q210" s="59">
        <f>(Table1[[#This Row],[log_Mtb_NP_Prtn_count]]-MIN(Table1[log_Mtb_NP_Prtn_count]))/(MAX(Table1[log_Mtb_NP_Prtn_count])-MIN(Table1[log_Mtb_NP_Prtn_count]))</f>
        <v>0.23137821315975918</v>
      </c>
      <c r="R210" s="59">
        <f>(Table1[[#This Row],[log_Locus_count]]-MIN(Table1[log_Locus_count]))/(MAX(Table1[log_Locus_count])-MIN(Table1[log_Locus_count]))</f>
        <v>0.66666666666666674</v>
      </c>
      <c r="S210" s="59">
        <f>(Table1[[#This Row],[log_Alleles_count]]-MIN(Table1[log_Alleles_count]))/(MAX(Table1[log_Alleles_count])-MIN(Table1[log_Alleles_count]))</f>
        <v>0.63982236469565579</v>
      </c>
      <c r="T210" s="59">
        <v>1</v>
      </c>
      <c r="U210" s="59">
        <v>0.99270000000000003</v>
      </c>
      <c r="V210" s="59">
        <f>(Table1[[#This Row],[HEG_expr_score]]-MIN(Table1[HEG_expr_score]))/(MAX(Table1[HEG_expr_score])-MIN(Table1[HEG_expr_score]))</f>
        <v>0.33333333333333331</v>
      </c>
    </row>
    <row r="211" spans="17:22" x14ac:dyDescent="0.3">
      <c r="Q211" s="59">
        <f>(Table1[[#This Row],[log_Mtb_NP_Prtn_count]]-MIN(Table1[log_Mtb_NP_Prtn_count]))/(MAX(Table1[log_Mtb_NP_Prtn_count])-MIN(Table1[log_Mtb_NP_Prtn_count]))</f>
        <v>0.23137821315975918</v>
      </c>
      <c r="R211" s="59">
        <f>(Table1[[#This Row],[log_Locus_count]]-MIN(Table1[log_Locus_count]))/(MAX(Table1[log_Locus_count])-MIN(Table1[log_Locus_count]))</f>
        <v>0</v>
      </c>
      <c r="S211" s="59">
        <f>(Table1[[#This Row],[log_Alleles_count]]-MIN(Table1[log_Alleles_count]))/(MAX(Table1[log_Alleles_count])-MIN(Table1[log_Alleles_count]))</f>
        <v>0</v>
      </c>
      <c r="T211" s="59">
        <v>1</v>
      </c>
      <c r="U211" s="59">
        <v>0.98899999999999999</v>
      </c>
      <c r="V211" s="59">
        <f>(Table1[[#This Row],[HEG_expr_score]]-MIN(Table1[HEG_expr_score]))/(MAX(Table1[HEG_expr_score])-MIN(Table1[HEG_expr_score]))</f>
        <v>0.33333333333333331</v>
      </c>
    </row>
    <row r="212" spans="17:22" x14ac:dyDescent="0.3">
      <c r="Q212" s="59">
        <f>(Table1[[#This Row],[log_Mtb_NP_Prtn_count]]-MIN(Table1[log_Mtb_NP_Prtn_count]))/(MAX(Table1[log_Mtb_NP_Prtn_count])-MIN(Table1[log_Mtb_NP_Prtn_count]))</f>
        <v>0.23137821315975918</v>
      </c>
      <c r="R212" s="59">
        <f>(Table1[[#This Row],[log_Locus_count]]-MIN(Table1[log_Locus_count]))/(MAX(Table1[log_Locus_count])-MIN(Table1[log_Locus_count]))</f>
        <v>0.52832083357371873</v>
      </c>
      <c r="S212" s="59">
        <f>(Table1[[#This Row],[log_Alleles_count]]-MIN(Table1[log_Alleles_count]))/(MAX(Table1[log_Alleles_count])-MIN(Table1[log_Alleles_count]))</f>
        <v>0.41560350504112153</v>
      </c>
      <c r="T212" s="59">
        <v>0.88670000000000004</v>
      </c>
      <c r="U212" s="59">
        <v>1</v>
      </c>
      <c r="V212" s="59">
        <f>(Table1[[#This Row],[HEG_expr_score]]-MIN(Table1[HEG_expr_score]))/(MAX(Table1[HEG_expr_score])-MIN(Table1[HEG_expr_score]))</f>
        <v>0.33333333333333331</v>
      </c>
    </row>
    <row r="213" spans="17:22" x14ac:dyDescent="0.3">
      <c r="Q213" s="59">
        <f>(Table1[[#This Row],[log_Mtb_NP_Prtn_count]]-MIN(Table1[log_Mtb_NP_Prtn_count]))/(MAX(Table1[log_Mtb_NP_Prtn_count])-MIN(Table1[log_Mtb_NP_Prtn_count]))</f>
        <v>0.23137821315975918</v>
      </c>
      <c r="R213" s="59">
        <f>(Table1[[#This Row],[log_Locus_count]]-MIN(Table1[log_Locus_count]))/(MAX(Table1[log_Locus_count])-MIN(Table1[log_Locus_count]))</f>
        <v>0.52832083357371873</v>
      </c>
      <c r="S213" s="59">
        <f>(Table1[[#This Row],[log_Alleles_count]]-MIN(Table1[log_Alleles_count]))/(MAX(Table1[log_Alleles_count])-MIN(Table1[log_Alleles_count]))</f>
        <v>0.53072127397724345</v>
      </c>
      <c r="T213" s="59">
        <v>0.99990000000000001</v>
      </c>
      <c r="U213" s="59">
        <v>1</v>
      </c>
      <c r="V213" s="59">
        <f>(Table1[[#This Row],[HEG_expr_score]]-MIN(Table1[HEG_expr_score]))/(MAX(Table1[HEG_expr_score])-MIN(Table1[HEG_expr_score]))</f>
        <v>0.33333333333333331</v>
      </c>
    </row>
    <row r="214" spans="17:22" x14ac:dyDescent="0.3">
      <c r="Q214" s="59">
        <f>(Table1[[#This Row],[log_Mtb_NP_Prtn_count]]-MIN(Table1[log_Mtb_NP_Prtn_count]))/(MAX(Table1[log_Mtb_NP_Prtn_count])-MIN(Table1[log_Mtb_NP_Prtn_count]))</f>
        <v>0.23137821315975918</v>
      </c>
      <c r="R214" s="59">
        <f>(Table1[[#This Row],[log_Locus_count]]-MIN(Table1[log_Locus_count]))/(MAX(Table1[log_Locus_count])-MIN(Table1[log_Locus_count]))</f>
        <v>0.66666666666666674</v>
      </c>
      <c r="S214" s="59">
        <f>(Table1[[#This Row],[log_Alleles_count]]-MIN(Table1[log_Alleles_count]))/(MAX(Table1[log_Alleles_count])-MIN(Table1[log_Alleles_count]))</f>
        <v>0.7593439587709121</v>
      </c>
      <c r="T214" s="59">
        <v>1</v>
      </c>
      <c r="U214" s="59">
        <v>1</v>
      </c>
      <c r="V214" s="59">
        <f>(Table1[[#This Row],[HEG_expr_score]]-MIN(Table1[HEG_expr_score]))/(MAX(Table1[HEG_expr_score])-MIN(Table1[HEG_expr_score]))</f>
        <v>0.33333333333333331</v>
      </c>
    </row>
    <row r="215" spans="17:22" x14ac:dyDescent="0.3">
      <c r="Q215" s="59">
        <f>(Table1[[#This Row],[log_Mtb_NP_Prtn_count]]-MIN(Table1[log_Mtb_NP_Prtn_count]))/(MAX(Table1[log_Mtb_NP_Prtn_count])-MIN(Table1[log_Mtb_NP_Prtn_count]))</f>
        <v>0.23137821315975918</v>
      </c>
      <c r="R215" s="59">
        <f>(Table1[[#This Row],[log_Locus_count]]-MIN(Table1[log_Locus_count]))/(MAX(Table1[log_Locus_count])-MIN(Table1[log_Locus_count]))</f>
        <v>0.66666666666666674</v>
      </c>
      <c r="S215" s="59">
        <f>(Table1[[#This Row],[log_Alleles_count]]-MIN(Table1[log_Alleles_count]))/(MAX(Table1[log_Alleles_count])-MIN(Table1[log_Alleles_count]))</f>
        <v>0.60511190451968278</v>
      </c>
      <c r="T215" s="59">
        <v>0.99990000000000001</v>
      </c>
      <c r="U215" s="59">
        <v>0.99629999999999996</v>
      </c>
      <c r="V215" s="59">
        <f>(Table1[[#This Row],[HEG_expr_score]]-MIN(Table1[HEG_expr_score]))/(MAX(Table1[HEG_expr_score])-MIN(Table1[HEG_expr_score]))</f>
        <v>0.66666666666666663</v>
      </c>
    </row>
    <row r="216" spans="17:22" x14ac:dyDescent="0.3">
      <c r="Q216" s="59">
        <f>(Table1[[#This Row],[log_Mtb_NP_Prtn_count]]-MIN(Table1[log_Mtb_NP_Prtn_count]))/(MAX(Table1[log_Mtb_NP_Prtn_count])-MIN(Table1[log_Mtb_NP_Prtn_count]))</f>
        <v>0.23137821315975918</v>
      </c>
      <c r="R216" s="59">
        <f>(Table1[[#This Row],[log_Locus_count]]-MIN(Table1[log_Locus_count]))/(MAX(Table1[log_Locus_count])-MIN(Table1[log_Locus_count]))</f>
        <v>1</v>
      </c>
      <c r="S216" s="59">
        <f>(Table1[[#This Row],[log_Alleles_count]]-MIN(Table1[log_Alleles_count]))/(MAX(Table1[log_Alleles_count])-MIN(Table1[log_Alleles_count]))</f>
        <v>0.86350661092380476</v>
      </c>
      <c r="T216" s="59">
        <v>1</v>
      </c>
      <c r="U216" s="59">
        <v>1</v>
      </c>
      <c r="V216" s="59">
        <f>(Table1[[#This Row],[HEG_expr_score]]-MIN(Table1[HEG_expr_score]))/(MAX(Table1[HEG_expr_score])-MIN(Table1[HEG_expr_score]))</f>
        <v>0.33333333333333331</v>
      </c>
    </row>
    <row r="217" spans="17:22" x14ac:dyDescent="0.3">
      <c r="Q217" s="59">
        <f>(Table1[[#This Row],[log_Mtb_NP_Prtn_count]]-MIN(Table1[log_Mtb_NP_Prtn_count]))/(MAX(Table1[log_Mtb_NP_Prtn_count])-MIN(Table1[log_Mtb_NP_Prtn_count]))</f>
        <v>0.23137821315975918</v>
      </c>
      <c r="R217" s="59">
        <f>(Table1[[#This Row],[log_Locus_count]]-MIN(Table1[log_Locus_count]))/(MAX(Table1[log_Locus_count])-MIN(Table1[log_Locus_count]))</f>
        <v>0.8616541669070521</v>
      </c>
      <c r="S217" s="59">
        <f>(Table1[[#This Row],[log_Alleles_count]]-MIN(Table1[log_Alleles_count]))/(MAX(Table1[log_Alleles_count])-MIN(Table1[log_Alleles_count]))</f>
        <v>0.73342395543969241</v>
      </c>
      <c r="T217" s="59">
        <v>0.99980000000000002</v>
      </c>
      <c r="U217" s="59">
        <v>0.99629999999999996</v>
      </c>
      <c r="V217" s="59">
        <f>(Table1[[#This Row],[HEG_expr_score]]-MIN(Table1[HEG_expr_score]))/(MAX(Table1[HEG_expr_score])-MIN(Table1[HEG_expr_score]))</f>
        <v>0.33333333333333331</v>
      </c>
    </row>
    <row r="218" spans="17:22" x14ac:dyDescent="0.3">
      <c r="Q218" s="59">
        <f>(Table1[[#This Row],[log_Mtb_NP_Prtn_count]]-MIN(Table1[log_Mtb_NP_Prtn_count]))/(MAX(Table1[log_Mtb_NP_Prtn_count])-MIN(Table1[log_Mtb_NP_Prtn_count]))</f>
        <v>0.23137821315975918</v>
      </c>
      <c r="R218" s="59">
        <f>(Table1[[#This Row],[log_Locus_count]]-MIN(Table1[log_Locus_count]))/(MAX(Table1[log_Locus_count])-MIN(Table1[log_Locus_count]))</f>
        <v>0.66666666666666674</v>
      </c>
      <c r="S218" s="59">
        <f>(Table1[[#This Row],[log_Alleles_count]]-MIN(Table1[log_Alleles_count]))/(MAX(Table1[log_Alleles_count])-MIN(Table1[log_Alleles_count]))</f>
        <v>0.73342395543969241</v>
      </c>
      <c r="T218" s="59">
        <v>0.90349999999999997</v>
      </c>
      <c r="U218" s="59">
        <v>1</v>
      </c>
      <c r="V218" s="59">
        <f>(Table1[[#This Row],[HEG_expr_score]]-MIN(Table1[HEG_expr_score]))/(MAX(Table1[HEG_expr_score])-MIN(Table1[HEG_expr_score]))</f>
        <v>0.66666666666666663</v>
      </c>
    </row>
    <row r="219" spans="17:22" x14ac:dyDescent="0.3">
      <c r="Q219" s="59">
        <f>(Table1[[#This Row],[log_Mtb_NP_Prtn_count]]-MIN(Table1[log_Mtb_NP_Prtn_count]))/(MAX(Table1[log_Mtb_NP_Prtn_count])-MIN(Table1[log_Mtb_NP_Prtn_count]))</f>
        <v>0.59810400450184376</v>
      </c>
      <c r="R219" s="59">
        <f>(Table1[[#This Row],[log_Locus_count]]-MIN(Table1[log_Locus_count]))/(MAX(Table1[log_Locus_count])-MIN(Table1[log_Locus_count]))</f>
        <v>0.33333333333333337</v>
      </c>
      <c r="S219" s="59">
        <f>(Table1[[#This Row],[log_Alleles_count]]-MIN(Table1[log_Alleles_count]))/(MAX(Table1[log_Alleles_count])-MIN(Table1[log_Alleles_count]))</f>
        <v>0.29608191096586522</v>
      </c>
      <c r="T219" s="59">
        <v>0.98140000000000005</v>
      </c>
      <c r="U219" s="59">
        <v>0.99629999999999996</v>
      </c>
      <c r="V219" s="59">
        <f>(Table1[[#This Row],[HEG_expr_score]]-MIN(Table1[HEG_expr_score]))/(MAX(Table1[HEG_expr_score])-MIN(Table1[HEG_expr_score]))</f>
        <v>0.33333333333333331</v>
      </c>
    </row>
    <row r="220" spans="17:22" x14ac:dyDescent="0.3">
      <c r="Q220" s="59">
        <f>(Table1[[#This Row],[log_Mtb_NP_Prtn_count]]-MIN(Table1[log_Mtb_NP_Prtn_count]))/(MAX(Table1[log_Mtb_NP_Prtn_count])-MIN(Table1[log_Mtb_NP_Prtn_count]))</f>
        <v>0.59810400450184376</v>
      </c>
      <c r="R220" s="59">
        <f>(Table1[[#This Row],[log_Locus_count]]-MIN(Table1[log_Locus_count]))/(MAX(Table1[log_Locus_count])-MIN(Table1[log_Locus_count]))</f>
        <v>0.33333333333333337</v>
      </c>
      <c r="S220" s="59">
        <f>(Table1[[#This Row],[log_Alleles_count]]-MIN(Table1[log_Alleles_count]))/(MAX(Table1[log_Alleles_count])-MIN(Table1[log_Alleles_count]))</f>
        <v>0.29608191096586522</v>
      </c>
      <c r="T220" s="59">
        <v>0.94969999999999999</v>
      </c>
      <c r="U220" s="59">
        <v>0.94140000000000001</v>
      </c>
      <c r="V220" s="59">
        <f>(Table1[[#This Row],[HEG_expr_score]]-MIN(Table1[HEG_expr_score]))/(MAX(Table1[HEG_expr_score])-MIN(Table1[HEG_expr_score]))</f>
        <v>0.33333333333333331</v>
      </c>
    </row>
    <row r="221" spans="17:22" x14ac:dyDescent="0.3">
      <c r="Q221" s="59">
        <f>(Table1[[#This Row],[log_Mtb_NP_Prtn_count]]-MIN(Table1[log_Mtb_NP_Prtn_count]))/(MAX(Table1[log_Mtb_NP_Prtn_count])-MIN(Table1[log_Mtb_NP_Prtn_count]))</f>
        <v>0.23137821315975918</v>
      </c>
      <c r="R221" s="59">
        <f>(Table1[[#This Row],[log_Locus_count]]-MIN(Table1[log_Locus_count]))/(MAX(Table1[log_Locus_count])-MIN(Table1[log_Locus_count]))</f>
        <v>0.33333333333333337</v>
      </c>
      <c r="S221" s="59">
        <f>(Table1[[#This Row],[log_Alleles_count]]-MIN(Table1[log_Alleles_count]))/(MAX(Table1[log_Alleles_count])-MIN(Table1[log_Alleles_count]))</f>
        <v>0.14804095548293261</v>
      </c>
      <c r="T221" s="59">
        <v>0.79859999999999998</v>
      </c>
      <c r="U221" s="59">
        <v>0.99629999999999996</v>
      </c>
      <c r="V221" s="59">
        <f>(Table1[[#This Row],[HEG_expr_score]]-MIN(Table1[HEG_expr_score]))/(MAX(Table1[HEG_expr_score])-MIN(Table1[HEG_expr_score]))</f>
        <v>0</v>
      </c>
    </row>
    <row r="222" spans="17:22" x14ac:dyDescent="0.3">
      <c r="Q222" s="59">
        <f>(Table1[[#This Row],[log_Mtb_NP_Prtn_count]]-MIN(Table1[log_Mtb_NP_Prtn_count]))/(MAX(Table1[log_Mtb_NP_Prtn_count])-MIN(Table1[log_Mtb_NP_Prtn_count]))</f>
        <v>0.23137821315975918</v>
      </c>
      <c r="R222" s="59">
        <f>(Table1[[#This Row],[log_Locus_count]]-MIN(Table1[log_Locus_count]))/(MAX(Table1[log_Locus_count])-MIN(Table1[log_Locus_count]))</f>
        <v>0.33333333333333337</v>
      </c>
      <c r="S222" s="59">
        <f>(Table1[[#This Row],[log_Alleles_count]]-MIN(Table1[log_Alleles_count]))/(MAX(Table1[log_Alleles_count])-MIN(Table1[log_Alleles_count]))</f>
        <v>0.29608191096586522</v>
      </c>
      <c r="T222" s="59">
        <v>1</v>
      </c>
      <c r="U222" s="59">
        <v>0.90480000000000005</v>
      </c>
      <c r="V222" s="59">
        <f>(Table1[[#This Row],[HEG_expr_score]]-MIN(Table1[HEG_expr_score]))/(MAX(Table1[HEG_expr_score])-MIN(Table1[HEG_expr_score]))</f>
        <v>0.33333333333333331</v>
      </c>
    </row>
    <row r="223" spans="17:22" x14ac:dyDescent="0.3">
      <c r="Q223" s="59">
        <f>(Table1[[#This Row],[log_Mtb_NP_Prtn_count]]-MIN(Table1[log_Mtb_NP_Prtn_count]))/(MAX(Table1[log_Mtb_NP_Prtn_count])-MIN(Table1[log_Mtb_NP_Prtn_count]))</f>
        <v>0.46275642631951835</v>
      </c>
      <c r="R223" s="59">
        <f>(Table1[[#This Row],[log_Locus_count]]-MIN(Table1[log_Locus_count]))/(MAX(Table1[log_Locus_count])-MIN(Table1[log_Locus_count]))</f>
        <v>0.66666666666666674</v>
      </c>
      <c r="S223" s="59">
        <f>(Table1[[#This Row],[log_Alleles_count]]-MIN(Table1[log_Alleles_count]))/(MAX(Table1[log_Alleles_count])-MIN(Table1[log_Alleles_count]))</f>
        <v>0.73342395543969241</v>
      </c>
      <c r="T223" s="59">
        <v>0.99980000000000002</v>
      </c>
      <c r="U223" s="59">
        <v>1</v>
      </c>
      <c r="V223" s="59">
        <f>(Table1[[#This Row],[HEG_expr_score]]-MIN(Table1[HEG_expr_score]))/(MAX(Table1[HEG_expr_score])-MIN(Table1[HEG_expr_score]))</f>
        <v>0.33333333333333331</v>
      </c>
    </row>
    <row r="224" spans="17:22" x14ac:dyDescent="0.3">
      <c r="Q224" s="59">
        <f>(Table1[[#This Row],[log_Mtb_NP_Prtn_count]]-MIN(Table1[log_Mtb_NP_Prtn_count]))/(MAX(Table1[log_Mtb_NP_Prtn_count])-MIN(Table1[log_Mtb_NP_Prtn_count]))</f>
        <v>0.23137821315975918</v>
      </c>
      <c r="R224" s="59">
        <f>(Table1[[#This Row],[log_Locus_count]]-MIN(Table1[log_Locus_count]))/(MAX(Table1[log_Locus_count])-MIN(Table1[log_Locus_count]))</f>
        <v>0.52832083357371873</v>
      </c>
      <c r="S224" s="59">
        <f>(Table1[[#This Row],[log_Alleles_count]]-MIN(Table1[log_Alleles_count]))/(MAX(Table1[log_Alleles_count])-MIN(Table1[log_Alleles_count]))</f>
        <v>0.66017851773386627</v>
      </c>
      <c r="T224" s="59">
        <v>0.9577</v>
      </c>
      <c r="U224" s="59">
        <v>0.99629999999999996</v>
      </c>
      <c r="V224" s="59">
        <f>(Table1[[#This Row],[HEG_expr_score]]-MIN(Table1[HEG_expr_score]))/(MAX(Table1[HEG_expr_score])-MIN(Table1[HEG_expr_score]))</f>
        <v>0</v>
      </c>
    </row>
    <row r="225" spans="17:22" x14ac:dyDescent="0.3">
      <c r="Q225" s="59">
        <f>(Table1[[#This Row],[log_Mtb_NP_Prtn_count]]-MIN(Table1[log_Mtb_NP_Prtn_count]))/(MAX(Table1[log_Mtb_NP_Prtn_count])-MIN(Table1[log_Mtb_NP_Prtn_count]))</f>
        <v>0.23137821315975918</v>
      </c>
      <c r="R225" s="59">
        <f>(Table1[[#This Row],[log_Locus_count]]-MIN(Table1[log_Locus_count]))/(MAX(Table1[log_Locus_count])-MIN(Table1[log_Locus_count]))</f>
        <v>0.66666666666666674</v>
      </c>
      <c r="S225" s="59">
        <f>(Table1[[#This Row],[log_Alleles_count]]-MIN(Table1[log_Alleles_count]))/(MAX(Table1[log_Alleles_count])-MIN(Table1[log_Alleles_count]))</f>
        <v>0.57837981674116878</v>
      </c>
      <c r="T225" s="59">
        <v>1</v>
      </c>
      <c r="U225" s="59">
        <v>0.98899999999999999</v>
      </c>
      <c r="V225" s="59">
        <f>(Table1[[#This Row],[HEG_expr_score]]-MIN(Table1[HEG_expr_score]))/(MAX(Table1[HEG_expr_score])-MIN(Table1[HEG_expr_score]))</f>
        <v>0.33333333333333331</v>
      </c>
    </row>
    <row r="226" spans="17:22" x14ac:dyDescent="0.3">
      <c r="Q226" s="59">
        <f>(Table1[[#This Row],[log_Mtb_NP_Prtn_count]]-MIN(Table1[log_Mtb_NP_Prtn_count]))/(MAX(Table1[log_Mtb_NP_Prtn_count])-MIN(Table1[log_Mtb_NP_Prtn_count]))</f>
        <v>0.23137821315975918</v>
      </c>
      <c r="R226" s="59">
        <f>(Table1[[#This Row],[log_Locus_count]]-MIN(Table1[log_Locus_count]))/(MAX(Table1[log_Locus_count])-MIN(Table1[log_Locus_count]))</f>
        <v>0.66666666666666674</v>
      </c>
      <c r="S226" s="59">
        <f>(Table1[[#This Row],[log_Alleles_count]]-MIN(Table1[log_Alleles_count]))/(MAX(Table1[log_Alleles_count])-MIN(Table1[log_Alleles_count]))</f>
        <v>0.70391808903413466</v>
      </c>
      <c r="T226" s="59">
        <v>0.99299999999999999</v>
      </c>
      <c r="U226" s="59">
        <v>1</v>
      </c>
      <c r="V226" s="59">
        <f>(Table1[[#This Row],[HEG_expr_score]]-MIN(Table1[HEG_expr_score]))/(MAX(Table1[HEG_expr_score])-MIN(Table1[HEG_expr_score]))</f>
        <v>0.33333333333333331</v>
      </c>
    </row>
    <row r="227" spans="17:22" x14ac:dyDescent="0.3">
      <c r="Q227" s="59">
        <f>(Table1[[#This Row],[log_Mtb_NP_Prtn_count]]-MIN(Table1[log_Mtb_NP_Prtn_count]))/(MAX(Table1[log_Mtb_NP_Prtn_count])-MIN(Table1[log_Mtb_NP_Prtn_count]))</f>
        <v>0.23137821315975918</v>
      </c>
      <c r="R227" s="59">
        <f>(Table1[[#This Row],[log_Locus_count]]-MIN(Table1[log_Locus_count]))/(MAX(Table1[log_Locus_count])-MIN(Table1[log_Locus_count]))</f>
        <v>0.66666666666666674</v>
      </c>
      <c r="S227" s="59">
        <f>(Table1[[#This Row],[log_Alleles_count]]-MIN(Table1[log_Alleles_count]))/(MAX(Table1[log_Alleles_count])-MIN(Table1[log_Alleles_count]))</f>
        <v>0.60511190451968278</v>
      </c>
      <c r="T227" s="59">
        <v>0.98499999999999999</v>
      </c>
      <c r="U227" s="59">
        <v>1</v>
      </c>
      <c r="V227" s="59">
        <f>(Table1[[#This Row],[HEG_expr_score]]-MIN(Table1[HEG_expr_score]))/(MAX(Table1[HEG_expr_score])-MIN(Table1[HEG_expr_score]))</f>
        <v>0.33333333333333331</v>
      </c>
    </row>
    <row r="228" spans="17:22" x14ac:dyDescent="0.3">
      <c r="Q228" s="59">
        <f>(Table1[[#This Row],[log_Mtb_NP_Prtn_count]]-MIN(Table1[log_Mtb_NP_Prtn_count]))/(MAX(Table1[log_Mtb_NP_Prtn_count])-MIN(Table1[log_Mtb_NP_Prtn_count]))</f>
        <v>0.23137821315975918</v>
      </c>
      <c r="R228" s="59">
        <f>(Table1[[#This Row],[log_Locus_count]]-MIN(Table1[log_Locus_count]))/(MAX(Table1[log_Locus_count])-MIN(Table1[log_Locus_count]))</f>
        <v>0.66666666666666674</v>
      </c>
      <c r="S228" s="59">
        <f>(Table1[[#This Row],[log_Alleles_count]]-MIN(Table1[log_Alleles_count]))/(MAX(Table1[log_Alleles_count])-MIN(Table1[log_Alleles_count]))</f>
        <v>0.56364446052405415</v>
      </c>
      <c r="T228" s="59">
        <v>0.89410000000000001</v>
      </c>
      <c r="U228" s="59">
        <v>0.99270000000000003</v>
      </c>
      <c r="V228" s="59">
        <f>(Table1[[#This Row],[HEG_expr_score]]-MIN(Table1[HEG_expr_score]))/(MAX(Table1[HEG_expr_score])-MIN(Table1[HEG_expr_score]))</f>
        <v>0.33333333333333331</v>
      </c>
    </row>
    <row r="229" spans="17:22" x14ac:dyDescent="0.3">
      <c r="Q229" s="59">
        <f>(Table1[[#This Row],[log_Mtb_NP_Prtn_count]]-MIN(Table1[log_Mtb_NP_Prtn_count]))/(MAX(Table1[log_Mtb_NP_Prtn_count])-MIN(Table1[log_Mtb_NP_Prtn_count]))</f>
        <v>0.23137821315975918</v>
      </c>
      <c r="R229" s="59">
        <f>(Table1[[#This Row],[log_Locus_count]]-MIN(Table1[log_Locus_count]))/(MAX(Table1[log_Locus_count])-MIN(Table1[log_Locus_count]))</f>
        <v>0</v>
      </c>
      <c r="S229" s="59">
        <f>(Table1[[#This Row],[log_Alleles_count]]-MIN(Table1[log_Alleles_count]))/(MAX(Table1[log_Alleles_count])-MIN(Table1[log_Alleles_count]))</f>
        <v>0</v>
      </c>
      <c r="T229" s="59">
        <v>0.95599999999999996</v>
      </c>
      <c r="U229" s="59">
        <v>0.99270000000000003</v>
      </c>
      <c r="V229" s="59">
        <f>(Table1[[#This Row],[HEG_expr_score]]-MIN(Table1[HEG_expr_score]))/(MAX(Table1[HEG_expr_score])-MIN(Table1[HEG_expr_score]))</f>
        <v>0.33333333333333331</v>
      </c>
    </row>
    <row r="230" spans="17:22" x14ac:dyDescent="0.3">
      <c r="Q230" s="59">
        <f>(Table1[[#This Row],[log_Mtb_NP_Prtn_count]]-MIN(Table1[log_Mtb_NP_Prtn_count]))/(MAX(Table1[log_Mtb_NP_Prtn_count])-MIN(Table1[log_Mtb_NP_Prtn_count]))</f>
        <v>0.23137821315975918</v>
      </c>
      <c r="R230" s="59">
        <f>(Table1[[#This Row],[log_Locus_count]]-MIN(Table1[log_Locus_count]))/(MAX(Table1[log_Locus_count])-MIN(Table1[log_Locus_count]))</f>
        <v>1</v>
      </c>
      <c r="S230" s="59">
        <f>(Table1[[#This Row],[log_Alleles_count]]-MIN(Table1[log_Alleles_count]))/(MAX(Table1[log_Alleles_count])-MIN(Table1[log_Alleles_count]))</f>
        <v>0.99600777250670236</v>
      </c>
      <c r="T230" s="59">
        <v>1</v>
      </c>
      <c r="U230" s="59">
        <v>0.99629999999999996</v>
      </c>
      <c r="V230" s="59">
        <f>(Table1[[#This Row],[HEG_expr_score]]-MIN(Table1[HEG_expr_score]))/(MAX(Table1[HEG_expr_score])-MIN(Table1[HEG_expr_score]))</f>
        <v>0.66666666666666663</v>
      </c>
    </row>
    <row r="231" spans="17:22" x14ac:dyDescent="0.3">
      <c r="Q231" s="59">
        <f>(Table1[[#This Row],[log_Mtb_NP_Prtn_count]]-MIN(Table1[log_Mtb_NP_Prtn_count]))/(MAX(Table1[log_Mtb_NP_Prtn_count])-MIN(Table1[log_Mtb_NP_Prtn_count]))</f>
        <v>0.23137821315975918</v>
      </c>
      <c r="R231" s="59">
        <f>(Table1[[#This Row],[log_Locus_count]]-MIN(Table1[log_Locus_count]))/(MAX(Table1[log_Locus_count])-MIN(Table1[log_Locus_count]))</f>
        <v>0.33333333333333337</v>
      </c>
      <c r="S231" s="59">
        <f>(Table1[[#This Row],[log_Alleles_count]]-MIN(Table1[log_Alleles_count]))/(MAX(Table1[log_Alleles_count])-MIN(Table1[log_Alleles_count]))</f>
        <v>0.14804095548293261</v>
      </c>
      <c r="T231" s="59">
        <v>1</v>
      </c>
      <c r="U231" s="59">
        <v>0.99629999999999996</v>
      </c>
      <c r="V231" s="59">
        <f>(Table1[[#This Row],[HEG_expr_score]]-MIN(Table1[HEG_expr_score]))/(MAX(Table1[HEG_expr_score])-MIN(Table1[HEG_expr_score]))</f>
        <v>0.66666666666666663</v>
      </c>
    </row>
    <row r="232" spans="17:22" x14ac:dyDescent="0.3">
      <c r="Q232" s="59">
        <f>(Table1[[#This Row],[log_Mtb_NP_Prtn_count]]-MIN(Table1[log_Mtb_NP_Prtn_count]))/(MAX(Table1[log_Mtb_NP_Prtn_count])-MIN(Table1[log_Mtb_NP_Prtn_count]))</f>
        <v>0.23137821315975918</v>
      </c>
      <c r="R232" s="59">
        <f>(Table1[[#This Row],[log_Locus_count]]-MIN(Table1[log_Locus_count]))/(MAX(Table1[log_Locus_count])-MIN(Table1[log_Locus_count]))</f>
        <v>0.33333333333333337</v>
      </c>
      <c r="S232" s="59">
        <f>(Table1[[#This Row],[log_Alleles_count]]-MIN(Table1[log_Alleles_count]))/(MAX(Table1[log_Alleles_count])-MIN(Table1[log_Alleles_count]))</f>
        <v>0.46927872602275644</v>
      </c>
      <c r="T232" s="59">
        <v>0.89490000000000003</v>
      </c>
      <c r="U232" s="59">
        <v>1</v>
      </c>
      <c r="V232" s="59">
        <f>(Table1[[#This Row],[HEG_expr_score]]-MIN(Table1[HEG_expr_score]))/(MAX(Table1[HEG_expr_score])-MIN(Table1[HEG_expr_score]))</f>
        <v>0.66666666666666663</v>
      </c>
    </row>
    <row r="233" spans="17:22" x14ac:dyDescent="0.3">
      <c r="Q233" s="59">
        <f>(Table1[[#This Row],[log_Mtb_NP_Prtn_count]]-MIN(Table1[log_Mtb_NP_Prtn_count]))/(MAX(Table1[log_Mtb_NP_Prtn_count])-MIN(Table1[log_Mtb_NP_Prtn_count]))</f>
        <v>0.23137821315975918</v>
      </c>
      <c r="R233" s="59">
        <f>(Table1[[#This Row],[log_Locus_count]]-MIN(Table1[log_Locus_count]))/(MAX(Table1[log_Locus_count])-MIN(Table1[log_Locus_count]))</f>
        <v>0.52832083357371873</v>
      </c>
      <c r="S233" s="59">
        <f>(Table1[[#This Row],[log_Alleles_count]]-MIN(Table1[log_Alleles_count]))/(MAX(Table1[log_Alleles_count])-MIN(Table1[log_Alleles_count]))</f>
        <v>0.34374045372979056</v>
      </c>
      <c r="T233" s="59">
        <v>0.92720000000000002</v>
      </c>
      <c r="U233" s="59">
        <v>1</v>
      </c>
      <c r="V233" s="59">
        <f>(Table1[[#This Row],[HEG_expr_score]]-MIN(Table1[HEG_expr_score]))/(MAX(Table1[HEG_expr_score])-MIN(Table1[HEG_expr_score]))</f>
        <v>0.33333333333333331</v>
      </c>
    </row>
    <row r="234" spans="17:22" x14ac:dyDescent="0.3">
      <c r="Q234" s="59">
        <f>(Table1[[#This Row],[log_Mtb_NP_Prtn_count]]-MIN(Table1[log_Mtb_NP_Prtn_count]))/(MAX(Table1[log_Mtb_NP_Prtn_count])-MIN(Table1[log_Mtb_NP_Prtn_count]))</f>
        <v>0.23137821315975918</v>
      </c>
      <c r="R234" s="59">
        <f>(Table1[[#This Row],[log_Locus_count]]-MIN(Table1[log_Locus_count]))/(MAX(Table1[log_Locus_count])-MIN(Table1[log_Locus_count]))</f>
        <v>1</v>
      </c>
      <c r="S234" s="59">
        <f>(Table1[[#This Row],[log_Alleles_count]]-MIN(Table1[log_Alleles_count]))/(MAX(Table1[log_Alleles_count])-MIN(Table1[log_Alleles_count]))</f>
        <v>0.89481788074524449</v>
      </c>
      <c r="T234" s="59">
        <v>1</v>
      </c>
      <c r="U234" s="59">
        <v>0.99270000000000003</v>
      </c>
      <c r="V234" s="59">
        <f>(Table1[[#This Row],[HEG_expr_score]]-MIN(Table1[HEG_expr_score]))/(MAX(Table1[HEG_expr_score])-MIN(Table1[HEG_expr_score]))</f>
        <v>0.33333333333333331</v>
      </c>
    </row>
    <row r="235" spans="17:22" x14ac:dyDescent="0.3">
      <c r="Q235" s="59">
        <f>(Table1[[#This Row],[log_Mtb_NP_Prtn_count]]-MIN(Table1[log_Mtb_NP_Prtn_count]))/(MAX(Table1[log_Mtb_NP_Prtn_count])-MIN(Table1[log_Mtb_NP_Prtn_count]))</f>
        <v>0.23137821315975918</v>
      </c>
      <c r="R235" s="59">
        <f>(Table1[[#This Row],[log_Locus_count]]-MIN(Table1[log_Locus_count]))/(MAX(Table1[log_Locus_count])-MIN(Table1[log_Locus_count]))</f>
        <v>1</v>
      </c>
      <c r="S235" s="59">
        <f>(Table1[[#This Row],[log_Alleles_count]]-MIN(Table1[log_Alleles_count]))/(MAX(Table1[log_Alleles_count])-MIN(Table1[log_Alleles_count]))</f>
        <v>0.88488223106387798</v>
      </c>
      <c r="T235" s="59">
        <v>1</v>
      </c>
      <c r="U235" s="59">
        <v>0.99270000000000003</v>
      </c>
      <c r="V235" s="59">
        <f>(Table1[[#This Row],[HEG_expr_score]]-MIN(Table1[HEG_expr_score]))/(MAX(Table1[HEG_expr_score])-MIN(Table1[HEG_expr_score]))</f>
        <v>0.66666666666666663</v>
      </c>
    </row>
    <row r="236" spans="17:22" x14ac:dyDescent="0.3">
      <c r="Q236" s="59">
        <f>(Table1[[#This Row],[log_Mtb_NP_Prtn_count]]-MIN(Table1[log_Mtb_NP_Prtn_count]))/(MAX(Table1[log_Mtb_NP_Prtn_count])-MIN(Table1[log_Mtb_NP_Prtn_count]))</f>
        <v>0.23137821315975918</v>
      </c>
      <c r="R236" s="59">
        <f>(Table1[[#This Row],[log_Locus_count]]-MIN(Table1[log_Locus_count]))/(MAX(Table1[log_Locus_count])-MIN(Table1[log_Locus_count]))</f>
        <v>1</v>
      </c>
      <c r="S236" s="59">
        <f>(Table1[[#This Row],[log_Alleles_count]]-MIN(Table1[log_Alleles_count]))/(MAX(Table1[log_Alleles_count])-MIN(Table1[log_Alleles_count]))</f>
        <v>0.94632477901836498</v>
      </c>
      <c r="T236" s="59">
        <v>0.99770000000000003</v>
      </c>
      <c r="U236" s="59">
        <v>1</v>
      </c>
      <c r="V236" s="59">
        <f>(Table1[[#This Row],[HEG_expr_score]]-MIN(Table1[HEG_expr_score]))/(MAX(Table1[HEG_expr_score])-MIN(Table1[HEG_expr_score]))</f>
        <v>0.66666666666666663</v>
      </c>
    </row>
    <row r="237" spans="17:22" x14ac:dyDescent="0.3">
      <c r="Q237" s="59">
        <f>(Table1[[#This Row],[log_Mtb_NP_Prtn_count]]-MIN(Table1[log_Mtb_NP_Prtn_count]))/(MAX(Table1[log_Mtb_NP_Prtn_count])-MIN(Table1[log_Mtb_NP_Prtn_count]))</f>
        <v>0.23137821315975918</v>
      </c>
      <c r="R237" s="59">
        <f>(Table1[[#This Row],[log_Locus_count]]-MIN(Table1[log_Locus_count]))/(MAX(Table1[log_Locus_count])-MIN(Table1[log_Locus_count]))</f>
        <v>0.33333333333333337</v>
      </c>
      <c r="S237" s="59">
        <f>(Table1[[#This Row],[log_Alleles_count]]-MIN(Table1[log_Alleles_count]))/(MAX(Table1[log_Alleles_count])-MIN(Table1[log_Alleles_count]))</f>
        <v>0.14804095548293261</v>
      </c>
      <c r="T237" s="59">
        <v>1</v>
      </c>
      <c r="U237" s="59">
        <v>0.99629999999999996</v>
      </c>
      <c r="V237" s="59">
        <f>(Table1[[#This Row],[HEG_expr_score]]-MIN(Table1[HEG_expr_score]))/(MAX(Table1[HEG_expr_score])-MIN(Table1[HEG_expr_score]))</f>
        <v>0.66666666666666663</v>
      </c>
    </row>
    <row r="238" spans="17:22" x14ac:dyDescent="0.3">
      <c r="Q238" s="59">
        <f>(Table1[[#This Row],[log_Mtb_NP_Prtn_count]]-MIN(Table1[log_Mtb_NP_Prtn_count]))/(MAX(Table1[log_Mtb_NP_Prtn_count])-MIN(Table1[log_Mtb_NP_Prtn_count]))</f>
        <v>0.69413463947927745</v>
      </c>
      <c r="R238" s="59">
        <f>(Table1[[#This Row],[log_Locus_count]]-MIN(Table1[log_Locus_count]))/(MAX(Table1[log_Locus_count])-MIN(Table1[log_Locus_count]))</f>
        <v>0.66666666666666674</v>
      </c>
      <c r="S238" s="59">
        <f>(Table1[[#This Row],[log_Alleles_count]]-MIN(Table1[log_Alleles_count]))/(MAX(Table1[log_Alleles_count])-MIN(Table1[log_Alleles_count]))</f>
        <v>0.54781663158060112</v>
      </c>
      <c r="T238" s="59">
        <v>0.99990000000000001</v>
      </c>
      <c r="U238" s="59">
        <v>0.99629999999999996</v>
      </c>
      <c r="V238" s="59">
        <f>(Table1[[#This Row],[HEG_expr_score]]-MIN(Table1[HEG_expr_score]))/(MAX(Table1[HEG_expr_score])-MIN(Table1[HEG_expr_score]))</f>
        <v>0.33333333333333331</v>
      </c>
    </row>
    <row r="239" spans="17:22" x14ac:dyDescent="0.3">
      <c r="Q239" s="59">
        <f>(Table1[[#This Row],[log_Mtb_NP_Prtn_count]]-MIN(Table1[log_Mtb_NP_Prtn_count]))/(MAX(Table1[log_Mtb_NP_Prtn_count])-MIN(Table1[log_Mtb_NP_Prtn_count]))</f>
        <v>0.36672579134208461</v>
      </c>
      <c r="R239" s="59">
        <f>(Table1[[#This Row],[log_Locus_count]]-MIN(Table1[log_Locus_count]))/(MAX(Table1[log_Locus_count])-MIN(Table1[log_Locus_count]))</f>
        <v>0</v>
      </c>
      <c r="S239" s="59">
        <f>(Table1[[#This Row],[log_Alleles_count]]-MIN(Table1[log_Alleles_count]))/(MAX(Table1[log_Alleles_count])-MIN(Table1[log_Alleles_count]))</f>
        <v>0</v>
      </c>
      <c r="T239" s="59">
        <v>0.99990000000000001</v>
      </c>
      <c r="U239" s="59">
        <v>0.99629999999999996</v>
      </c>
      <c r="V239" s="59">
        <f>(Table1[[#This Row],[HEG_expr_score]]-MIN(Table1[HEG_expr_score]))/(MAX(Table1[HEG_expr_score])-MIN(Table1[HEG_expr_score]))</f>
        <v>0.33333333333333331</v>
      </c>
    </row>
    <row r="240" spans="17:22" x14ac:dyDescent="0.3">
      <c r="Q240" s="59">
        <f>(Table1[[#This Row],[log_Mtb_NP_Prtn_count]]-MIN(Table1[log_Mtb_NP_Prtn_count]))/(MAX(Table1[log_Mtb_NP_Prtn_count])-MIN(Table1[log_Mtb_NP_Prtn_count]))</f>
        <v>0.23137821315975918</v>
      </c>
      <c r="R240" s="59">
        <f>(Table1[[#This Row],[log_Locus_count]]-MIN(Table1[log_Locus_count]))/(MAX(Table1[log_Locus_count])-MIN(Table1[log_Locus_count]))</f>
        <v>0.93578497401920135</v>
      </c>
      <c r="S240" s="59">
        <f>(Table1[[#This Row],[log_Alleles_count]]-MIN(Table1[log_Alleles_count]))/(MAX(Table1[log_Alleles_count])-MIN(Table1[log_Alleles_count]))</f>
        <v>0.76536063698862167</v>
      </c>
      <c r="T240" s="59">
        <v>0.92310000000000003</v>
      </c>
      <c r="U240" s="59">
        <v>1</v>
      </c>
      <c r="V240" s="59">
        <f>(Table1[[#This Row],[HEG_expr_score]]-MIN(Table1[HEG_expr_score]))/(MAX(Table1[HEG_expr_score])-MIN(Table1[HEG_expr_score]))</f>
        <v>0.33333333333333331</v>
      </c>
    </row>
    <row r="241" spans="17:22" x14ac:dyDescent="0.3">
      <c r="Q241" s="59">
        <f>(Table1[[#This Row],[log_Mtb_NP_Prtn_count]]-MIN(Table1[log_Mtb_NP_Prtn_count]))/(MAX(Table1[log_Mtb_NP_Prtn_count])-MIN(Table1[log_Mtb_NP_Prtn_count]))</f>
        <v>0.23137821315975918</v>
      </c>
      <c r="R241" s="59">
        <f>(Table1[[#This Row],[log_Locus_count]]-MIN(Table1[log_Locus_count]))/(MAX(Table1[log_Locus_count])-MIN(Table1[log_Locus_count]))</f>
        <v>0.77397603162912088</v>
      </c>
      <c r="S241" s="59">
        <f>(Table1[[#This Row],[log_Alleles_count]]-MIN(Table1[log_Alleles_count]))/(MAX(Table1[log_Alleles_count])-MIN(Table1[log_Alleles_count]))</f>
        <v>0.78245599459197934</v>
      </c>
      <c r="T241" s="59">
        <v>0.99039999999999995</v>
      </c>
      <c r="U241" s="59">
        <v>1</v>
      </c>
      <c r="V241" s="59">
        <f>(Table1[[#This Row],[HEG_expr_score]]-MIN(Table1[HEG_expr_score]))/(MAX(Table1[HEG_expr_score])-MIN(Table1[HEG_expr_score]))</f>
        <v>0.66666666666666663</v>
      </c>
    </row>
    <row r="242" spans="17:22" x14ac:dyDescent="0.3">
      <c r="Q242" s="59">
        <f>(Table1[[#This Row],[log_Mtb_NP_Prtn_count]]-MIN(Table1[log_Mtb_NP_Prtn_count]))/(MAX(Table1[log_Mtb_NP_Prtn_count])-MIN(Table1[log_Mtb_NP_Prtn_count]))</f>
        <v>0.23137821315975918</v>
      </c>
      <c r="R242" s="59">
        <f>(Table1[[#This Row],[log_Locus_count]]-MIN(Table1[log_Locus_count]))/(MAX(Table1[log_Locus_count])-MIN(Table1[log_Locus_count]))</f>
        <v>0.66666666666666674</v>
      </c>
      <c r="S242" s="59">
        <f>(Table1[[#This Row],[log_Alleles_count]]-MIN(Table1[log_Alleles_count]))/(MAX(Table1[log_Alleles_count])-MIN(Table1[log_Alleles_count]))</f>
        <v>0.70391808903413466</v>
      </c>
      <c r="T242" s="59">
        <v>0.75</v>
      </c>
      <c r="U242" s="59">
        <v>0.8901</v>
      </c>
      <c r="V242" s="59">
        <f>(Table1[[#This Row],[HEG_expr_score]]-MIN(Table1[HEG_expr_score]))/(MAX(Table1[HEG_expr_score])-MIN(Table1[HEG_expr_score]))</f>
        <v>0.33333333333333331</v>
      </c>
    </row>
    <row r="243" spans="17:22" x14ac:dyDescent="0.3">
      <c r="Q243" s="59">
        <f>(Table1[[#This Row],[log_Mtb_NP_Prtn_count]]-MIN(Table1[log_Mtb_NP_Prtn_count]))/(MAX(Table1[log_Mtb_NP_Prtn_count])-MIN(Table1[log_Mtb_NP_Prtn_count]))</f>
        <v>0.23137821315975918</v>
      </c>
      <c r="R243" s="59">
        <f>(Table1[[#This Row],[log_Locus_count]]-MIN(Table1[log_Locus_count]))/(MAX(Table1[log_Locus_count])-MIN(Table1[log_Locus_count]))</f>
        <v>0.52832083357371873</v>
      </c>
      <c r="S243" s="59">
        <f>(Table1[[#This Row],[log_Alleles_count]]-MIN(Table1[log_Alleles_count]))/(MAX(Table1[log_Alleles_count])-MIN(Table1[log_Alleles_count]))</f>
        <v>0.7593439587709121</v>
      </c>
      <c r="T243" s="59">
        <v>0.97140000000000004</v>
      </c>
      <c r="U243" s="59">
        <v>1</v>
      </c>
      <c r="V243" s="59">
        <f>(Table1[[#This Row],[HEG_expr_score]]-MIN(Table1[HEG_expr_score]))/(MAX(Table1[HEG_expr_score])-MIN(Table1[HEG_expr_score]))</f>
        <v>0.33333333333333331</v>
      </c>
    </row>
    <row r="244" spans="17:22" x14ac:dyDescent="0.3">
      <c r="Q244" s="59">
        <f>(Table1[[#This Row],[log_Mtb_NP_Prtn_count]]-MIN(Table1[log_Mtb_NP_Prtn_count]))/(MAX(Table1[log_Mtb_NP_Prtn_count])-MIN(Table1[log_Mtb_NP_Prtn_count]))</f>
        <v>0.23137821315975918</v>
      </c>
      <c r="R244" s="59">
        <f>(Table1[[#This Row],[log_Locus_count]]-MIN(Table1[log_Locus_count]))/(MAX(Table1[log_Locus_count])-MIN(Table1[log_Locus_count]))</f>
        <v>0.52832083357371873</v>
      </c>
      <c r="S244" s="59">
        <f>(Table1[[#This Row],[log_Alleles_count]]-MIN(Table1[log_Alleles_count]))/(MAX(Table1[log_Alleles_count])-MIN(Table1[log_Alleles_count]))</f>
        <v>0.38268031849431083</v>
      </c>
      <c r="T244" s="59">
        <v>1</v>
      </c>
      <c r="U244" s="59">
        <v>0.97799999999999998</v>
      </c>
      <c r="V244" s="59">
        <f>(Table1[[#This Row],[HEG_expr_score]]-MIN(Table1[HEG_expr_score]))/(MAX(Table1[HEG_expr_score])-MIN(Table1[HEG_expr_score]))</f>
        <v>0.33333333333333331</v>
      </c>
    </row>
    <row r="245" spans="17:22" x14ac:dyDescent="0.3">
      <c r="Q245" s="59">
        <f>(Table1[[#This Row],[log_Mtb_NP_Prtn_count]]-MIN(Table1[log_Mtb_NP_Prtn_count]))/(MAX(Table1[log_Mtb_NP_Prtn_count])-MIN(Table1[log_Mtb_NP_Prtn_count]))</f>
        <v>0.23137821315975918</v>
      </c>
      <c r="R245" s="59">
        <f>(Table1[[#This Row],[log_Locus_count]]-MIN(Table1[log_Locus_count]))/(MAX(Table1[log_Locus_count])-MIN(Table1[log_Locus_count]))</f>
        <v>0</v>
      </c>
      <c r="S245" s="59">
        <f>(Table1[[#This Row],[log_Alleles_count]]-MIN(Table1[log_Alleles_count]))/(MAX(Table1[log_Alleles_count])-MIN(Table1[log_Alleles_count]))</f>
        <v>0</v>
      </c>
      <c r="T245" s="59">
        <v>1</v>
      </c>
      <c r="U245" s="59">
        <v>0.97799999999999998</v>
      </c>
      <c r="V245" s="59">
        <f>(Table1[[#This Row],[HEG_expr_score]]-MIN(Table1[HEG_expr_score]))/(MAX(Table1[HEG_expr_score])-MIN(Table1[HEG_expr_score]))</f>
        <v>0.66666666666666663</v>
      </c>
    </row>
    <row r="246" spans="17:22" x14ac:dyDescent="0.3">
      <c r="Q246" s="59">
        <f>(Table1[[#This Row],[log_Mtb_NP_Prtn_count]]-MIN(Table1[log_Mtb_NP_Prtn_count]))/(MAX(Table1[log_Mtb_NP_Prtn_count])-MIN(Table1[log_Mtb_NP_Prtn_count]))</f>
        <v>0.23137821315975918</v>
      </c>
      <c r="R246" s="59">
        <f>(Table1[[#This Row],[log_Locus_count]]-MIN(Table1[log_Locus_count]))/(MAX(Table1[log_Locus_count])-MIN(Table1[log_Locus_count]))</f>
        <v>0.52832083357371873</v>
      </c>
      <c r="S246" s="59">
        <f>(Table1[[#This Row],[log_Alleles_count]]-MIN(Table1[log_Alleles_count]))/(MAX(Table1[log_Alleles_count])-MIN(Table1[log_Alleles_count]))</f>
        <v>0.34374045372979056</v>
      </c>
      <c r="T246" s="59">
        <v>0.99490000000000001</v>
      </c>
      <c r="U246" s="59">
        <v>1</v>
      </c>
      <c r="V246" s="59">
        <f>(Table1[[#This Row],[HEG_expr_score]]-MIN(Table1[HEG_expr_score]))/(MAX(Table1[HEG_expr_score])-MIN(Table1[HEG_expr_score]))</f>
        <v>0.33333333333333331</v>
      </c>
    </row>
    <row r="247" spans="17:22" x14ac:dyDescent="0.3">
      <c r="Q247" s="59">
        <f>(Table1[[#This Row],[log_Mtb_NP_Prtn_count]]-MIN(Table1[log_Mtb_NP_Prtn_count]))/(MAX(Table1[log_Mtb_NP_Prtn_count])-MIN(Table1[log_Mtb_NP_Prtn_count]))</f>
        <v>0.23137821315975918</v>
      </c>
      <c r="R247" s="59">
        <f>(Table1[[#This Row],[log_Locus_count]]-MIN(Table1[log_Locus_count]))/(MAX(Table1[log_Locus_count])-MIN(Table1[log_Locus_count]))</f>
        <v>0.66666666666666674</v>
      </c>
      <c r="S247" s="59">
        <f>(Table1[[#This Row],[log_Alleles_count]]-MIN(Table1[log_Alleles_count]))/(MAX(Table1[log_Alleles_count])-MIN(Table1[log_Alleles_count]))</f>
        <v>0.77121245379148884</v>
      </c>
      <c r="T247" s="59">
        <v>1</v>
      </c>
      <c r="U247" s="59">
        <v>0.94140000000000001</v>
      </c>
      <c r="V247" s="59">
        <f>(Table1[[#This Row],[HEG_expr_score]]-MIN(Table1[HEG_expr_score]))/(MAX(Table1[HEG_expr_score])-MIN(Table1[HEG_expr_score]))</f>
        <v>0.33333333333333331</v>
      </c>
    </row>
    <row r="248" spans="17:22" x14ac:dyDescent="0.3">
      <c r="Q248" s="59">
        <f>(Table1[[#This Row],[log_Mtb_NP_Prtn_count]]-MIN(Table1[log_Mtb_NP_Prtn_count]))/(MAX(Table1[log_Mtb_NP_Prtn_count])-MIN(Table1[log_Mtb_NP_Prtn_count]))</f>
        <v>0.23137821315975918</v>
      </c>
      <c r="R248" s="59">
        <f>(Table1[[#This Row],[log_Locus_count]]-MIN(Table1[log_Locus_count]))/(MAX(Table1[log_Locus_count])-MIN(Table1[log_Locus_count]))</f>
        <v>0.66666666666666674</v>
      </c>
      <c r="S248" s="59">
        <f>(Table1[[#This Row],[log_Alleles_count]]-MIN(Table1[log_Alleles_count]))/(MAX(Table1[log_Alleles_count])-MIN(Table1[log_Alleles_count]))</f>
        <v>0.78786332017858829</v>
      </c>
      <c r="T248" s="59">
        <v>0.98650000000000004</v>
      </c>
      <c r="U248" s="59">
        <v>0.99629999999999996</v>
      </c>
      <c r="V248" s="59">
        <f>(Table1[[#This Row],[HEG_expr_score]]-MIN(Table1[HEG_expr_score]))/(MAX(Table1[HEG_expr_score])-MIN(Table1[HEG_expr_score]))</f>
        <v>0.33333333333333331</v>
      </c>
    </row>
    <row r="249" spans="17:22" x14ac:dyDescent="0.3">
      <c r="Q249" s="59">
        <f>(Table1[[#This Row],[log_Mtb_NP_Prtn_count]]-MIN(Table1[log_Mtb_NP_Prtn_count]))/(MAX(Table1[log_Mtb_NP_Prtn_count])-MIN(Table1[log_Mtb_NP_Prtn_count]))</f>
        <v>0.23137821315975918</v>
      </c>
      <c r="R249" s="59">
        <f>(Table1[[#This Row],[log_Locus_count]]-MIN(Table1[log_Locus_count]))/(MAX(Table1[log_Locus_count])-MIN(Table1[log_Locus_count]))</f>
        <v>0.52832083357371873</v>
      </c>
      <c r="S249" s="59">
        <f>(Table1[[#This Row],[log_Alleles_count]]-MIN(Table1[log_Alleles_count]))/(MAX(Table1[log_Alleles_count])-MIN(Table1[log_Alleles_count]))</f>
        <v>0.63982236469565579</v>
      </c>
      <c r="T249" s="59">
        <v>1</v>
      </c>
      <c r="U249" s="59">
        <v>0.97440000000000004</v>
      </c>
      <c r="V249" s="59">
        <f>(Table1[[#This Row],[HEG_expr_score]]-MIN(Table1[HEG_expr_score]))/(MAX(Table1[HEG_expr_score])-MIN(Table1[HEG_expr_score]))</f>
        <v>0.66666666666666663</v>
      </c>
    </row>
    <row r="250" spans="17:22" x14ac:dyDescent="0.3">
      <c r="Q250" s="59">
        <f>(Table1[[#This Row],[log_Mtb_NP_Prtn_count]]-MIN(Table1[log_Mtb_NP_Prtn_count]))/(MAX(Table1[log_Mtb_NP_Prtn_count])-MIN(Table1[log_Mtb_NP_Prtn_count]))</f>
        <v>0.23137821315975918</v>
      </c>
      <c r="R250" s="59">
        <f>(Table1[[#This Row],[log_Locus_count]]-MIN(Table1[log_Locus_count]))/(MAX(Table1[log_Locus_count])-MIN(Table1[log_Locus_count]))</f>
        <v>0.52832083357371873</v>
      </c>
      <c r="S250" s="59">
        <f>(Table1[[#This Row],[log_Alleles_count]]-MIN(Table1[log_Alleles_count]))/(MAX(Table1[log_Alleles_count])-MIN(Table1[log_Alleles_count]))</f>
        <v>0.65024286805249976</v>
      </c>
      <c r="T250" s="59">
        <v>0.95569999999999999</v>
      </c>
      <c r="U250" s="59">
        <v>0.99629999999999996</v>
      </c>
      <c r="V250" s="59">
        <f>(Table1[[#This Row],[HEG_expr_score]]-MIN(Table1[HEG_expr_score]))/(MAX(Table1[HEG_expr_score])-MIN(Table1[HEG_expr_score]))</f>
        <v>0.66666666666666663</v>
      </c>
    </row>
    <row r="251" spans="17:22" x14ac:dyDescent="0.3">
      <c r="Q251" s="59">
        <f>(Table1[[#This Row],[log_Mtb_NP_Prtn_count]]-MIN(Table1[log_Mtb_NP_Prtn_count]))/(MAX(Table1[log_Mtb_NP_Prtn_count])-MIN(Table1[log_Mtb_NP_Prtn_count]))</f>
        <v>0.23137821315975918</v>
      </c>
      <c r="R251" s="59">
        <f>(Table1[[#This Row],[log_Locus_count]]-MIN(Table1[log_Locus_count]))/(MAX(Table1[log_Locus_count])-MIN(Table1[log_Locus_count]))</f>
        <v>0.66666666666666674</v>
      </c>
      <c r="S251" s="59">
        <f>(Table1[[#This Row],[log_Alleles_count]]-MIN(Table1[log_Alleles_count]))/(MAX(Table1[log_Alleles_count])-MIN(Table1[log_Alleles_count]))</f>
        <v>0.46927872602275644</v>
      </c>
      <c r="T251" s="59">
        <v>0.84899999999999998</v>
      </c>
      <c r="U251" s="59">
        <v>1</v>
      </c>
      <c r="V251" s="59">
        <f>(Table1[[#This Row],[HEG_expr_score]]-MIN(Table1[HEG_expr_score]))/(MAX(Table1[HEG_expr_score])-MIN(Table1[HEG_expr_score]))</f>
        <v>0.33333333333333331</v>
      </c>
    </row>
    <row r="252" spans="17:22" x14ac:dyDescent="0.3">
      <c r="Q252" s="59">
        <f>(Table1[[#This Row],[log_Mtb_NP_Prtn_count]]-MIN(Table1[log_Mtb_NP_Prtn_count]))/(MAX(Table1[log_Mtb_NP_Prtn_count])-MIN(Table1[log_Mtb_NP_Prtn_count]))</f>
        <v>0.36672579134208461</v>
      </c>
      <c r="R252" s="59">
        <f>(Table1[[#This Row],[log_Locus_count]]-MIN(Table1[log_Locus_count]))/(MAX(Table1[log_Locus_count])-MIN(Table1[log_Locus_count]))</f>
        <v>0.52832083357371873</v>
      </c>
      <c r="S252" s="59">
        <f>(Table1[[#This Row],[log_Alleles_count]]-MIN(Table1[log_Alleles_count]))/(MAX(Table1[log_Alleles_count])-MIN(Table1[log_Alleles_count]))</f>
        <v>0.53072127397724345</v>
      </c>
      <c r="T252" s="59">
        <v>0.96340000000000003</v>
      </c>
      <c r="U252" s="59">
        <v>0.99629999999999996</v>
      </c>
      <c r="V252" s="59">
        <f>(Table1[[#This Row],[HEG_expr_score]]-MIN(Table1[HEG_expr_score]))/(MAX(Table1[HEG_expr_score])-MIN(Table1[HEG_expr_score]))</f>
        <v>0.33333333333333331</v>
      </c>
    </row>
    <row r="253" spans="17:22" x14ac:dyDescent="0.3">
      <c r="Q253" s="59">
        <f>(Table1[[#This Row],[log_Mtb_NP_Prtn_count]]-MIN(Table1[log_Mtb_NP_Prtn_count]))/(MAX(Table1[log_Mtb_NP_Prtn_count])-MIN(Table1[log_Mtb_NP_Prtn_count]))</f>
        <v>0.36672579134208461</v>
      </c>
      <c r="R253" s="59">
        <f>(Table1[[#This Row],[log_Locus_count]]-MIN(Table1[log_Locus_count]))/(MAX(Table1[log_Locus_count])-MIN(Table1[log_Locus_count]))</f>
        <v>0.52832083357371873</v>
      </c>
      <c r="S253" s="59">
        <f>(Table1[[#This Row],[log_Alleles_count]]-MIN(Table1[log_Alleles_count]))/(MAX(Table1[log_Alleles_count])-MIN(Table1[log_Alleles_count]))</f>
        <v>0.23463936301137822</v>
      </c>
      <c r="T253" s="59">
        <v>0.96340000000000003</v>
      </c>
      <c r="U253" s="59">
        <v>0.99629999999999996</v>
      </c>
      <c r="V253" s="59">
        <f>(Table1[[#This Row],[HEG_expr_score]]-MIN(Table1[HEG_expr_score]))/(MAX(Table1[HEG_expr_score])-MIN(Table1[HEG_expr_score]))</f>
        <v>0.33333333333333331</v>
      </c>
    </row>
    <row r="254" spans="17:22" x14ac:dyDescent="0.3">
      <c r="Q254" s="59">
        <f>(Table1[[#This Row],[log_Mtb_NP_Prtn_count]]-MIN(Table1[log_Mtb_NP_Prtn_count]))/(MAX(Table1[log_Mtb_NP_Prtn_count])-MIN(Table1[log_Mtb_NP_Prtn_count]))</f>
        <v>0.23137821315975918</v>
      </c>
      <c r="R254" s="59">
        <f>(Table1[[#This Row],[log_Locus_count]]-MIN(Table1[log_Locus_count]))/(MAX(Table1[log_Locus_count])-MIN(Table1[log_Locus_count]))</f>
        <v>0.66666666666666674</v>
      </c>
      <c r="S254" s="59">
        <f>(Table1[[#This Row],[log_Alleles_count]]-MIN(Table1[log_Alleles_count]))/(MAX(Table1[log_Alleles_count])-MIN(Table1[log_Alleles_count]))</f>
        <v>0.29608191096586522</v>
      </c>
      <c r="T254" s="59">
        <v>0.95740000000000003</v>
      </c>
      <c r="U254" s="59">
        <v>1</v>
      </c>
      <c r="V254" s="59">
        <f>(Table1[[#This Row],[HEG_expr_score]]-MIN(Table1[HEG_expr_score]))/(MAX(Table1[HEG_expr_score])-MIN(Table1[HEG_expr_score]))</f>
        <v>0.33333333333333331</v>
      </c>
    </row>
    <row r="255" spans="17:22" x14ac:dyDescent="0.3">
      <c r="Q255" s="59">
        <f>(Table1[[#This Row],[log_Mtb_NP_Prtn_count]]-MIN(Table1[log_Mtb_NP_Prtn_count]))/(MAX(Table1[log_Mtb_NP_Prtn_count])-MIN(Table1[log_Mtb_NP_Prtn_count]))</f>
        <v>0.23137821315975918</v>
      </c>
      <c r="R255" s="59">
        <f>(Table1[[#This Row],[log_Locus_count]]-MIN(Table1[log_Locus_count]))/(MAX(Table1[log_Locus_count])-MIN(Table1[log_Locus_count]))</f>
        <v>0.77397603162912088</v>
      </c>
      <c r="S255" s="59">
        <f>(Table1[[#This Row],[log_Alleles_count]]-MIN(Table1[log_Alleles_count]))/(MAX(Table1[log_Alleles_count])-MIN(Table1[log_Alleles_count]))</f>
        <v>0.82680318494310867</v>
      </c>
      <c r="T255" s="59">
        <v>0.99939999999999996</v>
      </c>
      <c r="U255" s="59">
        <v>1</v>
      </c>
      <c r="V255" s="59">
        <f>(Table1[[#This Row],[HEG_expr_score]]-MIN(Table1[HEG_expr_score]))/(MAX(Table1[HEG_expr_score])-MIN(Table1[HEG_expr_score]))</f>
        <v>0.33333333333333331</v>
      </c>
    </row>
    <row r="256" spans="17:22" x14ac:dyDescent="0.3">
      <c r="Q256" s="59">
        <f>(Table1[[#This Row],[log_Mtb_NP_Prtn_count]]-MIN(Table1[log_Mtb_NP_Prtn_count]))/(MAX(Table1[log_Mtb_NP_Prtn_count])-MIN(Table1[log_Mtb_NP_Prtn_count]))</f>
        <v>0.23137821315975918</v>
      </c>
      <c r="R256" s="59">
        <f>(Table1[[#This Row],[log_Locus_count]]-MIN(Table1[log_Locus_count]))/(MAX(Table1[log_Locus_count])-MIN(Table1[log_Locus_count]))</f>
        <v>0.93578497401920135</v>
      </c>
      <c r="S256" s="59">
        <f>(Table1[[#This Row],[log_Alleles_count]]-MIN(Table1[log_Alleles_count]))/(MAX(Table1[log_Alleles_count])-MIN(Table1[log_Alleles_count]))</f>
        <v>0.83552186294251363</v>
      </c>
      <c r="T256" s="59">
        <v>0.98470000000000002</v>
      </c>
      <c r="U256" s="59">
        <v>0.98529999999999995</v>
      </c>
      <c r="V256" s="59">
        <f>(Table1[[#This Row],[HEG_expr_score]]-MIN(Table1[HEG_expr_score]))/(MAX(Table1[HEG_expr_score])-MIN(Table1[HEG_expr_score]))</f>
        <v>0.33333333333333331</v>
      </c>
    </row>
    <row r="257" spans="17:22" x14ac:dyDescent="0.3">
      <c r="Q257" s="59">
        <f>(Table1[[#This Row],[log_Mtb_NP_Prtn_count]]-MIN(Table1[log_Mtb_NP_Prtn_count]))/(MAX(Table1[log_Mtb_NP_Prtn_count])-MIN(Table1[log_Mtb_NP_Prtn_count]))</f>
        <v>0.23137821315975918</v>
      </c>
      <c r="R257" s="59">
        <f>(Table1[[#This Row],[log_Locus_count]]-MIN(Table1[log_Locus_count]))/(MAX(Table1[log_Locus_count])-MIN(Table1[log_Locus_count]))</f>
        <v>0.93578497401920135</v>
      </c>
      <c r="S257" s="59">
        <f>(Table1[[#This Row],[log_Alleles_count]]-MIN(Table1[log_Alleles_count]))/(MAX(Table1[log_Alleles_count])-MIN(Table1[log_Alleles_count]))</f>
        <v>0.88146491092262502</v>
      </c>
      <c r="T257" s="59">
        <v>0.99250000000000005</v>
      </c>
      <c r="U257" s="59">
        <v>1</v>
      </c>
      <c r="V257" s="59">
        <f>(Table1[[#This Row],[HEG_expr_score]]-MIN(Table1[HEG_expr_score]))/(MAX(Table1[HEG_expr_score])-MIN(Table1[HEG_expr_score]))</f>
        <v>0</v>
      </c>
    </row>
    <row r="258" spans="17:22" x14ac:dyDescent="0.3">
      <c r="Q258" s="59">
        <f>(Table1[[#This Row],[log_Mtb_NP_Prtn_count]]-MIN(Table1[log_Mtb_NP_Prtn_count]))/(MAX(Table1[log_Mtb_NP_Prtn_count])-MIN(Table1[log_Mtb_NP_Prtn_count]))</f>
        <v>0.23137821315975918</v>
      </c>
      <c r="R258" s="59">
        <f>(Table1[[#This Row],[log_Locus_count]]-MIN(Table1[log_Locus_count]))/(MAX(Table1[log_Locus_count])-MIN(Table1[log_Locus_count]))</f>
        <v>0.66666666666666674</v>
      </c>
      <c r="S258" s="59">
        <f>(Table1[[#This Row],[log_Alleles_count]]-MIN(Table1[log_Alleles_count]))/(MAX(Table1[log_Alleles_count])-MIN(Table1[log_Alleles_count]))</f>
        <v>0.7264207722241014</v>
      </c>
      <c r="T258" s="59">
        <v>0.99460000000000004</v>
      </c>
      <c r="U258" s="59">
        <v>0.99270000000000003</v>
      </c>
      <c r="V258" s="59">
        <f>(Table1[[#This Row],[HEG_expr_score]]-MIN(Table1[HEG_expr_score]))/(MAX(Table1[HEG_expr_score])-MIN(Table1[HEG_expr_score]))</f>
        <v>0.33333333333333331</v>
      </c>
    </row>
    <row r="259" spans="17:22" x14ac:dyDescent="0.3">
      <c r="Q259" s="59">
        <f>(Table1[[#This Row],[log_Mtb_NP_Prtn_count]]-MIN(Table1[log_Mtb_NP_Prtn_count]))/(MAX(Table1[log_Mtb_NP_Prtn_count])-MIN(Table1[log_Mtb_NP_Prtn_count]))</f>
        <v>0.23137821315975918</v>
      </c>
      <c r="R259" s="59">
        <f>(Table1[[#This Row],[log_Locus_count]]-MIN(Table1[log_Locus_count]))/(MAX(Table1[log_Locus_count])-MIN(Table1[log_Locus_count]))</f>
        <v>0.77397603162912088</v>
      </c>
      <c r="S259" s="59">
        <f>(Table1[[#This Row],[log_Alleles_count]]-MIN(Table1[log_Alleles_count]))/(MAX(Table1[log_Alleles_count])-MIN(Table1[log_Alleles_count]))</f>
        <v>0.56364446052405415</v>
      </c>
      <c r="T259" s="59">
        <v>0.7409</v>
      </c>
      <c r="U259" s="59">
        <v>1</v>
      </c>
      <c r="V259" s="59">
        <f>(Table1[[#This Row],[HEG_expr_score]]-MIN(Table1[HEG_expr_score]))/(MAX(Table1[HEG_expr_score])-MIN(Table1[HEG_expr_score]))</f>
        <v>0.33333333333333331</v>
      </c>
    </row>
    <row r="260" spans="17:22" x14ac:dyDescent="0.3">
      <c r="Q260" s="59">
        <f>(Table1[[#This Row],[log_Mtb_NP_Prtn_count]]-MIN(Table1[log_Mtb_NP_Prtn_count]))/(MAX(Table1[log_Mtb_NP_Prtn_count])-MIN(Table1[log_Mtb_NP_Prtn_count]))</f>
        <v>0.23137821315975918</v>
      </c>
      <c r="R260" s="59">
        <f>(Table1[[#This Row],[log_Locus_count]]-MIN(Table1[log_Locus_count]))/(MAX(Table1[log_Locus_count])-MIN(Table1[log_Locus_count]))</f>
        <v>0.77397603162912088</v>
      </c>
      <c r="S260" s="59">
        <f>(Table1[[#This Row],[log_Alleles_count]]-MIN(Table1[log_Alleles_count]))/(MAX(Table1[log_Alleles_count])-MIN(Table1[log_Alleles_count]))</f>
        <v>0.63982236469565579</v>
      </c>
      <c r="T260" s="59">
        <v>0.7409</v>
      </c>
      <c r="U260" s="59">
        <v>1</v>
      </c>
      <c r="V260" s="59">
        <f>(Table1[[#This Row],[HEG_expr_score]]-MIN(Table1[HEG_expr_score]))/(MAX(Table1[HEG_expr_score])-MIN(Table1[HEG_expr_score]))</f>
        <v>0.33333333333333331</v>
      </c>
    </row>
    <row r="261" spans="17:22" x14ac:dyDescent="0.3">
      <c r="Q261" s="59">
        <f>(Table1[[#This Row],[log_Mtb_NP_Prtn_count]]-MIN(Table1[log_Mtb_NP_Prtn_count]))/(MAX(Table1[log_Mtb_NP_Prtn_count])-MIN(Table1[log_Mtb_NP_Prtn_count]))</f>
        <v>0.23137821315975918</v>
      </c>
      <c r="R261" s="59">
        <f>(Table1[[#This Row],[log_Locus_count]]-MIN(Table1[log_Locus_count]))/(MAX(Table1[log_Locus_count])-MIN(Table1[log_Locus_count]))</f>
        <v>0.33333333333333337</v>
      </c>
      <c r="S261" s="59">
        <f>(Table1[[#This Row],[log_Alleles_count]]-MIN(Table1[log_Alleles_count]))/(MAX(Table1[log_Alleles_count])-MIN(Table1[log_Alleles_count]))</f>
        <v>0.23463936301137822</v>
      </c>
      <c r="T261" s="59">
        <v>0.9929</v>
      </c>
      <c r="U261" s="59">
        <v>0.99270000000000003</v>
      </c>
      <c r="V261" s="59">
        <f>(Table1[[#This Row],[HEG_expr_score]]-MIN(Table1[HEG_expr_score]))/(MAX(Table1[HEG_expr_score])-MIN(Table1[HEG_expr_score]))</f>
        <v>0.66666666666666663</v>
      </c>
    </row>
    <row r="262" spans="17:22" x14ac:dyDescent="0.3">
      <c r="Q262" s="59">
        <f>(Table1[[#This Row],[log_Mtb_NP_Prtn_count]]-MIN(Table1[log_Mtb_NP_Prtn_count]))/(MAX(Table1[log_Mtb_NP_Prtn_count])-MIN(Table1[log_Mtb_NP_Prtn_count]))</f>
        <v>0.23137821315975918</v>
      </c>
      <c r="R262" s="59">
        <f>(Table1[[#This Row],[log_Locus_count]]-MIN(Table1[log_Locus_count]))/(MAX(Table1[log_Locus_count])-MIN(Table1[log_Locus_count]))</f>
        <v>0.33333333333333337</v>
      </c>
      <c r="S262" s="59">
        <f>(Table1[[#This Row],[log_Alleles_count]]-MIN(Table1[log_Alleles_count]))/(MAX(Table1[log_Alleles_count])-MIN(Table1[log_Alleles_count]))</f>
        <v>0.23463936301137822</v>
      </c>
      <c r="T262" s="59">
        <v>0.97619999999999996</v>
      </c>
      <c r="U262" s="59">
        <v>1</v>
      </c>
      <c r="V262" s="59">
        <f>(Table1[[#This Row],[HEG_expr_score]]-MIN(Table1[HEG_expr_score]))/(MAX(Table1[HEG_expr_score])-MIN(Table1[HEG_expr_score]))</f>
        <v>0.66666666666666663</v>
      </c>
    </row>
    <row r="263" spans="17:22" x14ac:dyDescent="0.3">
      <c r="Q263" s="59">
        <f>(Table1[[#This Row],[log_Mtb_NP_Prtn_count]]-MIN(Table1[log_Mtb_NP_Prtn_count]))/(MAX(Table1[log_Mtb_NP_Prtn_count])-MIN(Table1[log_Mtb_NP_Prtn_count]))</f>
        <v>0.36672579134208461</v>
      </c>
      <c r="R263" s="59">
        <f>(Table1[[#This Row],[log_Locus_count]]-MIN(Table1[log_Locus_count]))/(MAX(Table1[log_Locus_count])-MIN(Table1[log_Locus_count]))</f>
        <v>0.8616541669070521</v>
      </c>
      <c r="S263" s="59">
        <f>(Table1[[#This Row],[log_Alleles_count]]-MIN(Table1[log_Alleles_count]))/(MAX(Table1[log_Alleles_count])-MIN(Table1[log_Alleles_count]))</f>
        <v>0.67876222946017606</v>
      </c>
      <c r="T263" s="59">
        <v>0.99990000000000001</v>
      </c>
      <c r="U263" s="59">
        <v>0.99629999999999996</v>
      </c>
      <c r="V263" s="59">
        <f>(Table1[[#This Row],[HEG_expr_score]]-MIN(Table1[HEG_expr_score]))/(MAX(Table1[HEG_expr_score])-MIN(Table1[HEG_expr_score]))</f>
        <v>0.33333333333333331</v>
      </c>
    </row>
    <row r="264" spans="17:22" x14ac:dyDescent="0.3">
      <c r="Q264" s="59">
        <f>(Table1[[#This Row],[log_Mtb_NP_Prtn_count]]-MIN(Table1[log_Mtb_NP_Prtn_count]))/(MAX(Table1[log_Mtb_NP_Prtn_count])-MIN(Table1[log_Mtb_NP_Prtn_count]))</f>
        <v>0.36672579134208461</v>
      </c>
      <c r="R264" s="59">
        <f>(Table1[[#This Row],[log_Locus_count]]-MIN(Table1[log_Locus_count]))/(MAX(Table1[log_Locus_count])-MIN(Table1[log_Locus_count]))</f>
        <v>0.8616541669070521</v>
      </c>
      <c r="S264" s="59">
        <f>(Table1[[#This Row],[log_Alleles_count]]-MIN(Table1[log_Alleles_count]))/(MAX(Table1[log_Alleles_count])-MIN(Table1[log_Alleles_count]))</f>
        <v>0.74020477741466306</v>
      </c>
      <c r="T264" s="59">
        <v>0.99990000000000001</v>
      </c>
      <c r="U264" s="59">
        <v>1</v>
      </c>
      <c r="V264" s="59">
        <f>(Table1[[#This Row],[HEG_expr_score]]-MIN(Table1[HEG_expr_score]))/(MAX(Table1[HEG_expr_score])-MIN(Table1[HEG_expr_score]))</f>
        <v>0.33333333333333331</v>
      </c>
    </row>
    <row r="265" spans="17:22" x14ac:dyDescent="0.3">
      <c r="Q265" s="59">
        <f>(Table1[[#This Row],[log_Mtb_NP_Prtn_count]]-MIN(Table1[log_Mtb_NP_Prtn_count]))/(MAX(Table1[log_Mtb_NP_Prtn_count])-MIN(Table1[log_Mtb_NP_Prtn_count]))</f>
        <v>0.23137821315975918</v>
      </c>
      <c r="R265" s="59">
        <f>(Table1[[#This Row],[log_Locus_count]]-MIN(Table1[log_Locus_count]))/(MAX(Table1[log_Locus_count])-MIN(Table1[log_Locus_count]))</f>
        <v>0.77397603162912088</v>
      </c>
      <c r="S265" s="59">
        <f>(Table1[[#This Row],[log_Alleles_count]]-MIN(Table1[log_Alleles_count]))/(MAX(Table1[log_Alleles_count])-MIN(Table1[log_Alleles_count]))</f>
        <v>0.69585758706353373</v>
      </c>
      <c r="T265" s="59">
        <v>1</v>
      </c>
      <c r="U265" s="59">
        <v>0.99270000000000003</v>
      </c>
      <c r="V265" s="59">
        <f>(Table1[[#This Row],[HEG_expr_score]]-MIN(Table1[HEG_expr_score]))/(MAX(Table1[HEG_expr_score])-MIN(Table1[HEG_expr_score]))</f>
        <v>0.33333333333333331</v>
      </c>
    </row>
    <row r="266" spans="17:22" x14ac:dyDescent="0.3">
      <c r="Q266" s="59">
        <f>(Table1[[#This Row],[log_Mtb_NP_Prtn_count]]-MIN(Table1[log_Mtb_NP_Prtn_count]))/(MAX(Table1[log_Mtb_NP_Prtn_count])-MIN(Table1[log_Mtb_NP_Prtn_count]))</f>
        <v>0.23137821315975918</v>
      </c>
      <c r="R266" s="59">
        <f>(Table1[[#This Row],[log_Locus_count]]-MIN(Table1[log_Locus_count]))/(MAX(Table1[log_Locus_count])-MIN(Table1[log_Locus_count]))</f>
        <v>0.93578497401920135</v>
      </c>
      <c r="S266" s="59">
        <f>(Table1[[#This Row],[log_Alleles_count]]-MIN(Table1[log_Alleles_count]))/(MAX(Table1[log_Alleles_count])-MIN(Table1[log_Alleles_count]))</f>
        <v>0.83975126753106089</v>
      </c>
      <c r="T266" s="59">
        <v>1</v>
      </c>
      <c r="U266" s="59">
        <v>0.98899999999999999</v>
      </c>
      <c r="V266" s="59">
        <f>(Table1[[#This Row],[HEG_expr_score]]-MIN(Table1[HEG_expr_score]))/(MAX(Table1[HEG_expr_score])-MIN(Table1[HEG_expr_score]))</f>
        <v>0.33333333333333331</v>
      </c>
    </row>
    <row r="267" spans="17:22" x14ac:dyDescent="0.3">
      <c r="Q267" s="59">
        <f>(Table1[[#This Row],[log_Mtb_NP_Prtn_count]]-MIN(Table1[log_Mtb_NP_Prtn_count]))/(MAX(Table1[log_Mtb_NP_Prtn_count])-MIN(Table1[log_Mtb_NP_Prtn_count]))</f>
        <v>0.23137821315975918</v>
      </c>
      <c r="R267" s="59">
        <f>(Table1[[#This Row],[log_Locus_count]]-MIN(Table1[log_Locus_count]))/(MAX(Table1[log_Locus_count])-MIN(Table1[log_Locus_count]))</f>
        <v>0.66666666666666674</v>
      </c>
      <c r="S267" s="59">
        <f>(Table1[[#This Row],[log_Alleles_count]]-MIN(Table1[log_Alleles_count]))/(MAX(Table1[log_Alleles_count])-MIN(Table1[log_Alleles_count]))</f>
        <v>0.57837981674116878</v>
      </c>
      <c r="T267" s="59">
        <v>1</v>
      </c>
      <c r="U267" s="59">
        <v>0.98529999999999995</v>
      </c>
      <c r="V267" s="59">
        <f>(Table1[[#This Row],[HEG_expr_score]]-MIN(Table1[HEG_expr_score]))/(MAX(Table1[HEG_expr_score])-MIN(Table1[HEG_expr_score]))</f>
        <v>0.33333333333333331</v>
      </c>
    </row>
    <row r="268" spans="17:22" x14ac:dyDescent="0.3">
      <c r="Q268" s="59">
        <f>(Table1[[#This Row],[log_Mtb_NP_Prtn_count]]-MIN(Table1[log_Mtb_NP_Prtn_count]))/(MAX(Table1[log_Mtb_NP_Prtn_count])-MIN(Table1[log_Mtb_NP_Prtn_count]))</f>
        <v>0.23137821315975918</v>
      </c>
      <c r="R268" s="59">
        <f>(Table1[[#This Row],[log_Locus_count]]-MIN(Table1[log_Locus_count]))/(MAX(Table1[log_Locus_count])-MIN(Table1[log_Locus_count]))</f>
        <v>0.52832083357371873</v>
      </c>
      <c r="S268" s="59">
        <f>(Table1[[#This Row],[log_Alleles_count]]-MIN(Table1[log_Alleles_count]))/(MAX(Table1[log_Alleles_count])-MIN(Table1[log_Alleles_count]))</f>
        <v>0.65024286805249976</v>
      </c>
      <c r="T268" s="59">
        <v>0.99950000000000006</v>
      </c>
      <c r="U268" s="59">
        <v>0.99270000000000003</v>
      </c>
      <c r="V268" s="59">
        <f>(Table1[[#This Row],[HEG_expr_score]]-MIN(Table1[HEG_expr_score]))/(MAX(Table1[HEG_expr_score])-MIN(Table1[HEG_expr_score]))</f>
        <v>0.33333333333333331</v>
      </c>
    </row>
    <row r="269" spans="17:22" x14ac:dyDescent="0.3">
      <c r="Q269" s="59">
        <f>(Table1[[#This Row],[log_Mtb_NP_Prtn_count]]-MIN(Table1[log_Mtb_NP_Prtn_count]))/(MAX(Table1[log_Mtb_NP_Prtn_count])-MIN(Table1[log_Mtb_NP_Prtn_count]))</f>
        <v>0.23137821315975918</v>
      </c>
      <c r="R269" s="59">
        <f>(Table1[[#This Row],[log_Locus_count]]-MIN(Table1[log_Locus_count]))/(MAX(Table1[log_Locus_count])-MIN(Table1[log_Locus_count]))</f>
        <v>0.66666666666666674</v>
      </c>
      <c r="S269" s="59">
        <f>(Table1[[#This Row],[log_Alleles_count]]-MIN(Table1[log_Alleles_count]))/(MAX(Table1[log_Alleles_count])-MIN(Table1[log_Alleles_count]))</f>
        <v>0.79828382353543237</v>
      </c>
      <c r="T269" s="59">
        <v>0.93969999999999998</v>
      </c>
      <c r="U269" s="59">
        <v>0.99629999999999996</v>
      </c>
      <c r="V269" s="59">
        <f>(Table1[[#This Row],[HEG_expr_score]]-MIN(Table1[HEG_expr_score]))/(MAX(Table1[HEG_expr_score])-MIN(Table1[HEG_expr_score]))</f>
        <v>0.33333333333333331</v>
      </c>
    </row>
    <row r="270" spans="17:22" x14ac:dyDescent="0.3">
      <c r="Q270" s="59">
        <f>(Table1[[#This Row],[log_Mtb_NP_Prtn_count]]-MIN(Table1[log_Mtb_NP_Prtn_count]))/(MAX(Table1[log_Mtb_NP_Prtn_count])-MIN(Table1[log_Mtb_NP_Prtn_count]))</f>
        <v>0.23137821315975918</v>
      </c>
      <c r="R270" s="59">
        <f>(Table1[[#This Row],[log_Locus_count]]-MIN(Table1[log_Locus_count]))/(MAX(Table1[log_Locus_count])-MIN(Table1[log_Locus_count]))</f>
        <v>0.8616541669070521</v>
      </c>
      <c r="S270" s="59">
        <f>(Table1[[#This Row],[log_Alleles_count]]-MIN(Table1[log_Alleles_count]))/(MAX(Table1[log_Alleles_count])-MIN(Table1[log_Alleles_count]))</f>
        <v>0.81301917975254701</v>
      </c>
      <c r="T270" s="59">
        <v>0.95650000000000002</v>
      </c>
      <c r="U270" s="59">
        <v>0.99629999999999996</v>
      </c>
      <c r="V270" s="59">
        <f>(Table1[[#This Row],[HEG_expr_score]]-MIN(Table1[HEG_expr_score]))/(MAX(Table1[HEG_expr_score])-MIN(Table1[HEG_expr_score]))</f>
        <v>0.33333333333333331</v>
      </c>
    </row>
    <row r="271" spans="17:22" x14ac:dyDescent="0.3">
      <c r="Q271" s="59">
        <f>(Table1[[#This Row],[log_Mtb_NP_Prtn_count]]-MIN(Table1[log_Mtb_NP_Prtn_count]))/(MAX(Table1[log_Mtb_NP_Prtn_count])-MIN(Table1[log_Mtb_NP_Prtn_count]))</f>
        <v>0.23137821315975918</v>
      </c>
      <c r="R271" s="59">
        <f>(Table1[[#This Row],[log_Locus_count]]-MIN(Table1[log_Locus_count]))/(MAX(Table1[log_Locus_count])-MIN(Table1[log_Locus_count]))</f>
        <v>0</v>
      </c>
      <c r="S271" s="59">
        <f>(Table1[[#This Row],[log_Alleles_count]]-MIN(Table1[log_Alleles_count]))/(MAX(Table1[log_Alleles_count])-MIN(Table1[log_Alleles_count]))</f>
        <v>0</v>
      </c>
      <c r="T271" s="59">
        <v>0.97460000000000002</v>
      </c>
      <c r="U271" s="59">
        <v>0.99629999999999996</v>
      </c>
      <c r="V271" s="59">
        <f>(Table1[[#This Row],[HEG_expr_score]]-MIN(Table1[HEG_expr_score]))/(MAX(Table1[HEG_expr_score])-MIN(Table1[HEG_expr_score]))</f>
        <v>0.33333333333333331</v>
      </c>
    </row>
    <row r="272" spans="17:22" x14ac:dyDescent="0.3">
      <c r="Q272" s="59">
        <f>(Table1[[#This Row],[log_Mtb_NP_Prtn_count]]-MIN(Table1[log_Mtb_NP_Prtn_count]))/(MAX(Table1[log_Mtb_NP_Prtn_count])-MIN(Table1[log_Mtb_NP_Prtn_count]))</f>
        <v>0.23137821315975918</v>
      </c>
      <c r="R272" s="59">
        <f>(Table1[[#This Row],[log_Locus_count]]-MIN(Table1[log_Locus_count]))/(MAX(Table1[log_Locus_count])-MIN(Table1[log_Locus_count]))</f>
        <v>0.93578497401920135</v>
      </c>
      <c r="S272" s="59">
        <f>(Table1[[#This Row],[log_Alleles_count]]-MIN(Table1[log_Alleles_count]))/(MAX(Table1[log_Alleles_count])-MIN(Table1[log_Alleles_count]))</f>
        <v>0.7931371178131621</v>
      </c>
      <c r="T272" s="59">
        <v>0.74019999999999997</v>
      </c>
      <c r="U272" s="59">
        <v>0.98529999999999995</v>
      </c>
      <c r="V272" s="59">
        <f>(Table1[[#This Row],[HEG_expr_score]]-MIN(Table1[HEG_expr_score]))/(MAX(Table1[HEG_expr_score])-MIN(Table1[HEG_expr_score]))</f>
        <v>0.33333333333333331</v>
      </c>
    </row>
    <row r="273" spans="17:22" x14ac:dyDescent="0.3">
      <c r="Q273" s="59">
        <f>(Table1[[#This Row],[log_Mtb_NP_Prtn_count]]-MIN(Table1[log_Mtb_NP_Prtn_count]))/(MAX(Table1[log_Mtb_NP_Prtn_count])-MIN(Table1[log_Mtb_NP_Prtn_count]))</f>
        <v>0.36672579134208461</v>
      </c>
      <c r="R273" s="59">
        <f>(Table1[[#This Row],[log_Locus_count]]-MIN(Table1[log_Locus_count]))/(MAX(Table1[log_Locus_count])-MIN(Table1[log_Locus_count]))</f>
        <v>0.33333333333333337</v>
      </c>
      <c r="S273" s="59">
        <f>(Table1[[#This Row],[log_Alleles_count]]-MIN(Table1[log_Alleles_count]))/(MAX(Table1[log_Alleles_count])-MIN(Table1[log_Alleles_count]))</f>
        <v>0.57837981674116878</v>
      </c>
      <c r="T273" s="59">
        <v>0.99980000000000002</v>
      </c>
      <c r="U273" s="59">
        <v>0.99629999999999996</v>
      </c>
      <c r="V273" s="59">
        <f>(Table1[[#This Row],[HEG_expr_score]]-MIN(Table1[HEG_expr_score]))/(MAX(Table1[HEG_expr_score])-MIN(Table1[HEG_expr_score]))</f>
        <v>0.33333333333333331</v>
      </c>
    </row>
    <row r="274" spans="17:22" x14ac:dyDescent="0.3">
      <c r="Q274" s="59">
        <f>(Table1[[#This Row],[log_Mtb_NP_Prtn_count]]-MIN(Table1[log_Mtb_NP_Prtn_count]))/(MAX(Table1[log_Mtb_NP_Prtn_count])-MIN(Table1[log_Mtb_NP_Prtn_count]))</f>
        <v>0.46275642631951835</v>
      </c>
      <c r="R274" s="59">
        <f>(Table1[[#This Row],[log_Locus_count]]-MIN(Table1[log_Locus_count]))/(MAX(Table1[log_Locus_count])-MIN(Table1[log_Locus_count]))</f>
        <v>0.33333333333333337</v>
      </c>
      <c r="S274" s="59">
        <f>(Table1[[#This Row],[log_Alleles_count]]-MIN(Table1[log_Alleles_count]))/(MAX(Table1[log_Alleles_count])-MIN(Table1[log_Alleles_count]))</f>
        <v>0.14804095548293261</v>
      </c>
      <c r="T274" s="59">
        <v>0.94530000000000003</v>
      </c>
      <c r="U274" s="59">
        <v>0.99629999999999996</v>
      </c>
      <c r="V274" s="59">
        <f>(Table1[[#This Row],[HEG_expr_score]]-MIN(Table1[HEG_expr_score]))/(MAX(Table1[HEG_expr_score])-MIN(Table1[HEG_expr_score]))</f>
        <v>0.33333333333333331</v>
      </c>
    </row>
    <row r="275" spans="17:22" x14ac:dyDescent="0.3">
      <c r="Q275" s="59">
        <f>(Table1[[#This Row],[log_Mtb_NP_Prtn_count]]-MIN(Table1[log_Mtb_NP_Prtn_count]))/(MAX(Table1[log_Mtb_NP_Prtn_count])-MIN(Table1[log_Mtb_NP_Prtn_count]))</f>
        <v>0.46275642631951835</v>
      </c>
      <c r="R275" s="59">
        <f>(Table1[[#This Row],[log_Locus_count]]-MIN(Table1[log_Locus_count]))/(MAX(Table1[log_Locus_count])-MIN(Table1[log_Locus_count]))</f>
        <v>1</v>
      </c>
      <c r="S275" s="59">
        <f>(Table1[[#This Row],[log_Alleles_count]]-MIN(Table1[log_Alleles_count]))/(MAX(Table1[log_Alleles_count])-MIN(Table1[log_Alleles_count]))</f>
        <v>0.92494915887829166</v>
      </c>
      <c r="T275" s="59">
        <v>0.98380000000000001</v>
      </c>
      <c r="U275" s="59">
        <v>1</v>
      </c>
      <c r="V275" s="59">
        <f>(Table1[[#This Row],[HEG_expr_score]]-MIN(Table1[HEG_expr_score]))/(MAX(Table1[HEG_expr_score])-MIN(Table1[HEG_expr_score]))</f>
        <v>0.33333333333333331</v>
      </c>
    </row>
    <row r="276" spans="17:22" x14ac:dyDescent="0.3">
      <c r="Q276" s="59">
        <f>(Table1[[#This Row],[log_Mtb_NP_Prtn_count]]-MIN(Table1[log_Mtb_NP_Prtn_count]))/(MAX(Table1[log_Mtb_NP_Prtn_count])-MIN(Table1[log_Mtb_NP_Prtn_count]))</f>
        <v>0.23137821315975918</v>
      </c>
      <c r="R276" s="59">
        <f>(Table1[[#This Row],[log_Locus_count]]-MIN(Table1[log_Locus_count]))/(MAX(Table1[log_Locus_count])-MIN(Table1[log_Locus_count]))</f>
        <v>0.33333333333333337</v>
      </c>
      <c r="S276" s="59">
        <f>(Table1[[#This Row],[log_Alleles_count]]-MIN(Table1[log_Alleles_count]))/(MAX(Table1[log_Alleles_count])-MIN(Table1[log_Alleles_count]))</f>
        <v>0.14804095548293261</v>
      </c>
      <c r="T276" s="59">
        <v>0.99990000000000001</v>
      </c>
      <c r="U276" s="59">
        <v>0.99270000000000003</v>
      </c>
      <c r="V276" s="59">
        <f>(Table1[[#This Row],[HEG_expr_score]]-MIN(Table1[HEG_expr_score]))/(MAX(Table1[HEG_expr_score])-MIN(Table1[HEG_expr_score]))</f>
        <v>0.33333333333333331</v>
      </c>
    </row>
    <row r="277" spans="17:22" x14ac:dyDescent="0.3">
      <c r="Q277" s="59">
        <f>(Table1[[#This Row],[log_Mtb_NP_Prtn_count]]-MIN(Table1[log_Mtb_NP_Prtn_count]))/(MAX(Table1[log_Mtb_NP_Prtn_count])-MIN(Table1[log_Mtb_NP_Prtn_count]))</f>
        <v>0.23137821315975918</v>
      </c>
      <c r="R277" s="59">
        <f>(Table1[[#This Row],[log_Locus_count]]-MIN(Table1[log_Locus_count]))/(MAX(Table1[log_Locus_count])-MIN(Table1[log_Locus_count]))</f>
        <v>0.93578497401920135</v>
      </c>
      <c r="S277" s="59">
        <f>(Table1[[#This Row],[log_Alleles_count]]-MIN(Table1[log_Alleles_count]))/(MAX(Table1[log_Alleles_count])-MIN(Table1[log_Alleles_count]))</f>
        <v>0.88488223106387798</v>
      </c>
      <c r="T277" s="59">
        <v>0.99450000000000005</v>
      </c>
      <c r="U277" s="59">
        <v>0.99629999999999996</v>
      </c>
      <c r="V277" s="59">
        <f>(Table1[[#This Row],[HEG_expr_score]]-MIN(Table1[HEG_expr_score]))/(MAX(Table1[HEG_expr_score])-MIN(Table1[HEG_expr_score]))</f>
        <v>0.33333333333333331</v>
      </c>
    </row>
    <row r="278" spans="17:22" x14ac:dyDescent="0.3">
      <c r="Q278" s="59">
        <f>(Table1[[#This Row],[log_Mtb_NP_Prtn_count]]-MIN(Table1[log_Mtb_NP_Prtn_count]))/(MAX(Table1[log_Mtb_NP_Prtn_count])-MIN(Table1[log_Mtb_NP_Prtn_count]))</f>
        <v>0.23137821315975918</v>
      </c>
      <c r="R278" s="59">
        <f>(Table1[[#This Row],[log_Locus_count]]-MIN(Table1[log_Locus_count]))/(MAX(Table1[log_Locus_count])-MIN(Table1[log_Locus_count]))</f>
        <v>0.33333333333333337</v>
      </c>
      <c r="S278" s="59">
        <f>(Table1[[#This Row],[log_Alleles_count]]-MIN(Table1[log_Alleles_count]))/(MAX(Table1[log_Alleles_count])-MIN(Table1[log_Alleles_count]))</f>
        <v>0.44412286644879784</v>
      </c>
      <c r="T278" s="59">
        <v>1</v>
      </c>
      <c r="U278" s="59">
        <v>0.86080000000000001</v>
      </c>
      <c r="V278" s="59">
        <f>(Table1[[#This Row],[HEG_expr_score]]-MIN(Table1[HEG_expr_score]))/(MAX(Table1[HEG_expr_score])-MIN(Table1[HEG_expr_score]))</f>
        <v>0.33333333333333331</v>
      </c>
    </row>
    <row r="279" spans="17:22" x14ac:dyDescent="0.3">
      <c r="Q279" s="59">
        <f>(Table1[[#This Row],[log_Mtb_NP_Prtn_count]]-MIN(Table1[log_Mtb_NP_Prtn_count]))/(MAX(Table1[log_Mtb_NP_Prtn_count])-MIN(Table1[log_Mtb_NP_Prtn_count]))</f>
        <v>0.36672579134208461</v>
      </c>
      <c r="R279" s="59">
        <f>(Table1[[#This Row],[log_Locus_count]]-MIN(Table1[log_Locus_count]))/(MAX(Table1[log_Locus_count])-MIN(Table1[log_Locus_count]))</f>
        <v>0.66666666666666674</v>
      </c>
      <c r="S279" s="59">
        <f>(Table1[[#This Row],[log_Alleles_count]]-MIN(Table1[log_Alleles_count]))/(MAX(Table1[log_Alleles_count])-MIN(Table1[log_Alleles_count]))</f>
        <v>0.60511190451968278</v>
      </c>
      <c r="T279" s="59">
        <v>0.85619999999999996</v>
      </c>
      <c r="U279" s="59">
        <v>1</v>
      </c>
      <c r="V279" s="59">
        <f>(Table1[[#This Row],[HEG_expr_score]]-MIN(Table1[HEG_expr_score]))/(MAX(Table1[HEG_expr_score])-MIN(Table1[HEG_expr_score]))</f>
        <v>0.33333333333333331</v>
      </c>
    </row>
    <row r="280" spans="17:22" x14ac:dyDescent="0.3">
      <c r="Q280" s="59">
        <f>(Table1[[#This Row],[log_Mtb_NP_Prtn_count]]-MIN(Table1[log_Mtb_NP_Prtn_count]))/(MAX(Table1[log_Mtb_NP_Prtn_count])-MIN(Table1[log_Mtb_NP_Prtn_count]))</f>
        <v>0.23137821315975918</v>
      </c>
      <c r="R280" s="59">
        <f>(Table1[[#This Row],[log_Locus_count]]-MIN(Table1[log_Locus_count]))/(MAX(Table1[log_Locus_count])-MIN(Table1[log_Locus_count]))</f>
        <v>0.66666666666666674</v>
      </c>
      <c r="S280" s="59">
        <f>(Table1[[#This Row],[log_Alleles_count]]-MIN(Table1[log_Alleles_count]))/(MAX(Table1[log_Alleles_count])-MIN(Table1[log_Alleles_count]))</f>
        <v>0.41560350504112153</v>
      </c>
      <c r="T280" s="59">
        <v>0.84470000000000001</v>
      </c>
      <c r="U280" s="59">
        <v>0.99629999999999996</v>
      </c>
      <c r="V280" s="59">
        <f>(Table1[[#This Row],[HEG_expr_score]]-MIN(Table1[HEG_expr_score]))/(MAX(Table1[HEG_expr_score])-MIN(Table1[HEG_expr_score]))</f>
        <v>0.33333333333333331</v>
      </c>
    </row>
    <row r="281" spans="17:22" x14ac:dyDescent="0.3">
      <c r="Q281" s="59">
        <f>(Table1[[#This Row],[log_Mtb_NP_Prtn_count]]-MIN(Table1[log_Mtb_NP_Prtn_count]))/(MAX(Table1[log_Mtb_NP_Prtn_count])-MIN(Table1[log_Mtb_NP_Prtn_count]))</f>
        <v>0.23137821315975918</v>
      </c>
      <c r="R281" s="59">
        <f>(Table1[[#This Row],[log_Locus_count]]-MIN(Table1[log_Locus_count]))/(MAX(Table1[log_Locus_count])-MIN(Table1[log_Locus_count]))</f>
        <v>0.52832083357371873</v>
      </c>
      <c r="S281" s="59">
        <f>(Table1[[#This Row],[log_Alleles_count]]-MIN(Table1[log_Alleles_count]))/(MAX(Table1[log_Alleles_count])-MIN(Table1[log_Alleles_count]))</f>
        <v>0.23463936301137822</v>
      </c>
      <c r="T281" s="59">
        <v>0.99990000000000001</v>
      </c>
      <c r="U281" s="59">
        <v>0.99629999999999996</v>
      </c>
      <c r="V281" s="59">
        <f>(Table1[[#This Row],[HEG_expr_score]]-MIN(Table1[HEG_expr_score]))/(MAX(Table1[HEG_expr_score])-MIN(Table1[HEG_expr_score]))</f>
        <v>0.33333333333333331</v>
      </c>
    </row>
    <row r="282" spans="17:22" x14ac:dyDescent="0.3">
      <c r="Q282" s="59">
        <f>(Table1[[#This Row],[log_Mtb_NP_Prtn_count]]-MIN(Table1[log_Mtb_NP_Prtn_count]))/(MAX(Table1[log_Mtb_NP_Prtn_count])-MIN(Table1[log_Mtb_NP_Prtn_count]))</f>
        <v>0.23137821315975918</v>
      </c>
      <c r="R282" s="59">
        <f>(Table1[[#This Row],[log_Locus_count]]-MIN(Table1[log_Locus_count]))/(MAX(Table1[log_Locus_count])-MIN(Table1[log_Locus_count]))</f>
        <v>0.52832083357371873</v>
      </c>
      <c r="S282" s="59">
        <f>(Table1[[#This Row],[log_Alleles_count]]-MIN(Table1[log_Alleles_count]))/(MAX(Table1[log_Alleles_count])-MIN(Table1[log_Alleles_count]))</f>
        <v>0.23463936301137822</v>
      </c>
      <c r="T282" s="59">
        <v>0.99970000000000003</v>
      </c>
      <c r="U282" s="59">
        <v>0.99629999999999996</v>
      </c>
      <c r="V282" s="59">
        <f>(Table1[[#This Row],[HEG_expr_score]]-MIN(Table1[HEG_expr_score]))/(MAX(Table1[HEG_expr_score])-MIN(Table1[HEG_expr_score]))</f>
        <v>0.33333333333333331</v>
      </c>
    </row>
    <row r="283" spans="17:22" x14ac:dyDescent="0.3">
      <c r="Q283" s="59">
        <f>(Table1[[#This Row],[log_Mtb_NP_Prtn_count]]-MIN(Table1[log_Mtb_NP_Prtn_count]))/(MAX(Table1[log_Mtb_NP_Prtn_count])-MIN(Table1[log_Mtb_NP_Prtn_count]))</f>
        <v>0.23137821315975918</v>
      </c>
      <c r="R283" s="59">
        <f>(Table1[[#This Row],[log_Locus_count]]-MIN(Table1[log_Locus_count]))/(MAX(Table1[log_Locus_count])-MIN(Table1[log_Locus_count]))</f>
        <v>0</v>
      </c>
      <c r="S283" s="59">
        <f>(Table1[[#This Row],[log_Alleles_count]]-MIN(Table1[log_Alleles_count]))/(MAX(Table1[log_Alleles_count])-MIN(Table1[log_Alleles_count]))</f>
        <v>0</v>
      </c>
      <c r="T283" s="59">
        <v>0.9345</v>
      </c>
      <c r="U283" s="59">
        <v>1</v>
      </c>
      <c r="V283" s="59">
        <f>(Table1[[#This Row],[HEG_expr_score]]-MIN(Table1[HEG_expr_score]))/(MAX(Table1[HEG_expr_score])-MIN(Table1[HEG_expr_score]))</f>
        <v>0.66666666666666663</v>
      </c>
    </row>
    <row r="284" spans="17:22" x14ac:dyDescent="0.3">
      <c r="Q284" s="59">
        <f>(Table1[[#This Row],[log_Mtb_NP_Prtn_count]]-MIN(Table1[log_Mtb_NP_Prtn_count]))/(MAX(Table1[log_Mtb_NP_Prtn_count])-MIN(Table1[log_Mtb_NP_Prtn_count]))</f>
        <v>0.23137821315975918</v>
      </c>
      <c r="R284" s="59">
        <f>(Table1[[#This Row],[log_Locus_count]]-MIN(Table1[log_Locus_count]))/(MAX(Table1[log_Locus_count])-MIN(Table1[log_Locus_count]))</f>
        <v>0.33333333333333337</v>
      </c>
      <c r="S284" s="59">
        <f>(Table1[[#This Row],[log_Alleles_count]]-MIN(Table1[log_Alleles_count]))/(MAX(Table1[log_Alleles_count])-MIN(Table1[log_Alleles_count]))</f>
        <v>0.14804095548293261</v>
      </c>
      <c r="T284" s="59">
        <v>0.96179999999999999</v>
      </c>
      <c r="U284" s="59">
        <v>0.99270000000000003</v>
      </c>
      <c r="V284" s="59">
        <f>(Table1[[#This Row],[HEG_expr_score]]-MIN(Table1[HEG_expr_score]))/(MAX(Table1[HEG_expr_score])-MIN(Table1[HEG_expr_score]))</f>
        <v>0.66666666666666663</v>
      </c>
    </row>
    <row r="285" spans="17:22" x14ac:dyDescent="0.3">
      <c r="Q285" s="59">
        <f>(Table1[[#This Row],[log_Mtb_NP_Prtn_count]]-MIN(Table1[log_Mtb_NP_Prtn_count]))/(MAX(Table1[log_Mtb_NP_Prtn_count])-MIN(Table1[log_Mtb_NP_Prtn_count]))</f>
        <v>0.23137821315975918</v>
      </c>
      <c r="R285" s="59">
        <f>(Table1[[#This Row],[log_Locus_count]]-MIN(Table1[log_Locus_count]))/(MAX(Table1[log_Locus_count])-MIN(Table1[log_Locus_count]))</f>
        <v>0.52832083357371873</v>
      </c>
      <c r="S285" s="59">
        <f>(Table1[[#This Row],[log_Alleles_count]]-MIN(Table1[log_Alleles_count]))/(MAX(Table1[log_Alleles_count])-MIN(Table1[log_Alleles_count]))</f>
        <v>0.57837981674116878</v>
      </c>
      <c r="T285" s="59">
        <v>0.99970000000000003</v>
      </c>
      <c r="U285" s="59">
        <v>0.99629999999999996</v>
      </c>
      <c r="V285" s="59">
        <f>(Table1[[#This Row],[HEG_expr_score]]-MIN(Table1[HEG_expr_score]))/(MAX(Table1[HEG_expr_score])-MIN(Table1[HEG_expr_score]))</f>
        <v>0.33333333333333331</v>
      </c>
    </row>
    <row r="286" spans="17:22" x14ac:dyDescent="0.3">
      <c r="Q286" s="59">
        <f>(Table1[[#This Row],[log_Mtb_NP_Prtn_count]]-MIN(Table1[log_Mtb_NP_Prtn_count]))/(MAX(Table1[log_Mtb_NP_Prtn_count])-MIN(Table1[log_Mtb_NP_Prtn_count]))</f>
        <v>0.46275642631951835</v>
      </c>
      <c r="R286" s="59">
        <f>(Table1[[#This Row],[log_Locus_count]]-MIN(Table1[log_Locus_count]))/(MAX(Table1[log_Locus_count])-MIN(Table1[log_Locus_count]))</f>
        <v>0.93578497401920135</v>
      </c>
      <c r="S286" s="59">
        <f>(Table1[[#This Row],[log_Alleles_count]]-MIN(Table1[log_Alleles_count]))/(MAX(Table1[log_Alleles_count])-MIN(Table1[log_Alleles_count]))</f>
        <v>0.89802963980005779</v>
      </c>
      <c r="T286" s="59">
        <v>0.99980000000000002</v>
      </c>
      <c r="U286" s="59">
        <v>0.97440000000000004</v>
      </c>
      <c r="V286" s="59">
        <f>(Table1[[#This Row],[HEG_expr_score]]-MIN(Table1[HEG_expr_score]))/(MAX(Table1[HEG_expr_score])-MIN(Table1[HEG_expr_score]))</f>
        <v>0.33333333333333331</v>
      </c>
    </row>
    <row r="287" spans="17:22" x14ac:dyDescent="0.3">
      <c r="Q287" s="59">
        <f>(Table1[[#This Row],[log_Mtb_NP_Prtn_count]]-MIN(Table1[log_Mtb_NP_Prtn_count]))/(MAX(Table1[log_Mtb_NP_Prtn_count])-MIN(Table1[log_Mtb_NP_Prtn_count]))</f>
        <v>0.23137821315975918</v>
      </c>
      <c r="R287" s="59">
        <f>(Table1[[#This Row],[log_Locus_count]]-MIN(Table1[log_Locus_count]))/(MAX(Table1[log_Locus_count])-MIN(Table1[log_Locus_count]))</f>
        <v>0.33333333333333337</v>
      </c>
      <c r="S287" s="59">
        <f>(Table1[[#This Row],[log_Alleles_count]]-MIN(Table1[log_Alleles_count]))/(MAX(Table1[log_Alleles_count])-MIN(Table1[log_Alleles_count]))</f>
        <v>0.34374045372979056</v>
      </c>
      <c r="T287" s="59">
        <v>0.99990000000000001</v>
      </c>
      <c r="U287" s="59">
        <v>0.99270000000000003</v>
      </c>
      <c r="V287" s="59">
        <f>(Table1[[#This Row],[HEG_expr_score]]-MIN(Table1[HEG_expr_score]))/(MAX(Table1[HEG_expr_score])-MIN(Table1[HEG_expr_score]))</f>
        <v>0.66666666666666663</v>
      </c>
    </row>
    <row r="288" spans="17:22" x14ac:dyDescent="0.3">
      <c r="Q288" s="59">
        <f>(Table1[[#This Row],[log_Mtb_NP_Prtn_count]]-MIN(Table1[log_Mtb_NP_Prtn_count]))/(MAX(Table1[log_Mtb_NP_Prtn_count])-MIN(Table1[log_Mtb_NP_Prtn_count]))</f>
        <v>0.23137821315975918</v>
      </c>
      <c r="R288" s="59">
        <f>(Table1[[#This Row],[log_Locus_count]]-MIN(Table1[log_Locus_count]))/(MAX(Table1[log_Locus_count])-MIN(Table1[log_Locus_count]))</f>
        <v>0.33333333333333337</v>
      </c>
      <c r="S288" s="59">
        <f>(Table1[[#This Row],[log_Alleles_count]]-MIN(Table1[log_Alleles_count]))/(MAX(Table1[log_Alleles_count])-MIN(Table1[log_Alleles_count]))</f>
        <v>0.29608191096586522</v>
      </c>
      <c r="T288" s="59">
        <v>0.91900000000000004</v>
      </c>
      <c r="U288" s="59">
        <v>0.99270000000000003</v>
      </c>
      <c r="V288" s="59">
        <f>(Table1[[#This Row],[HEG_expr_score]]-MIN(Table1[HEG_expr_score]))/(MAX(Table1[HEG_expr_score])-MIN(Table1[HEG_expr_score]))</f>
        <v>0.33333333333333331</v>
      </c>
    </row>
    <row r="289" spans="17:22" x14ac:dyDescent="0.3">
      <c r="Q289" s="59">
        <f>(Table1[[#This Row],[log_Mtb_NP_Prtn_count]]-MIN(Table1[log_Mtb_NP_Prtn_count]))/(MAX(Table1[log_Mtb_NP_Prtn_count])-MIN(Table1[log_Mtb_NP_Prtn_count]))</f>
        <v>0.23137821315975918</v>
      </c>
      <c r="R289" s="59">
        <f>(Table1[[#This Row],[log_Locus_count]]-MIN(Table1[log_Locus_count]))/(MAX(Table1[log_Locus_count])-MIN(Table1[log_Locus_count]))</f>
        <v>0.52832083357371873</v>
      </c>
      <c r="S289" s="59">
        <f>(Table1[[#This Row],[log_Alleles_count]]-MIN(Table1[log_Alleles_count]))/(MAX(Table1[log_Alleles_count])-MIN(Table1[log_Alleles_count]))</f>
        <v>0.61731968150568906</v>
      </c>
      <c r="T289" s="59">
        <v>0.99250000000000005</v>
      </c>
      <c r="U289" s="59">
        <v>0.98529999999999995</v>
      </c>
      <c r="V289" s="59">
        <f>(Table1[[#This Row],[HEG_expr_score]]-MIN(Table1[HEG_expr_score]))/(MAX(Table1[HEG_expr_score])-MIN(Table1[HEG_expr_score]))</f>
        <v>0.33333333333333331</v>
      </c>
    </row>
    <row r="290" spans="17:22" x14ac:dyDescent="0.3">
      <c r="Q290" s="59">
        <f>(Table1[[#This Row],[log_Mtb_NP_Prtn_count]]-MIN(Table1[log_Mtb_NP_Prtn_count]))/(MAX(Table1[log_Mtb_NP_Prtn_count])-MIN(Table1[log_Mtb_NP_Prtn_count]))</f>
        <v>0.23137821315975918</v>
      </c>
      <c r="R290" s="59">
        <f>(Table1[[#This Row],[log_Locus_count]]-MIN(Table1[log_Locus_count]))/(MAX(Table1[log_Locus_count])-MIN(Table1[log_Locus_count]))</f>
        <v>0.52832083357371873</v>
      </c>
      <c r="S290" s="59">
        <f>(Table1[[#This Row],[log_Alleles_count]]-MIN(Table1[log_Alleles_count]))/(MAX(Table1[log_Alleles_count])-MIN(Table1[log_Alleles_count]))</f>
        <v>0.7593439587709121</v>
      </c>
      <c r="T290" s="59">
        <v>0.99260000000000004</v>
      </c>
      <c r="U290" s="59">
        <v>0.99629999999999996</v>
      </c>
      <c r="V290" s="59">
        <f>(Table1[[#This Row],[HEG_expr_score]]-MIN(Table1[HEG_expr_score]))/(MAX(Table1[HEG_expr_score])-MIN(Table1[HEG_expr_score]))</f>
        <v>0.33333333333333331</v>
      </c>
    </row>
    <row r="291" spans="17:22" x14ac:dyDescent="0.3">
      <c r="Q291" s="59">
        <f>(Table1[[#This Row],[log_Mtb_NP_Prtn_count]]-MIN(Table1[log_Mtb_NP_Prtn_count]))/(MAX(Table1[log_Mtb_NP_Prtn_count])-MIN(Table1[log_Mtb_NP_Prtn_count]))</f>
        <v>0.23137821315975918</v>
      </c>
      <c r="R291" s="59">
        <f>(Table1[[#This Row],[log_Locus_count]]-MIN(Table1[log_Locus_count]))/(MAX(Table1[log_Locus_count])-MIN(Table1[log_Locus_count]))</f>
        <v>0.52832083357371873</v>
      </c>
      <c r="S291" s="59">
        <f>(Table1[[#This Row],[log_Alleles_count]]-MIN(Table1[log_Alleles_count]))/(MAX(Table1[log_Alleles_count])-MIN(Table1[log_Alleles_count]))</f>
        <v>0.63982236469565579</v>
      </c>
      <c r="T291" s="59">
        <v>0.99780000000000002</v>
      </c>
      <c r="U291" s="59">
        <v>0.99629999999999996</v>
      </c>
      <c r="V291" s="59">
        <f>(Table1[[#This Row],[HEG_expr_score]]-MIN(Table1[HEG_expr_score]))/(MAX(Table1[HEG_expr_score])-MIN(Table1[HEG_expr_score]))</f>
        <v>0.66666666666666663</v>
      </c>
    </row>
    <row r="292" spans="17:22" x14ac:dyDescent="0.3">
      <c r="Q292" s="59">
        <f>(Table1[[#This Row],[log_Mtb_NP_Prtn_count]]-MIN(Table1[log_Mtb_NP_Prtn_count]))/(MAX(Table1[log_Mtb_NP_Prtn_count])-MIN(Table1[log_Mtb_NP_Prtn_count]))</f>
        <v>0.23137821315975918</v>
      </c>
      <c r="R292" s="59">
        <f>(Table1[[#This Row],[log_Locus_count]]-MIN(Table1[log_Locus_count]))/(MAX(Table1[log_Locus_count])-MIN(Table1[log_Locus_count]))</f>
        <v>0.52832083357371873</v>
      </c>
      <c r="S292" s="59">
        <f>(Table1[[#This Row],[log_Alleles_count]]-MIN(Table1[log_Alleles_count]))/(MAX(Table1[log_Alleles_count])-MIN(Table1[log_Alleles_count]))</f>
        <v>0.63982236469565579</v>
      </c>
      <c r="T292" s="59">
        <v>0.99990000000000001</v>
      </c>
      <c r="U292" s="59">
        <v>0.99270000000000003</v>
      </c>
      <c r="V292" s="59">
        <f>(Table1[[#This Row],[HEG_expr_score]]-MIN(Table1[HEG_expr_score]))/(MAX(Table1[HEG_expr_score])-MIN(Table1[HEG_expr_score]))</f>
        <v>0.66666666666666663</v>
      </c>
    </row>
    <row r="293" spans="17:22" x14ac:dyDescent="0.3">
      <c r="Q293" s="59">
        <f>(Table1[[#This Row],[log_Mtb_NP_Prtn_count]]-MIN(Table1[log_Mtb_NP_Prtn_count]))/(MAX(Table1[log_Mtb_NP_Prtn_count])-MIN(Table1[log_Mtb_NP_Prtn_count]))</f>
        <v>0.23137821315975918</v>
      </c>
      <c r="R293" s="59">
        <f>(Table1[[#This Row],[log_Locus_count]]-MIN(Table1[log_Locus_count]))/(MAX(Table1[log_Locus_count])-MIN(Table1[log_Locus_count]))</f>
        <v>0.33333333333333337</v>
      </c>
      <c r="S293" s="59">
        <f>(Table1[[#This Row],[log_Alleles_count]]-MIN(Table1[log_Alleles_count]))/(MAX(Table1[log_Alleles_count])-MIN(Table1[log_Alleles_count]))</f>
        <v>0.29608191096586522</v>
      </c>
      <c r="T293" s="59">
        <v>0.99919999999999998</v>
      </c>
      <c r="U293" s="59">
        <v>1</v>
      </c>
      <c r="V293" s="59">
        <f>(Table1[[#This Row],[HEG_expr_score]]-MIN(Table1[HEG_expr_score]))/(MAX(Table1[HEG_expr_score])-MIN(Table1[HEG_expr_score]))</f>
        <v>0.66666666666666663</v>
      </c>
    </row>
    <row r="294" spans="17:22" x14ac:dyDescent="0.3">
      <c r="Q294" s="59">
        <f>(Table1[[#This Row],[log_Mtb_NP_Prtn_count]]-MIN(Table1[log_Mtb_NP_Prtn_count]))/(MAX(Table1[log_Mtb_NP_Prtn_count])-MIN(Table1[log_Mtb_NP_Prtn_count]))</f>
        <v>0.23137821315975918</v>
      </c>
      <c r="R294" s="59">
        <f>(Table1[[#This Row],[log_Locus_count]]-MIN(Table1[log_Locus_count]))/(MAX(Table1[log_Locus_count])-MIN(Table1[log_Locus_count]))</f>
        <v>0.66666666666666674</v>
      </c>
      <c r="S294" s="59">
        <f>(Table1[[#This Row],[log_Alleles_count]]-MIN(Table1[log_Alleles_count]))/(MAX(Table1[log_Alleles_count])-MIN(Table1[log_Alleles_count]))</f>
        <v>0.7593439587709121</v>
      </c>
      <c r="T294" s="59">
        <v>0.99970000000000003</v>
      </c>
      <c r="U294" s="59">
        <v>0.98899999999999999</v>
      </c>
      <c r="V294" s="59">
        <f>(Table1[[#This Row],[HEG_expr_score]]-MIN(Table1[HEG_expr_score]))/(MAX(Table1[HEG_expr_score])-MIN(Table1[HEG_expr_score]))</f>
        <v>0.33333333333333331</v>
      </c>
    </row>
    <row r="295" spans="17:22" x14ac:dyDescent="0.3">
      <c r="Q295" s="59">
        <f>(Table1[[#This Row],[log_Mtb_NP_Prtn_count]]-MIN(Table1[log_Mtb_NP_Prtn_count]))/(MAX(Table1[log_Mtb_NP_Prtn_count])-MIN(Table1[log_Mtb_NP_Prtn_count]))</f>
        <v>0</v>
      </c>
      <c r="R295" s="59">
        <f>(Table1[[#This Row],[log_Locus_count]]-MIN(Table1[log_Locus_count]))/(MAX(Table1[log_Locus_count])-MIN(Table1[log_Locus_count]))</f>
        <v>0.33333333333333337</v>
      </c>
      <c r="S295" s="59">
        <f>(Table1[[#This Row],[log_Alleles_count]]-MIN(Table1[log_Alleles_count]))/(MAX(Table1[log_Alleles_count])-MIN(Table1[log_Alleles_count]))</f>
        <v>0.23463936301137822</v>
      </c>
      <c r="T295" s="59">
        <v>0.64980000000000004</v>
      </c>
      <c r="U295" s="59">
        <v>0.99270000000000003</v>
      </c>
      <c r="V295" s="59">
        <f>(Table1[[#This Row],[HEG_expr_score]]-MIN(Table1[HEG_expr_score]))/(MAX(Table1[HEG_expr_score])-MIN(Table1[HEG_expr_score]))</f>
        <v>0</v>
      </c>
    </row>
    <row r="296" spans="17:22" x14ac:dyDescent="0.3">
      <c r="Q296" s="59">
        <f>(Table1[[#This Row],[log_Mtb_NP_Prtn_count]]-MIN(Table1[log_Mtb_NP_Prtn_count]))/(MAX(Table1[log_Mtb_NP_Prtn_count])-MIN(Table1[log_Mtb_NP_Prtn_count]))</f>
        <v>0.23137821315975918</v>
      </c>
      <c r="R296" s="59">
        <f>(Table1[[#This Row],[log_Locus_count]]-MIN(Table1[log_Locus_count]))/(MAX(Table1[log_Locus_count])-MIN(Table1[log_Locus_count]))</f>
        <v>0.66666666666666674</v>
      </c>
      <c r="S296" s="59">
        <f>(Table1[[#This Row],[log_Alleles_count]]-MIN(Table1[log_Alleles_count]))/(MAX(Table1[log_Alleles_count])-MIN(Table1[log_Alleles_count]))</f>
        <v>0.66967243416092381</v>
      </c>
      <c r="T296" s="59">
        <v>0.99809999999999999</v>
      </c>
      <c r="U296" s="59">
        <v>0.99629999999999996</v>
      </c>
      <c r="V296" s="59">
        <f>(Table1[[#This Row],[HEG_expr_score]]-MIN(Table1[HEG_expr_score]))/(MAX(Table1[HEG_expr_score])-MIN(Table1[HEG_expr_score]))</f>
        <v>0.33333333333333331</v>
      </c>
    </row>
    <row r="297" spans="17:22" x14ac:dyDescent="0.3">
      <c r="Q297" s="59">
        <f>(Table1[[#This Row],[log_Mtb_NP_Prtn_count]]-MIN(Table1[log_Mtb_NP_Prtn_count]))/(MAX(Table1[log_Mtb_NP_Prtn_count])-MIN(Table1[log_Mtb_NP_Prtn_count]))</f>
        <v>0.46275642631951835</v>
      </c>
      <c r="R297" s="59">
        <f>(Table1[[#This Row],[log_Locus_count]]-MIN(Table1[log_Locus_count]))/(MAX(Table1[log_Locus_count])-MIN(Table1[log_Locus_count]))</f>
        <v>0.33333333333333337</v>
      </c>
      <c r="S297" s="59">
        <f>(Table1[[#This Row],[log_Alleles_count]]-MIN(Table1[log_Alleles_count]))/(MAX(Table1[log_Alleles_count])-MIN(Table1[log_Alleles_count]))</f>
        <v>0.34374045372979056</v>
      </c>
      <c r="T297" s="59">
        <v>0.95240000000000002</v>
      </c>
      <c r="U297" s="59">
        <v>1</v>
      </c>
      <c r="V297" s="59">
        <f>(Table1[[#This Row],[HEG_expr_score]]-MIN(Table1[HEG_expr_score]))/(MAX(Table1[HEG_expr_score])-MIN(Table1[HEG_expr_score]))</f>
        <v>0.33333333333333331</v>
      </c>
    </row>
    <row r="298" spans="17:22" x14ac:dyDescent="0.3">
      <c r="Q298" s="59">
        <f>(Table1[[#This Row],[log_Mtb_NP_Prtn_count]]-MIN(Table1[log_Mtb_NP_Prtn_count]))/(MAX(Table1[log_Mtb_NP_Prtn_count])-MIN(Table1[log_Mtb_NP_Prtn_count]))</f>
        <v>0.23137821315975918</v>
      </c>
      <c r="R298" s="59">
        <f>(Table1[[#This Row],[log_Locus_count]]-MIN(Table1[log_Locus_count]))/(MAX(Table1[log_Locus_count])-MIN(Table1[log_Locus_count]))</f>
        <v>0.52832083357371873</v>
      </c>
      <c r="S298" s="59">
        <f>(Table1[[#This Row],[log_Alleles_count]]-MIN(Table1[log_Alleles_count]))/(MAX(Table1[log_Alleles_count])-MIN(Table1[log_Alleles_count]))</f>
        <v>0.38268031849431083</v>
      </c>
      <c r="T298" s="59">
        <v>0.78969999999999996</v>
      </c>
      <c r="U298" s="59">
        <v>1</v>
      </c>
      <c r="V298" s="59">
        <f>(Table1[[#This Row],[HEG_expr_score]]-MIN(Table1[HEG_expr_score]))/(MAX(Table1[HEG_expr_score])-MIN(Table1[HEG_expr_score]))</f>
        <v>0.33333333333333331</v>
      </c>
    </row>
    <row r="299" spans="17:22" x14ac:dyDescent="0.3">
      <c r="Q299" s="59">
        <f>(Table1[[#This Row],[log_Mtb_NP_Prtn_count]]-MIN(Table1[log_Mtb_NP_Prtn_count]))/(MAX(Table1[log_Mtb_NP_Prtn_count])-MIN(Table1[log_Mtb_NP_Prtn_count]))</f>
        <v>0.23137821315975918</v>
      </c>
      <c r="R299" s="59">
        <f>(Table1[[#This Row],[log_Locus_count]]-MIN(Table1[log_Locus_count]))/(MAX(Table1[log_Locus_count])-MIN(Table1[log_Locus_count]))</f>
        <v>0.8616541669070521</v>
      </c>
      <c r="S299" s="59">
        <f>(Table1[[#This Row],[log_Alleles_count]]-MIN(Table1[log_Alleles_count]))/(MAX(Table1[log_Alleles_count])-MIN(Table1[log_Alleles_count]))</f>
        <v>0.56364446052405415</v>
      </c>
      <c r="T299" s="59">
        <v>0.94059999999999999</v>
      </c>
      <c r="U299" s="59">
        <v>0.98529999999999995</v>
      </c>
      <c r="V299" s="59">
        <f>(Table1[[#This Row],[HEG_expr_score]]-MIN(Table1[HEG_expr_score]))/(MAX(Table1[HEG_expr_score])-MIN(Table1[HEG_expr_score]))</f>
        <v>0.66666666666666663</v>
      </c>
    </row>
    <row r="300" spans="17:22" x14ac:dyDescent="0.3">
      <c r="Q300" s="59">
        <f>(Table1[[#This Row],[log_Mtb_NP_Prtn_count]]-MIN(Table1[log_Mtb_NP_Prtn_count]))/(MAX(Table1[log_Mtb_NP_Prtn_count])-MIN(Table1[log_Mtb_NP_Prtn_count]))</f>
        <v>0.23137821315975918</v>
      </c>
      <c r="R300" s="59">
        <f>(Table1[[#This Row],[log_Locus_count]]-MIN(Table1[log_Locus_count]))/(MAX(Table1[log_Locus_count])-MIN(Table1[log_Locus_count]))</f>
        <v>0.52832083357371873</v>
      </c>
      <c r="S300" s="59">
        <f>(Table1[[#This Row],[log_Alleles_count]]-MIN(Table1[log_Alleles_count]))/(MAX(Table1[log_Alleles_count])-MIN(Table1[log_Alleles_count]))</f>
        <v>0.44412286644879784</v>
      </c>
      <c r="T300" s="59">
        <v>0.88449999999999995</v>
      </c>
      <c r="U300" s="59">
        <v>0.94140000000000001</v>
      </c>
      <c r="V300" s="59">
        <f>(Table1[[#This Row],[HEG_expr_score]]-MIN(Table1[HEG_expr_score]))/(MAX(Table1[HEG_expr_score])-MIN(Table1[HEG_expr_score]))</f>
        <v>0.66666666666666663</v>
      </c>
    </row>
    <row r="301" spans="17:22" x14ac:dyDescent="0.3">
      <c r="Q301" s="59">
        <f>(Table1[[#This Row],[log_Mtb_NP_Prtn_count]]-MIN(Table1[log_Mtb_NP_Prtn_count]))/(MAX(Table1[log_Mtb_NP_Prtn_count])-MIN(Table1[log_Mtb_NP_Prtn_count]))</f>
        <v>0.23137821315975918</v>
      </c>
      <c r="R301" s="59">
        <f>(Table1[[#This Row],[log_Locus_count]]-MIN(Table1[log_Locus_count]))/(MAX(Table1[log_Locus_count])-MIN(Table1[log_Locus_count]))</f>
        <v>0.93578497401920135</v>
      </c>
      <c r="S301" s="59">
        <f>(Table1[[#This Row],[log_Alleles_count]]-MIN(Table1[log_Alleles_count]))/(MAX(Table1[log_Alleles_count])-MIN(Table1[log_Alleles_count]))</f>
        <v>0.83975126753106089</v>
      </c>
      <c r="T301" s="59">
        <v>0.99950000000000006</v>
      </c>
      <c r="U301" s="59">
        <v>0.99270000000000003</v>
      </c>
      <c r="V301" s="59">
        <f>(Table1[[#This Row],[HEG_expr_score]]-MIN(Table1[HEG_expr_score]))/(MAX(Table1[HEG_expr_score])-MIN(Table1[HEG_expr_score]))</f>
        <v>0.66666666666666663</v>
      </c>
    </row>
    <row r="302" spans="17:22" x14ac:dyDescent="0.3">
      <c r="Q302" s="59">
        <f>(Table1[[#This Row],[log_Mtb_NP_Prtn_count]]-MIN(Table1[log_Mtb_NP_Prtn_count]))/(MAX(Table1[log_Mtb_NP_Prtn_count])-MIN(Table1[log_Mtb_NP_Prtn_count]))</f>
        <v>0.23137821315975918</v>
      </c>
      <c r="R302" s="59">
        <f>(Table1[[#This Row],[log_Locus_count]]-MIN(Table1[log_Locus_count]))/(MAX(Table1[log_Locus_count])-MIN(Table1[log_Locus_count]))</f>
        <v>0.33333333333333337</v>
      </c>
      <c r="S302" s="59">
        <f>(Table1[[#This Row],[log_Alleles_count]]-MIN(Table1[log_Alleles_count]))/(MAX(Table1[log_Alleles_count])-MIN(Table1[log_Alleles_count]))</f>
        <v>0.14804095548293261</v>
      </c>
      <c r="T302" s="59">
        <v>0.79459999999999997</v>
      </c>
      <c r="U302" s="59">
        <v>1</v>
      </c>
      <c r="V302" s="59">
        <f>(Table1[[#This Row],[HEG_expr_score]]-MIN(Table1[HEG_expr_score]))/(MAX(Table1[HEG_expr_score])-MIN(Table1[HEG_expr_score]))</f>
        <v>0.66666666666666663</v>
      </c>
    </row>
    <row r="303" spans="17:22" x14ac:dyDescent="0.3">
      <c r="Q303" s="59">
        <f>(Table1[[#This Row],[log_Mtb_NP_Prtn_count]]-MIN(Table1[log_Mtb_NP_Prtn_count]))/(MAX(Table1[log_Mtb_NP_Prtn_count])-MIN(Table1[log_Mtb_NP_Prtn_count]))</f>
        <v>0.23137821315975918</v>
      </c>
      <c r="R303" s="59">
        <f>(Table1[[#This Row],[log_Locus_count]]-MIN(Table1[log_Locus_count]))/(MAX(Table1[log_Locus_count])-MIN(Table1[log_Locus_count]))</f>
        <v>0.77397603162912088</v>
      </c>
      <c r="S303" s="59">
        <f>(Table1[[#This Row],[log_Alleles_count]]-MIN(Table1[log_Alleles_count]))/(MAX(Table1[log_Alleles_count])-MIN(Table1[log_Alleles_count]))</f>
        <v>0.71918014823661358</v>
      </c>
      <c r="T303" s="59">
        <v>0.69689999999999996</v>
      </c>
      <c r="U303" s="59">
        <v>0.99270000000000003</v>
      </c>
      <c r="V303" s="59">
        <f>(Table1[[#This Row],[HEG_expr_score]]-MIN(Table1[HEG_expr_score]))/(MAX(Table1[HEG_expr_score])-MIN(Table1[HEG_expr_score]))</f>
        <v>0.66666666666666663</v>
      </c>
    </row>
    <row r="304" spans="17:22" x14ac:dyDescent="0.3">
      <c r="Q304" s="59">
        <f>(Table1[[#This Row],[log_Mtb_NP_Prtn_count]]-MIN(Table1[log_Mtb_NP_Prtn_count]))/(MAX(Table1[log_Mtb_NP_Prtn_count])-MIN(Table1[log_Mtb_NP_Prtn_count]))</f>
        <v>0.23137821315975918</v>
      </c>
      <c r="R304" s="59">
        <f>(Table1[[#This Row],[log_Locus_count]]-MIN(Table1[log_Locus_count]))/(MAX(Table1[log_Locus_count])-MIN(Table1[log_Locus_count]))</f>
        <v>0.77397603162912088</v>
      </c>
      <c r="S304" s="59">
        <f>(Table1[[#This Row],[log_Alleles_count]]-MIN(Table1[log_Alleles_count]))/(MAX(Table1[log_Alleles_count])-MIN(Table1[log_Alleles_count]))</f>
        <v>0.7931371178131621</v>
      </c>
      <c r="T304" s="59">
        <v>0.87909999999999999</v>
      </c>
      <c r="U304" s="59">
        <v>1</v>
      </c>
      <c r="V304" s="59">
        <f>(Table1[[#This Row],[HEG_expr_score]]-MIN(Table1[HEG_expr_score]))/(MAX(Table1[HEG_expr_score])-MIN(Table1[HEG_expr_score]))</f>
        <v>0.66666666666666663</v>
      </c>
    </row>
    <row r="305" spans="17:22" x14ac:dyDescent="0.3">
      <c r="Q305" s="59">
        <f>(Table1[[#This Row],[log_Mtb_NP_Prtn_count]]-MIN(Table1[log_Mtb_NP_Prtn_count]))/(MAX(Table1[log_Mtb_NP_Prtn_count])-MIN(Table1[log_Mtb_NP_Prtn_count]))</f>
        <v>0.23137821315975918</v>
      </c>
      <c r="R305" s="59">
        <f>(Table1[[#This Row],[log_Locus_count]]-MIN(Table1[log_Locus_count]))/(MAX(Table1[log_Locus_count])-MIN(Table1[log_Locus_count]))</f>
        <v>0.77397603162912088</v>
      </c>
      <c r="S305" s="59">
        <f>(Table1[[#This Row],[log_Alleles_count]]-MIN(Table1[log_Alleles_count]))/(MAX(Table1[log_Alleles_count])-MIN(Table1[log_Alleles_count]))</f>
        <v>0.65024286805249976</v>
      </c>
      <c r="T305" s="59">
        <v>1</v>
      </c>
      <c r="U305" s="59">
        <v>0.97440000000000004</v>
      </c>
      <c r="V305" s="59">
        <f>(Table1[[#This Row],[HEG_expr_score]]-MIN(Table1[HEG_expr_score]))/(MAX(Table1[HEG_expr_score])-MIN(Table1[HEG_expr_score]))</f>
        <v>0.66666666666666663</v>
      </c>
    </row>
    <row r="306" spans="17:22" x14ac:dyDescent="0.3">
      <c r="Q306" s="59">
        <f>(Table1[[#This Row],[log_Mtb_NP_Prtn_count]]-MIN(Table1[log_Mtb_NP_Prtn_count]))/(MAX(Table1[log_Mtb_NP_Prtn_count])-MIN(Table1[log_Mtb_NP_Prtn_count]))</f>
        <v>0.23137821315975918</v>
      </c>
      <c r="R306" s="59">
        <f>(Table1[[#This Row],[log_Locus_count]]-MIN(Table1[log_Locus_count]))/(MAX(Table1[log_Locus_count])-MIN(Table1[log_Locus_count]))</f>
        <v>0.77397603162912088</v>
      </c>
      <c r="S306" s="59">
        <f>(Table1[[#This Row],[log_Alleles_count]]-MIN(Table1[log_Alleles_count]))/(MAX(Table1[log_Alleles_count])-MIN(Table1[log_Alleles_count]))</f>
        <v>0.65024286805249976</v>
      </c>
      <c r="T306" s="59">
        <v>0.97050000000000003</v>
      </c>
      <c r="U306" s="59">
        <v>1</v>
      </c>
      <c r="V306" s="59">
        <f>(Table1[[#This Row],[HEG_expr_score]]-MIN(Table1[HEG_expr_score]))/(MAX(Table1[HEG_expr_score])-MIN(Table1[HEG_expr_score]))</f>
        <v>0.66666666666666663</v>
      </c>
    </row>
    <row r="307" spans="17:22" x14ac:dyDescent="0.3">
      <c r="Q307" s="59">
        <f>(Table1[[#This Row],[log_Mtb_NP_Prtn_count]]-MIN(Table1[log_Mtb_NP_Prtn_count]))/(MAX(Table1[log_Mtb_NP_Prtn_count])-MIN(Table1[log_Mtb_NP_Prtn_count]))</f>
        <v>0.23137821315975918</v>
      </c>
      <c r="R307" s="59">
        <f>(Table1[[#This Row],[log_Locus_count]]-MIN(Table1[log_Locus_count]))/(MAX(Table1[log_Locus_count])-MIN(Table1[log_Locus_count]))</f>
        <v>0.66666666666666674</v>
      </c>
      <c r="S307" s="59">
        <f>(Table1[[#This Row],[log_Alleles_count]]-MIN(Table1[log_Alleles_count]))/(MAX(Table1[log_Alleles_count])-MIN(Table1[log_Alleles_count]))</f>
        <v>0.46927872602275644</v>
      </c>
      <c r="T307" s="59">
        <v>0.96179999999999999</v>
      </c>
      <c r="U307" s="59">
        <v>0.99270000000000003</v>
      </c>
      <c r="V307" s="59">
        <f>(Table1[[#This Row],[HEG_expr_score]]-MIN(Table1[HEG_expr_score]))/(MAX(Table1[HEG_expr_score])-MIN(Table1[HEG_expr_score]))</f>
        <v>0.66666666666666663</v>
      </c>
    </row>
    <row r="308" spans="17:22" x14ac:dyDescent="0.3">
      <c r="Q308" s="59">
        <f>(Table1[[#This Row],[log_Mtb_NP_Prtn_count]]-MIN(Table1[log_Mtb_NP_Prtn_count]))/(MAX(Table1[log_Mtb_NP_Prtn_count])-MIN(Table1[log_Mtb_NP_Prtn_count]))</f>
        <v>0.23137821315975918</v>
      </c>
      <c r="R308" s="59">
        <f>(Table1[[#This Row],[log_Locus_count]]-MIN(Table1[log_Locus_count]))/(MAX(Table1[log_Locus_count])-MIN(Table1[log_Locus_count]))</f>
        <v>0.93578497401920135</v>
      </c>
      <c r="S308" s="59">
        <f>(Table1[[#This Row],[log_Alleles_count]]-MIN(Table1[log_Alleles_count]))/(MAX(Table1[log_Alleles_count])-MIN(Table1[log_Alleles_count]))</f>
        <v>0.79828382353543237</v>
      </c>
      <c r="T308" s="59">
        <v>0.90439999999999998</v>
      </c>
      <c r="U308" s="59">
        <v>1</v>
      </c>
      <c r="V308" s="59">
        <f>(Table1[[#This Row],[HEG_expr_score]]-MIN(Table1[HEG_expr_score]))/(MAX(Table1[HEG_expr_score])-MIN(Table1[HEG_expr_score]))</f>
        <v>0.66666666666666663</v>
      </c>
    </row>
    <row r="309" spans="17:22" x14ac:dyDescent="0.3">
      <c r="Q309" s="59">
        <f>(Table1[[#This Row],[log_Mtb_NP_Prtn_count]]-MIN(Table1[log_Mtb_NP_Prtn_count]))/(MAX(Table1[log_Mtb_NP_Prtn_count])-MIN(Table1[log_Mtb_NP_Prtn_count]))</f>
        <v>0.23137821315975918</v>
      </c>
      <c r="R309" s="59">
        <f>(Table1[[#This Row],[log_Locus_count]]-MIN(Table1[log_Locus_count]))/(MAX(Table1[log_Locus_count])-MIN(Table1[log_Locus_count]))</f>
        <v>0.8616541669070521</v>
      </c>
      <c r="S309" s="59">
        <f>(Table1[[#This Row],[log_Alleles_count]]-MIN(Table1[log_Alleles_count]))/(MAX(Table1[log_Alleles_count])-MIN(Table1[log_Alleles_count]))</f>
        <v>0.71168541600698676</v>
      </c>
      <c r="T309" s="59">
        <v>0.83879999999999999</v>
      </c>
      <c r="U309" s="59">
        <v>1</v>
      </c>
      <c r="V309" s="59">
        <f>(Table1[[#This Row],[HEG_expr_score]]-MIN(Table1[HEG_expr_score]))/(MAX(Table1[HEG_expr_score])-MIN(Table1[HEG_expr_score]))</f>
        <v>0.66666666666666663</v>
      </c>
    </row>
    <row r="310" spans="17:22" x14ac:dyDescent="0.3">
      <c r="Q310" s="59">
        <f>(Table1[[#This Row],[log_Mtb_NP_Prtn_count]]-MIN(Table1[log_Mtb_NP_Prtn_count]))/(MAX(Table1[log_Mtb_NP_Prtn_count])-MIN(Table1[log_Mtb_NP_Prtn_count]))</f>
        <v>0.23137821315975918</v>
      </c>
      <c r="R310" s="59">
        <f>(Table1[[#This Row],[log_Locus_count]]-MIN(Table1[log_Locus_count]))/(MAX(Table1[log_Locus_count])-MIN(Table1[log_Locus_count]))</f>
        <v>0.52832083357371873</v>
      </c>
      <c r="S310" s="59">
        <f>(Table1[[#This Row],[log_Alleles_count]]-MIN(Table1[log_Alleles_count]))/(MAX(Table1[log_Alleles_count])-MIN(Table1[log_Alleles_count]))</f>
        <v>0.34374045372979056</v>
      </c>
      <c r="T310" s="59">
        <v>0.9083</v>
      </c>
      <c r="U310" s="59">
        <v>0.99270000000000003</v>
      </c>
      <c r="V310" s="59">
        <f>(Table1[[#This Row],[HEG_expr_score]]-MIN(Table1[HEG_expr_score]))/(MAX(Table1[HEG_expr_score])-MIN(Table1[HEG_expr_score]))</f>
        <v>0.66666666666666663</v>
      </c>
    </row>
    <row r="311" spans="17:22" x14ac:dyDescent="0.3">
      <c r="Q311" s="59">
        <f>(Table1[[#This Row],[log_Mtb_NP_Prtn_count]]-MIN(Table1[log_Mtb_NP_Prtn_count]))/(MAX(Table1[log_Mtb_NP_Prtn_count])-MIN(Table1[log_Mtb_NP_Prtn_count]))</f>
        <v>0.23137821315975918</v>
      </c>
      <c r="R311" s="59">
        <f>(Table1[[#This Row],[log_Locus_count]]-MIN(Table1[log_Locus_count]))/(MAX(Table1[log_Locus_count])-MIN(Table1[log_Locus_count]))</f>
        <v>0.8616541669070521</v>
      </c>
      <c r="S311" s="59">
        <f>(Table1[[#This Row],[log_Alleles_count]]-MIN(Table1[log_Alleles_count]))/(MAX(Table1[log_Alleles_count])-MIN(Table1[log_Alleles_count]))</f>
        <v>0.63982236469565579</v>
      </c>
      <c r="T311" s="59">
        <v>0.80200000000000005</v>
      </c>
      <c r="U311" s="59">
        <v>0.8901</v>
      </c>
      <c r="V311" s="59">
        <f>(Table1[[#This Row],[HEG_expr_score]]-MIN(Table1[HEG_expr_score]))/(MAX(Table1[HEG_expr_score])-MIN(Table1[HEG_expr_score]))</f>
        <v>0.66666666666666663</v>
      </c>
    </row>
    <row r="312" spans="17:22" x14ac:dyDescent="0.3">
      <c r="Q312" s="59">
        <f>(Table1[[#This Row],[log_Mtb_NP_Prtn_count]]-MIN(Table1[log_Mtb_NP_Prtn_count]))/(MAX(Table1[log_Mtb_NP_Prtn_count])-MIN(Table1[log_Mtb_NP_Prtn_count]))</f>
        <v>0.23137821315975918</v>
      </c>
      <c r="R312" s="59">
        <f>(Table1[[#This Row],[log_Locus_count]]-MIN(Table1[log_Locus_count]))/(MAX(Table1[log_Locus_count])-MIN(Table1[log_Locus_count]))</f>
        <v>0.77397603162912088</v>
      </c>
      <c r="S312" s="59">
        <f>(Table1[[#This Row],[log_Alleles_count]]-MIN(Table1[log_Alleles_count]))/(MAX(Table1[log_Alleles_count])-MIN(Table1[log_Alleles_count]))</f>
        <v>0.73342395543969241</v>
      </c>
      <c r="T312" s="59">
        <v>0.90920000000000001</v>
      </c>
      <c r="U312" s="59">
        <v>0.98899999999999999</v>
      </c>
      <c r="V312" s="59">
        <f>(Table1[[#This Row],[HEG_expr_score]]-MIN(Table1[HEG_expr_score]))/(MAX(Table1[HEG_expr_score])-MIN(Table1[HEG_expr_score]))</f>
        <v>0.66666666666666663</v>
      </c>
    </row>
    <row r="313" spans="17:22" x14ac:dyDescent="0.3">
      <c r="Q313" s="59">
        <f>(Table1[[#This Row],[log_Mtb_NP_Prtn_count]]-MIN(Table1[log_Mtb_NP_Prtn_count]))/(MAX(Table1[log_Mtb_NP_Prtn_count])-MIN(Table1[log_Mtb_NP_Prtn_count]))</f>
        <v>0.23137821315975918</v>
      </c>
      <c r="R313" s="59">
        <f>(Table1[[#This Row],[log_Locus_count]]-MIN(Table1[log_Locus_count]))/(MAX(Table1[log_Locus_count])-MIN(Table1[log_Locus_count]))</f>
        <v>0.8616541669070521</v>
      </c>
      <c r="S313" s="59">
        <f>(Table1[[#This Row],[log_Alleles_count]]-MIN(Table1[log_Alleles_count]))/(MAX(Table1[log_Alleles_count])-MIN(Table1[log_Alleles_count]))</f>
        <v>0.69585758706353373</v>
      </c>
      <c r="T313" s="59">
        <v>0.87</v>
      </c>
      <c r="U313" s="59">
        <v>1</v>
      </c>
      <c r="V313" s="59">
        <f>(Table1[[#This Row],[HEG_expr_score]]-MIN(Table1[HEG_expr_score]))/(MAX(Table1[HEG_expr_score])-MIN(Table1[HEG_expr_score]))</f>
        <v>0.66666666666666663</v>
      </c>
    </row>
    <row r="314" spans="17:22" x14ac:dyDescent="0.3">
      <c r="Q314" s="59">
        <f>(Table1[[#This Row],[log_Mtb_NP_Prtn_count]]-MIN(Table1[log_Mtb_NP_Prtn_count]))/(MAX(Table1[log_Mtb_NP_Prtn_count])-MIN(Table1[log_Mtb_NP_Prtn_count]))</f>
        <v>0.23137821315975918</v>
      </c>
      <c r="R314" s="59">
        <f>(Table1[[#This Row],[log_Locus_count]]-MIN(Table1[log_Locus_count]))/(MAX(Table1[log_Locus_count])-MIN(Table1[log_Locus_count]))</f>
        <v>0.77397603162912088</v>
      </c>
      <c r="S314" s="59">
        <f>(Table1[[#This Row],[log_Alleles_count]]-MIN(Table1[log_Alleles_count]))/(MAX(Table1[log_Alleles_count])-MIN(Table1[log_Alleles_count]))</f>
        <v>0.67876222946017606</v>
      </c>
      <c r="T314" s="59">
        <v>0.7147</v>
      </c>
      <c r="U314" s="59">
        <v>1</v>
      </c>
      <c r="V314" s="59">
        <f>(Table1[[#This Row],[HEG_expr_score]]-MIN(Table1[HEG_expr_score]))/(MAX(Table1[HEG_expr_score])-MIN(Table1[HEG_expr_score]))</f>
        <v>0.66666666666666663</v>
      </c>
    </row>
    <row r="315" spans="17:22" x14ac:dyDescent="0.3">
      <c r="Q315" s="59">
        <f>(Table1[[#This Row],[log_Mtb_NP_Prtn_count]]-MIN(Table1[log_Mtb_NP_Prtn_count]))/(MAX(Table1[log_Mtb_NP_Prtn_count])-MIN(Table1[log_Mtb_NP_Prtn_count]))</f>
        <v>0.23137821315975918</v>
      </c>
      <c r="R315" s="59">
        <f>(Table1[[#This Row],[log_Locus_count]]-MIN(Table1[log_Locus_count]))/(MAX(Table1[log_Locus_count])-MIN(Table1[log_Locus_count]))</f>
        <v>0.77397603162912088</v>
      </c>
      <c r="S315" s="59">
        <f>(Table1[[#This Row],[log_Alleles_count]]-MIN(Table1[log_Alleles_count]))/(MAX(Table1[log_Alleles_count])-MIN(Table1[log_Alleles_count]))</f>
        <v>0.63982236469565579</v>
      </c>
      <c r="T315" s="59">
        <v>0.81210000000000004</v>
      </c>
      <c r="U315" s="59">
        <v>1</v>
      </c>
      <c r="V315" s="59">
        <f>(Table1[[#This Row],[HEG_expr_score]]-MIN(Table1[HEG_expr_score]))/(MAX(Table1[HEG_expr_score])-MIN(Table1[HEG_expr_score]))</f>
        <v>0.66666666666666663</v>
      </c>
    </row>
    <row r="316" spans="17:22" x14ac:dyDescent="0.3">
      <c r="Q316" s="59">
        <f>(Table1[[#This Row],[log_Mtb_NP_Prtn_count]]-MIN(Table1[log_Mtb_NP_Prtn_count]))/(MAX(Table1[log_Mtb_NP_Prtn_count])-MIN(Table1[log_Mtb_NP_Prtn_count]))</f>
        <v>0.23137821315975918</v>
      </c>
      <c r="R316" s="59">
        <f>(Table1[[#This Row],[log_Locus_count]]-MIN(Table1[log_Locus_count]))/(MAX(Table1[log_Locus_count])-MIN(Table1[log_Locus_count]))</f>
        <v>0.8616541669070521</v>
      </c>
      <c r="S316" s="59">
        <f>(Table1[[#This Row],[log_Alleles_count]]-MIN(Table1[log_Alleles_count]))/(MAX(Table1[log_Alleles_count])-MIN(Table1[log_Alleles_count]))</f>
        <v>0.77690820339535904</v>
      </c>
      <c r="T316" s="59">
        <v>0.76719999999999999</v>
      </c>
      <c r="U316" s="59">
        <v>1</v>
      </c>
      <c r="V316" s="59">
        <f>(Table1[[#This Row],[HEG_expr_score]]-MIN(Table1[HEG_expr_score]))/(MAX(Table1[HEG_expr_score])-MIN(Table1[HEG_expr_score]))</f>
        <v>0.66666666666666663</v>
      </c>
    </row>
    <row r="317" spans="17:22" x14ac:dyDescent="0.3">
      <c r="Q317" s="59">
        <f>(Table1[[#This Row],[log_Mtb_NP_Prtn_count]]-MIN(Table1[log_Mtb_NP_Prtn_count]))/(MAX(Table1[log_Mtb_NP_Prtn_count])-MIN(Table1[log_Mtb_NP_Prtn_count]))</f>
        <v>0.23137821315975918</v>
      </c>
      <c r="R317" s="59">
        <f>(Table1[[#This Row],[log_Locus_count]]-MIN(Table1[log_Locus_count]))/(MAX(Table1[log_Locus_count])-MIN(Table1[log_Locus_count]))</f>
        <v>0.77397603162912088</v>
      </c>
      <c r="S317" s="59">
        <f>(Table1[[#This Row],[log_Alleles_count]]-MIN(Table1[log_Alleles_count]))/(MAX(Table1[log_Alleles_count])-MIN(Table1[log_Alleles_count]))</f>
        <v>0.79828382353543237</v>
      </c>
      <c r="T317" s="59">
        <v>0.66979999999999995</v>
      </c>
      <c r="U317" s="59">
        <v>1</v>
      </c>
      <c r="V317" s="59">
        <f>(Table1[[#This Row],[HEG_expr_score]]-MIN(Table1[HEG_expr_score]))/(MAX(Table1[HEG_expr_score])-MIN(Table1[HEG_expr_score]))</f>
        <v>0.66666666666666663</v>
      </c>
    </row>
    <row r="318" spans="17:22" x14ac:dyDescent="0.3">
      <c r="Q318" s="59">
        <f>(Table1[[#This Row],[log_Mtb_NP_Prtn_count]]-MIN(Table1[log_Mtb_NP_Prtn_count]))/(MAX(Table1[log_Mtb_NP_Prtn_count])-MIN(Table1[log_Mtb_NP_Prtn_count]))</f>
        <v>0.23137821315975918</v>
      </c>
      <c r="R318" s="59">
        <f>(Table1[[#This Row],[log_Locus_count]]-MIN(Table1[log_Locus_count]))/(MAX(Table1[log_Locus_count])-MIN(Table1[log_Locus_count]))</f>
        <v>0.66666666666666674</v>
      </c>
      <c r="S318" s="59">
        <f>(Table1[[#This Row],[log_Alleles_count]]-MIN(Table1[log_Alleles_count]))/(MAX(Table1[log_Alleles_count])-MIN(Table1[log_Alleles_count]))</f>
        <v>0.73342395543969241</v>
      </c>
      <c r="T318" s="59">
        <v>0.89510000000000001</v>
      </c>
      <c r="U318" s="59">
        <v>1</v>
      </c>
      <c r="V318" s="59">
        <f>(Table1[[#This Row],[HEG_expr_score]]-MIN(Table1[HEG_expr_score]))/(MAX(Table1[HEG_expr_score])-MIN(Table1[HEG_expr_score]))</f>
        <v>0.66666666666666663</v>
      </c>
    </row>
    <row r="319" spans="17:22" x14ac:dyDescent="0.3">
      <c r="Q319" s="59">
        <f>(Table1[[#This Row],[log_Mtb_NP_Prtn_count]]-MIN(Table1[log_Mtb_NP_Prtn_count]))/(MAX(Table1[log_Mtb_NP_Prtn_count])-MIN(Table1[log_Mtb_NP_Prtn_count]))</f>
        <v>0.23137821315975918</v>
      </c>
      <c r="R319" s="59">
        <f>(Table1[[#This Row],[log_Locus_count]]-MIN(Table1[log_Locus_count]))/(MAX(Table1[log_Locus_count])-MIN(Table1[log_Locus_count]))</f>
        <v>0.66666666666666674</v>
      </c>
      <c r="S319" s="59">
        <f>(Table1[[#This Row],[log_Alleles_count]]-MIN(Table1[log_Alleles_count]))/(MAX(Table1[log_Alleles_count])-MIN(Table1[log_Alleles_count]))</f>
        <v>0.74677692526231187</v>
      </c>
      <c r="T319" s="59">
        <v>0.8538</v>
      </c>
      <c r="U319" s="59">
        <v>0.99270000000000003</v>
      </c>
      <c r="V319" s="59">
        <f>(Table1[[#This Row],[HEG_expr_score]]-MIN(Table1[HEG_expr_score]))/(MAX(Table1[HEG_expr_score])-MIN(Table1[HEG_expr_score]))</f>
        <v>0.66666666666666663</v>
      </c>
    </row>
    <row r="320" spans="17:22" x14ac:dyDescent="0.3">
      <c r="Q320" s="59">
        <f>(Table1[[#This Row],[log_Mtb_NP_Prtn_count]]-MIN(Table1[log_Mtb_NP_Prtn_count]))/(MAX(Table1[log_Mtb_NP_Prtn_count])-MIN(Table1[log_Mtb_NP_Prtn_count]))</f>
        <v>0.23137821315975918</v>
      </c>
      <c r="R320" s="59">
        <f>(Table1[[#This Row],[log_Locus_count]]-MIN(Table1[log_Locus_count]))/(MAX(Table1[log_Locus_count])-MIN(Table1[log_Locus_count]))</f>
        <v>0.77397603162912088</v>
      </c>
      <c r="S320" s="59">
        <f>(Table1[[#This Row],[log_Alleles_count]]-MIN(Table1[log_Alleles_count]))/(MAX(Table1[log_Alleles_count])-MIN(Table1[log_Alleles_count]))</f>
        <v>0.60511190451968278</v>
      </c>
      <c r="T320" s="59">
        <v>0.73309999999999997</v>
      </c>
      <c r="U320" s="59">
        <v>0.98899999999999999</v>
      </c>
      <c r="V320" s="59">
        <f>(Table1[[#This Row],[HEG_expr_score]]-MIN(Table1[HEG_expr_score]))/(MAX(Table1[HEG_expr_score])-MIN(Table1[HEG_expr_score]))</f>
        <v>0.66666666666666663</v>
      </c>
    </row>
    <row r="321" spans="17:22" x14ac:dyDescent="0.3">
      <c r="Q321" s="59">
        <f>(Table1[[#This Row],[log_Mtb_NP_Prtn_count]]-MIN(Table1[log_Mtb_NP_Prtn_count]))/(MAX(Table1[log_Mtb_NP_Prtn_count])-MIN(Table1[log_Mtb_NP_Prtn_count]))</f>
        <v>0.23137821315975918</v>
      </c>
      <c r="R321" s="59">
        <f>(Table1[[#This Row],[log_Locus_count]]-MIN(Table1[log_Locus_count]))/(MAX(Table1[log_Locus_count])-MIN(Table1[log_Locus_count]))</f>
        <v>0</v>
      </c>
      <c r="S321" s="59">
        <f>(Table1[[#This Row],[log_Alleles_count]]-MIN(Table1[log_Alleles_count]))/(MAX(Table1[log_Alleles_count])-MIN(Table1[log_Alleles_count]))</f>
        <v>0</v>
      </c>
      <c r="T321" s="59">
        <v>0.89470000000000005</v>
      </c>
      <c r="U321" s="59">
        <v>0.98899999999999999</v>
      </c>
      <c r="V321" s="59">
        <f>(Table1[[#This Row],[HEG_expr_score]]-MIN(Table1[HEG_expr_score]))/(MAX(Table1[HEG_expr_score])-MIN(Table1[HEG_expr_score]))</f>
        <v>0.66666666666666663</v>
      </c>
    </row>
    <row r="322" spans="17:22" x14ac:dyDescent="0.3">
      <c r="Q322" s="59">
        <f>(Table1[[#This Row],[log_Mtb_NP_Prtn_count]]-MIN(Table1[log_Mtb_NP_Prtn_count]))/(MAX(Table1[log_Mtb_NP_Prtn_count])-MIN(Table1[log_Mtb_NP_Prtn_count]))</f>
        <v>0.23137821315975918</v>
      </c>
      <c r="R322" s="59">
        <f>(Table1[[#This Row],[log_Locus_count]]-MIN(Table1[log_Locus_count]))/(MAX(Table1[log_Locus_count])-MIN(Table1[log_Locus_count]))</f>
        <v>0.33333333333333337</v>
      </c>
      <c r="S322" s="59">
        <f>(Table1[[#This Row],[log_Alleles_count]]-MIN(Table1[log_Alleles_count]))/(MAX(Table1[log_Alleles_count])-MIN(Table1[log_Alleles_count]))</f>
        <v>0.23463936301137822</v>
      </c>
      <c r="T322" s="59">
        <v>0.9173</v>
      </c>
      <c r="U322" s="59">
        <v>0.99629999999999996</v>
      </c>
      <c r="V322" s="59">
        <f>(Table1[[#This Row],[HEG_expr_score]]-MIN(Table1[HEG_expr_score]))/(MAX(Table1[HEG_expr_score])-MIN(Table1[HEG_expr_score]))</f>
        <v>0.33333333333333331</v>
      </c>
    </row>
    <row r="323" spans="17:22" x14ac:dyDescent="0.3">
      <c r="Q323" s="59">
        <f>(Table1[[#This Row],[log_Mtb_NP_Prtn_count]]-MIN(Table1[log_Mtb_NP_Prtn_count]))/(MAX(Table1[log_Mtb_NP_Prtn_count])-MIN(Table1[log_Mtb_NP_Prtn_count]))</f>
        <v>0.36672579134208461</v>
      </c>
      <c r="R323" s="59">
        <f>(Table1[[#This Row],[log_Locus_count]]-MIN(Table1[log_Locus_count]))/(MAX(Table1[log_Locus_count])-MIN(Table1[log_Locus_count]))</f>
        <v>0.33333333333333337</v>
      </c>
      <c r="S323" s="59">
        <f>(Table1[[#This Row],[log_Alleles_count]]-MIN(Table1[log_Alleles_count]))/(MAX(Table1[log_Alleles_count])-MIN(Table1[log_Alleles_count]))</f>
        <v>0.54781663158060112</v>
      </c>
      <c r="T323" s="59">
        <v>0.97409999999999997</v>
      </c>
      <c r="U323" s="59">
        <v>0.98529999999999995</v>
      </c>
      <c r="V323" s="59">
        <f>(Table1[[#This Row],[HEG_expr_score]]-MIN(Table1[HEG_expr_score]))/(MAX(Table1[HEG_expr_score])-MIN(Table1[HEG_expr_score]))</f>
        <v>0.66666666666666663</v>
      </c>
    </row>
    <row r="324" spans="17:22" x14ac:dyDescent="0.3">
      <c r="Q324" s="59">
        <f>(Table1[[#This Row],[log_Mtb_NP_Prtn_count]]-MIN(Table1[log_Mtb_NP_Prtn_count]))/(MAX(Table1[log_Mtb_NP_Prtn_count])-MIN(Table1[log_Mtb_NP_Prtn_count]))</f>
        <v>0.23137821315975918</v>
      </c>
      <c r="R324" s="59">
        <f>(Table1[[#This Row],[log_Locus_count]]-MIN(Table1[log_Locus_count]))/(MAX(Table1[log_Locus_count])-MIN(Table1[log_Locus_count]))</f>
        <v>0.66666666666666674</v>
      </c>
      <c r="S324" s="59">
        <f>(Table1[[#This Row],[log_Alleles_count]]-MIN(Table1[log_Alleles_count]))/(MAX(Table1[log_Alleles_count])-MIN(Table1[log_Alleles_count]))</f>
        <v>0.51213756225093365</v>
      </c>
      <c r="T324" s="59">
        <v>0.84350000000000003</v>
      </c>
      <c r="U324" s="59">
        <v>0.99629999999999996</v>
      </c>
      <c r="V324" s="59">
        <f>(Table1[[#This Row],[HEG_expr_score]]-MIN(Table1[HEG_expr_score]))/(MAX(Table1[HEG_expr_score])-MIN(Table1[HEG_expr_score]))</f>
        <v>0.66666666666666663</v>
      </c>
    </row>
    <row r="325" spans="17:22" x14ac:dyDescent="0.3">
      <c r="Q325" s="59">
        <f>(Table1[[#This Row],[log_Mtb_NP_Prtn_count]]-MIN(Table1[log_Mtb_NP_Prtn_count]))/(MAX(Table1[log_Mtb_NP_Prtn_count])-MIN(Table1[log_Mtb_NP_Prtn_count]))</f>
        <v>0.23137821315975918</v>
      </c>
      <c r="R325" s="59">
        <f>(Table1[[#This Row],[log_Locus_count]]-MIN(Table1[log_Locus_count]))/(MAX(Table1[log_Locus_count])-MIN(Table1[log_Locus_count]))</f>
        <v>0.8616541669070521</v>
      </c>
      <c r="S325" s="59">
        <f>(Table1[[#This Row],[log_Alleles_count]]-MIN(Table1[log_Alleles_count]))/(MAX(Table1[log_Alleles_count])-MIN(Table1[log_Alleles_count]))</f>
        <v>0.66017851773386627</v>
      </c>
      <c r="T325" s="59">
        <v>0.92169999999999996</v>
      </c>
      <c r="U325" s="59">
        <v>0.99629999999999996</v>
      </c>
      <c r="V325" s="59">
        <f>(Table1[[#This Row],[HEG_expr_score]]-MIN(Table1[HEG_expr_score]))/(MAX(Table1[HEG_expr_score])-MIN(Table1[HEG_expr_score]))</f>
        <v>0.66666666666666663</v>
      </c>
    </row>
    <row r="326" spans="17:22" x14ac:dyDescent="0.3">
      <c r="Q326" s="59">
        <f>(Table1[[#This Row],[log_Mtb_NP_Prtn_count]]-MIN(Table1[log_Mtb_NP_Prtn_count]))/(MAX(Table1[log_Mtb_NP_Prtn_count])-MIN(Table1[log_Mtb_NP_Prtn_count]))</f>
        <v>0.23137821315975918</v>
      </c>
      <c r="R326" s="59">
        <f>(Table1[[#This Row],[log_Locus_count]]-MIN(Table1[log_Locus_count]))/(MAX(Table1[log_Locus_count])-MIN(Table1[log_Locus_count]))</f>
        <v>0.77397603162912088</v>
      </c>
      <c r="S326" s="59">
        <f>(Table1[[#This Row],[log_Alleles_count]]-MIN(Table1[log_Alleles_count]))/(MAX(Table1[log_Alleles_count])-MIN(Table1[log_Alleles_count]))</f>
        <v>0.78786332017858829</v>
      </c>
      <c r="T326" s="59">
        <v>0.69710000000000005</v>
      </c>
      <c r="U326" s="59">
        <v>1</v>
      </c>
      <c r="V326" s="59">
        <f>(Table1[[#This Row],[HEG_expr_score]]-MIN(Table1[HEG_expr_score]))/(MAX(Table1[HEG_expr_score])-MIN(Table1[HEG_expr_score]))</f>
        <v>0.66666666666666663</v>
      </c>
    </row>
    <row r="327" spans="17:22" x14ac:dyDescent="0.3">
      <c r="Q327" s="59">
        <f>(Table1[[#This Row],[log_Mtb_NP_Prtn_count]]-MIN(Table1[log_Mtb_NP_Prtn_count]))/(MAX(Table1[log_Mtb_NP_Prtn_count])-MIN(Table1[log_Mtb_NP_Prtn_count]))</f>
        <v>0.23137821315975918</v>
      </c>
      <c r="R327" s="59">
        <f>(Table1[[#This Row],[log_Locus_count]]-MIN(Table1[log_Locus_count]))/(MAX(Table1[log_Locus_count])-MIN(Table1[log_Locus_count]))</f>
        <v>0.8616541669070521</v>
      </c>
      <c r="S327" s="59">
        <f>(Table1[[#This Row],[log_Alleles_count]]-MIN(Table1[log_Alleles_count]))/(MAX(Table1[log_Alleles_count])-MIN(Table1[log_Alleles_count]))</f>
        <v>0.54781663158060112</v>
      </c>
      <c r="T327" s="59">
        <v>0.82199999999999995</v>
      </c>
      <c r="U327" s="59">
        <v>1</v>
      </c>
      <c r="V327" s="59">
        <f>(Table1[[#This Row],[HEG_expr_score]]-MIN(Table1[HEG_expr_score]))/(MAX(Table1[HEG_expr_score])-MIN(Table1[HEG_expr_score]))</f>
        <v>0.66666666666666663</v>
      </c>
    </row>
    <row r="328" spans="17:22" x14ac:dyDescent="0.3">
      <c r="Q328" s="59">
        <f>(Table1[[#This Row],[log_Mtb_NP_Prtn_count]]-MIN(Table1[log_Mtb_NP_Prtn_count]))/(MAX(Table1[log_Mtb_NP_Prtn_count])-MIN(Table1[log_Mtb_NP_Prtn_count]))</f>
        <v>0.23137821315975918</v>
      </c>
      <c r="R328" s="59">
        <f>(Table1[[#This Row],[log_Locus_count]]-MIN(Table1[log_Locus_count]))/(MAX(Table1[log_Locus_count])-MIN(Table1[log_Locus_count]))</f>
        <v>0.77397603162912088</v>
      </c>
      <c r="S328" s="59">
        <f>(Table1[[#This Row],[log_Alleles_count]]-MIN(Table1[log_Alleles_count]))/(MAX(Table1[log_Alleles_count])-MIN(Table1[log_Alleles_count]))</f>
        <v>0.57837981674116878</v>
      </c>
      <c r="T328" s="59">
        <v>0.73709999999999998</v>
      </c>
      <c r="U328" s="59">
        <v>1</v>
      </c>
      <c r="V328" s="59">
        <f>(Table1[[#This Row],[HEG_expr_score]]-MIN(Table1[HEG_expr_score]))/(MAX(Table1[HEG_expr_score])-MIN(Table1[HEG_expr_score]))</f>
        <v>0.66666666666666663</v>
      </c>
    </row>
    <row r="329" spans="17:22" x14ac:dyDescent="0.3">
      <c r="Q329" s="59">
        <f>(Table1[[#This Row],[log_Mtb_NP_Prtn_count]]-MIN(Table1[log_Mtb_NP_Prtn_count]))/(MAX(Table1[log_Mtb_NP_Prtn_count])-MIN(Table1[log_Mtb_NP_Prtn_count]))</f>
        <v>0.23137821315975918</v>
      </c>
      <c r="R329" s="59">
        <f>(Table1[[#This Row],[log_Locus_count]]-MIN(Table1[log_Locus_count]))/(MAX(Table1[log_Locus_count])-MIN(Table1[log_Locus_count]))</f>
        <v>0.77397603162912088</v>
      </c>
      <c r="S329" s="59">
        <f>(Table1[[#This Row],[log_Alleles_count]]-MIN(Table1[log_Alleles_count]))/(MAX(Table1[log_Alleles_count])-MIN(Table1[log_Alleles_count]))</f>
        <v>0.71918014823661358</v>
      </c>
      <c r="T329" s="59">
        <v>0.87090000000000001</v>
      </c>
      <c r="U329" s="59">
        <v>0.99270000000000003</v>
      </c>
      <c r="V329" s="59">
        <f>(Table1[[#This Row],[HEG_expr_score]]-MIN(Table1[HEG_expr_score]))/(MAX(Table1[HEG_expr_score])-MIN(Table1[HEG_expr_score]))</f>
        <v>0.66666666666666663</v>
      </c>
    </row>
    <row r="330" spans="17:22" x14ac:dyDescent="0.3">
      <c r="Q330" s="59">
        <f>(Table1[[#This Row],[log_Mtb_NP_Prtn_count]]-MIN(Table1[log_Mtb_NP_Prtn_count]))/(MAX(Table1[log_Mtb_NP_Prtn_count])-MIN(Table1[log_Mtb_NP_Prtn_count]))</f>
        <v>0.23137821315975918</v>
      </c>
      <c r="R330" s="59">
        <f>(Table1[[#This Row],[log_Locus_count]]-MIN(Table1[log_Locus_count]))/(MAX(Table1[log_Locus_count])-MIN(Table1[log_Locus_count]))</f>
        <v>0.8616541669070521</v>
      </c>
      <c r="S330" s="59">
        <f>(Table1[[#This Row],[log_Alleles_count]]-MIN(Table1[log_Alleles_count]))/(MAX(Table1[log_Alleles_count])-MIN(Table1[log_Alleles_count]))</f>
        <v>0.82230664091720296</v>
      </c>
      <c r="T330" s="59">
        <v>0.72840000000000005</v>
      </c>
      <c r="U330" s="59">
        <v>1</v>
      </c>
      <c r="V330" s="59">
        <f>(Table1[[#This Row],[HEG_expr_score]]-MIN(Table1[HEG_expr_score]))/(MAX(Table1[HEG_expr_score])-MIN(Table1[HEG_expr_score]))</f>
        <v>0.33333333333333331</v>
      </c>
    </row>
    <row r="331" spans="17:22" x14ac:dyDescent="0.3">
      <c r="Q331" s="59">
        <f>(Table1[[#This Row],[log_Mtb_NP_Prtn_count]]-MIN(Table1[log_Mtb_NP_Prtn_count]))/(MAX(Table1[log_Mtb_NP_Prtn_count])-MIN(Table1[log_Mtb_NP_Prtn_count]))</f>
        <v>0.23137821315975918</v>
      </c>
      <c r="R331" s="59">
        <f>(Table1[[#This Row],[log_Locus_count]]-MIN(Table1[log_Locus_count]))/(MAX(Table1[log_Locus_count])-MIN(Table1[log_Locus_count]))</f>
        <v>1</v>
      </c>
      <c r="S331" s="59">
        <f>(Table1[[#This Row],[log_Alleles_count]]-MIN(Table1[log_Alleles_count]))/(MAX(Table1[log_Alleles_count])-MIN(Table1[log_Alleles_count]))</f>
        <v>0.97924796556517568</v>
      </c>
      <c r="T331" s="59">
        <v>0.78859999999999997</v>
      </c>
      <c r="U331" s="59">
        <v>0.94140000000000001</v>
      </c>
      <c r="V331" s="59">
        <f>(Table1[[#This Row],[HEG_expr_score]]-MIN(Table1[HEG_expr_score]))/(MAX(Table1[HEG_expr_score])-MIN(Table1[HEG_expr_score]))</f>
        <v>0.33333333333333331</v>
      </c>
    </row>
    <row r="332" spans="17:22" x14ac:dyDescent="0.3">
      <c r="Q332" s="59">
        <f>(Table1[[#This Row],[log_Mtb_NP_Prtn_count]]-MIN(Table1[log_Mtb_NP_Prtn_count]))/(MAX(Table1[log_Mtb_NP_Prtn_count])-MIN(Table1[log_Mtb_NP_Prtn_count]))</f>
        <v>0.23137821315975918</v>
      </c>
      <c r="R332" s="59">
        <f>(Table1[[#This Row],[log_Locus_count]]-MIN(Table1[log_Locus_count]))/(MAX(Table1[log_Locus_count])-MIN(Table1[log_Locus_count]))</f>
        <v>0.93578497401920135</v>
      </c>
      <c r="S332" s="59">
        <f>(Table1[[#This Row],[log_Alleles_count]]-MIN(Table1[log_Alleles_count]))/(MAX(Table1[log_Alleles_count])-MIN(Table1[log_Alleles_count]))</f>
        <v>0.95135037447239212</v>
      </c>
      <c r="T332" s="59">
        <v>0.93079999999999996</v>
      </c>
      <c r="U332" s="59">
        <v>0.90480000000000005</v>
      </c>
      <c r="V332" s="59">
        <f>(Table1[[#This Row],[HEG_expr_score]]-MIN(Table1[HEG_expr_score]))/(MAX(Table1[HEG_expr_score])-MIN(Table1[HEG_expr_score]))</f>
        <v>0</v>
      </c>
    </row>
    <row r="333" spans="17:22" x14ac:dyDescent="0.3">
      <c r="Q333" s="59">
        <f>(Table1[[#This Row],[log_Mtb_NP_Prtn_count]]-MIN(Table1[log_Mtb_NP_Prtn_count]))/(MAX(Table1[log_Mtb_NP_Prtn_count])-MIN(Table1[log_Mtb_NP_Prtn_count]))</f>
        <v>0.23137821315975918</v>
      </c>
      <c r="R333" s="59">
        <f>(Table1[[#This Row],[log_Locus_count]]-MIN(Table1[log_Locus_count]))/(MAX(Table1[log_Locus_count])-MIN(Table1[log_Locus_count]))</f>
        <v>0.93578497401920135</v>
      </c>
      <c r="S333" s="59">
        <f>(Table1[[#This Row],[log_Alleles_count]]-MIN(Table1[log_Alleles_count]))/(MAX(Table1[log_Alleles_count])-MIN(Table1[log_Alleles_count]))</f>
        <v>0.89802963980005779</v>
      </c>
      <c r="T333" s="59">
        <v>0.91949999999999998</v>
      </c>
      <c r="U333" s="59">
        <v>0.99629999999999996</v>
      </c>
      <c r="V333" s="59">
        <f>(Table1[[#This Row],[HEG_expr_score]]-MIN(Table1[HEG_expr_score]))/(MAX(Table1[HEG_expr_score])-MIN(Table1[HEG_expr_score]))</f>
        <v>0.33333333333333331</v>
      </c>
    </row>
    <row r="334" spans="17:22" x14ac:dyDescent="0.3">
      <c r="Q334" s="59">
        <f>(Table1[[#This Row],[log_Mtb_NP_Prtn_count]]-MIN(Table1[log_Mtb_NP_Prtn_count]))/(MAX(Table1[log_Mtb_NP_Prtn_count])-MIN(Table1[log_Mtb_NP_Prtn_count]))</f>
        <v>0.23137821315975918</v>
      </c>
      <c r="R334" s="59">
        <f>(Table1[[#This Row],[log_Locus_count]]-MIN(Table1[log_Locus_count]))/(MAX(Table1[log_Locus_count])-MIN(Table1[log_Locus_count]))</f>
        <v>0.8616541669070521</v>
      </c>
      <c r="S334" s="59">
        <f>(Table1[[#This Row],[log_Alleles_count]]-MIN(Table1[log_Alleles_count]))/(MAX(Table1[log_Alleles_count])-MIN(Table1[log_Alleles_count]))</f>
        <v>0.77690820339535904</v>
      </c>
      <c r="T334" s="59">
        <v>0.68089999999999995</v>
      </c>
      <c r="U334" s="59">
        <v>0.99629999999999996</v>
      </c>
      <c r="V334" s="59">
        <f>(Table1[[#This Row],[HEG_expr_score]]-MIN(Table1[HEG_expr_score]))/(MAX(Table1[HEG_expr_score])-MIN(Table1[HEG_expr_score]))</f>
        <v>0.33333333333333331</v>
      </c>
    </row>
    <row r="335" spans="17:22" x14ac:dyDescent="0.3">
      <c r="Q335" s="59">
        <f>(Table1[[#This Row],[log_Mtb_NP_Prtn_count]]-MIN(Table1[log_Mtb_NP_Prtn_count]))/(MAX(Table1[log_Mtb_NP_Prtn_count])-MIN(Table1[log_Mtb_NP_Prtn_count]))</f>
        <v>0.23137821315975918</v>
      </c>
      <c r="R335" s="59">
        <f>(Table1[[#This Row],[log_Locus_count]]-MIN(Table1[log_Locus_count]))/(MAX(Table1[log_Locus_count])-MIN(Table1[log_Locus_count]))</f>
        <v>0.52832083357371873</v>
      </c>
      <c r="S335" s="59">
        <f>(Table1[[#This Row],[log_Alleles_count]]-MIN(Table1[log_Alleles_count]))/(MAX(Table1[log_Alleles_count])-MIN(Table1[log_Alleles_count]))</f>
        <v>0.38268031849431083</v>
      </c>
      <c r="T335" s="59">
        <v>0.80320000000000003</v>
      </c>
      <c r="U335" s="59">
        <v>0.99629999999999996</v>
      </c>
      <c r="V335" s="59">
        <f>(Table1[[#This Row],[HEG_expr_score]]-MIN(Table1[HEG_expr_score]))/(MAX(Table1[HEG_expr_score])-MIN(Table1[HEG_expr_score]))</f>
        <v>0.33333333333333331</v>
      </c>
    </row>
    <row r="336" spans="17:22" x14ac:dyDescent="0.3">
      <c r="Q336" s="59">
        <f>(Table1[[#This Row],[log_Mtb_NP_Prtn_count]]-MIN(Table1[log_Mtb_NP_Prtn_count]))/(MAX(Table1[log_Mtb_NP_Prtn_count])-MIN(Table1[log_Mtb_NP_Prtn_count]))</f>
        <v>0.23137821315975918</v>
      </c>
      <c r="R336" s="59">
        <f>(Table1[[#This Row],[log_Locus_count]]-MIN(Table1[log_Locus_count]))/(MAX(Table1[log_Locus_count])-MIN(Table1[log_Locus_count]))</f>
        <v>0.33333333333333337</v>
      </c>
      <c r="S336" s="59">
        <f>(Table1[[#This Row],[log_Alleles_count]]-MIN(Table1[log_Alleles_count]))/(MAX(Table1[log_Alleles_count])-MIN(Table1[log_Alleles_count]))</f>
        <v>0.14804095548293261</v>
      </c>
      <c r="T336" s="59">
        <v>0.93959999999999999</v>
      </c>
      <c r="U336" s="59">
        <v>0.56410000000000005</v>
      </c>
      <c r="V336" s="59">
        <f>(Table1[[#This Row],[HEG_expr_score]]-MIN(Table1[HEG_expr_score]))/(MAX(Table1[HEG_expr_score])-MIN(Table1[HEG_expr_score]))</f>
        <v>0.33333333333333331</v>
      </c>
    </row>
    <row r="337" spans="17:22" x14ac:dyDescent="0.3">
      <c r="Q337" s="59">
        <f>(Table1[[#This Row],[log_Mtb_NP_Prtn_count]]-MIN(Table1[log_Mtb_NP_Prtn_count]))/(MAX(Table1[log_Mtb_NP_Prtn_count])-MIN(Table1[log_Mtb_NP_Prtn_count]))</f>
        <v>0.23137821315975918</v>
      </c>
      <c r="R337" s="59">
        <f>(Table1[[#This Row],[log_Locus_count]]-MIN(Table1[log_Locus_count]))/(MAX(Table1[log_Locus_count])-MIN(Table1[log_Locus_count]))</f>
        <v>0.93578497401920135</v>
      </c>
      <c r="S337" s="59">
        <f>(Table1[[#This Row],[log_Alleles_count]]-MIN(Table1[log_Alleles_count]))/(MAX(Table1[log_Alleles_count])-MIN(Table1[log_Alleles_count]))</f>
        <v>0.90738491425384471</v>
      </c>
      <c r="T337" s="59">
        <v>0.83020000000000005</v>
      </c>
      <c r="U337" s="59">
        <v>0.99270000000000003</v>
      </c>
      <c r="V337" s="59">
        <f>(Table1[[#This Row],[HEG_expr_score]]-MIN(Table1[HEG_expr_score]))/(MAX(Table1[HEG_expr_score])-MIN(Table1[HEG_expr_score]))</f>
        <v>0.33333333333333331</v>
      </c>
    </row>
    <row r="338" spans="17:22" x14ac:dyDescent="0.3">
      <c r="Q338" s="59">
        <f>(Table1[[#This Row],[log_Mtb_NP_Prtn_count]]-MIN(Table1[log_Mtb_NP_Prtn_count]))/(MAX(Table1[log_Mtb_NP_Prtn_count])-MIN(Table1[log_Mtb_NP_Prtn_count]))</f>
        <v>0.23137821315975918</v>
      </c>
      <c r="R338" s="59">
        <f>(Table1[[#This Row],[log_Locus_count]]-MIN(Table1[log_Locus_count]))/(MAX(Table1[log_Locus_count])-MIN(Table1[log_Locus_count]))</f>
        <v>0.93578497401920135</v>
      </c>
      <c r="S338" s="59">
        <f>(Table1[[#This Row],[log_Alleles_count]]-MIN(Table1[log_Alleles_count]))/(MAX(Table1[log_Alleles_count])-MIN(Table1[log_Alleles_count]))</f>
        <v>0.92212027047095935</v>
      </c>
      <c r="T338" s="59">
        <v>0.78420000000000001</v>
      </c>
      <c r="U338" s="59">
        <v>1</v>
      </c>
      <c r="V338" s="59">
        <f>(Table1[[#This Row],[HEG_expr_score]]-MIN(Table1[HEG_expr_score]))/(MAX(Table1[HEG_expr_score])-MIN(Table1[HEG_expr_score]))</f>
        <v>0.33333333333333331</v>
      </c>
    </row>
    <row r="339" spans="17:22" x14ac:dyDescent="0.3">
      <c r="Q339" s="59">
        <f>(Table1[[#This Row],[log_Mtb_NP_Prtn_count]]-MIN(Table1[log_Mtb_NP_Prtn_count]))/(MAX(Table1[log_Mtb_NP_Prtn_count])-MIN(Table1[log_Mtb_NP_Prtn_count]))</f>
        <v>0.23137821315975918</v>
      </c>
      <c r="R339" s="59">
        <f>(Table1[[#This Row],[log_Locus_count]]-MIN(Table1[log_Locus_count]))/(MAX(Table1[log_Locus_count])-MIN(Table1[log_Locus_count]))</f>
        <v>0.93578497401920135</v>
      </c>
      <c r="S339" s="59">
        <f>(Table1[[#This Row],[log_Alleles_count]]-MIN(Table1[log_Alleles_count]))/(MAX(Table1[log_Alleles_count])-MIN(Table1[log_Alleles_count]))</f>
        <v>0.9538195112479918</v>
      </c>
      <c r="T339" s="59">
        <v>0.58909999999999996</v>
      </c>
      <c r="U339" s="59">
        <v>1</v>
      </c>
      <c r="V339" s="59">
        <f>(Table1[[#This Row],[HEG_expr_score]]-MIN(Table1[HEG_expr_score]))/(MAX(Table1[HEG_expr_score])-MIN(Table1[HEG_expr_score]))</f>
        <v>0.33333333333333331</v>
      </c>
    </row>
    <row r="340" spans="17:22" x14ac:dyDescent="0.3">
      <c r="Q340" s="59">
        <f>(Table1[[#This Row],[log_Mtb_NP_Prtn_count]]-MIN(Table1[log_Mtb_NP_Prtn_count]))/(MAX(Table1[log_Mtb_NP_Prtn_count])-MIN(Table1[log_Mtb_NP_Prtn_count]))</f>
        <v>0.23137821315975918</v>
      </c>
      <c r="R340" s="59">
        <f>(Table1[[#This Row],[log_Locus_count]]-MIN(Table1[log_Locus_count]))/(MAX(Table1[log_Locus_count])-MIN(Table1[log_Locus_count]))</f>
        <v>1</v>
      </c>
      <c r="S340" s="59">
        <f>(Table1[[#This Row],[log_Alleles_count]]-MIN(Table1[log_Alleles_count]))/(MAX(Table1[log_Alleles_count])-MIN(Table1[log_Alleles_count]))</f>
        <v>0.80821947321679888</v>
      </c>
      <c r="T340" s="59">
        <v>0.90910000000000002</v>
      </c>
      <c r="U340" s="59">
        <v>0.84619999999999995</v>
      </c>
      <c r="V340" s="59">
        <f>(Table1[[#This Row],[HEG_expr_score]]-MIN(Table1[HEG_expr_score]))/(MAX(Table1[HEG_expr_score])-MIN(Table1[HEG_expr_score]))</f>
        <v>0</v>
      </c>
    </row>
    <row r="341" spans="17:22" x14ac:dyDescent="0.3">
      <c r="Q341" s="59">
        <f>(Table1[[#This Row],[log_Mtb_NP_Prtn_count]]-MIN(Table1[log_Mtb_NP_Prtn_count]))/(MAX(Table1[log_Mtb_NP_Prtn_count])-MIN(Table1[log_Mtb_NP_Prtn_count]))</f>
        <v>0.23137821315975918</v>
      </c>
      <c r="R341" s="59">
        <f>(Table1[[#This Row],[log_Locus_count]]-MIN(Table1[log_Locus_count]))/(MAX(Table1[log_Locus_count])-MIN(Table1[log_Locus_count]))</f>
        <v>1</v>
      </c>
      <c r="S341" s="59">
        <f>(Table1[[#This Row],[log_Alleles_count]]-MIN(Table1[log_Alleles_count]))/(MAX(Table1[log_Alleles_count])-MIN(Table1[log_Alleles_count]))</f>
        <v>0.97484414042604128</v>
      </c>
      <c r="T341" s="59">
        <v>0.80479999999999996</v>
      </c>
      <c r="U341" s="59">
        <v>1</v>
      </c>
      <c r="V341" s="59">
        <f>(Table1[[#This Row],[HEG_expr_score]]-MIN(Table1[HEG_expr_score]))/(MAX(Table1[HEG_expr_score])-MIN(Table1[HEG_expr_score]))</f>
        <v>0</v>
      </c>
    </row>
    <row r="342" spans="17:22" x14ac:dyDescent="0.3">
      <c r="Q342" s="59">
        <f>(Table1[[#This Row],[log_Mtb_NP_Prtn_count]]-MIN(Table1[log_Mtb_NP_Prtn_count]))/(MAX(Table1[log_Mtb_NP_Prtn_count])-MIN(Table1[log_Mtb_NP_Prtn_count]))</f>
        <v>0.23137821315975918</v>
      </c>
      <c r="R342" s="59">
        <f>(Table1[[#This Row],[log_Locus_count]]-MIN(Table1[log_Locus_count]))/(MAX(Table1[log_Locus_count])-MIN(Table1[log_Locus_count]))</f>
        <v>0.52832083357371873</v>
      </c>
      <c r="S342" s="59">
        <f>(Table1[[#This Row],[log_Alleles_count]]-MIN(Table1[log_Alleles_count]))/(MAX(Table1[log_Alleles_count])-MIN(Table1[log_Alleles_count]))</f>
        <v>0.51213756225093365</v>
      </c>
      <c r="T342" s="59">
        <v>0.95640000000000003</v>
      </c>
      <c r="U342" s="59">
        <v>0.99629999999999996</v>
      </c>
      <c r="V342" s="59">
        <f>(Table1[[#This Row],[HEG_expr_score]]-MIN(Table1[HEG_expr_score]))/(MAX(Table1[HEG_expr_score])-MIN(Table1[HEG_expr_score]))</f>
        <v>0.33333333333333331</v>
      </c>
    </row>
    <row r="343" spans="17:22" x14ac:dyDescent="0.3">
      <c r="Q343" s="59">
        <f>(Table1[[#This Row],[log_Mtb_NP_Prtn_count]]-MIN(Table1[log_Mtb_NP_Prtn_count]))/(MAX(Table1[log_Mtb_NP_Prtn_count])-MIN(Table1[log_Mtb_NP_Prtn_count]))</f>
        <v>0.23137821315975918</v>
      </c>
      <c r="R343" s="59">
        <f>(Table1[[#This Row],[log_Locus_count]]-MIN(Table1[log_Locus_count]))/(MAX(Table1[log_Locus_count])-MIN(Table1[log_Locus_count]))</f>
        <v>1</v>
      </c>
      <c r="S343" s="59">
        <f>(Table1[[#This Row],[log_Alleles_count]]-MIN(Table1[log_Alleles_count]))/(MAX(Table1[log_Alleles_count])-MIN(Table1[log_Alleles_count]))</f>
        <v>0.99398332178229043</v>
      </c>
      <c r="T343" s="59">
        <v>0.65980000000000005</v>
      </c>
      <c r="U343" s="59">
        <v>0.98899999999999999</v>
      </c>
      <c r="V343" s="59">
        <f>(Table1[[#This Row],[HEG_expr_score]]-MIN(Table1[HEG_expr_score]))/(MAX(Table1[HEG_expr_score])-MIN(Table1[HEG_expr_score]))</f>
        <v>0.66666666666666663</v>
      </c>
    </row>
    <row r="344" spans="17:22" x14ac:dyDescent="0.3">
      <c r="Q344" s="59">
        <f>(Table1[[#This Row],[log_Mtb_NP_Prtn_count]]-MIN(Table1[log_Mtb_NP_Prtn_count]))/(MAX(Table1[log_Mtb_NP_Prtn_count])-MIN(Table1[log_Mtb_NP_Prtn_count]))</f>
        <v>0.23137821315975918</v>
      </c>
      <c r="R344" s="59">
        <f>(Table1[[#This Row],[log_Locus_count]]-MIN(Table1[log_Locus_count]))/(MAX(Table1[log_Locus_count])-MIN(Table1[log_Locus_count]))</f>
        <v>0.93578497401920135</v>
      </c>
      <c r="S344" s="59">
        <f>(Table1[[#This Row],[log_Alleles_count]]-MIN(Table1[log_Alleles_count]))/(MAX(Table1[log_Alleles_count])-MIN(Table1[log_Alleles_count]))</f>
        <v>0.94117807329609471</v>
      </c>
      <c r="T344" s="59">
        <v>0.95040000000000002</v>
      </c>
      <c r="U344" s="59">
        <v>1</v>
      </c>
      <c r="V344" s="59">
        <f>(Table1[[#This Row],[HEG_expr_score]]-MIN(Table1[HEG_expr_score]))/(MAX(Table1[HEG_expr_score])-MIN(Table1[HEG_expr_score]))</f>
        <v>0.33333333333333331</v>
      </c>
    </row>
    <row r="345" spans="17:22" x14ac:dyDescent="0.3">
      <c r="Q345" s="59">
        <f>(Table1[[#This Row],[log_Mtb_NP_Prtn_count]]-MIN(Table1[log_Mtb_NP_Prtn_count]))/(MAX(Table1[log_Mtb_NP_Prtn_count])-MIN(Table1[log_Mtb_NP_Prtn_count]))</f>
        <v>0.23137821315975918</v>
      </c>
      <c r="R345" s="59">
        <f>(Table1[[#This Row],[log_Locus_count]]-MIN(Table1[log_Locus_count]))/(MAX(Table1[log_Locus_count])-MIN(Table1[log_Locus_count]))</f>
        <v>0.8616541669070521</v>
      </c>
      <c r="S345" s="59">
        <f>(Table1[[#This Row],[log_Alleles_count]]-MIN(Table1[log_Alleles_count]))/(MAX(Table1[log_Alleles_count])-MIN(Table1[log_Alleles_count]))</f>
        <v>0.77690820339535904</v>
      </c>
      <c r="T345" s="59">
        <v>0.65580000000000005</v>
      </c>
      <c r="U345" s="59">
        <v>0.99629999999999996</v>
      </c>
      <c r="V345" s="59">
        <f>(Table1[[#This Row],[HEG_expr_score]]-MIN(Table1[HEG_expr_score]))/(MAX(Table1[HEG_expr_score])-MIN(Table1[HEG_expr_score]))</f>
        <v>0.33333333333333331</v>
      </c>
    </row>
    <row r="346" spans="17:22" x14ac:dyDescent="0.3">
      <c r="Q346" s="59">
        <f>(Table1[[#This Row],[log_Mtb_NP_Prtn_count]]-MIN(Table1[log_Mtb_NP_Prtn_count]))/(MAX(Table1[log_Mtb_NP_Prtn_count])-MIN(Table1[log_Mtb_NP_Prtn_count]))</f>
        <v>0.23137821315975918</v>
      </c>
      <c r="R346" s="59">
        <f>(Table1[[#This Row],[log_Locus_count]]-MIN(Table1[log_Locus_count]))/(MAX(Table1[log_Locus_count])-MIN(Table1[log_Locus_count]))</f>
        <v>0.8616541669070521</v>
      </c>
      <c r="S346" s="59">
        <f>(Table1[[#This Row],[log_Alleles_count]]-MIN(Table1[log_Alleles_count]))/(MAX(Table1[log_Alleles_count])-MIN(Table1[log_Alleles_count]))</f>
        <v>0.83975126753106089</v>
      </c>
      <c r="T346" s="59">
        <v>0.83220000000000005</v>
      </c>
      <c r="U346" s="59">
        <v>1</v>
      </c>
      <c r="V346" s="59">
        <f>(Table1[[#This Row],[HEG_expr_score]]-MIN(Table1[HEG_expr_score]))/(MAX(Table1[HEG_expr_score])-MIN(Table1[HEG_expr_score]))</f>
        <v>0</v>
      </c>
    </row>
    <row r="347" spans="17:22" x14ac:dyDescent="0.3">
      <c r="Q347" s="59">
        <f>(Table1[[#This Row],[log_Mtb_NP_Prtn_count]]-MIN(Table1[log_Mtb_NP_Prtn_count]))/(MAX(Table1[log_Mtb_NP_Prtn_count])-MIN(Table1[log_Mtb_NP_Prtn_count]))</f>
        <v>0.23137821315975918</v>
      </c>
      <c r="R347" s="59">
        <f>(Table1[[#This Row],[log_Locus_count]]-MIN(Table1[log_Locus_count]))/(MAX(Table1[log_Locus_count])-MIN(Table1[log_Locus_count]))</f>
        <v>0.93578497401920135</v>
      </c>
      <c r="S347" s="59">
        <f>(Table1[[#This Row],[log_Alleles_count]]-MIN(Table1[log_Alleles_count]))/(MAX(Table1[log_Alleles_count])-MIN(Table1[log_Alleles_count]))</f>
        <v>0.91340159247155428</v>
      </c>
      <c r="T347" s="59">
        <v>0.83220000000000005</v>
      </c>
      <c r="U347" s="59">
        <v>1</v>
      </c>
      <c r="V347" s="59">
        <f>(Table1[[#This Row],[HEG_expr_score]]-MIN(Table1[HEG_expr_score]))/(MAX(Table1[HEG_expr_score])-MIN(Table1[HEG_expr_score]))</f>
        <v>0.33333333333333331</v>
      </c>
    </row>
    <row r="348" spans="17:22" x14ac:dyDescent="0.3">
      <c r="Q348" s="59">
        <f>(Table1[[#This Row],[log_Mtb_NP_Prtn_count]]-MIN(Table1[log_Mtb_NP_Prtn_count]))/(MAX(Table1[log_Mtb_NP_Prtn_count])-MIN(Table1[log_Mtb_NP_Prtn_count]))</f>
        <v>0.23137821315975918</v>
      </c>
      <c r="R348" s="59">
        <f>(Table1[[#This Row],[log_Locus_count]]-MIN(Table1[log_Locus_count]))/(MAX(Table1[log_Locus_count])-MIN(Table1[log_Locus_count]))</f>
        <v>1</v>
      </c>
      <c r="S348" s="59">
        <f>(Table1[[#This Row],[log_Alleles_count]]-MIN(Table1[log_Alleles_count]))/(MAX(Table1[log_Alleles_count])-MIN(Table1[log_Alleles_count]))</f>
        <v>0.83120701008224307</v>
      </c>
      <c r="T348" s="59">
        <v>0.83220000000000005</v>
      </c>
      <c r="U348" s="59">
        <v>1</v>
      </c>
      <c r="V348" s="59">
        <f>(Table1[[#This Row],[HEG_expr_score]]-MIN(Table1[HEG_expr_score]))/(MAX(Table1[HEG_expr_score])-MIN(Table1[HEG_expr_score]))</f>
        <v>0.33333333333333331</v>
      </c>
    </row>
    <row r="349" spans="17:22" x14ac:dyDescent="0.3">
      <c r="Q349" s="59">
        <f>(Table1[[#This Row],[log_Mtb_NP_Prtn_count]]-MIN(Table1[log_Mtb_NP_Prtn_count]))/(MAX(Table1[log_Mtb_NP_Prtn_count])-MIN(Table1[log_Mtb_NP_Prtn_count]))</f>
        <v>0.23137821315975918</v>
      </c>
      <c r="R349" s="59">
        <f>(Table1[[#This Row],[log_Locus_count]]-MIN(Table1[log_Locus_count]))/(MAX(Table1[log_Locus_count])-MIN(Table1[log_Locus_count]))</f>
        <v>0.52832083357371873</v>
      </c>
      <c r="S349" s="59">
        <f>(Table1[[#This Row],[log_Alleles_count]]-MIN(Table1[log_Alleles_count]))/(MAX(Table1[log_Alleles_count])-MIN(Table1[log_Alleles_count]))</f>
        <v>0.29608191096586522</v>
      </c>
      <c r="T349" s="59">
        <v>0.99990000000000001</v>
      </c>
      <c r="U349" s="59">
        <v>0.97799999999999998</v>
      </c>
      <c r="V349" s="59">
        <f>(Table1[[#This Row],[HEG_expr_score]]-MIN(Table1[HEG_expr_score]))/(MAX(Table1[HEG_expr_score])-MIN(Table1[HEG_expr_score]))</f>
        <v>0</v>
      </c>
    </row>
    <row r="350" spans="17:22" x14ac:dyDescent="0.3">
      <c r="Q350" s="59">
        <f>(Table1[[#This Row],[log_Mtb_NP_Prtn_count]]-MIN(Table1[log_Mtb_NP_Prtn_count]))/(MAX(Table1[log_Mtb_NP_Prtn_count])-MIN(Table1[log_Mtb_NP_Prtn_count]))</f>
        <v>0.23137821315975918</v>
      </c>
      <c r="R350" s="59">
        <f>(Table1[[#This Row],[log_Locus_count]]-MIN(Table1[log_Locus_count]))/(MAX(Table1[log_Locus_count])-MIN(Table1[log_Locus_count]))</f>
        <v>0.33333333333333337</v>
      </c>
      <c r="S350" s="59">
        <f>(Table1[[#This Row],[log_Alleles_count]]-MIN(Table1[log_Alleles_count]))/(MAX(Table1[log_Alleles_count])-MIN(Table1[log_Alleles_count]))</f>
        <v>0.38268031849431083</v>
      </c>
      <c r="T350" s="59">
        <v>0.99990000000000001</v>
      </c>
      <c r="U350" s="59">
        <v>0.97799999999999998</v>
      </c>
      <c r="V350" s="59">
        <f>(Table1[[#This Row],[HEG_expr_score]]-MIN(Table1[HEG_expr_score]))/(MAX(Table1[HEG_expr_score])-MIN(Table1[HEG_expr_score]))</f>
        <v>0.66666666666666663</v>
      </c>
    </row>
    <row r="351" spans="17:22" x14ac:dyDescent="0.3">
      <c r="Q351" s="59">
        <f>(Table1[[#This Row],[log_Mtb_NP_Prtn_count]]-MIN(Table1[log_Mtb_NP_Prtn_count]))/(MAX(Table1[log_Mtb_NP_Prtn_count])-MIN(Table1[log_Mtb_NP_Prtn_count]))</f>
        <v>0.23137821315975918</v>
      </c>
      <c r="R351" s="59">
        <f>(Table1[[#This Row],[log_Locus_count]]-MIN(Table1[log_Locus_count]))/(MAX(Table1[log_Locus_count])-MIN(Table1[log_Locus_count]))</f>
        <v>1</v>
      </c>
      <c r="S351" s="59">
        <f>(Table1[[#This Row],[log_Alleles_count]]-MIN(Table1[log_Alleles_count]))/(MAX(Table1[log_Alleles_count])-MIN(Table1[log_Alleles_count]))</f>
        <v>0.95626042869973149</v>
      </c>
      <c r="T351" s="59">
        <v>0.65110000000000001</v>
      </c>
      <c r="U351" s="59">
        <v>0.99270000000000003</v>
      </c>
      <c r="V351" s="59">
        <f>(Table1[[#This Row],[HEG_expr_score]]-MIN(Table1[HEG_expr_score]))/(MAX(Table1[HEG_expr_score])-MIN(Table1[HEG_expr_score]))</f>
        <v>0.66666666666666663</v>
      </c>
    </row>
    <row r="352" spans="17:22" x14ac:dyDescent="0.3">
      <c r="Q352" s="59">
        <f>(Table1[[#This Row],[log_Mtb_NP_Prtn_count]]-MIN(Table1[log_Mtb_NP_Prtn_count]))/(MAX(Table1[log_Mtb_NP_Prtn_count])-MIN(Table1[log_Mtb_NP_Prtn_count]))</f>
        <v>0.23137821315975918</v>
      </c>
      <c r="R352" s="59">
        <f>(Table1[[#This Row],[log_Locus_count]]-MIN(Table1[log_Locus_count]))/(MAX(Table1[log_Locus_count])-MIN(Table1[log_Locus_count]))</f>
        <v>1</v>
      </c>
      <c r="S352" s="59">
        <f>(Table1[[#This Row],[log_Alleles_count]]-MIN(Table1[log_Alleles_count]))/(MAX(Table1[log_Alleles_count])-MIN(Table1[log_Alleles_count]))</f>
        <v>0.90738491425384471</v>
      </c>
      <c r="T352" s="59">
        <v>0.91400000000000003</v>
      </c>
      <c r="U352" s="59">
        <v>0.99270000000000003</v>
      </c>
      <c r="V352" s="59">
        <f>(Table1[[#This Row],[HEG_expr_score]]-MIN(Table1[HEG_expr_score]))/(MAX(Table1[HEG_expr_score])-MIN(Table1[HEG_expr_score]))</f>
        <v>0.33333333333333331</v>
      </c>
    </row>
    <row r="353" spans="17:22" x14ac:dyDescent="0.3">
      <c r="Q353" s="59">
        <f>(Table1[[#This Row],[log_Mtb_NP_Prtn_count]]-MIN(Table1[log_Mtb_NP_Prtn_count]))/(MAX(Table1[log_Mtb_NP_Prtn_count])-MIN(Table1[log_Mtb_NP_Prtn_count]))</f>
        <v>0.23137821315975918</v>
      </c>
      <c r="R353" s="59">
        <f>(Table1[[#This Row],[log_Locus_count]]-MIN(Table1[log_Locus_count]))/(MAX(Table1[log_Locus_count])-MIN(Table1[log_Locus_count]))</f>
        <v>0.93578497401920135</v>
      </c>
      <c r="S353" s="59">
        <f>(Table1[[#This Row],[log_Alleles_count]]-MIN(Table1[log_Alleles_count]))/(MAX(Table1[log_Alleles_count])-MIN(Table1[log_Alleles_count]))</f>
        <v>0.7931371178131621</v>
      </c>
      <c r="T353" s="59">
        <v>0.82210000000000005</v>
      </c>
      <c r="U353" s="59">
        <v>1</v>
      </c>
      <c r="V353" s="59">
        <f>(Table1[[#This Row],[HEG_expr_score]]-MIN(Table1[HEG_expr_score]))/(MAX(Table1[HEG_expr_score])-MIN(Table1[HEG_expr_score]))</f>
        <v>0.66666666666666663</v>
      </c>
    </row>
    <row r="354" spans="17:22" x14ac:dyDescent="0.3">
      <c r="Q354" s="59">
        <f>(Table1[[#This Row],[log_Mtb_NP_Prtn_count]]-MIN(Table1[log_Mtb_NP_Prtn_count]))/(MAX(Table1[log_Mtb_NP_Prtn_count])-MIN(Table1[log_Mtb_NP_Prtn_count]))</f>
        <v>0.23137821315975918</v>
      </c>
      <c r="R354" s="59">
        <f>(Table1[[#This Row],[log_Locus_count]]-MIN(Table1[log_Locus_count]))/(MAX(Table1[log_Locus_count])-MIN(Table1[log_Locus_count]))</f>
        <v>0.52832083357371873</v>
      </c>
      <c r="S354" s="59">
        <f>(Table1[[#This Row],[log_Alleles_count]]-MIN(Table1[log_Alleles_count]))/(MAX(Table1[log_Alleles_count])-MIN(Table1[log_Alleles_count]))</f>
        <v>0.41560350504112153</v>
      </c>
      <c r="T354" s="59">
        <v>0.90720000000000001</v>
      </c>
      <c r="U354" s="59">
        <v>1</v>
      </c>
      <c r="V354" s="59">
        <f>(Table1[[#This Row],[HEG_expr_score]]-MIN(Table1[HEG_expr_score]))/(MAX(Table1[HEG_expr_score])-MIN(Table1[HEG_expr_score]))</f>
        <v>0.33333333333333331</v>
      </c>
    </row>
    <row r="355" spans="17:22" x14ac:dyDescent="0.3">
      <c r="Q355" s="59">
        <f>(Table1[[#This Row],[log_Mtb_NP_Prtn_count]]-MIN(Table1[log_Mtb_NP_Prtn_count]))/(MAX(Table1[log_Mtb_NP_Prtn_count])-MIN(Table1[log_Mtb_NP_Prtn_count]))</f>
        <v>0.23137821315975918</v>
      </c>
      <c r="R355" s="59">
        <f>(Table1[[#This Row],[log_Locus_count]]-MIN(Table1[log_Locus_count]))/(MAX(Table1[log_Locus_count])-MIN(Table1[log_Locus_count]))</f>
        <v>0.93578497401920135</v>
      </c>
      <c r="S355" s="59">
        <f>(Table1[[#This Row],[log_Alleles_count]]-MIN(Table1[log_Alleles_count]))/(MAX(Table1[log_Alleles_count])-MIN(Table1[log_Alleles_count]))</f>
        <v>0.86722110371954619</v>
      </c>
      <c r="T355" s="59">
        <v>0.86029999999999995</v>
      </c>
      <c r="U355" s="59">
        <v>1</v>
      </c>
      <c r="V355" s="59">
        <f>(Table1[[#This Row],[HEG_expr_score]]-MIN(Table1[HEG_expr_score]))/(MAX(Table1[HEG_expr_score])-MIN(Table1[HEG_expr_score]))</f>
        <v>0.66666666666666663</v>
      </c>
    </row>
    <row r="356" spans="17:22" x14ac:dyDescent="0.3">
      <c r="Q356" s="59">
        <f>(Table1[[#This Row],[log_Mtb_NP_Prtn_count]]-MIN(Table1[log_Mtb_NP_Prtn_count]))/(MAX(Table1[log_Mtb_NP_Prtn_count])-MIN(Table1[log_Mtb_NP_Prtn_count]))</f>
        <v>0.23137821315975918</v>
      </c>
      <c r="R356" s="59">
        <f>(Table1[[#This Row],[log_Locus_count]]-MIN(Table1[log_Locus_count]))/(MAX(Table1[log_Locus_count])-MIN(Table1[log_Locus_count]))</f>
        <v>0.66666666666666674</v>
      </c>
      <c r="S356" s="59">
        <f>(Table1[[#This Row],[log_Alleles_count]]-MIN(Table1[log_Alleles_count]))/(MAX(Table1[log_Alleles_count])-MIN(Table1[log_Alleles_count]))</f>
        <v>0.51213756225093365</v>
      </c>
      <c r="T356" s="59">
        <v>0.75160000000000005</v>
      </c>
      <c r="U356" s="59">
        <v>1</v>
      </c>
      <c r="V356" s="59">
        <f>(Table1[[#This Row],[HEG_expr_score]]-MIN(Table1[HEG_expr_score]))/(MAX(Table1[HEG_expr_score])-MIN(Table1[HEG_expr_score]))</f>
        <v>0.66666666666666663</v>
      </c>
    </row>
    <row r="357" spans="17:22" x14ac:dyDescent="0.3">
      <c r="Q357" s="59">
        <f>(Table1[[#This Row],[log_Mtb_NP_Prtn_count]]-MIN(Table1[log_Mtb_NP_Prtn_count]))/(MAX(Table1[log_Mtb_NP_Prtn_count])-MIN(Table1[log_Mtb_NP_Prtn_count]))</f>
        <v>0.23137821315975918</v>
      </c>
      <c r="R357" s="59">
        <f>(Table1[[#This Row],[log_Locus_count]]-MIN(Table1[log_Locus_count]))/(MAX(Table1[log_Locus_count])-MIN(Table1[log_Locus_count]))</f>
        <v>0.66666666666666674</v>
      </c>
      <c r="S357" s="59">
        <f>(Table1[[#This Row],[log_Alleles_count]]-MIN(Table1[log_Alleles_count]))/(MAX(Table1[log_Alleles_count])-MIN(Table1[log_Alleles_count]))</f>
        <v>0.71168541600698676</v>
      </c>
      <c r="T357" s="59">
        <v>0.66420000000000001</v>
      </c>
      <c r="U357" s="59">
        <v>1</v>
      </c>
      <c r="V357" s="59">
        <f>(Table1[[#This Row],[HEG_expr_score]]-MIN(Table1[HEG_expr_score]))/(MAX(Table1[HEG_expr_score])-MIN(Table1[HEG_expr_score]))</f>
        <v>0.33333333333333331</v>
      </c>
    </row>
    <row r="358" spans="17:22" x14ac:dyDescent="0.3">
      <c r="Q358" s="59">
        <f>(Table1[[#This Row],[log_Mtb_NP_Prtn_count]]-MIN(Table1[log_Mtb_NP_Prtn_count]))/(MAX(Table1[log_Mtb_NP_Prtn_count])-MIN(Table1[log_Mtb_NP_Prtn_count]))</f>
        <v>0.23137821315975918</v>
      </c>
      <c r="R358" s="59">
        <f>(Table1[[#This Row],[log_Locus_count]]-MIN(Table1[log_Locus_count]))/(MAX(Table1[log_Locus_count])-MIN(Table1[log_Locus_count]))</f>
        <v>0.66666666666666674</v>
      </c>
      <c r="S358" s="59">
        <f>(Table1[[#This Row],[log_Alleles_count]]-MIN(Table1[log_Alleles_count]))/(MAX(Table1[log_Alleles_count])-MIN(Table1[log_Alleles_count]))</f>
        <v>0.71918014823661358</v>
      </c>
      <c r="T358" s="59">
        <v>0.64749999999999996</v>
      </c>
      <c r="U358" s="59">
        <v>1</v>
      </c>
      <c r="V358" s="59">
        <f>(Table1[[#This Row],[HEG_expr_score]]-MIN(Table1[HEG_expr_score]))/(MAX(Table1[HEG_expr_score])-MIN(Table1[HEG_expr_score]))</f>
        <v>0.33333333333333331</v>
      </c>
    </row>
    <row r="359" spans="17:22" x14ac:dyDescent="0.3">
      <c r="Q359" s="59">
        <f>(Table1[[#This Row],[log_Mtb_NP_Prtn_count]]-MIN(Table1[log_Mtb_NP_Prtn_count]))/(MAX(Table1[log_Mtb_NP_Prtn_count])-MIN(Table1[log_Mtb_NP_Prtn_count]))</f>
        <v>0.23137821315975918</v>
      </c>
      <c r="R359" s="59">
        <f>(Table1[[#This Row],[log_Locus_count]]-MIN(Table1[log_Locus_count]))/(MAX(Table1[log_Locus_count])-MIN(Table1[log_Locus_count]))</f>
        <v>0.52832083357371873</v>
      </c>
      <c r="S359" s="59">
        <f>(Table1[[#This Row],[log_Alleles_count]]-MIN(Table1[log_Alleles_count]))/(MAX(Table1[log_Alleles_count])-MIN(Table1[log_Alleles_count]))</f>
        <v>0.59216382193173045</v>
      </c>
      <c r="T359" s="59">
        <v>0.64729999999999999</v>
      </c>
      <c r="U359" s="59">
        <v>0.8901</v>
      </c>
      <c r="V359" s="59">
        <f>(Table1[[#This Row],[HEG_expr_score]]-MIN(Table1[HEG_expr_score]))/(MAX(Table1[HEG_expr_score])-MIN(Table1[HEG_expr_score]))</f>
        <v>0.33333333333333331</v>
      </c>
    </row>
    <row r="360" spans="17:22" x14ac:dyDescent="0.3">
      <c r="Q360" s="59">
        <f>(Table1[[#This Row],[log_Mtb_NP_Prtn_count]]-MIN(Table1[log_Mtb_NP_Prtn_count]))/(MAX(Table1[log_Mtb_NP_Prtn_count])-MIN(Table1[log_Mtb_NP_Prtn_count]))</f>
        <v>0.23137821315975918</v>
      </c>
      <c r="R360" s="59">
        <f>(Table1[[#This Row],[log_Locus_count]]-MIN(Table1[log_Locus_count]))/(MAX(Table1[log_Locus_count])-MIN(Table1[log_Locus_count]))</f>
        <v>0.93578497401920135</v>
      </c>
      <c r="S360" s="59">
        <f>(Table1[[#This Row],[log_Alleles_count]]-MIN(Table1[log_Alleles_count]))/(MAX(Table1[log_Alleles_count])-MIN(Table1[log_Alleles_count]))</f>
        <v>0.84796681702376964</v>
      </c>
      <c r="T360" s="59">
        <v>0.80100000000000005</v>
      </c>
      <c r="U360" s="59">
        <v>1</v>
      </c>
      <c r="V360" s="59">
        <f>(Table1[[#This Row],[HEG_expr_score]]-MIN(Table1[HEG_expr_score]))/(MAX(Table1[HEG_expr_score])-MIN(Table1[HEG_expr_score]))</f>
        <v>0.33333333333333331</v>
      </c>
    </row>
    <row r="361" spans="17:22" x14ac:dyDescent="0.3">
      <c r="Q361" s="59">
        <f>(Table1[[#This Row],[log_Mtb_NP_Prtn_count]]-MIN(Table1[log_Mtb_NP_Prtn_count]))/(MAX(Table1[log_Mtb_NP_Prtn_count])-MIN(Table1[log_Mtb_NP_Prtn_count]))</f>
        <v>0.23137821315975918</v>
      </c>
      <c r="R361" s="59">
        <f>(Table1[[#This Row],[log_Locus_count]]-MIN(Table1[log_Locus_count]))/(MAX(Table1[log_Locus_count])-MIN(Table1[log_Locus_count]))</f>
        <v>1</v>
      </c>
      <c r="S361" s="59">
        <f>(Table1[[#This Row],[log_Alleles_count]]-MIN(Table1[log_Alleles_count]))/(MAX(Table1[log_Alleles_count])-MIN(Table1[log_Alleles_count]))</f>
        <v>0.93855745204551289</v>
      </c>
      <c r="T361" s="59">
        <v>0.41610000000000003</v>
      </c>
      <c r="U361" s="59">
        <v>1</v>
      </c>
      <c r="V361" s="59">
        <f>(Table1[[#This Row],[HEG_expr_score]]-MIN(Table1[HEG_expr_score]))/(MAX(Table1[HEG_expr_score])-MIN(Table1[HEG_expr_score]))</f>
        <v>0.33333333333333331</v>
      </c>
    </row>
    <row r="362" spans="17:22" x14ac:dyDescent="0.3">
      <c r="Q362" s="59">
        <f>(Table1[[#This Row],[log_Mtb_NP_Prtn_count]]-MIN(Table1[log_Mtb_NP_Prtn_count]))/(MAX(Table1[log_Mtb_NP_Prtn_count])-MIN(Table1[log_Mtb_NP_Prtn_count]))</f>
        <v>0.23137821315975918</v>
      </c>
      <c r="R362" s="59">
        <f>(Table1[[#This Row],[log_Locus_count]]-MIN(Table1[log_Locus_count]))/(MAX(Table1[log_Locus_count])-MIN(Table1[log_Locus_count]))</f>
        <v>0.93578497401920135</v>
      </c>
      <c r="S362" s="59">
        <f>(Table1[[#This Row],[log_Alleles_count]]-MIN(Table1[log_Alleles_count]))/(MAX(Table1[log_Alleles_count])-MIN(Table1[log_Alleles_count]))</f>
        <v>0.86350661092380476</v>
      </c>
      <c r="T362" s="59">
        <v>0.89290000000000003</v>
      </c>
      <c r="U362" s="59">
        <v>1</v>
      </c>
      <c r="V362" s="59">
        <f>(Table1[[#This Row],[HEG_expr_score]]-MIN(Table1[HEG_expr_score]))/(MAX(Table1[HEG_expr_score])-MIN(Table1[HEG_expr_score]))</f>
        <v>0.33333333333333331</v>
      </c>
    </row>
    <row r="363" spans="17:22" x14ac:dyDescent="0.3">
      <c r="Q363" s="59">
        <f>(Table1[[#This Row],[log_Mtb_NP_Prtn_count]]-MIN(Table1[log_Mtb_NP_Prtn_count]))/(MAX(Table1[log_Mtb_NP_Prtn_count])-MIN(Table1[log_Mtb_NP_Prtn_count]))</f>
        <v>0.23137821315975918</v>
      </c>
      <c r="R363" s="59">
        <f>(Table1[[#This Row],[log_Locus_count]]-MIN(Table1[log_Locus_count]))/(MAX(Table1[log_Locus_count])-MIN(Table1[log_Locus_count]))</f>
        <v>1</v>
      </c>
      <c r="S363" s="59">
        <f>(Table1[[#This Row],[log_Alleles_count]]-MIN(Table1[log_Alleles_count]))/(MAX(Table1[log_Alleles_count])-MIN(Table1[log_Alleles_count]))</f>
        <v>0.95626042869973149</v>
      </c>
      <c r="T363" s="59">
        <v>0.80210000000000004</v>
      </c>
      <c r="U363" s="59">
        <v>1</v>
      </c>
      <c r="V363" s="59">
        <f>(Table1[[#This Row],[HEG_expr_score]]-MIN(Table1[HEG_expr_score]))/(MAX(Table1[HEG_expr_score])-MIN(Table1[HEG_expr_score]))</f>
        <v>0.33333333333333331</v>
      </c>
    </row>
    <row r="364" spans="17:22" x14ac:dyDescent="0.3">
      <c r="Q364" s="59">
        <f>(Table1[[#This Row],[log_Mtb_NP_Prtn_count]]-MIN(Table1[log_Mtb_NP_Prtn_count]))/(MAX(Table1[log_Mtb_NP_Prtn_count])-MIN(Table1[log_Mtb_NP_Prtn_count]))</f>
        <v>0.23137821315975918</v>
      </c>
      <c r="R364" s="59">
        <f>(Table1[[#This Row],[log_Locus_count]]-MIN(Table1[log_Locus_count]))/(MAX(Table1[log_Locus_count])-MIN(Table1[log_Locus_count]))</f>
        <v>1</v>
      </c>
      <c r="S364" s="59">
        <f>(Table1[[#This Row],[log_Alleles_count]]-MIN(Table1[log_Alleles_count]))/(MAX(Table1[log_Alleles_count])-MIN(Table1[log_Alleles_count]))</f>
        <v>0.93321772511505408</v>
      </c>
      <c r="T364" s="59">
        <v>0.83220000000000005</v>
      </c>
      <c r="U364" s="59">
        <v>0.98529999999999995</v>
      </c>
      <c r="V364" s="59">
        <f>(Table1[[#This Row],[HEG_expr_score]]-MIN(Table1[HEG_expr_score]))/(MAX(Table1[HEG_expr_score])-MIN(Table1[HEG_expr_score]))</f>
        <v>0.33333333333333331</v>
      </c>
    </row>
    <row r="365" spans="17:22" x14ac:dyDescent="0.3">
      <c r="Q365" s="59">
        <f>(Table1[[#This Row],[log_Mtb_NP_Prtn_count]]-MIN(Table1[log_Mtb_NP_Prtn_count]))/(MAX(Table1[log_Mtb_NP_Prtn_count])-MIN(Table1[log_Mtb_NP_Prtn_count]))</f>
        <v>0.59810400450184376</v>
      </c>
      <c r="R365" s="59">
        <f>(Table1[[#This Row],[log_Locus_count]]-MIN(Table1[log_Locus_count]))/(MAX(Table1[log_Locus_count])-MIN(Table1[log_Locus_count]))</f>
        <v>0.66666666666666674</v>
      </c>
      <c r="S365" s="59">
        <f>(Table1[[#This Row],[log_Alleles_count]]-MIN(Table1[log_Alleles_count]))/(MAX(Table1[log_Alleles_count])-MIN(Table1[log_Alleles_count]))</f>
        <v>0.60511190451968278</v>
      </c>
      <c r="T365" s="59">
        <v>0.97660000000000002</v>
      </c>
      <c r="U365" s="59">
        <v>0.99270000000000003</v>
      </c>
      <c r="V365" s="59">
        <f>(Table1[[#This Row],[HEG_expr_score]]-MIN(Table1[HEG_expr_score]))/(MAX(Table1[HEG_expr_score])-MIN(Table1[HEG_expr_score]))</f>
        <v>0.33333333333333331</v>
      </c>
    </row>
    <row r="366" spans="17:22" x14ac:dyDescent="0.3">
      <c r="Q366" s="59">
        <f>(Table1[[#This Row],[log_Mtb_NP_Prtn_count]]-MIN(Table1[log_Mtb_NP_Prtn_count]))/(MAX(Table1[log_Mtb_NP_Prtn_count])-MIN(Table1[log_Mtb_NP_Prtn_count]))</f>
        <v>0.36672579134208461</v>
      </c>
      <c r="R366" s="59">
        <f>(Table1[[#This Row],[log_Locus_count]]-MIN(Table1[log_Locus_count]))/(MAX(Table1[log_Locus_count])-MIN(Table1[log_Locus_count]))</f>
        <v>0.52832083357371873</v>
      </c>
      <c r="S366" s="59">
        <f>(Table1[[#This Row],[log_Alleles_count]]-MIN(Table1[log_Alleles_count]))/(MAX(Table1[log_Alleles_count])-MIN(Table1[log_Alleles_count]))</f>
        <v>0.41560350504112153</v>
      </c>
      <c r="T366" s="59">
        <v>0.73799999999999999</v>
      </c>
      <c r="U366" s="59">
        <v>1</v>
      </c>
      <c r="V366" s="59">
        <f>(Table1[[#This Row],[HEG_expr_score]]-MIN(Table1[HEG_expr_score]))/(MAX(Table1[HEG_expr_score])-MIN(Table1[HEG_expr_score]))</f>
        <v>0.33333333333333331</v>
      </c>
    </row>
    <row r="367" spans="17:22" x14ac:dyDescent="0.3">
      <c r="Q367" s="59">
        <f>(Table1[[#This Row],[log_Mtb_NP_Prtn_count]]-MIN(Table1[log_Mtb_NP_Prtn_count]))/(MAX(Table1[log_Mtb_NP_Prtn_count])-MIN(Table1[log_Mtb_NP_Prtn_count]))</f>
        <v>0.23137821315975918</v>
      </c>
      <c r="R367" s="59">
        <f>(Table1[[#This Row],[log_Locus_count]]-MIN(Table1[log_Locus_count]))/(MAX(Table1[log_Locus_count])-MIN(Table1[log_Locus_count]))</f>
        <v>0.77397603162912088</v>
      </c>
      <c r="S367" s="59">
        <f>(Table1[[#This Row],[log_Alleles_count]]-MIN(Table1[log_Alleles_count]))/(MAX(Table1[log_Alleles_count])-MIN(Table1[log_Alleles_count]))</f>
        <v>0.7931371178131621</v>
      </c>
      <c r="T367" s="59">
        <v>0.64959999999999996</v>
      </c>
      <c r="U367" s="59">
        <v>0.98170000000000002</v>
      </c>
      <c r="V367" s="59">
        <f>(Table1[[#This Row],[HEG_expr_score]]-MIN(Table1[HEG_expr_score]))/(MAX(Table1[HEG_expr_score])-MIN(Table1[HEG_expr_score]))</f>
        <v>0.33333333333333331</v>
      </c>
    </row>
    <row r="368" spans="17:22" x14ac:dyDescent="0.3">
      <c r="Q368" s="59">
        <f>(Table1[[#This Row],[log_Mtb_NP_Prtn_count]]-MIN(Table1[log_Mtb_NP_Prtn_count]))/(MAX(Table1[log_Mtb_NP_Prtn_count])-MIN(Table1[log_Mtb_NP_Prtn_count]))</f>
        <v>0.23137821315975918</v>
      </c>
      <c r="R368" s="59">
        <f>(Table1[[#This Row],[log_Locus_count]]-MIN(Table1[log_Locus_count]))/(MAX(Table1[log_Locus_count])-MIN(Table1[log_Locus_count]))</f>
        <v>0.77397603162912088</v>
      </c>
      <c r="S368" s="59">
        <f>(Table1[[#This Row],[log_Alleles_count]]-MIN(Table1[log_Alleles_count]))/(MAX(Table1[log_Alleles_count])-MIN(Table1[log_Alleles_count]))</f>
        <v>0.74020477741466306</v>
      </c>
      <c r="T368" s="59">
        <v>0.60270000000000001</v>
      </c>
      <c r="U368" s="59">
        <v>0.99270000000000003</v>
      </c>
      <c r="V368" s="59">
        <f>(Table1[[#This Row],[HEG_expr_score]]-MIN(Table1[HEG_expr_score]))/(MAX(Table1[HEG_expr_score])-MIN(Table1[HEG_expr_score]))</f>
        <v>0.33333333333333331</v>
      </c>
    </row>
    <row r="369" spans="17:22" x14ac:dyDescent="0.3">
      <c r="Q369" s="59">
        <f>(Table1[[#This Row],[log_Mtb_NP_Prtn_count]]-MIN(Table1[log_Mtb_NP_Prtn_count]))/(MAX(Table1[log_Mtb_NP_Prtn_count])-MIN(Table1[log_Mtb_NP_Prtn_count]))</f>
        <v>0.5372435736804817</v>
      </c>
      <c r="R369" s="59">
        <f>(Table1[[#This Row],[log_Locus_count]]-MIN(Table1[log_Locus_count]))/(MAX(Table1[log_Locus_count])-MIN(Table1[log_Locus_count]))</f>
        <v>0.66666666666666674</v>
      </c>
      <c r="S369" s="59">
        <f>(Table1[[#This Row],[log_Alleles_count]]-MIN(Table1[log_Alleles_count]))/(MAX(Table1[log_Alleles_count])-MIN(Table1[log_Alleles_count]))</f>
        <v>0.67876222946017606</v>
      </c>
      <c r="T369" s="59">
        <v>0.95089999999999997</v>
      </c>
      <c r="U369" s="59">
        <v>0.98529999999999995</v>
      </c>
      <c r="V369" s="59">
        <f>(Table1[[#This Row],[HEG_expr_score]]-MIN(Table1[HEG_expr_score]))/(MAX(Table1[HEG_expr_score])-MIN(Table1[HEG_expr_score]))</f>
        <v>0.66666666666666663</v>
      </c>
    </row>
    <row r="370" spans="17:22" x14ac:dyDescent="0.3">
      <c r="Q370" s="59">
        <f>(Table1[[#This Row],[log_Mtb_NP_Prtn_count]]-MIN(Table1[log_Mtb_NP_Prtn_count]))/(MAX(Table1[log_Mtb_NP_Prtn_count])-MIN(Table1[log_Mtb_NP_Prtn_count]))</f>
        <v>0.23137821315975918</v>
      </c>
      <c r="R370" s="59">
        <f>(Table1[[#This Row],[log_Locus_count]]-MIN(Table1[log_Locus_count]))/(MAX(Table1[log_Locus_count])-MIN(Table1[log_Locus_count]))</f>
        <v>0.66666666666666674</v>
      </c>
      <c r="S370" s="59">
        <f>(Table1[[#This Row],[log_Alleles_count]]-MIN(Table1[log_Alleles_count]))/(MAX(Table1[log_Alleles_count])-MIN(Table1[log_Alleles_count]))</f>
        <v>0.49178140921272318</v>
      </c>
      <c r="T370" s="59">
        <v>1</v>
      </c>
      <c r="U370" s="59">
        <v>0.43959999999999999</v>
      </c>
      <c r="V370" s="59">
        <f>(Table1[[#This Row],[HEG_expr_score]]-MIN(Table1[HEG_expr_score]))/(MAX(Table1[HEG_expr_score])-MIN(Table1[HEG_expr_score]))</f>
        <v>0.66666666666666663</v>
      </c>
    </row>
    <row r="371" spans="17:22" x14ac:dyDescent="0.3">
      <c r="Q371" s="59">
        <f>(Table1[[#This Row],[log_Mtb_NP_Prtn_count]]-MIN(Table1[log_Mtb_NP_Prtn_count]))/(MAX(Table1[log_Mtb_NP_Prtn_count])-MIN(Table1[log_Mtb_NP_Prtn_count]))</f>
        <v>0.23137821315975918</v>
      </c>
      <c r="R371" s="59">
        <f>(Table1[[#This Row],[log_Locus_count]]-MIN(Table1[log_Locus_count]))/(MAX(Table1[log_Locus_count])-MIN(Table1[log_Locus_count]))</f>
        <v>0.52832083357371873</v>
      </c>
      <c r="S371" s="59">
        <f>(Table1[[#This Row],[log_Alleles_count]]-MIN(Table1[log_Alleles_count]))/(MAX(Table1[log_Alleles_count])-MIN(Table1[log_Alleles_count]))</f>
        <v>0.29608191096586522</v>
      </c>
      <c r="T371" s="59">
        <v>0.72919999999999996</v>
      </c>
      <c r="U371" s="59">
        <v>0.99270000000000003</v>
      </c>
      <c r="V371" s="59">
        <f>(Table1[[#This Row],[HEG_expr_score]]-MIN(Table1[HEG_expr_score]))/(MAX(Table1[HEG_expr_score])-MIN(Table1[HEG_expr_score]))</f>
        <v>0.33333333333333331</v>
      </c>
    </row>
    <row r="372" spans="17:22" x14ac:dyDescent="0.3">
      <c r="Q372" s="59">
        <f>(Table1[[#This Row],[log_Mtb_NP_Prtn_count]]-MIN(Table1[log_Mtb_NP_Prtn_count]))/(MAX(Table1[log_Mtb_NP_Prtn_count])-MIN(Table1[log_Mtb_NP_Prtn_count]))</f>
        <v>0.23137821315975918</v>
      </c>
      <c r="R372" s="59">
        <f>(Table1[[#This Row],[log_Locus_count]]-MIN(Table1[log_Locus_count]))/(MAX(Table1[log_Locus_count])-MIN(Table1[log_Locus_count]))</f>
        <v>0.77397603162912088</v>
      </c>
      <c r="S372" s="59">
        <f>(Table1[[#This Row],[log_Alleles_count]]-MIN(Table1[log_Alleles_count]))/(MAX(Table1[log_Alleles_count])-MIN(Table1[log_Alleles_count]))</f>
        <v>0.56364446052405415</v>
      </c>
      <c r="T372" s="59">
        <v>0.70030000000000003</v>
      </c>
      <c r="U372" s="59">
        <v>0.99629999999999996</v>
      </c>
      <c r="V372" s="59">
        <f>(Table1[[#This Row],[HEG_expr_score]]-MIN(Table1[HEG_expr_score]))/(MAX(Table1[HEG_expr_score])-MIN(Table1[HEG_expr_score]))</f>
        <v>0.66666666666666663</v>
      </c>
    </row>
    <row r="373" spans="17:22" x14ac:dyDescent="0.3">
      <c r="Q373" s="59">
        <f>(Table1[[#This Row],[log_Mtb_NP_Prtn_count]]-MIN(Table1[log_Mtb_NP_Prtn_count]))/(MAX(Table1[log_Mtb_NP_Prtn_count])-MIN(Table1[log_Mtb_NP_Prtn_count]))</f>
        <v>0.23137821315975918</v>
      </c>
      <c r="R373" s="59">
        <f>(Table1[[#This Row],[log_Locus_count]]-MIN(Table1[log_Locus_count]))/(MAX(Table1[log_Locus_count])-MIN(Table1[log_Locus_count]))</f>
        <v>0.52832083357371873</v>
      </c>
      <c r="S373" s="59">
        <f>(Table1[[#This Row],[log_Alleles_count]]-MIN(Table1[log_Alleles_count]))/(MAX(Table1[log_Alleles_count])-MIN(Table1[log_Alleles_count]))</f>
        <v>0.23463936301137822</v>
      </c>
      <c r="T373" s="59">
        <v>0.70920000000000005</v>
      </c>
      <c r="U373" s="59">
        <v>0.98899999999999999</v>
      </c>
      <c r="V373" s="59">
        <f>(Table1[[#This Row],[HEG_expr_score]]-MIN(Table1[HEG_expr_score]))/(MAX(Table1[HEG_expr_score])-MIN(Table1[HEG_expr_score]))</f>
        <v>0.66666666666666663</v>
      </c>
    </row>
    <row r="374" spans="17:22" x14ac:dyDescent="0.3">
      <c r="Q374" s="59">
        <f>(Table1[[#This Row],[log_Mtb_NP_Prtn_count]]-MIN(Table1[log_Mtb_NP_Prtn_count]))/(MAX(Table1[log_Mtb_NP_Prtn_count])-MIN(Table1[log_Mtb_NP_Prtn_count]))</f>
        <v>0.5372435736804817</v>
      </c>
      <c r="R374" s="59">
        <f>(Table1[[#This Row],[log_Locus_count]]-MIN(Table1[log_Locus_count]))/(MAX(Table1[log_Locus_count])-MIN(Table1[log_Locus_count]))</f>
        <v>0.66666666666666674</v>
      </c>
      <c r="S374" s="59">
        <f>(Table1[[#This Row],[log_Alleles_count]]-MIN(Table1[log_Alleles_count]))/(MAX(Table1[log_Alleles_count])-MIN(Table1[log_Alleles_count]))</f>
        <v>0.54781663158060112</v>
      </c>
      <c r="T374" s="59">
        <v>0.82410000000000005</v>
      </c>
      <c r="U374" s="59">
        <v>0.99629999999999996</v>
      </c>
      <c r="V374" s="59">
        <f>(Table1[[#This Row],[HEG_expr_score]]-MIN(Table1[HEG_expr_score]))/(MAX(Table1[HEG_expr_score])-MIN(Table1[HEG_expr_score]))</f>
        <v>0.33333333333333331</v>
      </c>
    </row>
    <row r="375" spans="17:22" x14ac:dyDescent="0.3">
      <c r="Q375" s="59">
        <f>(Table1[[#This Row],[log_Mtb_NP_Prtn_count]]-MIN(Table1[log_Mtb_NP_Prtn_count]))/(MAX(Table1[log_Mtb_NP_Prtn_count])-MIN(Table1[log_Mtb_NP_Prtn_count]))</f>
        <v>0.36672579134208461</v>
      </c>
      <c r="R375" s="59">
        <f>(Table1[[#This Row],[log_Locus_count]]-MIN(Table1[log_Locus_count]))/(MAX(Table1[log_Locus_count])-MIN(Table1[log_Locus_count]))</f>
        <v>0.77397603162912088</v>
      </c>
      <c r="S375" s="59">
        <f>(Table1[[#This Row],[log_Alleles_count]]-MIN(Table1[log_Alleles_count]))/(MAX(Table1[log_Alleles_count])-MIN(Table1[log_Alleles_count]))</f>
        <v>0.76536063698862167</v>
      </c>
      <c r="T375" s="59">
        <v>0.7601</v>
      </c>
      <c r="U375" s="59">
        <v>1</v>
      </c>
      <c r="V375" s="59">
        <f>(Table1[[#This Row],[HEG_expr_score]]-MIN(Table1[HEG_expr_score]))/(MAX(Table1[HEG_expr_score])-MIN(Table1[HEG_expr_score]))</f>
        <v>0.66666666666666663</v>
      </c>
    </row>
    <row r="376" spans="17:22" x14ac:dyDescent="0.3">
      <c r="Q376" s="59">
        <f>(Table1[[#This Row],[log_Mtb_NP_Prtn_count]]-MIN(Table1[log_Mtb_NP_Prtn_count]))/(MAX(Table1[log_Mtb_NP_Prtn_count])-MIN(Table1[log_Mtb_NP_Prtn_count]))</f>
        <v>0.23137821315975918</v>
      </c>
      <c r="R376" s="59">
        <f>(Table1[[#This Row],[log_Locus_count]]-MIN(Table1[log_Locus_count]))/(MAX(Table1[log_Locus_count])-MIN(Table1[log_Locus_count]))</f>
        <v>0.77397603162912088</v>
      </c>
      <c r="S376" s="59">
        <f>(Table1[[#This Row],[log_Alleles_count]]-MIN(Table1[log_Alleles_count]))/(MAX(Table1[log_Alleles_count])-MIN(Table1[log_Alleles_count]))</f>
        <v>0.71168541600698676</v>
      </c>
      <c r="T376" s="59">
        <v>0.65810000000000002</v>
      </c>
      <c r="U376" s="59">
        <v>1</v>
      </c>
      <c r="V376" s="59">
        <f>(Table1[[#This Row],[HEG_expr_score]]-MIN(Table1[HEG_expr_score]))/(MAX(Table1[HEG_expr_score])-MIN(Table1[HEG_expr_score]))</f>
        <v>0.33333333333333331</v>
      </c>
    </row>
    <row r="377" spans="17:22" x14ac:dyDescent="0.3">
      <c r="Q377" s="59">
        <f>(Table1[[#This Row],[log_Mtb_NP_Prtn_count]]-MIN(Table1[log_Mtb_NP_Prtn_count]))/(MAX(Table1[log_Mtb_NP_Prtn_count])-MIN(Table1[log_Mtb_NP_Prtn_count]))</f>
        <v>0.23137821315975918</v>
      </c>
      <c r="R377" s="59">
        <f>(Table1[[#This Row],[log_Locus_count]]-MIN(Table1[log_Locus_count]))/(MAX(Table1[log_Locus_count])-MIN(Table1[log_Locus_count]))</f>
        <v>0.66666666666666674</v>
      </c>
      <c r="S377" s="59">
        <f>(Table1[[#This Row],[log_Alleles_count]]-MIN(Table1[log_Alleles_count]))/(MAX(Table1[log_Alleles_count])-MIN(Table1[log_Alleles_count]))</f>
        <v>0.41560350504112153</v>
      </c>
      <c r="T377" s="59">
        <v>0.84279999999999999</v>
      </c>
      <c r="U377" s="59">
        <v>0.99629999999999996</v>
      </c>
      <c r="V377" s="59">
        <f>(Table1[[#This Row],[HEG_expr_score]]-MIN(Table1[HEG_expr_score]))/(MAX(Table1[HEG_expr_score])-MIN(Table1[HEG_expr_score]))</f>
        <v>0.66666666666666663</v>
      </c>
    </row>
    <row r="378" spans="17:22" x14ac:dyDescent="0.3">
      <c r="Q378" s="59">
        <f>(Table1[[#This Row],[log_Mtb_NP_Prtn_count]]-MIN(Table1[log_Mtb_NP_Prtn_count]))/(MAX(Table1[log_Mtb_NP_Prtn_count])-MIN(Table1[log_Mtb_NP_Prtn_count]))</f>
        <v>0.23137821315975918</v>
      </c>
      <c r="R378" s="59">
        <f>(Table1[[#This Row],[log_Locus_count]]-MIN(Table1[log_Locus_count]))/(MAX(Table1[log_Locus_count])-MIN(Table1[log_Locus_count]))</f>
        <v>0.77397603162912088</v>
      </c>
      <c r="S378" s="59">
        <f>(Table1[[#This Row],[log_Alleles_count]]-MIN(Table1[log_Alleles_count]))/(MAX(Table1[log_Alleles_count])-MIN(Table1[log_Alleles_count]))</f>
        <v>0.81771338964385643</v>
      </c>
      <c r="T378" s="59">
        <v>0.90269999999999995</v>
      </c>
      <c r="U378" s="59">
        <v>0.99629999999999996</v>
      </c>
      <c r="V378" s="59">
        <f>(Table1[[#This Row],[HEG_expr_score]]-MIN(Table1[HEG_expr_score]))/(MAX(Table1[HEG_expr_score])-MIN(Table1[HEG_expr_score]))</f>
        <v>0.33333333333333331</v>
      </c>
    </row>
    <row r="379" spans="17:22" x14ac:dyDescent="0.3">
      <c r="Q379" s="59">
        <f>(Table1[[#This Row],[log_Mtb_NP_Prtn_count]]-MIN(Table1[log_Mtb_NP_Prtn_count]))/(MAX(Table1[log_Mtb_NP_Prtn_count])-MIN(Table1[log_Mtb_NP_Prtn_count]))</f>
        <v>0.46275642631951835</v>
      </c>
      <c r="R379" s="59">
        <f>(Table1[[#This Row],[log_Locus_count]]-MIN(Table1[log_Locus_count]))/(MAX(Table1[log_Locus_count])-MIN(Table1[log_Locus_count]))</f>
        <v>0.66666666666666674</v>
      </c>
      <c r="S379" s="59">
        <f>(Table1[[#This Row],[log_Alleles_count]]-MIN(Table1[log_Alleles_count]))/(MAX(Table1[log_Alleles_count])-MIN(Table1[log_Alleles_count]))</f>
        <v>0.49178140921272318</v>
      </c>
      <c r="T379" s="59">
        <v>0.53010000000000002</v>
      </c>
      <c r="U379" s="59">
        <v>1</v>
      </c>
      <c r="V379" s="59">
        <f>(Table1[[#This Row],[HEG_expr_score]]-MIN(Table1[HEG_expr_score]))/(MAX(Table1[HEG_expr_score])-MIN(Table1[HEG_expr_score]))</f>
        <v>0.33333333333333331</v>
      </c>
    </row>
    <row r="380" spans="17:22" x14ac:dyDescent="0.3">
      <c r="Q380" s="59">
        <f>(Table1[[#This Row],[log_Mtb_NP_Prtn_count]]-MIN(Table1[log_Mtb_NP_Prtn_count]))/(MAX(Table1[log_Mtb_NP_Prtn_count])-MIN(Table1[log_Mtb_NP_Prtn_count]))</f>
        <v>0.36672579134208461</v>
      </c>
      <c r="R380" s="59">
        <f>(Table1[[#This Row],[log_Locus_count]]-MIN(Table1[log_Locus_count]))/(MAX(Table1[log_Locus_count])-MIN(Table1[log_Locus_count]))</f>
        <v>0.66666666666666674</v>
      </c>
      <c r="S380" s="59">
        <f>(Table1[[#This Row],[log_Alleles_count]]-MIN(Table1[log_Alleles_count]))/(MAX(Table1[log_Alleles_count])-MIN(Table1[log_Alleles_count]))</f>
        <v>0.66967243416092381</v>
      </c>
      <c r="T380" s="59">
        <v>0.44019999999999998</v>
      </c>
      <c r="U380" s="59">
        <v>1</v>
      </c>
      <c r="V380" s="59">
        <f>(Table1[[#This Row],[HEG_expr_score]]-MIN(Table1[HEG_expr_score]))/(MAX(Table1[HEG_expr_score])-MIN(Table1[HEG_expr_score]))</f>
        <v>0.33333333333333331</v>
      </c>
    </row>
    <row r="381" spans="17:22" x14ac:dyDescent="0.3">
      <c r="Q381" s="59">
        <f>(Table1[[#This Row],[log_Mtb_NP_Prtn_count]]-MIN(Table1[log_Mtb_NP_Prtn_count]))/(MAX(Table1[log_Mtb_NP_Prtn_count])-MIN(Table1[log_Mtb_NP_Prtn_count]))</f>
        <v>0.23137821315975918</v>
      </c>
      <c r="R381" s="59">
        <f>(Table1[[#This Row],[log_Locus_count]]-MIN(Table1[log_Locus_count]))/(MAX(Table1[log_Locus_count])-MIN(Table1[log_Locus_count]))</f>
        <v>0</v>
      </c>
      <c r="S381" s="59">
        <f>(Table1[[#This Row],[log_Alleles_count]]-MIN(Table1[log_Alleles_count]))/(MAX(Table1[log_Alleles_count])-MIN(Table1[log_Alleles_count]))</f>
        <v>0</v>
      </c>
      <c r="T381" s="59">
        <v>0.44019999999999998</v>
      </c>
      <c r="U381" s="59">
        <v>1</v>
      </c>
      <c r="V381" s="59">
        <f>(Table1[[#This Row],[HEG_expr_score]]-MIN(Table1[HEG_expr_score]))/(MAX(Table1[HEG_expr_score])-MIN(Table1[HEG_expr_score]))</f>
        <v>0.33333333333333331</v>
      </c>
    </row>
    <row r="382" spans="17:22" x14ac:dyDescent="0.3">
      <c r="Q382" s="59">
        <f>(Table1[[#This Row],[log_Mtb_NP_Prtn_count]]-MIN(Table1[log_Mtb_NP_Prtn_count]))/(MAX(Table1[log_Mtb_NP_Prtn_count])-MIN(Table1[log_Mtb_NP_Prtn_count]))</f>
        <v>0.23137821315975918</v>
      </c>
      <c r="R382" s="59">
        <f>(Table1[[#This Row],[log_Locus_count]]-MIN(Table1[log_Locus_count]))/(MAX(Table1[log_Locus_count])-MIN(Table1[log_Locus_count]))</f>
        <v>0.33333333333333337</v>
      </c>
      <c r="S382" s="59">
        <f>(Table1[[#This Row],[log_Alleles_count]]-MIN(Table1[log_Alleles_count]))/(MAX(Table1[log_Alleles_count])-MIN(Table1[log_Alleles_count]))</f>
        <v>0.14804095548293261</v>
      </c>
      <c r="T382" s="59">
        <v>0.69189999999999996</v>
      </c>
      <c r="U382" s="59">
        <v>1</v>
      </c>
      <c r="V382" s="59">
        <f>(Table1[[#This Row],[HEG_expr_score]]-MIN(Table1[HEG_expr_score]))/(MAX(Table1[HEG_expr_score])-MIN(Table1[HEG_expr_score]))</f>
        <v>0.33333333333333331</v>
      </c>
    </row>
    <row r="383" spans="17:22" x14ac:dyDescent="0.3">
      <c r="Q383" s="59">
        <f>(Table1[[#This Row],[log_Mtb_NP_Prtn_count]]-MIN(Table1[log_Mtb_NP_Prtn_count]))/(MAX(Table1[log_Mtb_NP_Prtn_count])-MIN(Table1[log_Mtb_NP_Prtn_count]))</f>
        <v>0.36672579134208461</v>
      </c>
      <c r="R383" s="59">
        <f>(Table1[[#This Row],[log_Locus_count]]-MIN(Table1[log_Locus_count]))/(MAX(Table1[log_Locus_count])-MIN(Table1[log_Locus_count]))</f>
        <v>0</v>
      </c>
      <c r="S383" s="59">
        <f>(Table1[[#This Row],[log_Alleles_count]]-MIN(Table1[log_Alleles_count]))/(MAX(Table1[log_Alleles_count])-MIN(Table1[log_Alleles_count]))</f>
        <v>0</v>
      </c>
      <c r="T383" s="59">
        <v>0.91349999999999998</v>
      </c>
      <c r="U383" s="59">
        <v>1</v>
      </c>
      <c r="V383" s="59">
        <f>(Table1[[#This Row],[HEG_expr_score]]-MIN(Table1[HEG_expr_score]))/(MAX(Table1[HEG_expr_score])-MIN(Table1[HEG_expr_score]))</f>
        <v>0.33333333333333331</v>
      </c>
    </row>
    <row r="384" spans="17:22" x14ac:dyDescent="0.3">
      <c r="Q384" s="59">
        <f>(Table1[[#This Row],[log_Mtb_NP_Prtn_count]]-MIN(Table1[log_Mtb_NP_Prtn_count]))/(MAX(Table1[log_Mtb_NP_Prtn_count])-MIN(Table1[log_Mtb_NP_Prtn_count]))</f>
        <v>0.23137821315975918</v>
      </c>
      <c r="R384" s="59">
        <f>(Table1[[#This Row],[log_Locus_count]]-MIN(Table1[log_Locus_count]))/(MAX(Table1[log_Locus_count])-MIN(Table1[log_Locus_count]))</f>
        <v>0.33333333333333337</v>
      </c>
      <c r="S384" s="59">
        <f>(Table1[[#This Row],[log_Alleles_count]]-MIN(Table1[log_Alleles_count]))/(MAX(Table1[log_Alleles_count])-MIN(Table1[log_Alleles_count]))</f>
        <v>0.23463936301137822</v>
      </c>
      <c r="T384" s="59">
        <v>0.91349999999999998</v>
      </c>
      <c r="U384" s="59">
        <v>1</v>
      </c>
      <c r="V384" s="59">
        <f>(Table1[[#This Row],[HEG_expr_score]]-MIN(Table1[HEG_expr_score]))/(MAX(Table1[HEG_expr_score])-MIN(Table1[HEG_expr_score]))</f>
        <v>0.33333333333333331</v>
      </c>
    </row>
    <row r="385" spans="17:22" x14ac:dyDescent="0.3">
      <c r="Q385" s="59">
        <f>(Table1[[#This Row],[log_Mtb_NP_Prtn_count]]-MIN(Table1[log_Mtb_NP_Prtn_count]))/(MAX(Table1[log_Mtb_NP_Prtn_count])-MIN(Table1[log_Mtb_NP_Prtn_count]))</f>
        <v>0.23137821315975918</v>
      </c>
      <c r="R385" s="59">
        <f>(Table1[[#This Row],[log_Locus_count]]-MIN(Table1[log_Locus_count]))/(MAX(Table1[log_Locus_count])-MIN(Table1[log_Locus_count]))</f>
        <v>0.33333333333333337</v>
      </c>
      <c r="S385" s="59">
        <f>(Table1[[#This Row],[log_Alleles_count]]-MIN(Table1[log_Alleles_count]))/(MAX(Table1[log_Alleles_count])-MIN(Table1[log_Alleles_count]))</f>
        <v>0.14804095548293261</v>
      </c>
      <c r="T385" s="59">
        <v>0.91349999999999998</v>
      </c>
      <c r="U385" s="59">
        <v>1</v>
      </c>
      <c r="V385" s="59">
        <f>(Table1[[#This Row],[HEG_expr_score]]-MIN(Table1[HEG_expr_score]))/(MAX(Table1[HEG_expr_score])-MIN(Table1[HEG_expr_score]))</f>
        <v>0.33333333333333331</v>
      </c>
    </row>
    <row r="386" spans="17:22" x14ac:dyDescent="0.3">
      <c r="Q386" s="59">
        <f>(Table1[[#This Row],[log_Mtb_NP_Prtn_count]]-MIN(Table1[log_Mtb_NP_Prtn_count]))/(MAX(Table1[log_Mtb_NP_Prtn_count])-MIN(Table1[log_Mtb_NP_Prtn_count]))</f>
        <v>0.36672579134208461</v>
      </c>
      <c r="R386" s="59">
        <f>(Table1[[#This Row],[log_Locus_count]]-MIN(Table1[log_Locus_count]))/(MAX(Table1[log_Locus_count])-MIN(Table1[log_Locus_count]))</f>
        <v>0.52832083357371873</v>
      </c>
      <c r="S386" s="59">
        <f>(Table1[[#This Row],[log_Alleles_count]]-MIN(Table1[log_Alleles_count]))/(MAX(Table1[log_Alleles_count])-MIN(Table1[log_Alleles_count]))</f>
        <v>0.29608191096586522</v>
      </c>
      <c r="T386" s="59">
        <v>0.74339999999999995</v>
      </c>
      <c r="U386" s="59">
        <v>1</v>
      </c>
      <c r="V386" s="59">
        <f>(Table1[[#This Row],[HEG_expr_score]]-MIN(Table1[HEG_expr_score]))/(MAX(Table1[HEG_expr_score])-MIN(Table1[HEG_expr_score]))</f>
        <v>0.33333333333333331</v>
      </c>
    </row>
    <row r="387" spans="17:22" x14ac:dyDescent="0.3">
      <c r="Q387" s="59">
        <f>(Table1[[#This Row],[log_Mtb_NP_Prtn_count]]-MIN(Table1[log_Mtb_NP_Prtn_count]))/(MAX(Table1[log_Mtb_NP_Prtn_count])-MIN(Table1[log_Mtb_NP_Prtn_count]))</f>
        <v>0.46275642631951835</v>
      </c>
      <c r="R387" s="59">
        <f>(Table1[[#This Row],[log_Locus_count]]-MIN(Table1[log_Locus_count]))/(MAX(Table1[log_Locus_count])-MIN(Table1[log_Locus_count]))</f>
        <v>0.33333333333333337</v>
      </c>
      <c r="S387" s="59">
        <f>(Table1[[#This Row],[log_Alleles_count]]-MIN(Table1[log_Alleles_count]))/(MAX(Table1[log_Alleles_count])-MIN(Table1[log_Alleles_count]))</f>
        <v>0.14804095548293261</v>
      </c>
      <c r="T387" s="59">
        <v>1</v>
      </c>
      <c r="U387" s="59">
        <v>1.47E-2</v>
      </c>
      <c r="V387" s="59">
        <f>(Table1[[#This Row],[HEG_expr_score]]-MIN(Table1[HEG_expr_score]))/(MAX(Table1[HEG_expr_score])-MIN(Table1[HEG_expr_score]))</f>
        <v>0.33333333333333331</v>
      </c>
    </row>
    <row r="388" spans="17:22" x14ac:dyDescent="0.3">
      <c r="Q388" s="59">
        <f>(Table1[[#This Row],[log_Mtb_NP_Prtn_count]]-MIN(Table1[log_Mtb_NP_Prtn_count]))/(MAX(Table1[log_Mtb_NP_Prtn_count])-MIN(Table1[log_Mtb_NP_Prtn_count]))</f>
        <v>0.36672579134208461</v>
      </c>
      <c r="R388" s="59">
        <f>(Table1[[#This Row],[log_Locus_count]]-MIN(Table1[log_Locus_count]))/(MAX(Table1[log_Locus_count])-MIN(Table1[log_Locus_count]))</f>
        <v>0.66666666666666674</v>
      </c>
      <c r="S388" s="59">
        <f>(Table1[[#This Row],[log_Alleles_count]]-MIN(Table1[log_Alleles_count]))/(MAX(Table1[log_Alleles_count])-MIN(Table1[log_Alleles_count]))</f>
        <v>0.60511190451968278</v>
      </c>
      <c r="T388" s="59">
        <v>0.76</v>
      </c>
      <c r="U388" s="59">
        <v>1</v>
      </c>
      <c r="V388" s="59">
        <f>(Table1[[#This Row],[HEG_expr_score]]-MIN(Table1[HEG_expr_score]))/(MAX(Table1[HEG_expr_score])-MIN(Table1[HEG_expr_score]))</f>
        <v>0.33333333333333331</v>
      </c>
    </row>
    <row r="389" spans="17:22" x14ac:dyDescent="0.3">
      <c r="Q389" s="59">
        <f>(Table1[[#This Row],[log_Mtb_NP_Prtn_count]]-MIN(Table1[log_Mtb_NP_Prtn_count]))/(MAX(Table1[log_Mtb_NP_Prtn_count])-MIN(Table1[log_Mtb_NP_Prtn_count]))</f>
        <v>0.46275642631951835</v>
      </c>
      <c r="R389" s="59">
        <f>(Table1[[#This Row],[log_Locus_count]]-MIN(Table1[log_Locus_count]))/(MAX(Table1[log_Locus_count])-MIN(Table1[log_Locus_count]))</f>
        <v>0.66666666666666674</v>
      </c>
      <c r="S389" s="59">
        <f>(Table1[[#This Row],[log_Alleles_count]]-MIN(Table1[log_Alleles_count]))/(MAX(Table1[log_Alleles_count])-MIN(Table1[log_Alleles_count]))</f>
        <v>0.66967243416092381</v>
      </c>
      <c r="T389" s="59">
        <v>0.64059999999999995</v>
      </c>
      <c r="U389" s="59">
        <v>1</v>
      </c>
      <c r="V389" s="59">
        <f>(Table1[[#This Row],[HEG_expr_score]]-MIN(Table1[HEG_expr_score]))/(MAX(Table1[HEG_expr_score])-MIN(Table1[HEG_expr_score]))</f>
        <v>0.33333333333333331</v>
      </c>
    </row>
    <row r="390" spans="17:22" x14ac:dyDescent="0.3">
      <c r="Q390" s="59">
        <f>(Table1[[#This Row],[log_Mtb_NP_Prtn_count]]-MIN(Table1[log_Mtb_NP_Prtn_count]))/(MAX(Table1[log_Mtb_NP_Prtn_count])-MIN(Table1[log_Mtb_NP_Prtn_count]))</f>
        <v>0.73345158268416921</v>
      </c>
      <c r="R390" s="59">
        <f>(Table1[[#This Row],[log_Locus_count]]-MIN(Table1[log_Locus_count]))/(MAX(Table1[log_Locus_count])-MIN(Table1[log_Locus_count]))</f>
        <v>0.33333333333333337</v>
      </c>
      <c r="S390" s="59">
        <f>(Table1[[#This Row],[log_Alleles_count]]-MIN(Table1[log_Alleles_count]))/(MAX(Table1[log_Alleles_count])-MIN(Table1[log_Alleles_count]))</f>
        <v>0.34374045372979056</v>
      </c>
      <c r="T390" s="59">
        <v>0.67930000000000001</v>
      </c>
      <c r="U390" s="59">
        <v>0.99270000000000003</v>
      </c>
      <c r="V390" s="59">
        <f>(Table1[[#This Row],[HEG_expr_score]]-MIN(Table1[HEG_expr_score]))/(MAX(Table1[HEG_expr_score])-MIN(Table1[HEG_expr_score]))</f>
        <v>0.33333333333333331</v>
      </c>
    </row>
    <row r="391" spans="17:22" x14ac:dyDescent="0.3">
      <c r="Q391" s="59">
        <f>(Table1[[#This Row],[log_Mtb_NP_Prtn_count]]-MIN(Table1[log_Mtb_NP_Prtn_count]))/(MAX(Table1[log_Mtb_NP_Prtn_count])-MIN(Table1[log_Mtb_NP_Prtn_count]))</f>
        <v>0.23137821315975918</v>
      </c>
      <c r="R391" s="59">
        <f>(Table1[[#This Row],[log_Locus_count]]-MIN(Table1[log_Locus_count]))/(MAX(Table1[log_Locus_count])-MIN(Table1[log_Locus_count]))</f>
        <v>1</v>
      </c>
      <c r="S391" s="59">
        <f>(Table1[[#This Row],[log_Alleles_count]]-MIN(Table1[log_Alleles_count]))/(MAX(Table1[log_Alleles_count])-MIN(Table1[log_Alleles_count]))</f>
        <v>0.88824573289759567</v>
      </c>
      <c r="T391" s="59">
        <v>0.69679999999999997</v>
      </c>
      <c r="U391" s="59">
        <v>1</v>
      </c>
      <c r="V391" s="59">
        <f>(Table1[[#This Row],[HEG_expr_score]]-MIN(Table1[HEG_expr_score]))/(MAX(Table1[HEG_expr_score])-MIN(Table1[HEG_expr_score]))</f>
        <v>0.33333333333333331</v>
      </c>
    </row>
    <row r="392" spans="17:22" x14ac:dyDescent="0.3">
      <c r="Q392" s="59">
        <f>(Table1[[#This Row],[log_Mtb_NP_Prtn_count]]-MIN(Table1[log_Mtb_NP_Prtn_count]))/(MAX(Table1[log_Mtb_NP_Prtn_count])-MIN(Table1[log_Mtb_NP_Prtn_count]))</f>
        <v>0.23137821315975918</v>
      </c>
      <c r="R392" s="59">
        <f>(Table1[[#This Row],[log_Locus_count]]-MIN(Table1[log_Locus_count]))/(MAX(Table1[log_Locus_count])-MIN(Table1[log_Locus_count]))</f>
        <v>1</v>
      </c>
      <c r="S392" s="59">
        <f>(Table1[[#This Row],[log_Alleles_count]]-MIN(Table1[log_Alleles_count]))/(MAX(Table1[log_Alleles_count])-MIN(Table1[log_Alleles_count]))</f>
        <v>0.91340159247155428</v>
      </c>
      <c r="T392" s="59">
        <v>0.79039999999999999</v>
      </c>
      <c r="U392" s="59">
        <v>0.56410000000000005</v>
      </c>
      <c r="V392" s="59">
        <f>(Table1[[#This Row],[HEG_expr_score]]-MIN(Table1[HEG_expr_score]))/(MAX(Table1[HEG_expr_score])-MIN(Table1[HEG_expr_score]))</f>
        <v>0.66666666666666663</v>
      </c>
    </row>
    <row r="393" spans="17:22" x14ac:dyDescent="0.3">
      <c r="Q393" s="59">
        <f>(Table1[[#This Row],[log_Mtb_NP_Prtn_count]]-MIN(Table1[log_Mtb_NP_Prtn_count]))/(MAX(Table1[log_Mtb_NP_Prtn_count])-MIN(Table1[log_Mtb_NP_Prtn_count]))</f>
        <v>0.23137821315975918</v>
      </c>
      <c r="R393" s="59">
        <f>(Table1[[#This Row],[log_Locus_count]]-MIN(Table1[log_Locus_count]))/(MAX(Table1[log_Locus_count])-MIN(Table1[log_Locus_count]))</f>
        <v>0.77397603162912088</v>
      </c>
      <c r="S393" s="59">
        <f>(Table1[[#This Row],[log_Alleles_count]]-MIN(Table1[log_Alleles_count]))/(MAX(Table1[log_Alleles_count])-MIN(Table1[log_Alleles_count]))</f>
        <v>0.7931371178131621</v>
      </c>
      <c r="T393" s="59">
        <v>0.80369999999999997</v>
      </c>
      <c r="U393" s="59">
        <v>0.99629999999999996</v>
      </c>
      <c r="V393" s="59">
        <f>(Table1[[#This Row],[HEG_expr_score]]-MIN(Table1[HEG_expr_score]))/(MAX(Table1[HEG_expr_score])-MIN(Table1[HEG_expr_score]))</f>
        <v>0.33333333333333331</v>
      </c>
    </row>
    <row r="394" spans="17:22" x14ac:dyDescent="0.3">
      <c r="Q394" s="59">
        <f>(Table1[[#This Row],[log_Mtb_NP_Prtn_count]]-MIN(Table1[log_Mtb_NP_Prtn_count]))/(MAX(Table1[log_Mtb_NP_Prtn_count])-MIN(Table1[log_Mtb_NP_Prtn_count]))</f>
        <v>0.36672579134208461</v>
      </c>
      <c r="R394" s="59">
        <f>(Table1[[#This Row],[log_Locus_count]]-MIN(Table1[log_Locus_count]))/(MAX(Table1[log_Locus_count])-MIN(Table1[log_Locus_count]))</f>
        <v>0.93578497401920135</v>
      </c>
      <c r="S394" s="59">
        <f>(Table1[[#This Row],[log_Alleles_count]]-MIN(Table1[log_Alleles_count]))/(MAX(Table1[log_Alleles_count])-MIN(Table1[log_Alleles_count]))</f>
        <v>0.78786332017858829</v>
      </c>
      <c r="T394" s="59">
        <v>0.44069999999999998</v>
      </c>
      <c r="U394" s="59">
        <v>0.94140000000000001</v>
      </c>
      <c r="V394" s="59">
        <f>(Table1[[#This Row],[HEG_expr_score]]-MIN(Table1[HEG_expr_score]))/(MAX(Table1[HEG_expr_score])-MIN(Table1[HEG_expr_score]))</f>
        <v>0.33333333333333331</v>
      </c>
    </row>
    <row r="395" spans="17:22" x14ac:dyDescent="0.3">
      <c r="Q395" s="59">
        <f>(Table1[[#This Row],[log_Mtb_NP_Prtn_count]]-MIN(Table1[log_Mtb_NP_Prtn_count]))/(MAX(Table1[log_Mtb_NP_Prtn_count])-MIN(Table1[log_Mtb_NP_Prtn_count]))</f>
        <v>0.23137821315975918</v>
      </c>
      <c r="R395" s="59">
        <f>(Table1[[#This Row],[log_Locus_count]]-MIN(Table1[log_Locus_count]))/(MAX(Table1[log_Locus_count])-MIN(Table1[log_Locus_count]))</f>
        <v>0.93578497401920135</v>
      </c>
      <c r="S395" s="59">
        <f>(Table1[[#This Row],[log_Alleles_count]]-MIN(Table1[log_Alleles_count]))/(MAX(Table1[log_Alleles_count])-MIN(Table1[log_Alleles_count]))</f>
        <v>0.94632477901836498</v>
      </c>
      <c r="T395" s="59">
        <v>0.82420000000000004</v>
      </c>
      <c r="U395" s="59">
        <v>1</v>
      </c>
      <c r="V395" s="59">
        <f>(Table1[[#This Row],[HEG_expr_score]]-MIN(Table1[HEG_expr_score]))/(MAX(Table1[HEG_expr_score])-MIN(Table1[HEG_expr_score]))</f>
        <v>0.33333333333333331</v>
      </c>
    </row>
    <row r="396" spans="17:22" x14ac:dyDescent="0.3">
      <c r="Q396" s="59">
        <f>(Table1[[#This Row],[log_Mtb_NP_Prtn_count]]-MIN(Table1[log_Mtb_NP_Prtn_count]))/(MAX(Table1[log_Mtb_NP_Prtn_count])-MIN(Table1[log_Mtb_NP_Prtn_count]))</f>
        <v>0.23137821315975918</v>
      </c>
      <c r="R396" s="59">
        <f>(Table1[[#This Row],[log_Locus_count]]-MIN(Table1[log_Locus_count]))/(MAX(Table1[log_Locus_count])-MIN(Table1[log_Locus_count]))</f>
        <v>0.66666666666666674</v>
      </c>
      <c r="S396" s="59">
        <f>(Table1[[#This Row],[log_Alleles_count]]-MIN(Table1[log_Alleles_count]))/(MAX(Table1[log_Alleles_count])-MIN(Table1[log_Alleles_count]))</f>
        <v>0.60511190451968278</v>
      </c>
      <c r="T396" s="59">
        <v>0.92869999999999997</v>
      </c>
      <c r="U396" s="59">
        <v>1</v>
      </c>
      <c r="V396" s="59">
        <f>(Table1[[#This Row],[HEG_expr_score]]-MIN(Table1[HEG_expr_score]))/(MAX(Table1[HEG_expr_score])-MIN(Table1[HEG_expr_score]))</f>
        <v>0.66666666666666663</v>
      </c>
    </row>
    <row r="397" spans="17:22" x14ac:dyDescent="0.3">
      <c r="Q397" s="59">
        <f>(Table1[[#This Row],[log_Mtb_NP_Prtn_count]]-MIN(Table1[log_Mtb_NP_Prtn_count]))/(MAX(Table1[log_Mtb_NP_Prtn_count])-MIN(Table1[log_Mtb_NP_Prtn_count]))</f>
        <v>0.23137821315975918</v>
      </c>
      <c r="R397" s="59">
        <f>(Table1[[#This Row],[log_Locus_count]]-MIN(Table1[log_Locus_count]))/(MAX(Table1[log_Locus_count])-MIN(Table1[log_Locus_count]))</f>
        <v>0.93578497401920135</v>
      </c>
      <c r="S397" s="59">
        <f>(Table1[[#This Row],[log_Alleles_count]]-MIN(Table1[log_Alleles_count]))/(MAX(Table1[log_Alleles_count])-MIN(Table1[log_Alleles_count]))</f>
        <v>0.90431179717230203</v>
      </c>
      <c r="T397" s="59">
        <v>0.92869999999999997</v>
      </c>
      <c r="U397" s="59">
        <v>1</v>
      </c>
      <c r="V397" s="59">
        <f>(Table1[[#This Row],[HEG_expr_score]]-MIN(Table1[HEG_expr_score]))/(MAX(Table1[HEG_expr_score])-MIN(Table1[HEG_expr_score]))</f>
        <v>0.33333333333333331</v>
      </c>
    </row>
    <row r="398" spans="17:22" x14ac:dyDescent="0.3">
      <c r="Q398" s="59">
        <f>(Table1[[#This Row],[log_Mtb_NP_Prtn_count]]-MIN(Table1[log_Mtb_NP_Prtn_count]))/(MAX(Table1[log_Mtb_NP_Prtn_count])-MIN(Table1[log_Mtb_NP_Prtn_count]))</f>
        <v>0.23137821315975918</v>
      </c>
      <c r="R398" s="59">
        <f>(Table1[[#This Row],[log_Locus_count]]-MIN(Table1[log_Locus_count]))/(MAX(Table1[log_Locus_count])-MIN(Table1[log_Locus_count]))</f>
        <v>1</v>
      </c>
      <c r="S398" s="59">
        <f>(Table1[[#This Row],[log_Alleles_count]]-MIN(Table1[log_Alleles_count]))/(MAX(Table1[log_Alleles_count])-MIN(Table1[log_Alleles_count]))</f>
        <v>0.96342013662172266</v>
      </c>
      <c r="T398" s="59">
        <v>0.82410000000000005</v>
      </c>
      <c r="U398" s="59">
        <v>0.90110000000000001</v>
      </c>
      <c r="V398" s="59">
        <f>(Table1[[#This Row],[HEG_expr_score]]-MIN(Table1[HEG_expr_score]))/(MAX(Table1[HEG_expr_score])-MIN(Table1[HEG_expr_score]))</f>
        <v>0.33333333333333331</v>
      </c>
    </row>
    <row r="399" spans="17:22" x14ac:dyDescent="0.3">
      <c r="Q399" s="59">
        <f>(Table1[[#This Row],[log_Mtb_NP_Prtn_count]]-MIN(Table1[log_Mtb_NP_Prtn_count]))/(MAX(Table1[log_Mtb_NP_Prtn_count])-MIN(Table1[log_Mtb_NP_Prtn_count]))</f>
        <v>0.23137821315975918</v>
      </c>
      <c r="R399" s="59">
        <f>(Table1[[#This Row],[log_Locus_count]]-MIN(Table1[log_Locus_count]))/(MAX(Table1[log_Locus_count])-MIN(Table1[log_Locus_count]))</f>
        <v>0.8616541669070521</v>
      </c>
      <c r="S399" s="59">
        <f>(Table1[[#This Row],[log_Alleles_count]]-MIN(Table1[log_Alleles_count]))/(MAX(Table1[log_Alleles_count])-MIN(Table1[log_Alleles_count]))</f>
        <v>0.80330941898945951</v>
      </c>
      <c r="T399" s="59">
        <v>0.45639999999999997</v>
      </c>
      <c r="U399" s="59">
        <v>0.98899999999999999</v>
      </c>
      <c r="V399" s="59">
        <f>(Table1[[#This Row],[HEG_expr_score]]-MIN(Table1[HEG_expr_score]))/(MAX(Table1[HEG_expr_score])-MIN(Table1[HEG_expr_score]))</f>
        <v>0.33333333333333331</v>
      </c>
    </row>
    <row r="400" spans="17:22" x14ac:dyDescent="0.3">
      <c r="Q400" s="59">
        <f>(Table1[[#This Row],[log_Mtb_NP_Prtn_count]]-MIN(Table1[log_Mtb_NP_Prtn_count]))/(MAX(Table1[log_Mtb_NP_Prtn_count])-MIN(Table1[log_Mtb_NP_Prtn_count]))</f>
        <v>0.23137821315975918</v>
      </c>
      <c r="R400" s="59">
        <f>(Table1[[#This Row],[log_Locus_count]]-MIN(Table1[log_Locus_count]))/(MAX(Table1[log_Locus_count])-MIN(Table1[log_Locus_count]))</f>
        <v>0.93578497401920135</v>
      </c>
      <c r="S400" s="59">
        <f>(Table1[[#This Row],[log_Alleles_count]]-MIN(Table1[log_Alleles_count]))/(MAX(Table1[log_Alleles_count])-MIN(Table1[log_Alleles_count]))</f>
        <v>0.89481788074524449</v>
      </c>
      <c r="T400" s="59">
        <v>0.99990000000000001</v>
      </c>
      <c r="U400" s="59">
        <v>0.1026</v>
      </c>
      <c r="V400" s="59">
        <f>(Table1[[#This Row],[HEG_expr_score]]-MIN(Table1[HEG_expr_score]))/(MAX(Table1[HEG_expr_score])-MIN(Table1[HEG_expr_score]))</f>
        <v>0.33333333333333331</v>
      </c>
    </row>
    <row r="401" spans="17:22" x14ac:dyDescent="0.3">
      <c r="Q401" s="59">
        <f>(Table1[[#This Row],[log_Mtb_NP_Prtn_count]]-MIN(Table1[log_Mtb_NP_Prtn_count]))/(MAX(Table1[log_Mtb_NP_Prtn_count])-MIN(Table1[log_Mtb_NP_Prtn_count]))</f>
        <v>0.23137821315975918</v>
      </c>
      <c r="R401" s="59">
        <f>(Table1[[#This Row],[log_Locus_count]]-MIN(Table1[log_Locus_count]))/(MAX(Table1[log_Locus_count])-MIN(Table1[log_Locus_count]))</f>
        <v>0.52832083357371873</v>
      </c>
      <c r="S401" s="59">
        <f>(Table1[[#This Row],[log_Alleles_count]]-MIN(Table1[log_Alleles_count]))/(MAX(Table1[log_Alleles_count])-MIN(Table1[log_Alleles_count]))</f>
        <v>0.29608191096586522</v>
      </c>
      <c r="T401" s="59">
        <v>0.78110000000000002</v>
      </c>
      <c r="U401" s="59">
        <v>0.99629999999999996</v>
      </c>
      <c r="V401" s="59">
        <f>(Table1[[#This Row],[HEG_expr_score]]-MIN(Table1[HEG_expr_score]))/(MAX(Table1[HEG_expr_score])-MIN(Table1[HEG_expr_score]))</f>
        <v>0.33333333333333331</v>
      </c>
    </row>
    <row r="402" spans="17:22" x14ac:dyDescent="0.3">
      <c r="Q402" s="59">
        <f>(Table1[[#This Row],[log_Mtb_NP_Prtn_count]]-MIN(Table1[log_Mtb_NP_Prtn_count]))/(MAX(Table1[log_Mtb_NP_Prtn_count])-MIN(Table1[log_Mtb_NP_Prtn_count]))</f>
        <v>0.23137821315975918</v>
      </c>
      <c r="R402" s="59">
        <f>(Table1[[#This Row],[log_Locus_count]]-MIN(Table1[log_Locus_count]))/(MAX(Table1[log_Locus_count])-MIN(Table1[log_Locus_count]))</f>
        <v>1</v>
      </c>
      <c r="S402" s="59">
        <f>(Table1[[#This Row],[log_Alleles_count]]-MIN(Table1[log_Alleles_count]))/(MAX(Table1[log_Alleles_count])-MIN(Table1[log_Alleles_count]))</f>
        <v>0.91634754196831958</v>
      </c>
      <c r="T402" s="59">
        <v>0.47570000000000001</v>
      </c>
      <c r="U402" s="59">
        <v>0.99270000000000003</v>
      </c>
      <c r="V402" s="59">
        <f>(Table1[[#This Row],[HEG_expr_score]]-MIN(Table1[HEG_expr_score]))/(MAX(Table1[HEG_expr_score])-MIN(Table1[HEG_expr_score]))</f>
        <v>0.33333333333333331</v>
      </c>
    </row>
    <row r="403" spans="17:22" x14ac:dyDescent="0.3">
      <c r="Q403" s="59">
        <f>(Table1[[#This Row],[log_Mtb_NP_Prtn_count]]-MIN(Table1[log_Mtb_NP_Prtn_count]))/(MAX(Table1[log_Mtb_NP_Prtn_count])-MIN(Table1[log_Mtb_NP_Prtn_count]))</f>
        <v>0.23137821315975918</v>
      </c>
      <c r="R403" s="59">
        <f>(Table1[[#This Row],[log_Locus_count]]-MIN(Table1[log_Locus_count]))/(MAX(Table1[log_Locus_count])-MIN(Table1[log_Locus_count]))</f>
        <v>0.66666666666666674</v>
      </c>
      <c r="S403" s="59">
        <f>(Table1[[#This Row],[log_Alleles_count]]-MIN(Table1[log_Alleles_count]))/(MAX(Table1[log_Alleles_count])-MIN(Table1[log_Alleles_count]))</f>
        <v>0.38268031849431083</v>
      </c>
      <c r="T403" s="59">
        <v>0.73509999999999998</v>
      </c>
      <c r="U403" s="59">
        <v>0.99270000000000003</v>
      </c>
      <c r="V403" s="59">
        <f>(Table1[[#This Row],[HEG_expr_score]]-MIN(Table1[HEG_expr_score]))/(MAX(Table1[HEG_expr_score])-MIN(Table1[HEG_expr_score]))</f>
        <v>0.33333333333333331</v>
      </c>
    </row>
    <row r="404" spans="17:22" x14ac:dyDescent="0.3">
      <c r="Q404" s="59">
        <f>(Table1[[#This Row],[log_Mtb_NP_Prtn_count]]-MIN(Table1[log_Mtb_NP_Prtn_count]))/(MAX(Table1[log_Mtb_NP_Prtn_count])-MIN(Table1[log_Mtb_NP_Prtn_count]))</f>
        <v>0.23137821315975918</v>
      </c>
      <c r="R404" s="59">
        <f>(Table1[[#This Row],[log_Locus_count]]-MIN(Table1[log_Locus_count]))/(MAX(Table1[log_Locus_count])-MIN(Table1[log_Locus_count]))</f>
        <v>1</v>
      </c>
      <c r="S404" s="59">
        <f>(Table1[[#This Row],[log_Alleles_count]]-MIN(Table1[log_Alleles_count]))/(MAX(Table1[log_Alleles_count])-MIN(Table1[log_Alleles_count]))</f>
        <v>0.97034759640013546</v>
      </c>
      <c r="T404" s="59">
        <v>0.60219999999999996</v>
      </c>
      <c r="U404" s="59">
        <v>1</v>
      </c>
      <c r="V404" s="59">
        <f>(Table1[[#This Row],[HEG_expr_score]]-MIN(Table1[HEG_expr_score]))/(MAX(Table1[HEG_expr_score])-MIN(Table1[HEG_expr_score]))</f>
        <v>0.33333333333333331</v>
      </c>
    </row>
    <row r="405" spans="17:22" x14ac:dyDescent="0.3">
      <c r="Q405" s="59">
        <f>(Table1[[#This Row],[log_Mtb_NP_Prtn_count]]-MIN(Table1[log_Mtb_NP_Prtn_count]))/(MAX(Table1[log_Mtb_NP_Prtn_count])-MIN(Table1[log_Mtb_NP_Prtn_count]))</f>
        <v>0.23137821315975918</v>
      </c>
      <c r="R405" s="59">
        <f>(Table1[[#This Row],[log_Locus_count]]-MIN(Table1[log_Locus_count]))/(MAX(Table1[log_Locus_count])-MIN(Table1[log_Locus_count]))</f>
        <v>0.93578497401920135</v>
      </c>
      <c r="S405" s="59">
        <f>(Table1[[#This Row],[log_Alleles_count]]-MIN(Table1[log_Alleles_count]))/(MAX(Table1[log_Alleles_count])-MIN(Table1[log_Alleles_count]))</f>
        <v>0.96342013662172266</v>
      </c>
      <c r="T405" s="59">
        <v>0.58299999999999996</v>
      </c>
      <c r="U405" s="59">
        <v>1</v>
      </c>
      <c r="V405" s="59">
        <f>(Table1[[#This Row],[HEG_expr_score]]-MIN(Table1[HEG_expr_score]))/(MAX(Table1[HEG_expr_score])-MIN(Table1[HEG_expr_score]))</f>
        <v>0.33333333333333331</v>
      </c>
    </row>
    <row r="406" spans="17:22" x14ac:dyDescent="0.3">
      <c r="Q406" s="59">
        <f>(Table1[[#This Row],[log_Mtb_NP_Prtn_count]]-MIN(Table1[log_Mtb_NP_Prtn_count]))/(MAX(Table1[log_Mtb_NP_Prtn_count])-MIN(Table1[log_Mtb_NP_Prtn_count]))</f>
        <v>0.23137821315975918</v>
      </c>
      <c r="R406" s="59">
        <f>(Table1[[#This Row],[log_Locus_count]]-MIN(Table1[log_Locus_count]))/(MAX(Table1[log_Locus_count])-MIN(Table1[log_Locus_count]))</f>
        <v>0.77397603162912088</v>
      </c>
      <c r="S406" s="59">
        <f>(Table1[[#This Row],[log_Alleles_count]]-MIN(Table1[log_Alleles_count]))/(MAX(Table1[log_Alleles_count])-MIN(Table1[log_Alleles_count]))</f>
        <v>0.76536063698862167</v>
      </c>
      <c r="T406" s="59">
        <v>0.89729999999999999</v>
      </c>
      <c r="U406" s="59">
        <v>0.1062</v>
      </c>
      <c r="V406" s="59">
        <f>(Table1[[#This Row],[HEG_expr_score]]-MIN(Table1[HEG_expr_score]))/(MAX(Table1[HEG_expr_score])-MIN(Table1[HEG_expr_score]))</f>
        <v>0.33333333333333331</v>
      </c>
    </row>
    <row r="407" spans="17:22" x14ac:dyDescent="0.3">
      <c r="Q407" s="59">
        <f>(Table1[[#This Row],[log_Mtb_NP_Prtn_count]]-MIN(Table1[log_Mtb_NP_Prtn_count]))/(MAX(Table1[log_Mtb_NP_Prtn_count])-MIN(Table1[log_Mtb_NP_Prtn_count]))</f>
        <v>0.23137821315975918</v>
      </c>
      <c r="R407" s="59">
        <f>(Table1[[#This Row],[log_Locus_count]]-MIN(Table1[log_Locus_count]))/(MAX(Table1[log_Locus_count])-MIN(Table1[log_Locus_count]))</f>
        <v>0.77397603162912088</v>
      </c>
      <c r="S407" s="59">
        <f>(Table1[[#This Row],[log_Alleles_count]]-MIN(Table1[log_Alleles_count]))/(MAX(Table1[log_Alleles_count])-MIN(Table1[log_Alleles_count]))</f>
        <v>0.80330941898945951</v>
      </c>
      <c r="T407" s="59">
        <v>0.87360000000000004</v>
      </c>
      <c r="U407" s="59">
        <v>0.99629999999999996</v>
      </c>
      <c r="V407" s="59">
        <f>(Table1[[#This Row],[HEG_expr_score]]-MIN(Table1[HEG_expr_score]))/(MAX(Table1[HEG_expr_score])-MIN(Table1[HEG_expr_score]))</f>
        <v>0.66666666666666663</v>
      </c>
    </row>
    <row r="408" spans="17:22" x14ac:dyDescent="0.3">
      <c r="Q408" s="59">
        <f>(Table1[[#This Row],[log_Mtb_NP_Prtn_count]]-MIN(Table1[log_Mtb_NP_Prtn_count]))/(MAX(Table1[log_Mtb_NP_Prtn_count])-MIN(Table1[log_Mtb_NP_Prtn_count]))</f>
        <v>0.23137821315975918</v>
      </c>
      <c r="R408" s="59">
        <f>(Table1[[#This Row],[log_Locus_count]]-MIN(Table1[log_Locus_count]))/(MAX(Table1[log_Locus_count])-MIN(Table1[log_Locus_count]))</f>
        <v>1</v>
      </c>
      <c r="S408" s="59">
        <f>(Table1[[#This Row],[log_Alleles_count]]-MIN(Table1[log_Alleles_count]))/(MAX(Table1[log_Alleles_count])-MIN(Table1[log_Alleles_count]))</f>
        <v>0.9538195112479918</v>
      </c>
      <c r="T408" s="59">
        <v>0.69279999999999997</v>
      </c>
      <c r="U408" s="59">
        <v>1</v>
      </c>
      <c r="V408" s="59">
        <f>(Table1[[#This Row],[HEG_expr_score]]-MIN(Table1[HEG_expr_score]))/(MAX(Table1[HEG_expr_score])-MIN(Table1[HEG_expr_score]))</f>
        <v>0.33333333333333331</v>
      </c>
    </row>
    <row r="409" spans="17:22" x14ac:dyDescent="0.3">
      <c r="Q409" s="59">
        <f>(Table1[[#This Row],[log_Mtb_NP_Prtn_count]]-MIN(Table1[log_Mtb_NP_Prtn_count]))/(MAX(Table1[log_Mtb_NP_Prtn_count])-MIN(Table1[log_Mtb_NP_Prtn_count]))</f>
        <v>0.23137821315975918</v>
      </c>
      <c r="R409" s="59">
        <f>(Table1[[#This Row],[log_Locus_count]]-MIN(Table1[log_Locus_count]))/(MAX(Table1[log_Locus_count])-MIN(Table1[log_Locus_count]))</f>
        <v>0.93578497401920135</v>
      </c>
      <c r="S409" s="59">
        <f>(Table1[[#This Row],[log_Alleles_count]]-MIN(Table1[log_Alleles_count]))/(MAX(Table1[log_Alleles_count])-MIN(Table1[log_Alleles_count]))</f>
        <v>0.85587801598072422</v>
      </c>
      <c r="T409" s="59">
        <v>0.64200000000000002</v>
      </c>
      <c r="U409" s="59">
        <v>0.94140000000000001</v>
      </c>
      <c r="V409" s="59">
        <f>(Table1[[#This Row],[HEG_expr_score]]-MIN(Table1[HEG_expr_score]))/(MAX(Table1[HEG_expr_score])-MIN(Table1[HEG_expr_score]))</f>
        <v>0</v>
      </c>
    </row>
    <row r="410" spans="17:22" x14ac:dyDescent="0.3">
      <c r="Q410" s="59">
        <f>(Table1[[#This Row],[log_Mtb_NP_Prtn_count]]-MIN(Table1[log_Mtb_NP_Prtn_count]))/(MAX(Table1[log_Mtb_NP_Prtn_count])-MIN(Table1[log_Mtb_NP_Prtn_count]))</f>
        <v>0.23137821315975918</v>
      </c>
      <c r="R410" s="59">
        <f>(Table1[[#This Row],[log_Locus_count]]-MIN(Table1[log_Locus_count]))/(MAX(Table1[log_Locus_count])-MIN(Table1[log_Locus_count]))</f>
        <v>0.8616541669070521</v>
      </c>
      <c r="S410" s="59">
        <f>(Table1[[#This Row],[log_Alleles_count]]-MIN(Table1[log_Alleles_count]))/(MAX(Table1[log_Alleles_count])-MIN(Table1[log_Alleles_count]))</f>
        <v>0.84389854254646635</v>
      </c>
      <c r="T410" s="59">
        <v>0.68969999999999998</v>
      </c>
      <c r="U410" s="59">
        <v>0.99270000000000003</v>
      </c>
      <c r="V410" s="59">
        <f>(Table1[[#This Row],[HEG_expr_score]]-MIN(Table1[HEG_expr_score]))/(MAX(Table1[HEG_expr_score])-MIN(Table1[HEG_expr_score]))</f>
        <v>0.33333333333333331</v>
      </c>
    </row>
    <row r="411" spans="17:22" x14ac:dyDescent="0.3">
      <c r="Q411" s="59">
        <f>(Table1[[#This Row],[log_Mtb_NP_Prtn_count]]-MIN(Table1[log_Mtb_NP_Prtn_count]))/(MAX(Table1[log_Mtb_NP_Prtn_count])-MIN(Table1[log_Mtb_NP_Prtn_count]))</f>
        <v>0.23137821315975918</v>
      </c>
      <c r="R411" s="59">
        <f>(Table1[[#This Row],[log_Locus_count]]-MIN(Table1[log_Locus_count]))/(MAX(Table1[log_Locus_count])-MIN(Table1[log_Locus_count]))</f>
        <v>1</v>
      </c>
      <c r="S411" s="59">
        <f>(Table1[[#This Row],[log_Alleles_count]]-MIN(Table1[log_Alleles_count]))/(MAX(Table1[log_Alleles_count])-MIN(Table1[log_Alleles_count]))</f>
        <v>0.94885235824947323</v>
      </c>
      <c r="T411" s="59">
        <v>0.60650000000000004</v>
      </c>
      <c r="U411" s="59">
        <v>1</v>
      </c>
      <c r="V411" s="59">
        <f>(Table1[[#This Row],[HEG_expr_score]]-MIN(Table1[HEG_expr_score]))/(MAX(Table1[HEG_expr_score])-MIN(Table1[HEG_expr_score]))</f>
        <v>0.33333333333333331</v>
      </c>
    </row>
    <row r="412" spans="17:22" x14ac:dyDescent="0.3">
      <c r="Q412" s="59">
        <f>(Table1[[#This Row],[log_Mtb_NP_Prtn_count]]-MIN(Table1[log_Mtb_NP_Prtn_count]))/(MAX(Table1[log_Mtb_NP_Prtn_count])-MIN(Table1[log_Mtb_NP_Prtn_count]))</f>
        <v>0.23137821315975918</v>
      </c>
      <c r="R412" s="59">
        <f>(Table1[[#This Row],[log_Locus_count]]-MIN(Table1[log_Locus_count]))/(MAX(Table1[log_Locus_count])-MIN(Table1[log_Locus_count]))</f>
        <v>0.66666666666666674</v>
      </c>
      <c r="S412" s="59">
        <f>(Table1[[#This Row],[log_Alleles_count]]-MIN(Table1[log_Alleles_count]))/(MAX(Table1[log_Alleles_count])-MIN(Table1[log_Alleles_count]))</f>
        <v>0.61731968150568906</v>
      </c>
      <c r="T412" s="59">
        <v>0.99419999999999997</v>
      </c>
      <c r="U412" s="59">
        <v>1.47E-2</v>
      </c>
      <c r="V412" s="59">
        <f>(Table1[[#This Row],[HEG_expr_score]]-MIN(Table1[HEG_expr_score]))/(MAX(Table1[HEG_expr_score])-MIN(Table1[HEG_expr_score]))</f>
        <v>0.33333333333333331</v>
      </c>
    </row>
    <row r="413" spans="17:22" x14ac:dyDescent="0.3">
      <c r="Q413" s="59">
        <f>(Table1[[#This Row],[log_Mtb_NP_Prtn_count]]-MIN(Table1[log_Mtb_NP_Prtn_count]))/(MAX(Table1[log_Mtb_NP_Prtn_count])-MIN(Table1[log_Mtb_NP_Prtn_count]))</f>
        <v>0.23137821315975918</v>
      </c>
      <c r="R413" s="59">
        <f>(Table1[[#This Row],[log_Locus_count]]-MIN(Table1[log_Locus_count]))/(MAX(Table1[log_Locus_count])-MIN(Table1[log_Locus_count]))</f>
        <v>0.77397603162912088</v>
      </c>
      <c r="S413" s="59">
        <f>(Table1[[#This Row],[log_Alleles_count]]-MIN(Table1[log_Alleles_count]))/(MAX(Table1[log_Alleles_count])-MIN(Table1[log_Alleles_count]))</f>
        <v>0.67876222946017606</v>
      </c>
      <c r="T413" s="59">
        <v>0.93320000000000003</v>
      </c>
      <c r="U413" s="59">
        <v>0.99270000000000003</v>
      </c>
      <c r="V413" s="59">
        <f>(Table1[[#This Row],[HEG_expr_score]]-MIN(Table1[HEG_expr_score]))/(MAX(Table1[HEG_expr_score])-MIN(Table1[HEG_expr_score]))</f>
        <v>0.33333333333333331</v>
      </c>
    </row>
    <row r="414" spans="17:22" x14ac:dyDescent="0.3">
      <c r="Q414" s="59">
        <f>(Table1[[#This Row],[log_Mtb_NP_Prtn_count]]-MIN(Table1[log_Mtb_NP_Prtn_count]))/(MAX(Table1[log_Mtb_NP_Prtn_count])-MIN(Table1[log_Mtb_NP_Prtn_count]))</f>
        <v>0.23137821315975918</v>
      </c>
      <c r="R414" s="59">
        <f>(Table1[[#This Row],[log_Locus_count]]-MIN(Table1[log_Locus_count]))/(MAX(Table1[log_Locus_count])-MIN(Table1[log_Locus_count]))</f>
        <v>0.66666666666666674</v>
      </c>
      <c r="S414" s="59">
        <f>(Table1[[#This Row],[log_Alleles_count]]-MIN(Table1[log_Alleles_count]))/(MAX(Table1[log_Alleles_count])-MIN(Table1[log_Alleles_count]))</f>
        <v>0.38268031849431083</v>
      </c>
      <c r="T414" s="59">
        <v>0.55679999999999996</v>
      </c>
      <c r="U414" s="59">
        <v>0.99270000000000003</v>
      </c>
      <c r="V414" s="59">
        <f>(Table1[[#This Row],[HEG_expr_score]]-MIN(Table1[HEG_expr_score]))/(MAX(Table1[HEG_expr_score])-MIN(Table1[HEG_expr_score]))</f>
        <v>0.33333333333333331</v>
      </c>
    </row>
    <row r="415" spans="17:22" x14ac:dyDescent="0.3">
      <c r="Q415" s="59">
        <f>(Table1[[#This Row],[log_Mtb_NP_Prtn_count]]-MIN(Table1[log_Mtb_NP_Prtn_count]))/(MAX(Table1[log_Mtb_NP_Prtn_count])-MIN(Table1[log_Mtb_NP_Prtn_count]))</f>
        <v>0.23137821315975918</v>
      </c>
      <c r="R415" s="59">
        <f>(Table1[[#This Row],[log_Locus_count]]-MIN(Table1[log_Locus_count]))/(MAX(Table1[log_Locus_count])-MIN(Table1[log_Locus_count]))</f>
        <v>0.77397603162912088</v>
      </c>
      <c r="S415" s="59">
        <f>(Table1[[#This Row],[log_Alleles_count]]-MIN(Table1[log_Alleles_count]))/(MAX(Table1[log_Alleles_count])-MIN(Table1[log_Alleles_count]))</f>
        <v>0.66967243416092381</v>
      </c>
      <c r="T415" s="59">
        <v>0.59299999999999997</v>
      </c>
      <c r="U415" s="59">
        <v>1</v>
      </c>
      <c r="V415" s="59">
        <f>(Table1[[#This Row],[HEG_expr_score]]-MIN(Table1[HEG_expr_score]))/(MAX(Table1[HEG_expr_score])-MIN(Table1[HEG_expr_score]))</f>
        <v>0.33333333333333331</v>
      </c>
    </row>
    <row r="416" spans="17:22" x14ac:dyDescent="0.3">
      <c r="Q416" s="59">
        <f>(Table1[[#This Row],[log_Mtb_NP_Prtn_count]]-MIN(Table1[log_Mtb_NP_Prtn_count]))/(MAX(Table1[log_Mtb_NP_Prtn_count])-MIN(Table1[log_Mtb_NP_Prtn_count]))</f>
        <v>0.23137821315975918</v>
      </c>
      <c r="R416" s="59">
        <f>(Table1[[#This Row],[log_Locus_count]]-MIN(Table1[log_Locus_count]))/(MAX(Table1[log_Locus_count])-MIN(Table1[log_Locus_count]))</f>
        <v>0.8616541669070521</v>
      </c>
      <c r="S416" s="59">
        <f>(Table1[[#This Row],[log_Alleles_count]]-MIN(Table1[log_Alleles_count]))/(MAX(Table1[log_Alleles_count])-MIN(Table1[log_Alleles_count]))</f>
        <v>0.84389854254646635</v>
      </c>
      <c r="T416" s="59">
        <v>0.57599999999999996</v>
      </c>
      <c r="U416" s="59">
        <v>0.99629999999999996</v>
      </c>
      <c r="V416" s="59">
        <f>(Table1[[#This Row],[HEG_expr_score]]-MIN(Table1[HEG_expr_score]))/(MAX(Table1[HEG_expr_score])-MIN(Table1[HEG_expr_score]))</f>
        <v>0.66666666666666663</v>
      </c>
    </row>
    <row r="417" spans="17:22" x14ac:dyDescent="0.3">
      <c r="Q417" s="59">
        <f>(Table1[[#This Row],[log_Mtb_NP_Prtn_count]]-MIN(Table1[log_Mtb_NP_Prtn_count]))/(MAX(Table1[log_Mtb_NP_Prtn_count])-MIN(Table1[log_Mtb_NP_Prtn_count]))</f>
        <v>0.23137821315975918</v>
      </c>
      <c r="R417" s="59">
        <f>(Table1[[#This Row],[log_Locus_count]]-MIN(Table1[log_Locus_count]))/(MAX(Table1[log_Locus_count])-MIN(Table1[log_Locus_count]))</f>
        <v>0.66666666666666674</v>
      </c>
      <c r="S417" s="59">
        <f>(Table1[[#This Row],[log_Alleles_count]]-MIN(Table1[log_Alleles_count]))/(MAX(Table1[log_Alleles_count])-MIN(Table1[log_Alleles_count]))</f>
        <v>0.34374045372979056</v>
      </c>
      <c r="T417" s="59">
        <v>0.80520000000000003</v>
      </c>
      <c r="U417" s="59">
        <v>1</v>
      </c>
      <c r="V417" s="59">
        <f>(Table1[[#This Row],[HEG_expr_score]]-MIN(Table1[HEG_expr_score]))/(MAX(Table1[HEG_expr_score])-MIN(Table1[HEG_expr_score]))</f>
        <v>0.66666666666666663</v>
      </c>
    </row>
    <row r="418" spans="17:22" x14ac:dyDescent="0.3">
      <c r="Q418" s="59">
        <f>(Table1[[#This Row],[log_Mtb_NP_Prtn_count]]-MIN(Table1[log_Mtb_NP_Prtn_count]))/(MAX(Table1[log_Mtb_NP_Prtn_count])-MIN(Table1[log_Mtb_NP_Prtn_count]))</f>
        <v>0.23137821315975918</v>
      </c>
      <c r="R418" s="59">
        <f>(Table1[[#This Row],[log_Locus_count]]-MIN(Table1[log_Locus_count]))/(MAX(Table1[log_Locus_count])-MIN(Table1[log_Locus_count]))</f>
        <v>0.52832083357371873</v>
      </c>
      <c r="S418" s="59">
        <f>(Table1[[#This Row],[log_Alleles_count]]-MIN(Table1[log_Alleles_count]))/(MAX(Table1[log_Alleles_count])-MIN(Table1[log_Alleles_count]))</f>
        <v>0.38268031849431083</v>
      </c>
      <c r="T418" s="59">
        <v>0.63090000000000002</v>
      </c>
      <c r="U418" s="59">
        <v>1</v>
      </c>
      <c r="V418" s="59">
        <f>(Table1[[#This Row],[HEG_expr_score]]-MIN(Table1[HEG_expr_score]))/(MAX(Table1[HEG_expr_score])-MIN(Table1[HEG_expr_score]))</f>
        <v>0.66666666666666663</v>
      </c>
    </row>
    <row r="419" spans="17:22" x14ac:dyDescent="0.3">
      <c r="Q419" s="59">
        <f>(Table1[[#This Row],[log_Mtb_NP_Prtn_count]]-MIN(Table1[log_Mtb_NP_Prtn_count]))/(MAX(Table1[log_Mtb_NP_Prtn_count])-MIN(Table1[log_Mtb_NP_Prtn_count]))</f>
        <v>0.23137821315975918</v>
      </c>
      <c r="R419" s="59">
        <f>(Table1[[#This Row],[log_Locus_count]]-MIN(Table1[log_Locus_count]))/(MAX(Table1[log_Locus_count])-MIN(Table1[log_Locus_count]))</f>
        <v>0</v>
      </c>
      <c r="S419" s="59">
        <f>(Table1[[#This Row],[log_Alleles_count]]-MIN(Table1[log_Alleles_count]))/(MAX(Table1[log_Alleles_count])-MIN(Table1[log_Alleles_count]))</f>
        <v>0</v>
      </c>
      <c r="T419" s="59">
        <v>0.95030000000000003</v>
      </c>
      <c r="U419" s="59">
        <v>1</v>
      </c>
      <c r="V419" s="59">
        <f>(Table1[[#This Row],[HEG_expr_score]]-MIN(Table1[HEG_expr_score]))/(MAX(Table1[HEG_expr_score])-MIN(Table1[HEG_expr_score]))</f>
        <v>0.66666666666666663</v>
      </c>
    </row>
    <row r="420" spans="17:22" x14ac:dyDescent="0.3">
      <c r="Q420" s="59">
        <f>(Table1[[#This Row],[log_Mtb_NP_Prtn_count]]-MIN(Table1[log_Mtb_NP_Prtn_count]))/(MAX(Table1[log_Mtb_NP_Prtn_count])-MIN(Table1[log_Mtb_NP_Prtn_count]))</f>
        <v>0.23137821315975918</v>
      </c>
      <c r="R420" s="59">
        <f>(Table1[[#This Row],[log_Locus_count]]-MIN(Table1[log_Locus_count]))/(MAX(Table1[log_Locus_count])-MIN(Table1[log_Locus_count]))</f>
        <v>1</v>
      </c>
      <c r="S420" s="59">
        <f>(Table1[[#This Row],[log_Alleles_count]]-MIN(Table1[log_Alleles_count]))/(MAX(Table1[log_Alleles_count])-MIN(Table1[log_Alleles_count]))</f>
        <v>0.93049695007491195</v>
      </c>
      <c r="T420" s="59">
        <v>0.85760000000000003</v>
      </c>
      <c r="U420" s="59">
        <v>1</v>
      </c>
      <c r="V420" s="59">
        <f>(Table1[[#This Row],[HEG_expr_score]]-MIN(Table1[HEG_expr_score]))/(MAX(Table1[HEG_expr_score])-MIN(Table1[HEG_expr_score]))</f>
        <v>0.66666666666666663</v>
      </c>
    </row>
    <row r="421" spans="17:22" x14ac:dyDescent="0.3">
      <c r="Q421" s="59">
        <f>(Table1[[#This Row],[log_Mtb_NP_Prtn_count]]-MIN(Table1[log_Mtb_NP_Prtn_count]))/(MAX(Table1[log_Mtb_NP_Prtn_count])-MIN(Table1[log_Mtb_NP_Prtn_count]))</f>
        <v>0.23137821315975918</v>
      </c>
      <c r="R421" s="59">
        <f>(Table1[[#This Row],[log_Locus_count]]-MIN(Table1[log_Locus_count]))/(MAX(Table1[log_Locus_count])-MIN(Table1[log_Locus_count]))</f>
        <v>0.52832083357371873</v>
      </c>
      <c r="S421" s="59">
        <f>(Table1[[#This Row],[log_Alleles_count]]-MIN(Table1[log_Alleles_count]))/(MAX(Table1[log_Alleles_count])-MIN(Table1[log_Alleles_count]))</f>
        <v>0.38268031849431083</v>
      </c>
      <c r="T421" s="59">
        <v>0.83940000000000003</v>
      </c>
      <c r="U421" s="59">
        <v>1</v>
      </c>
      <c r="V421" s="59">
        <f>(Table1[[#This Row],[HEG_expr_score]]-MIN(Table1[HEG_expr_score]))/(MAX(Table1[HEG_expr_score])-MIN(Table1[HEG_expr_score]))</f>
        <v>0.66666666666666663</v>
      </c>
    </row>
    <row r="422" spans="17:22" x14ac:dyDescent="0.3">
      <c r="Q422" s="59">
        <f>(Table1[[#This Row],[log_Mtb_NP_Prtn_count]]-MIN(Table1[log_Mtb_NP_Prtn_count]))/(MAX(Table1[log_Mtb_NP_Prtn_count])-MIN(Table1[log_Mtb_NP_Prtn_count]))</f>
        <v>0.23137821315975918</v>
      </c>
      <c r="R422" s="59">
        <f>(Table1[[#This Row],[log_Locus_count]]-MIN(Table1[log_Locus_count]))/(MAX(Table1[log_Locus_count])-MIN(Table1[log_Locus_count]))</f>
        <v>0.93578497401920135</v>
      </c>
      <c r="S422" s="59">
        <f>(Table1[[#This Row],[log_Alleles_count]]-MIN(Table1[log_Alleles_count]))/(MAX(Table1[log_Alleles_count])-MIN(Table1[log_Alleles_count]))</f>
        <v>0.901193815485548</v>
      </c>
      <c r="T422" s="59">
        <v>0.83940000000000003</v>
      </c>
      <c r="U422" s="59">
        <v>1</v>
      </c>
      <c r="V422" s="59">
        <f>(Table1[[#This Row],[HEG_expr_score]]-MIN(Table1[HEG_expr_score]))/(MAX(Table1[HEG_expr_score])-MIN(Table1[HEG_expr_score]))</f>
        <v>0.66666666666666663</v>
      </c>
    </row>
    <row r="423" spans="17:22" x14ac:dyDescent="0.3">
      <c r="Q423" s="59">
        <f>(Table1[[#This Row],[log_Mtb_NP_Prtn_count]]-MIN(Table1[log_Mtb_NP_Prtn_count]))/(MAX(Table1[log_Mtb_NP_Prtn_count])-MIN(Table1[log_Mtb_NP_Prtn_count]))</f>
        <v>0.23137821315975918</v>
      </c>
      <c r="R423" s="59">
        <f>(Table1[[#This Row],[log_Locus_count]]-MIN(Table1[log_Locus_count]))/(MAX(Table1[log_Locus_count])-MIN(Table1[log_Locus_count]))</f>
        <v>1</v>
      </c>
      <c r="S423" s="59">
        <f>(Table1[[#This Row],[log_Alleles_count]]-MIN(Table1[log_Alleles_count]))/(MAX(Table1[log_Alleles_count])-MIN(Table1[log_Alleles_count]))</f>
        <v>0.91925340927442145</v>
      </c>
      <c r="T423" s="59">
        <v>0.7944</v>
      </c>
      <c r="U423" s="59">
        <v>0.99270000000000003</v>
      </c>
      <c r="V423" s="59">
        <f>(Table1[[#This Row],[HEG_expr_score]]-MIN(Table1[HEG_expr_score]))/(MAX(Table1[HEG_expr_score])-MIN(Table1[HEG_expr_score]))</f>
        <v>0.66666666666666663</v>
      </c>
    </row>
    <row r="424" spans="17:22" x14ac:dyDescent="0.3">
      <c r="Q424" s="59">
        <f>(Table1[[#This Row],[log_Mtb_NP_Prtn_count]]-MIN(Table1[log_Mtb_NP_Prtn_count]))/(MAX(Table1[log_Mtb_NP_Prtn_count])-MIN(Table1[log_Mtb_NP_Prtn_count]))</f>
        <v>0.23137821315975918</v>
      </c>
      <c r="R424" s="59">
        <f>(Table1[[#This Row],[log_Locus_count]]-MIN(Table1[log_Locus_count]))/(MAX(Table1[log_Locus_count])-MIN(Table1[log_Locus_count]))</f>
        <v>0.93578497401920135</v>
      </c>
      <c r="S424" s="59">
        <f>(Table1[[#This Row],[log_Alleles_count]]-MIN(Table1[log_Alleles_count]))/(MAX(Table1[log_Alleles_count])-MIN(Table1[log_Alleles_count]))</f>
        <v>0.86350661092380476</v>
      </c>
      <c r="T424" s="59">
        <v>0.4405</v>
      </c>
      <c r="U424" s="59">
        <v>1</v>
      </c>
      <c r="V424" s="59">
        <f>(Table1[[#This Row],[HEG_expr_score]]-MIN(Table1[HEG_expr_score]))/(MAX(Table1[HEG_expr_score])-MIN(Table1[HEG_expr_score]))</f>
        <v>0.66666666666666663</v>
      </c>
    </row>
    <row r="425" spans="17:22" x14ac:dyDescent="0.3">
      <c r="Q425" s="59">
        <f>(Table1[[#This Row],[log_Mtb_NP_Prtn_count]]-MIN(Table1[log_Mtb_NP_Prtn_count]))/(MAX(Table1[log_Mtb_NP_Prtn_count])-MIN(Table1[log_Mtb_NP_Prtn_count]))</f>
        <v>0.23137821315975918</v>
      </c>
      <c r="R425" s="59">
        <f>(Table1[[#This Row],[log_Locus_count]]-MIN(Table1[log_Locus_count]))/(MAX(Table1[log_Locus_count])-MIN(Table1[log_Locus_count]))</f>
        <v>0.93578497401920135</v>
      </c>
      <c r="S425" s="59">
        <f>(Table1[[#This Row],[log_Alleles_count]]-MIN(Table1[log_Alleles_count]))/(MAX(Table1[log_Alleles_count])-MIN(Table1[log_Alleles_count]))</f>
        <v>0.77121245379148884</v>
      </c>
      <c r="T425" s="59">
        <v>0.54279999999999995</v>
      </c>
      <c r="U425" s="59">
        <v>0.96699999999999997</v>
      </c>
      <c r="V425" s="59">
        <f>(Table1[[#This Row],[HEG_expr_score]]-MIN(Table1[HEG_expr_score]))/(MAX(Table1[HEG_expr_score])-MIN(Table1[HEG_expr_score]))</f>
        <v>0.66666666666666663</v>
      </c>
    </row>
    <row r="426" spans="17:22" x14ac:dyDescent="0.3">
      <c r="Q426" s="59">
        <f>(Table1[[#This Row],[log_Mtb_NP_Prtn_count]]-MIN(Table1[log_Mtb_NP_Prtn_count]))/(MAX(Table1[log_Mtb_NP_Prtn_count])-MIN(Table1[log_Mtb_NP_Prtn_count]))</f>
        <v>0.23137821315975918</v>
      </c>
      <c r="R426" s="59">
        <f>(Table1[[#This Row],[log_Locus_count]]-MIN(Table1[log_Locus_count]))/(MAX(Table1[log_Locus_count])-MIN(Table1[log_Locus_count]))</f>
        <v>0.66666666666666674</v>
      </c>
      <c r="S426" s="59">
        <f>(Table1[[#This Row],[log_Alleles_count]]-MIN(Table1[log_Alleles_count]))/(MAX(Table1[log_Alleles_count])-MIN(Table1[log_Alleles_count]))</f>
        <v>0.56364446052405415</v>
      </c>
      <c r="T426" s="59">
        <v>0.52129999999999999</v>
      </c>
      <c r="U426" s="59">
        <v>0.90110000000000001</v>
      </c>
      <c r="V426" s="59">
        <f>(Table1[[#This Row],[HEG_expr_score]]-MIN(Table1[HEG_expr_score]))/(MAX(Table1[HEG_expr_score])-MIN(Table1[HEG_expr_score]))</f>
        <v>0.66666666666666663</v>
      </c>
    </row>
    <row r="427" spans="17:22" x14ac:dyDescent="0.3">
      <c r="Q427" s="59">
        <f>(Table1[[#This Row],[log_Mtb_NP_Prtn_count]]-MIN(Table1[log_Mtb_NP_Prtn_count]))/(MAX(Table1[log_Mtb_NP_Prtn_count])-MIN(Table1[log_Mtb_NP_Prtn_count]))</f>
        <v>0.23137821315975918</v>
      </c>
      <c r="R427" s="59">
        <f>(Table1[[#This Row],[log_Locus_count]]-MIN(Table1[log_Locus_count]))/(MAX(Table1[log_Locus_count])-MIN(Table1[log_Locus_count]))</f>
        <v>0.66666666666666674</v>
      </c>
      <c r="S427" s="59">
        <f>(Table1[[#This Row],[log_Alleles_count]]-MIN(Table1[log_Alleles_count]))/(MAX(Table1[log_Alleles_count])-MIN(Table1[log_Alleles_count]))</f>
        <v>0.54781663158060112</v>
      </c>
      <c r="T427" s="59">
        <v>0.62870000000000004</v>
      </c>
      <c r="U427" s="59">
        <v>0.99629999999999996</v>
      </c>
      <c r="V427" s="59">
        <f>(Table1[[#This Row],[HEG_expr_score]]-MIN(Table1[HEG_expr_score]))/(MAX(Table1[HEG_expr_score])-MIN(Table1[HEG_expr_score]))</f>
        <v>0.66666666666666663</v>
      </c>
    </row>
    <row r="428" spans="17:22" x14ac:dyDescent="0.3">
      <c r="Q428" s="59">
        <f>(Table1[[#This Row],[log_Mtb_NP_Prtn_count]]-MIN(Table1[log_Mtb_NP_Prtn_count]))/(MAX(Table1[log_Mtb_NP_Prtn_count])-MIN(Table1[log_Mtb_NP_Prtn_count]))</f>
        <v>0.23137821315975918</v>
      </c>
      <c r="R428" s="59">
        <f>(Table1[[#This Row],[log_Locus_count]]-MIN(Table1[log_Locus_count]))/(MAX(Table1[log_Locus_count])-MIN(Table1[log_Locus_count]))</f>
        <v>0.8616541669070521</v>
      </c>
      <c r="S428" s="59">
        <f>(Table1[[#This Row],[log_Alleles_count]]-MIN(Table1[log_Alleles_count]))/(MAX(Table1[log_Alleles_count])-MIN(Table1[log_Alleles_count]))</f>
        <v>0.71918014823661358</v>
      </c>
      <c r="T428" s="59">
        <v>0.4158</v>
      </c>
      <c r="U428" s="59">
        <v>1</v>
      </c>
      <c r="V428" s="59">
        <f>(Table1[[#This Row],[HEG_expr_score]]-MIN(Table1[HEG_expr_score]))/(MAX(Table1[HEG_expr_score])-MIN(Table1[HEG_expr_score]))</f>
        <v>0.66666666666666663</v>
      </c>
    </row>
    <row r="429" spans="17:22" x14ac:dyDescent="0.3">
      <c r="Q429" s="59">
        <f>(Table1[[#This Row],[log_Mtb_NP_Prtn_count]]-MIN(Table1[log_Mtb_NP_Prtn_count]))/(MAX(Table1[log_Mtb_NP_Prtn_count])-MIN(Table1[log_Mtb_NP_Prtn_count]))</f>
        <v>0.23137821315975918</v>
      </c>
      <c r="R429" s="59">
        <f>(Table1[[#This Row],[log_Locus_count]]-MIN(Table1[log_Locus_count]))/(MAX(Table1[log_Locus_count])-MIN(Table1[log_Locus_count]))</f>
        <v>0.8616541669070521</v>
      </c>
      <c r="S429" s="59">
        <f>(Table1[[#This Row],[log_Alleles_count]]-MIN(Table1[log_Alleles_count]))/(MAX(Table1[log_Alleles_count])-MIN(Table1[log_Alleles_count]))</f>
        <v>0.83120701008224307</v>
      </c>
      <c r="T429" s="59">
        <v>0.4819</v>
      </c>
      <c r="U429" s="59">
        <v>0.99270000000000003</v>
      </c>
      <c r="V429" s="59">
        <f>(Table1[[#This Row],[HEG_expr_score]]-MIN(Table1[HEG_expr_score]))/(MAX(Table1[HEG_expr_score])-MIN(Table1[HEG_expr_score]))</f>
        <v>0.66666666666666663</v>
      </c>
    </row>
    <row r="430" spans="17:22" x14ac:dyDescent="0.3">
      <c r="Q430" s="59">
        <f>(Table1[[#This Row],[log_Mtb_NP_Prtn_count]]-MIN(Table1[log_Mtb_NP_Prtn_count]))/(MAX(Table1[log_Mtb_NP_Prtn_count])-MIN(Table1[log_Mtb_NP_Prtn_count]))</f>
        <v>0.23137821315975918</v>
      </c>
      <c r="R430" s="59">
        <f>(Table1[[#This Row],[log_Locus_count]]-MIN(Table1[log_Locus_count]))/(MAX(Table1[log_Locus_count])-MIN(Table1[log_Locus_count]))</f>
        <v>0.93578497401920135</v>
      </c>
      <c r="S430" s="59">
        <f>(Table1[[#This Row],[log_Alleles_count]]-MIN(Table1[log_Alleles_count]))/(MAX(Table1[log_Alleles_count])-MIN(Table1[log_Alleles_count]))</f>
        <v>0.78245599459197934</v>
      </c>
      <c r="T430" s="59">
        <v>0.49509999999999998</v>
      </c>
      <c r="U430" s="59">
        <v>0.97799999999999998</v>
      </c>
      <c r="V430" s="59">
        <f>(Table1[[#This Row],[HEG_expr_score]]-MIN(Table1[HEG_expr_score]))/(MAX(Table1[HEG_expr_score])-MIN(Table1[HEG_expr_score]))</f>
        <v>0.66666666666666663</v>
      </c>
    </row>
    <row r="431" spans="17:22" x14ac:dyDescent="0.3">
      <c r="Q431" s="59">
        <f>(Table1[[#This Row],[log_Mtb_NP_Prtn_count]]-MIN(Table1[log_Mtb_NP_Prtn_count]))/(MAX(Table1[log_Mtb_NP_Prtn_count])-MIN(Table1[log_Mtb_NP_Prtn_count]))</f>
        <v>0.23137821315975918</v>
      </c>
      <c r="R431" s="59">
        <f>(Table1[[#This Row],[log_Locus_count]]-MIN(Table1[log_Locus_count]))/(MAX(Table1[log_Locus_count])-MIN(Table1[log_Locus_count]))</f>
        <v>0.8616541669070521</v>
      </c>
      <c r="S431" s="59">
        <f>(Table1[[#This Row],[log_Alleles_count]]-MIN(Table1[log_Alleles_count]))/(MAX(Table1[log_Alleles_count])-MIN(Table1[log_Alleles_count]))</f>
        <v>0.66017851773386627</v>
      </c>
      <c r="T431" s="59">
        <v>0.61829999999999996</v>
      </c>
      <c r="U431" s="59">
        <v>0.98529999999999995</v>
      </c>
      <c r="V431" s="59">
        <f>(Table1[[#This Row],[HEG_expr_score]]-MIN(Table1[HEG_expr_score]))/(MAX(Table1[HEG_expr_score])-MIN(Table1[HEG_expr_score]))</f>
        <v>0.66666666666666663</v>
      </c>
    </row>
    <row r="432" spans="17:22" x14ac:dyDescent="0.3">
      <c r="Q432" s="59">
        <f>(Table1[[#This Row],[log_Mtb_NP_Prtn_count]]-MIN(Table1[log_Mtb_NP_Prtn_count]))/(MAX(Table1[log_Mtb_NP_Prtn_count])-MIN(Table1[log_Mtb_NP_Prtn_count]))</f>
        <v>0.23137821315975918</v>
      </c>
      <c r="R432" s="59">
        <f>(Table1[[#This Row],[log_Locus_count]]-MIN(Table1[log_Locus_count]))/(MAX(Table1[log_Locus_count])-MIN(Table1[log_Locus_count]))</f>
        <v>1</v>
      </c>
      <c r="S432" s="59">
        <f>(Table1[[#This Row],[log_Alleles_count]]-MIN(Table1[log_Alleles_count]))/(MAX(Table1[log_Alleles_count])-MIN(Table1[log_Alleles_count]))</f>
        <v>0.91925340927442145</v>
      </c>
      <c r="T432" s="59">
        <v>0.84160000000000001</v>
      </c>
      <c r="U432" s="59">
        <v>0.98899999999999999</v>
      </c>
      <c r="V432" s="59">
        <f>(Table1[[#This Row],[HEG_expr_score]]-MIN(Table1[HEG_expr_score]))/(MAX(Table1[HEG_expr_score])-MIN(Table1[HEG_expr_score]))</f>
        <v>0.66666666666666663</v>
      </c>
    </row>
    <row r="433" spans="17:22" x14ac:dyDescent="0.3">
      <c r="Q433" s="59">
        <f>(Table1[[#This Row],[log_Mtb_NP_Prtn_count]]-MIN(Table1[log_Mtb_NP_Prtn_count]))/(MAX(Table1[log_Mtb_NP_Prtn_count])-MIN(Table1[log_Mtb_NP_Prtn_count]))</f>
        <v>0.23137821315975918</v>
      </c>
      <c r="R433" s="59">
        <f>(Table1[[#This Row],[log_Locus_count]]-MIN(Table1[log_Locus_count]))/(MAX(Table1[log_Locus_count])-MIN(Table1[log_Locus_count]))</f>
        <v>0.52832083357371873</v>
      </c>
      <c r="S433" s="59">
        <f>(Table1[[#This Row],[log_Alleles_count]]-MIN(Table1[log_Alleles_count]))/(MAX(Table1[log_Alleles_count])-MIN(Table1[log_Alleles_count]))</f>
        <v>0.44412286644879784</v>
      </c>
      <c r="T433" s="59">
        <v>0.5464</v>
      </c>
      <c r="U433" s="59">
        <v>0.96340000000000003</v>
      </c>
      <c r="V433" s="59">
        <f>(Table1[[#This Row],[HEG_expr_score]]-MIN(Table1[HEG_expr_score]))/(MAX(Table1[HEG_expr_score])-MIN(Table1[HEG_expr_score]))</f>
        <v>0.66666666666666663</v>
      </c>
    </row>
    <row r="434" spans="17:22" x14ac:dyDescent="0.3">
      <c r="Q434" s="59">
        <f>(Table1[[#This Row],[log_Mtb_NP_Prtn_count]]-MIN(Table1[log_Mtb_NP_Prtn_count]))/(MAX(Table1[log_Mtb_NP_Prtn_count])-MIN(Table1[log_Mtb_NP_Prtn_count]))</f>
        <v>0.23137821315975918</v>
      </c>
      <c r="R434" s="59">
        <f>(Table1[[#This Row],[log_Locus_count]]-MIN(Table1[log_Locus_count]))/(MAX(Table1[log_Locus_count])-MIN(Table1[log_Locus_count]))</f>
        <v>0.93578497401920135</v>
      </c>
      <c r="S434" s="59">
        <f>(Table1[[#This Row],[log_Alleles_count]]-MIN(Table1[log_Alleles_count]))/(MAX(Table1[log_Alleles_count])-MIN(Table1[log_Alleles_count]))</f>
        <v>0.82230664091720296</v>
      </c>
      <c r="T434" s="59">
        <v>0.62229999999999996</v>
      </c>
      <c r="U434" s="59">
        <v>1</v>
      </c>
      <c r="V434" s="59">
        <f>(Table1[[#This Row],[HEG_expr_score]]-MIN(Table1[HEG_expr_score]))/(MAX(Table1[HEG_expr_score])-MIN(Table1[HEG_expr_score]))</f>
        <v>0.66666666666666663</v>
      </c>
    </row>
    <row r="435" spans="17:22" x14ac:dyDescent="0.3">
      <c r="Q435" s="59">
        <f>(Table1[[#This Row],[log_Mtb_NP_Prtn_count]]-MIN(Table1[log_Mtb_NP_Prtn_count]))/(MAX(Table1[log_Mtb_NP_Prtn_count])-MIN(Table1[log_Mtb_NP_Prtn_count]))</f>
        <v>0.23137821315975918</v>
      </c>
      <c r="R435" s="59">
        <f>(Table1[[#This Row],[log_Locus_count]]-MIN(Table1[log_Locus_count]))/(MAX(Table1[log_Locus_count])-MIN(Table1[log_Locus_count]))</f>
        <v>0.8616541669070521</v>
      </c>
      <c r="S435" s="59">
        <f>(Table1[[#This Row],[log_Alleles_count]]-MIN(Table1[log_Alleles_count]))/(MAX(Table1[log_Alleles_count])-MIN(Table1[log_Alleles_count]))</f>
        <v>0.67876222946017606</v>
      </c>
      <c r="T435" s="59">
        <v>0.74360000000000004</v>
      </c>
      <c r="U435" s="59">
        <v>1</v>
      </c>
      <c r="V435" s="59">
        <f>(Table1[[#This Row],[HEG_expr_score]]-MIN(Table1[HEG_expr_score]))/(MAX(Table1[HEG_expr_score])-MIN(Table1[HEG_expr_score]))</f>
        <v>0.66666666666666663</v>
      </c>
    </row>
    <row r="436" spans="17:22" x14ac:dyDescent="0.3">
      <c r="Q436" s="59">
        <f>(Table1[[#This Row],[log_Mtb_NP_Prtn_count]]-MIN(Table1[log_Mtb_NP_Prtn_count]))/(MAX(Table1[log_Mtb_NP_Prtn_count])-MIN(Table1[log_Mtb_NP_Prtn_count]))</f>
        <v>0.23137821315975918</v>
      </c>
      <c r="R436" s="59">
        <f>(Table1[[#This Row],[log_Locus_count]]-MIN(Table1[log_Locus_count]))/(MAX(Table1[log_Locus_count])-MIN(Table1[log_Locus_count]))</f>
        <v>0.52832083357371873</v>
      </c>
      <c r="S436" s="59">
        <f>(Table1[[#This Row],[log_Alleles_count]]-MIN(Table1[log_Alleles_count]))/(MAX(Table1[log_Alleles_count])-MIN(Table1[log_Alleles_count]))</f>
        <v>0.29608191096586522</v>
      </c>
      <c r="T436" s="59">
        <v>0.74360000000000004</v>
      </c>
      <c r="U436" s="59">
        <v>1</v>
      </c>
      <c r="V436" s="59">
        <f>(Table1[[#This Row],[HEG_expr_score]]-MIN(Table1[HEG_expr_score]))/(MAX(Table1[HEG_expr_score])-MIN(Table1[HEG_expr_score]))</f>
        <v>0.66666666666666663</v>
      </c>
    </row>
    <row r="437" spans="17:22" x14ac:dyDescent="0.3">
      <c r="Q437" s="59">
        <f>(Table1[[#This Row],[log_Mtb_NP_Prtn_count]]-MIN(Table1[log_Mtb_NP_Prtn_count]))/(MAX(Table1[log_Mtb_NP_Prtn_count])-MIN(Table1[log_Mtb_NP_Prtn_count]))</f>
        <v>0.23137821315975918</v>
      </c>
      <c r="R437" s="59">
        <f>(Table1[[#This Row],[log_Locus_count]]-MIN(Table1[log_Locus_count]))/(MAX(Table1[log_Locus_count])-MIN(Table1[log_Locus_count]))</f>
        <v>0.77397603162912088</v>
      </c>
      <c r="S437" s="59">
        <f>(Table1[[#This Row],[log_Alleles_count]]-MIN(Table1[log_Alleles_count]))/(MAX(Table1[log_Alleles_count])-MIN(Table1[log_Alleles_count]))</f>
        <v>0.74677692526231187</v>
      </c>
      <c r="T437" s="59">
        <v>0.74770000000000003</v>
      </c>
      <c r="U437" s="59">
        <v>0.98899999999999999</v>
      </c>
      <c r="V437" s="59">
        <f>(Table1[[#This Row],[HEG_expr_score]]-MIN(Table1[HEG_expr_score]))/(MAX(Table1[HEG_expr_score])-MIN(Table1[HEG_expr_score]))</f>
        <v>0.66666666666666663</v>
      </c>
    </row>
    <row r="438" spans="17:22" x14ac:dyDescent="0.3">
      <c r="Q438" s="59">
        <f>(Table1[[#This Row],[log_Mtb_NP_Prtn_count]]-MIN(Table1[log_Mtb_NP_Prtn_count]))/(MAX(Table1[log_Mtb_NP_Prtn_count])-MIN(Table1[log_Mtb_NP_Prtn_count]))</f>
        <v>0.23137821315975918</v>
      </c>
      <c r="R438" s="59">
        <f>(Table1[[#This Row],[log_Locus_count]]-MIN(Table1[log_Locus_count]))/(MAX(Table1[log_Locus_count])-MIN(Table1[log_Locus_count]))</f>
        <v>0.33333333333333337</v>
      </c>
      <c r="S438" s="59">
        <f>(Table1[[#This Row],[log_Alleles_count]]-MIN(Table1[log_Alleles_count]))/(MAX(Table1[log_Alleles_count])-MIN(Table1[log_Alleles_count]))</f>
        <v>0.14804095548293261</v>
      </c>
      <c r="T438" s="59">
        <v>0.49049999999999999</v>
      </c>
      <c r="U438" s="59">
        <v>0.99270000000000003</v>
      </c>
      <c r="V438" s="59">
        <f>(Table1[[#This Row],[HEG_expr_score]]-MIN(Table1[HEG_expr_score]))/(MAX(Table1[HEG_expr_score])-MIN(Table1[HEG_expr_score]))</f>
        <v>0.66666666666666663</v>
      </c>
    </row>
    <row r="439" spans="17:22" x14ac:dyDescent="0.3">
      <c r="Q439" s="59">
        <f>(Table1[[#This Row],[log_Mtb_NP_Prtn_count]]-MIN(Table1[log_Mtb_NP_Prtn_count]))/(MAX(Table1[log_Mtb_NP_Prtn_count])-MIN(Table1[log_Mtb_NP_Prtn_count]))</f>
        <v>0</v>
      </c>
      <c r="R439" s="59">
        <f>(Table1[[#This Row],[log_Locus_count]]-MIN(Table1[log_Locus_count]))/(MAX(Table1[log_Locus_count])-MIN(Table1[log_Locus_count]))</f>
        <v>0.77397603162912088</v>
      </c>
      <c r="S439" s="59">
        <f>(Table1[[#This Row],[log_Alleles_count]]-MIN(Table1[log_Alleles_count]))/(MAX(Table1[log_Alleles_count])-MIN(Table1[log_Alleles_count]))</f>
        <v>0.67876222946017606</v>
      </c>
      <c r="T439" s="59">
        <v>0.48599999999999999</v>
      </c>
      <c r="U439" s="59">
        <v>0.97799999999999998</v>
      </c>
      <c r="V439" s="59">
        <f>(Table1[[#This Row],[HEG_expr_score]]-MIN(Table1[HEG_expr_score]))/(MAX(Table1[HEG_expr_score])-MIN(Table1[HEG_expr_score]))</f>
        <v>0</v>
      </c>
    </row>
    <row r="440" spans="17:22" x14ac:dyDescent="0.3">
      <c r="Q440" s="59">
        <f>(Table1[[#This Row],[log_Mtb_NP_Prtn_count]]-MIN(Table1[log_Mtb_NP_Prtn_count]))/(MAX(Table1[log_Mtb_NP_Prtn_count])-MIN(Table1[log_Mtb_NP_Prtn_count]))</f>
        <v>0.23137821315975918</v>
      </c>
      <c r="R440" s="59">
        <f>(Table1[[#This Row],[log_Locus_count]]-MIN(Table1[log_Locus_count]))/(MAX(Table1[log_Locus_count])-MIN(Table1[log_Locus_count]))</f>
        <v>0.93578497401920135</v>
      </c>
      <c r="S440" s="59">
        <f>(Table1[[#This Row],[log_Alleles_count]]-MIN(Table1[log_Alleles_count]))/(MAX(Table1[log_Alleles_count])-MIN(Table1[log_Alleles_count]))</f>
        <v>0.81771338964385643</v>
      </c>
      <c r="T440" s="59">
        <v>0.56459999999999999</v>
      </c>
      <c r="U440" s="59">
        <v>1</v>
      </c>
      <c r="V440" s="59">
        <f>(Table1[[#This Row],[HEG_expr_score]]-MIN(Table1[HEG_expr_score]))/(MAX(Table1[HEG_expr_score])-MIN(Table1[HEG_expr_score]))</f>
        <v>0.66666666666666663</v>
      </c>
    </row>
    <row r="441" spans="17:22" x14ac:dyDescent="0.3">
      <c r="Q441" s="59">
        <f>(Table1[[#This Row],[log_Mtb_NP_Prtn_count]]-MIN(Table1[log_Mtb_NP_Prtn_count]))/(MAX(Table1[log_Mtb_NP_Prtn_count])-MIN(Table1[log_Mtb_NP_Prtn_count]))</f>
        <v>0.23137821315975918</v>
      </c>
      <c r="R441" s="59">
        <f>(Table1[[#This Row],[log_Locus_count]]-MIN(Table1[log_Locus_count]))/(MAX(Table1[log_Locus_count])-MIN(Table1[log_Locus_count]))</f>
        <v>0.77397603162912088</v>
      </c>
      <c r="S441" s="59">
        <f>(Table1[[#This Row],[log_Alleles_count]]-MIN(Table1[log_Alleles_count]))/(MAX(Table1[log_Alleles_count])-MIN(Table1[log_Alleles_count]))</f>
        <v>0.85195904451706739</v>
      </c>
      <c r="T441" s="59">
        <v>0.74839999999999995</v>
      </c>
      <c r="U441" s="59">
        <v>1</v>
      </c>
      <c r="V441" s="59">
        <f>(Table1[[#This Row],[HEG_expr_score]]-MIN(Table1[HEG_expr_score]))/(MAX(Table1[HEG_expr_score])-MIN(Table1[HEG_expr_score]))</f>
        <v>0.66666666666666663</v>
      </c>
    </row>
    <row r="442" spans="17:22" x14ac:dyDescent="0.3">
      <c r="Q442" s="59">
        <f>(Table1[[#This Row],[log_Mtb_NP_Prtn_count]]-MIN(Table1[log_Mtb_NP_Prtn_count]))/(MAX(Table1[log_Mtb_NP_Prtn_count])-MIN(Table1[log_Mtb_NP_Prtn_count]))</f>
        <v>0.23137821315975918</v>
      </c>
      <c r="R442" s="59">
        <f>(Table1[[#This Row],[log_Locus_count]]-MIN(Table1[log_Locus_count]))/(MAX(Table1[log_Locus_count])-MIN(Table1[log_Locus_count]))</f>
        <v>0.77397603162912088</v>
      </c>
      <c r="S442" s="59">
        <f>(Table1[[#This Row],[log_Alleles_count]]-MIN(Table1[log_Alleles_count]))/(MAX(Table1[log_Alleles_count])-MIN(Table1[log_Alleles_count]))</f>
        <v>0.80330941898945951</v>
      </c>
      <c r="T442" s="59">
        <v>0.3659</v>
      </c>
      <c r="U442" s="59">
        <v>1</v>
      </c>
      <c r="V442" s="59">
        <f>(Table1[[#This Row],[HEG_expr_score]]-MIN(Table1[HEG_expr_score]))/(MAX(Table1[HEG_expr_score])-MIN(Table1[HEG_expr_score]))</f>
        <v>0.66666666666666663</v>
      </c>
    </row>
    <row r="443" spans="17:22" x14ac:dyDescent="0.3">
      <c r="Q443" s="59">
        <f>(Table1[[#This Row],[log_Mtb_NP_Prtn_count]]-MIN(Table1[log_Mtb_NP_Prtn_count]))/(MAX(Table1[log_Mtb_NP_Prtn_count])-MIN(Table1[log_Mtb_NP_Prtn_count]))</f>
        <v>0.23137821315975918</v>
      </c>
      <c r="R443" s="59">
        <f>(Table1[[#This Row],[log_Locus_count]]-MIN(Table1[log_Locus_count]))/(MAX(Table1[log_Locus_count])-MIN(Table1[log_Locus_count]))</f>
        <v>0.8616541669070521</v>
      </c>
      <c r="S443" s="59">
        <f>(Table1[[#This Row],[log_Alleles_count]]-MIN(Table1[log_Alleles_count]))/(MAX(Table1[log_Alleles_count])-MIN(Table1[log_Alleles_count]))</f>
        <v>0.63982236469565579</v>
      </c>
      <c r="T443" s="59">
        <v>0.73040000000000005</v>
      </c>
      <c r="U443" s="59">
        <v>1</v>
      </c>
      <c r="V443" s="59">
        <f>(Table1[[#This Row],[HEG_expr_score]]-MIN(Table1[HEG_expr_score]))/(MAX(Table1[HEG_expr_score])-MIN(Table1[HEG_expr_score]))</f>
        <v>0.66666666666666663</v>
      </c>
    </row>
    <row r="444" spans="17:22" x14ac:dyDescent="0.3">
      <c r="Q444" s="59">
        <f>(Table1[[#This Row],[log_Mtb_NP_Prtn_count]]-MIN(Table1[log_Mtb_NP_Prtn_count]))/(MAX(Table1[log_Mtb_NP_Prtn_count])-MIN(Table1[log_Mtb_NP_Prtn_count]))</f>
        <v>0.23137821315975918</v>
      </c>
      <c r="R444" s="59">
        <f>(Table1[[#This Row],[log_Locus_count]]-MIN(Table1[log_Locus_count]))/(MAX(Table1[log_Locus_count])-MIN(Table1[log_Locus_count]))</f>
        <v>0.93578497401920135</v>
      </c>
      <c r="S444" s="59">
        <f>(Table1[[#This Row],[log_Alleles_count]]-MIN(Table1[log_Alleles_count]))/(MAX(Table1[log_Alleles_count])-MIN(Table1[log_Alleles_count]))</f>
        <v>0.82680318494310867</v>
      </c>
      <c r="T444" s="59">
        <v>0.73040000000000005</v>
      </c>
      <c r="U444" s="59">
        <v>1</v>
      </c>
      <c r="V444" s="59">
        <f>(Table1[[#This Row],[HEG_expr_score]]-MIN(Table1[HEG_expr_score]))/(MAX(Table1[HEG_expr_score])-MIN(Table1[HEG_expr_score]))</f>
        <v>0.66666666666666663</v>
      </c>
    </row>
    <row r="445" spans="17:22" x14ac:dyDescent="0.3">
      <c r="Q445" s="59">
        <f>(Table1[[#This Row],[log_Mtb_NP_Prtn_count]]-MIN(Table1[log_Mtb_NP_Prtn_count]))/(MAX(Table1[log_Mtb_NP_Prtn_count])-MIN(Table1[log_Mtb_NP_Prtn_count]))</f>
        <v>0.23137821315975918</v>
      </c>
      <c r="R445" s="59">
        <f>(Table1[[#This Row],[log_Locus_count]]-MIN(Table1[log_Locus_count]))/(MAX(Table1[log_Locus_count])-MIN(Table1[log_Locus_count]))</f>
        <v>1</v>
      </c>
      <c r="S445" s="59">
        <f>(Table1[[#This Row],[log_Alleles_count]]-MIN(Table1[log_Alleles_count]))/(MAX(Table1[log_Alleles_count])-MIN(Table1[log_Alleles_count]))</f>
        <v>0.94376692865797018</v>
      </c>
      <c r="T445" s="59">
        <v>0.5323</v>
      </c>
      <c r="U445" s="59">
        <v>1</v>
      </c>
      <c r="V445" s="59">
        <f>(Table1[[#This Row],[HEG_expr_score]]-MIN(Table1[HEG_expr_score]))/(MAX(Table1[HEG_expr_score])-MIN(Table1[HEG_expr_score]))</f>
        <v>0.66666666666666663</v>
      </c>
    </row>
    <row r="446" spans="17:22" x14ac:dyDescent="0.3">
      <c r="Q446" s="59">
        <f>(Table1[[#This Row],[log_Mtb_NP_Prtn_count]]-MIN(Table1[log_Mtb_NP_Prtn_count]))/(MAX(Table1[log_Mtb_NP_Prtn_count])-MIN(Table1[log_Mtb_NP_Prtn_count]))</f>
        <v>0.23137821315975918</v>
      </c>
      <c r="R446" s="59">
        <f>(Table1[[#This Row],[log_Locus_count]]-MIN(Table1[log_Locus_count]))/(MAX(Table1[log_Locus_count])-MIN(Table1[log_Locus_count]))</f>
        <v>0.66666666666666674</v>
      </c>
      <c r="S446" s="59">
        <f>(Table1[[#This Row],[log_Alleles_count]]-MIN(Table1[log_Alleles_count]))/(MAX(Table1[log_Alleles_count])-MIN(Table1[log_Alleles_count]))</f>
        <v>0.66017851773386627</v>
      </c>
      <c r="T446" s="59">
        <v>0.32040000000000002</v>
      </c>
      <c r="U446" s="59">
        <v>1</v>
      </c>
      <c r="V446" s="59">
        <f>(Table1[[#This Row],[HEG_expr_score]]-MIN(Table1[HEG_expr_score]))/(MAX(Table1[HEG_expr_score])-MIN(Table1[HEG_expr_score]))</f>
        <v>0.66666666666666663</v>
      </c>
    </row>
    <row r="447" spans="17:22" x14ac:dyDescent="0.3">
      <c r="Q447" s="59">
        <f>(Table1[[#This Row],[log_Mtb_NP_Prtn_count]]-MIN(Table1[log_Mtb_NP_Prtn_count]))/(MAX(Table1[log_Mtb_NP_Prtn_count])-MIN(Table1[log_Mtb_NP_Prtn_count]))</f>
        <v>0.23137821315975918</v>
      </c>
      <c r="R447" s="59">
        <f>(Table1[[#This Row],[log_Locus_count]]-MIN(Table1[log_Locus_count]))/(MAX(Table1[log_Locus_count])-MIN(Table1[log_Locus_count]))</f>
        <v>0.8616541669070521</v>
      </c>
      <c r="S447" s="59">
        <f>(Table1[[#This Row],[log_Alleles_count]]-MIN(Table1[log_Alleles_count]))/(MAX(Table1[log_Alleles_count])-MIN(Table1[log_Alleles_count]))</f>
        <v>0.87799202217111361</v>
      </c>
      <c r="T447" s="59">
        <v>0.41370000000000001</v>
      </c>
      <c r="U447" s="59">
        <v>1</v>
      </c>
      <c r="V447" s="59">
        <f>(Table1[[#This Row],[HEG_expr_score]]-MIN(Table1[HEG_expr_score]))/(MAX(Table1[HEG_expr_score])-MIN(Table1[HEG_expr_score]))</f>
        <v>0.66666666666666663</v>
      </c>
    </row>
    <row r="448" spans="17:22" x14ac:dyDescent="0.3">
      <c r="Q448" s="59">
        <f>(Table1[[#This Row],[log_Mtb_NP_Prtn_count]]-MIN(Table1[log_Mtb_NP_Prtn_count]))/(MAX(Table1[log_Mtb_NP_Prtn_count])-MIN(Table1[log_Mtb_NP_Prtn_count]))</f>
        <v>0.23137821315975918</v>
      </c>
      <c r="R448" s="59">
        <f>(Table1[[#This Row],[log_Locus_count]]-MIN(Table1[log_Locus_count]))/(MAX(Table1[log_Locus_count])-MIN(Table1[log_Locus_count]))</f>
        <v>0.93578497401920135</v>
      </c>
      <c r="S448" s="59">
        <f>(Table1[[#This Row],[log_Alleles_count]]-MIN(Table1[log_Alleles_count]))/(MAX(Table1[log_Alleles_count])-MIN(Table1[log_Alleles_count]))</f>
        <v>0.7931371178131621</v>
      </c>
      <c r="T448" s="59">
        <v>0.52410000000000001</v>
      </c>
      <c r="U448" s="59">
        <v>0.97440000000000004</v>
      </c>
      <c r="V448" s="59">
        <f>(Table1[[#This Row],[HEG_expr_score]]-MIN(Table1[HEG_expr_score]))/(MAX(Table1[HEG_expr_score])-MIN(Table1[HEG_expr_score]))</f>
        <v>0.66666666666666663</v>
      </c>
    </row>
    <row r="449" spans="17:22" x14ac:dyDescent="0.3">
      <c r="Q449" s="59">
        <f>(Table1[[#This Row],[log_Mtb_NP_Prtn_count]]-MIN(Table1[log_Mtb_NP_Prtn_count]))/(MAX(Table1[log_Mtb_NP_Prtn_count])-MIN(Table1[log_Mtb_NP_Prtn_count]))</f>
        <v>0.23137821315975918</v>
      </c>
      <c r="R449" s="59">
        <f>(Table1[[#This Row],[log_Locus_count]]-MIN(Table1[log_Locus_count]))/(MAX(Table1[log_Locus_count])-MIN(Table1[log_Locus_count]))</f>
        <v>0.8616541669070521</v>
      </c>
      <c r="S449" s="59">
        <f>(Table1[[#This Row],[log_Alleles_count]]-MIN(Table1[log_Alleles_count]))/(MAX(Table1[log_Alleles_count])-MIN(Table1[log_Alleles_count]))</f>
        <v>0.80821947321679888</v>
      </c>
      <c r="T449" s="59">
        <v>0.79220000000000002</v>
      </c>
      <c r="U449" s="59">
        <v>1</v>
      </c>
      <c r="V449" s="59">
        <f>(Table1[[#This Row],[HEG_expr_score]]-MIN(Table1[HEG_expr_score]))/(MAX(Table1[HEG_expr_score])-MIN(Table1[HEG_expr_score]))</f>
        <v>0.66666666666666663</v>
      </c>
    </row>
    <row r="450" spans="17:22" x14ac:dyDescent="0.3">
      <c r="Q450" s="59">
        <f>(Table1[[#This Row],[log_Mtb_NP_Prtn_count]]-MIN(Table1[log_Mtb_NP_Prtn_count]))/(MAX(Table1[log_Mtb_NP_Prtn_count])-MIN(Table1[log_Mtb_NP_Prtn_count]))</f>
        <v>0.23137821315975918</v>
      </c>
      <c r="R450" s="59">
        <f>(Table1[[#This Row],[log_Locus_count]]-MIN(Table1[log_Locus_count]))/(MAX(Table1[log_Locus_count])-MIN(Table1[log_Locus_count]))</f>
        <v>0.52832083357371873</v>
      </c>
      <c r="S450" s="59">
        <f>(Table1[[#This Row],[log_Alleles_count]]-MIN(Table1[log_Alleles_count]))/(MAX(Table1[log_Alleles_count])-MIN(Table1[log_Alleles_count]))</f>
        <v>0.34374045372979056</v>
      </c>
      <c r="T450" s="59">
        <v>0.58499999999999996</v>
      </c>
      <c r="U450" s="59">
        <v>1</v>
      </c>
      <c r="V450" s="59">
        <f>(Table1[[#This Row],[HEG_expr_score]]-MIN(Table1[HEG_expr_score]))/(MAX(Table1[HEG_expr_score])-MIN(Table1[HEG_expr_score]))</f>
        <v>0.66666666666666663</v>
      </c>
    </row>
    <row r="451" spans="17:22" x14ac:dyDescent="0.3">
      <c r="Q451" s="59">
        <f>(Table1[[#This Row],[log_Mtb_NP_Prtn_count]]-MIN(Table1[log_Mtb_NP_Prtn_count]))/(MAX(Table1[log_Mtb_NP_Prtn_count])-MIN(Table1[log_Mtb_NP_Prtn_count]))</f>
        <v>0.23137821315975918</v>
      </c>
      <c r="R451" s="59">
        <f>(Table1[[#This Row],[log_Locus_count]]-MIN(Table1[log_Locus_count]))/(MAX(Table1[log_Locus_count])-MIN(Table1[log_Locus_count]))</f>
        <v>0.66666666666666674</v>
      </c>
      <c r="S451" s="59">
        <f>(Table1[[#This Row],[log_Alleles_count]]-MIN(Table1[log_Alleles_count]))/(MAX(Table1[log_Alleles_count])-MIN(Table1[log_Alleles_count]))</f>
        <v>0.54781663158060112</v>
      </c>
      <c r="T451" s="59">
        <v>0.39389999999999997</v>
      </c>
      <c r="U451" s="59">
        <v>1</v>
      </c>
      <c r="V451" s="59">
        <f>(Table1[[#This Row],[HEG_expr_score]]-MIN(Table1[HEG_expr_score]))/(MAX(Table1[HEG_expr_score])-MIN(Table1[HEG_expr_score]))</f>
        <v>0.66666666666666663</v>
      </c>
    </row>
    <row r="452" spans="17:22" x14ac:dyDescent="0.3">
      <c r="Q452" s="59">
        <f>(Table1[[#This Row],[log_Mtb_NP_Prtn_count]]-MIN(Table1[log_Mtb_NP_Prtn_count]))/(MAX(Table1[log_Mtb_NP_Prtn_count])-MIN(Table1[log_Mtb_NP_Prtn_count]))</f>
        <v>0.23137821315975918</v>
      </c>
      <c r="R452" s="59">
        <f>(Table1[[#This Row],[log_Locus_count]]-MIN(Table1[log_Locus_count]))/(MAX(Table1[log_Locus_count])-MIN(Table1[log_Locus_count]))</f>
        <v>0.8616541669070521</v>
      </c>
      <c r="S452" s="59">
        <f>(Table1[[#This Row],[log_Alleles_count]]-MIN(Table1[log_Alleles_count]))/(MAX(Table1[log_Alleles_count])-MIN(Table1[log_Alleles_count]))</f>
        <v>0.83120701008224307</v>
      </c>
      <c r="T452" s="59">
        <v>0.43519999999999998</v>
      </c>
      <c r="U452" s="59">
        <v>0.99629999999999996</v>
      </c>
      <c r="V452" s="59">
        <f>(Table1[[#This Row],[HEG_expr_score]]-MIN(Table1[HEG_expr_score]))/(MAX(Table1[HEG_expr_score])-MIN(Table1[HEG_expr_score]))</f>
        <v>0.66666666666666663</v>
      </c>
    </row>
    <row r="453" spans="17:22" x14ac:dyDescent="0.3">
      <c r="Q453" s="59">
        <f>(Table1[[#This Row],[log_Mtb_NP_Prtn_count]]-MIN(Table1[log_Mtb_NP_Prtn_count]))/(MAX(Table1[log_Mtb_NP_Prtn_count])-MIN(Table1[log_Mtb_NP_Prtn_count]))</f>
        <v>0.23137821315975918</v>
      </c>
      <c r="R453" s="59">
        <f>(Table1[[#This Row],[log_Locus_count]]-MIN(Table1[log_Locus_count]))/(MAX(Table1[log_Locus_count])-MIN(Table1[log_Locus_count]))</f>
        <v>0</v>
      </c>
      <c r="S453" s="59">
        <f>(Table1[[#This Row],[log_Alleles_count]]-MIN(Table1[log_Alleles_count]))/(MAX(Table1[log_Alleles_count])-MIN(Table1[log_Alleles_count]))</f>
        <v>0</v>
      </c>
      <c r="T453" s="59">
        <v>0.43519999999999998</v>
      </c>
      <c r="U453" s="59">
        <v>0.99629999999999996</v>
      </c>
      <c r="V453" s="59">
        <f>(Table1[[#This Row],[HEG_expr_score]]-MIN(Table1[HEG_expr_score]))/(MAX(Table1[HEG_expr_score])-MIN(Table1[HEG_expr_score]))</f>
        <v>0.66666666666666663</v>
      </c>
    </row>
    <row r="454" spans="17:22" x14ac:dyDescent="0.3">
      <c r="Q454" s="59">
        <f>(Table1[[#This Row],[log_Mtb_NP_Prtn_count]]-MIN(Table1[log_Mtb_NP_Prtn_count]))/(MAX(Table1[log_Mtb_NP_Prtn_count])-MIN(Table1[log_Mtb_NP_Prtn_count]))</f>
        <v>0.23137821315975918</v>
      </c>
      <c r="R454" s="59">
        <f>(Table1[[#This Row],[log_Locus_count]]-MIN(Table1[log_Locus_count]))/(MAX(Table1[log_Locus_count])-MIN(Table1[log_Locus_count]))</f>
        <v>0.77397603162912088</v>
      </c>
      <c r="S454" s="59">
        <f>(Table1[[#This Row],[log_Alleles_count]]-MIN(Table1[log_Alleles_count]))/(MAX(Table1[log_Alleles_count])-MIN(Table1[log_Alleles_count]))</f>
        <v>0.78245599459197934</v>
      </c>
      <c r="T454" s="59">
        <v>0.40860000000000002</v>
      </c>
      <c r="U454" s="59">
        <v>1</v>
      </c>
      <c r="V454" s="59">
        <f>(Table1[[#This Row],[HEG_expr_score]]-MIN(Table1[HEG_expr_score]))/(MAX(Table1[HEG_expr_score])-MIN(Table1[HEG_expr_score]))</f>
        <v>0.66666666666666663</v>
      </c>
    </row>
    <row r="455" spans="17:22" x14ac:dyDescent="0.3">
      <c r="Q455" s="59">
        <f>(Table1[[#This Row],[log_Mtb_NP_Prtn_count]]-MIN(Table1[log_Mtb_NP_Prtn_count]))/(MAX(Table1[log_Mtb_NP_Prtn_count])-MIN(Table1[log_Mtb_NP_Prtn_count]))</f>
        <v>0.23137821315975918</v>
      </c>
      <c r="R455" s="59">
        <f>(Table1[[#This Row],[log_Locus_count]]-MIN(Table1[log_Locus_count]))/(MAX(Table1[log_Locus_count])-MIN(Table1[log_Locus_count]))</f>
        <v>0.93578497401920135</v>
      </c>
      <c r="S455" s="59">
        <f>(Table1[[#This Row],[log_Alleles_count]]-MIN(Table1[log_Alleles_count]))/(MAX(Table1[log_Alleles_count])-MIN(Table1[log_Alleles_count]))</f>
        <v>0.88146491092262502</v>
      </c>
      <c r="T455" s="59">
        <v>0.72319999999999995</v>
      </c>
      <c r="U455" s="59">
        <v>0.1062</v>
      </c>
      <c r="V455" s="59">
        <f>(Table1[[#This Row],[HEG_expr_score]]-MIN(Table1[HEG_expr_score]))/(MAX(Table1[HEG_expr_score])-MIN(Table1[HEG_expr_score]))</f>
        <v>0.66666666666666663</v>
      </c>
    </row>
    <row r="456" spans="17:22" x14ac:dyDescent="0.3">
      <c r="Q456" s="59">
        <f>(Table1[[#This Row],[log_Mtb_NP_Prtn_count]]-MIN(Table1[log_Mtb_NP_Prtn_count]))/(MAX(Table1[log_Mtb_NP_Prtn_count])-MIN(Table1[log_Mtb_NP_Prtn_count]))</f>
        <v>0.23137821315975918</v>
      </c>
      <c r="R456" s="59">
        <f>(Table1[[#This Row],[log_Locus_count]]-MIN(Table1[log_Locus_count]))/(MAX(Table1[log_Locus_count])-MIN(Table1[log_Locus_count]))</f>
        <v>0.77397603162912088</v>
      </c>
      <c r="S456" s="59">
        <f>(Table1[[#This Row],[log_Alleles_count]]-MIN(Table1[log_Alleles_count]))/(MAX(Table1[log_Alleles_count])-MIN(Table1[log_Alleles_count]))</f>
        <v>0.66967243416092381</v>
      </c>
      <c r="T456" s="59">
        <v>0.75180000000000002</v>
      </c>
      <c r="U456" s="59">
        <v>0.99629999999999996</v>
      </c>
      <c r="V456" s="59">
        <f>(Table1[[#This Row],[HEG_expr_score]]-MIN(Table1[HEG_expr_score]))/(MAX(Table1[HEG_expr_score])-MIN(Table1[HEG_expr_score]))</f>
        <v>0.66666666666666663</v>
      </c>
    </row>
    <row r="457" spans="17:22" x14ac:dyDescent="0.3">
      <c r="Q457" s="59">
        <f>(Table1[[#This Row],[log_Mtb_NP_Prtn_count]]-MIN(Table1[log_Mtb_NP_Prtn_count]))/(MAX(Table1[log_Mtb_NP_Prtn_count])-MIN(Table1[log_Mtb_NP_Prtn_count]))</f>
        <v>0.23137821315975918</v>
      </c>
      <c r="R457" s="59">
        <f>(Table1[[#This Row],[log_Locus_count]]-MIN(Table1[log_Locus_count]))/(MAX(Table1[log_Locus_count])-MIN(Table1[log_Locus_count]))</f>
        <v>0.33333333333333337</v>
      </c>
      <c r="S457" s="59">
        <f>(Table1[[#This Row],[log_Alleles_count]]-MIN(Table1[log_Alleles_count]))/(MAX(Table1[log_Alleles_count])-MIN(Table1[log_Alleles_count]))</f>
        <v>0.14804095548293261</v>
      </c>
      <c r="T457" s="59">
        <v>0.49559999999999998</v>
      </c>
      <c r="U457" s="59">
        <v>1</v>
      </c>
      <c r="V457" s="59">
        <f>(Table1[[#This Row],[HEG_expr_score]]-MIN(Table1[HEG_expr_score]))/(MAX(Table1[HEG_expr_score])-MIN(Table1[HEG_expr_score]))</f>
        <v>0.66666666666666663</v>
      </c>
    </row>
    <row r="458" spans="17:22" x14ac:dyDescent="0.3">
      <c r="Q458" s="59">
        <f>(Table1[[#This Row],[log_Mtb_NP_Prtn_count]]-MIN(Table1[log_Mtb_NP_Prtn_count]))/(MAX(Table1[log_Mtb_NP_Prtn_count])-MIN(Table1[log_Mtb_NP_Prtn_count]))</f>
        <v>0.23137821315975918</v>
      </c>
      <c r="R458" s="59">
        <f>(Table1[[#This Row],[log_Locus_count]]-MIN(Table1[log_Locus_count]))/(MAX(Table1[log_Locus_count])-MIN(Table1[log_Locus_count]))</f>
        <v>0.93578497401920135</v>
      </c>
      <c r="S458" s="59">
        <f>(Table1[[#This Row],[log_Alleles_count]]-MIN(Table1[log_Alleles_count]))/(MAX(Table1[log_Alleles_count])-MIN(Table1[log_Alleles_count]))</f>
        <v>0.70391808903413466</v>
      </c>
      <c r="T458" s="59">
        <v>0.46879999999999999</v>
      </c>
      <c r="U458" s="59">
        <v>1</v>
      </c>
      <c r="V458" s="59">
        <f>(Table1[[#This Row],[HEG_expr_score]]-MIN(Table1[HEG_expr_score]))/(MAX(Table1[HEG_expr_score])-MIN(Table1[HEG_expr_score]))</f>
        <v>0.66666666666666663</v>
      </c>
    </row>
    <row r="459" spans="17:22" x14ac:dyDescent="0.3">
      <c r="Q459" s="59">
        <f>(Table1[[#This Row],[log_Mtb_NP_Prtn_count]]-MIN(Table1[log_Mtb_NP_Prtn_count]))/(MAX(Table1[log_Mtb_NP_Prtn_count])-MIN(Table1[log_Mtb_NP_Prtn_count]))</f>
        <v>0.23137821315975918</v>
      </c>
      <c r="R459" s="59">
        <f>(Table1[[#This Row],[log_Locus_count]]-MIN(Table1[log_Locus_count]))/(MAX(Table1[log_Locus_count])-MIN(Table1[log_Locus_count]))</f>
        <v>0.33333333333333337</v>
      </c>
      <c r="S459" s="59">
        <f>(Table1[[#This Row],[log_Alleles_count]]-MIN(Table1[log_Alleles_count]))/(MAX(Table1[log_Alleles_count])-MIN(Table1[log_Alleles_count]))</f>
        <v>0.29608191096586522</v>
      </c>
      <c r="T459" s="59">
        <v>0.46879999999999999</v>
      </c>
      <c r="U459" s="59">
        <v>1</v>
      </c>
      <c r="V459" s="59">
        <f>(Table1[[#This Row],[HEG_expr_score]]-MIN(Table1[HEG_expr_score]))/(MAX(Table1[HEG_expr_score])-MIN(Table1[HEG_expr_score]))</f>
        <v>0.66666666666666663</v>
      </c>
    </row>
    <row r="460" spans="17:22" x14ac:dyDescent="0.3">
      <c r="Q460" s="59">
        <f>(Table1[[#This Row],[log_Mtb_NP_Prtn_count]]-MIN(Table1[log_Mtb_NP_Prtn_count]))/(MAX(Table1[log_Mtb_NP_Prtn_count])-MIN(Table1[log_Mtb_NP_Prtn_count]))</f>
        <v>0.23137821315975918</v>
      </c>
      <c r="R460" s="59">
        <f>(Table1[[#This Row],[log_Locus_count]]-MIN(Table1[log_Locus_count]))/(MAX(Table1[log_Locus_count])-MIN(Table1[log_Locus_count]))</f>
        <v>0.8616541669070521</v>
      </c>
      <c r="S460" s="59">
        <f>(Table1[[#This Row],[log_Alleles_count]]-MIN(Table1[log_Alleles_count]))/(MAX(Table1[log_Alleles_count])-MIN(Table1[log_Alleles_count]))</f>
        <v>0.74677692526231187</v>
      </c>
      <c r="T460" s="59">
        <v>0.5272</v>
      </c>
      <c r="U460" s="59">
        <v>1</v>
      </c>
      <c r="V460" s="59">
        <f>(Table1[[#This Row],[HEG_expr_score]]-MIN(Table1[HEG_expr_score]))/(MAX(Table1[HEG_expr_score])-MIN(Table1[HEG_expr_score]))</f>
        <v>0.66666666666666663</v>
      </c>
    </row>
    <row r="461" spans="17:22" x14ac:dyDescent="0.3">
      <c r="Q461" s="59">
        <f>(Table1[[#This Row],[log_Mtb_NP_Prtn_count]]-MIN(Table1[log_Mtb_NP_Prtn_count]))/(MAX(Table1[log_Mtb_NP_Prtn_count])-MIN(Table1[log_Mtb_NP_Prtn_count]))</f>
        <v>0.23137821315975918</v>
      </c>
      <c r="R461" s="59">
        <f>(Table1[[#This Row],[log_Locus_count]]-MIN(Table1[log_Locus_count]))/(MAX(Table1[log_Locus_count])-MIN(Table1[log_Locus_count]))</f>
        <v>1</v>
      </c>
      <c r="S461" s="59">
        <f>(Table1[[#This Row],[log_Alleles_count]]-MIN(Table1[log_Alleles_count]))/(MAX(Table1[log_Alleles_count])-MIN(Table1[log_Alleles_count]))</f>
        <v>0.87087209779255936</v>
      </c>
      <c r="T461" s="59">
        <v>0.19800000000000001</v>
      </c>
      <c r="U461" s="59">
        <v>0.99270000000000003</v>
      </c>
      <c r="V461" s="59">
        <f>(Table1[[#This Row],[HEG_expr_score]]-MIN(Table1[HEG_expr_score]))/(MAX(Table1[HEG_expr_score])-MIN(Table1[HEG_expr_score]))</f>
        <v>0.66666666666666663</v>
      </c>
    </row>
    <row r="462" spans="17:22" x14ac:dyDescent="0.3">
      <c r="Q462" s="59">
        <f>(Table1[[#This Row],[log_Mtb_NP_Prtn_count]]-MIN(Table1[log_Mtb_NP_Prtn_count]))/(MAX(Table1[log_Mtb_NP_Prtn_count])-MIN(Table1[log_Mtb_NP_Prtn_count]))</f>
        <v>0.23137821315975918</v>
      </c>
      <c r="R462" s="59">
        <f>(Table1[[#This Row],[log_Locus_count]]-MIN(Table1[log_Locus_count]))/(MAX(Table1[log_Locus_count])-MIN(Table1[log_Locus_count]))</f>
        <v>0.77397603162912088</v>
      </c>
      <c r="S462" s="59">
        <f>(Table1[[#This Row],[log_Alleles_count]]-MIN(Table1[log_Alleles_count]))/(MAX(Table1[log_Alleles_count])-MIN(Table1[log_Alleles_count]))</f>
        <v>0.80821947321679888</v>
      </c>
      <c r="T462" s="59">
        <v>0.77110000000000001</v>
      </c>
      <c r="U462" s="59">
        <v>0.99270000000000003</v>
      </c>
      <c r="V462" s="59">
        <f>(Table1[[#This Row],[HEG_expr_score]]-MIN(Table1[HEG_expr_score]))/(MAX(Table1[HEG_expr_score])-MIN(Table1[HEG_expr_score]))</f>
        <v>0.66666666666666663</v>
      </c>
    </row>
    <row r="463" spans="17:22" x14ac:dyDescent="0.3">
      <c r="Q463" s="59">
        <f>(Table1[[#This Row],[log_Mtb_NP_Prtn_count]]-MIN(Table1[log_Mtb_NP_Prtn_count]))/(MAX(Table1[log_Mtb_NP_Prtn_count])-MIN(Table1[log_Mtb_NP_Prtn_count]))</f>
        <v>0.23137821315975918</v>
      </c>
      <c r="R463" s="59">
        <f>(Table1[[#This Row],[log_Locus_count]]-MIN(Table1[log_Locus_count]))/(MAX(Table1[log_Locus_count])-MIN(Table1[log_Locus_count]))</f>
        <v>0.33333333333333337</v>
      </c>
      <c r="S463" s="59">
        <f>(Table1[[#This Row],[log_Alleles_count]]-MIN(Table1[log_Alleles_count]))/(MAX(Table1[log_Alleles_count])-MIN(Table1[log_Alleles_count]))</f>
        <v>0.23463936301137822</v>
      </c>
      <c r="T463" s="59">
        <v>0.42530000000000001</v>
      </c>
      <c r="U463" s="59">
        <v>0.99629999999999996</v>
      </c>
      <c r="V463" s="59">
        <f>(Table1[[#This Row],[HEG_expr_score]]-MIN(Table1[HEG_expr_score]))/(MAX(Table1[HEG_expr_score])-MIN(Table1[HEG_expr_score]))</f>
        <v>0.66666666666666663</v>
      </c>
    </row>
    <row r="464" spans="17:22" x14ac:dyDescent="0.3">
      <c r="Q464" s="59">
        <f>(Table1[[#This Row],[log_Mtb_NP_Prtn_count]]-MIN(Table1[log_Mtb_NP_Prtn_count]))/(MAX(Table1[log_Mtb_NP_Prtn_count])-MIN(Table1[log_Mtb_NP_Prtn_count]))</f>
        <v>0.23137821315975918</v>
      </c>
      <c r="R464" s="59">
        <f>(Table1[[#This Row],[log_Locus_count]]-MIN(Table1[log_Locus_count]))/(MAX(Table1[log_Locus_count])-MIN(Table1[log_Locus_count]))</f>
        <v>0.33333333333333337</v>
      </c>
      <c r="S464" s="59">
        <f>(Table1[[#This Row],[log_Alleles_count]]-MIN(Table1[log_Alleles_count]))/(MAX(Table1[log_Alleles_count])-MIN(Table1[log_Alleles_count]))</f>
        <v>0.34374045372979056</v>
      </c>
      <c r="T464" s="59">
        <v>0.1628</v>
      </c>
      <c r="U464" s="59">
        <v>1</v>
      </c>
      <c r="V464" s="59">
        <f>(Table1[[#This Row],[HEG_expr_score]]-MIN(Table1[HEG_expr_score]))/(MAX(Table1[HEG_expr_score])-MIN(Table1[HEG_expr_score]))</f>
        <v>0.66666666666666663</v>
      </c>
    </row>
    <row r="465" spans="17:22" x14ac:dyDescent="0.3">
      <c r="Q465" s="59">
        <f>(Table1[[#This Row],[log_Mtb_NP_Prtn_count]]-MIN(Table1[log_Mtb_NP_Prtn_count]))/(MAX(Table1[log_Mtb_NP_Prtn_count])-MIN(Table1[log_Mtb_NP_Prtn_count]))</f>
        <v>0.23137821315975918</v>
      </c>
      <c r="R465" s="59">
        <f>(Table1[[#This Row],[log_Locus_count]]-MIN(Table1[log_Locus_count]))/(MAX(Table1[log_Locus_count])-MIN(Table1[log_Locus_count]))</f>
        <v>0.93578497401920135</v>
      </c>
      <c r="S465" s="59">
        <f>(Table1[[#This Row],[log_Alleles_count]]-MIN(Table1[log_Alleles_count]))/(MAX(Table1[log_Alleles_count])-MIN(Table1[log_Alleles_count]))</f>
        <v>0.78245599459197934</v>
      </c>
      <c r="T465" s="59">
        <v>0.63529999999999998</v>
      </c>
      <c r="U465" s="59">
        <v>0.99270000000000003</v>
      </c>
      <c r="V465" s="59">
        <f>(Table1[[#This Row],[HEG_expr_score]]-MIN(Table1[HEG_expr_score]))/(MAX(Table1[HEG_expr_score])-MIN(Table1[HEG_expr_score]))</f>
        <v>0.66666666666666663</v>
      </c>
    </row>
    <row r="466" spans="17:22" x14ac:dyDescent="0.3">
      <c r="Q466" s="59">
        <f>(Table1[[#This Row],[log_Mtb_NP_Prtn_count]]-MIN(Table1[log_Mtb_NP_Prtn_count]))/(MAX(Table1[log_Mtb_NP_Prtn_count])-MIN(Table1[log_Mtb_NP_Prtn_count]))</f>
        <v>0.23137821315975918</v>
      </c>
      <c r="R466" s="59">
        <f>(Table1[[#This Row],[log_Locus_count]]-MIN(Table1[log_Locus_count]))/(MAX(Table1[log_Locus_count])-MIN(Table1[log_Locus_count]))</f>
        <v>0.77397603162912088</v>
      </c>
      <c r="S466" s="59">
        <f>(Table1[[#This Row],[log_Alleles_count]]-MIN(Table1[log_Alleles_count]))/(MAX(Table1[log_Alleles_count])-MIN(Table1[log_Alleles_count]))</f>
        <v>0.59216382193173045</v>
      </c>
      <c r="T466" s="59">
        <v>0.43519999999999998</v>
      </c>
      <c r="U466" s="59">
        <v>1</v>
      </c>
      <c r="V466" s="59">
        <f>(Table1[[#This Row],[HEG_expr_score]]-MIN(Table1[HEG_expr_score]))/(MAX(Table1[HEG_expr_score])-MIN(Table1[HEG_expr_score]))</f>
        <v>0.66666666666666663</v>
      </c>
    </row>
    <row r="467" spans="17:22" x14ac:dyDescent="0.3">
      <c r="Q467" s="59">
        <f>(Table1[[#This Row],[log_Mtb_NP_Prtn_count]]-MIN(Table1[log_Mtb_NP_Prtn_count]))/(MAX(Table1[log_Mtb_NP_Prtn_count])-MIN(Table1[log_Mtb_NP_Prtn_count]))</f>
        <v>0.23137821315975918</v>
      </c>
      <c r="R467" s="59">
        <f>(Table1[[#This Row],[log_Locus_count]]-MIN(Table1[log_Locus_count]))/(MAX(Table1[log_Locus_count])-MIN(Table1[log_Locus_count]))</f>
        <v>0.77397603162912088</v>
      </c>
      <c r="S467" s="59">
        <f>(Table1[[#This Row],[log_Alleles_count]]-MIN(Table1[log_Alleles_count]))/(MAX(Table1[log_Alleles_count])-MIN(Table1[log_Alleles_count]))</f>
        <v>0.56364446052405415</v>
      </c>
      <c r="T467" s="59">
        <v>0.64090000000000003</v>
      </c>
      <c r="U467" s="59">
        <v>1</v>
      </c>
      <c r="V467" s="59">
        <f>(Table1[[#This Row],[HEG_expr_score]]-MIN(Table1[HEG_expr_score]))/(MAX(Table1[HEG_expr_score])-MIN(Table1[HEG_expr_score]))</f>
        <v>0.66666666666666663</v>
      </c>
    </row>
    <row r="468" spans="17:22" x14ac:dyDescent="0.3">
      <c r="Q468" s="59">
        <f>(Table1[[#This Row],[log_Mtb_NP_Prtn_count]]-MIN(Table1[log_Mtb_NP_Prtn_count]))/(MAX(Table1[log_Mtb_NP_Prtn_count])-MIN(Table1[log_Mtb_NP_Prtn_count]))</f>
        <v>0.23137821315975918</v>
      </c>
      <c r="R468" s="59">
        <f>(Table1[[#This Row],[log_Locus_count]]-MIN(Table1[log_Locus_count]))/(MAX(Table1[log_Locus_count])-MIN(Table1[log_Locus_count]))</f>
        <v>0.66666666666666674</v>
      </c>
      <c r="S468" s="59">
        <f>(Table1[[#This Row],[log_Alleles_count]]-MIN(Table1[log_Alleles_count]))/(MAX(Table1[log_Alleles_count])-MIN(Table1[log_Alleles_count]))</f>
        <v>0.51213756225093365</v>
      </c>
      <c r="T468" s="59">
        <v>0.8276</v>
      </c>
      <c r="U468" s="59">
        <v>0.99629999999999996</v>
      </c>
      <c r="V468" s="59">
        <f>(Table1[[#This Row],[HEG_expr_score]]-MIN(Table1[HEG_expr_score]))/(MAX(Table1[HEG_expr_score])-MIN(Table1[HEG_expr_score]))</f>
        <v>0.66666666666666663</v>
      </c>
    </row>
    <row r="469" spans="17:22" x14ac:dyDescent="0.3">
      <c r="Q469" s="59">
        <f>(Table1[[#This Row],[log_Mtb_NP_Prtn_count]]-MIN(Table1[log_Mtb_NP_Prtn_count]))/(MAX(Table1[log_Mtb_NP_Prtn_count])-MIN(Table1[log_Mtb_NP_Prtn_count]))</f>
        <v>0.23137821315975918</v>
      </c>
      <c r="R469" s="59">
        <f>(Table1[[#This Row],[log_Locus_count]]-MIN(Table1[log_Locus_count]))/(MAX(Table1[log_Locus_count])-MIN(Table1[log_Locus_count]))</f>
        <v>0.8616541669070521</v>
      </c>
      <c r="S469" s="59">
        <f>(Table1[[#This Row],[log_Alleles_count]]-MIN(Table1[log_Alleles_count]))/(MAX(Table1[log_Alleles_count])-MIN(Table1[log_Alleles_count]))</f>
        <v>0.82680318494310867</v>
      </c>
      <c r="T469" s="59">
        <v>0.2467</v>
      </c>
      <c r="U469" s="59">
        <v>0.99629999999999996</v>
      </c>
      <c r="V469" s="59">
        <f>(Table1[[#This Row],[HEG_expr_score]]-MIN(Table1[HEG_expr_score]))/(MAX(Table1[HEG_expr_score])-MIN(Table1[HEG_expr_score]))</f>
        <v>0.66666666666666663</v>
      </c>
    </row>
    <row r="470" spans="17:22" x14ac:dyDescent="0.3">
      <c r="Q470" s="59">
        <f>(Table1[[#This Row],[log_Mtb_NP_Prtn_count]]-MIN(Table1[log_Mtb_NP_Prtn_count]))/(MAX(Table1[log_Mtb_NP_Prtn_count])-MIN(Table1[log_Mtb_NP_Prtn_count]))</f>
        <v>0.23137821315975918</v>
      </c>
      <c r="R470" s="59">
        <f>(Table1[[#This Row],[log_Locus_count]]-MIN(Table1[log_Locus_count]))/(MAX(Table1[log_Locus_count])-MIN(Table1[log_Locus_count]))</f>
        <v>0.66666666666666674</v>
      </c>
      <c r="S470" s="59">
        <f>(Table1[[#This Row],[log_Alleles_count]]-MIN(Table1[log_Alleles_count]))/(MAX(Table1[log_Alleles_count])-MIN(Table1[log_Alleles_count]))</f>
        <v>0.7264207722241014</v>
      </c>
      <c r="T470" s="59">
        <v>0.26850000000000002</v>
      </c>
      <c r="U470" s="59">
        <v>1</v>
      </c>
      <c r="V470" s="59">
        <f>(Table1[[#This Row],[HEG_expr_score]]-MIN(Table1[HEG_expr_score]))/(MAX(Table1[HEG_expr_score])-MIN(Table1[HEG_expr_score]))</f>
        <v>0.66666666666666663</v>
      </c>
    </row>
    <row r="471" spans="17:22" x14ac:dyDescent="0.3">
      <c r="Q471" s="59">
        <f>(Table1[[#This Row],[log_Mtb_NP_Prtn_count]]-MIN(Table1[log_Mtb_NP_Prtn_count]))/(MAX(Table1[log_Mtb_NP_Prtn_count])-MIN(Table1[log_Mtb_NP_Prtn_count]))</f>
        <v>0.23137821315975918</v>
      </c>
      <c r="R471" s="59">
        <f>(Table1[[#This Row],[log_Locus_count]]-MIN(Table1[log_Locus_count]))/(MAX(Table1[log_Locus_count])-MIN(Table1[log_Locus_count]))</f>
        <v>0.8616541669070521</v>
      </c>
      <c r="S471" s="59">
        <f>(Table1[[#This Row],[log_Alleles_count]]-MIN(Table1[log_Alleles_count]))/(MAX(Table1[log_Alleles_count])-MIN(Table1[log_Alleles_count]))</f>
        <v>0.75315286000261539</v>
      </c>
      <c r="T471" s="59">
        <v>0.56489999999999996</v>
      </c>
      <c r="U471" s="59">
        <v>0.99629999999999996</v>
      </c>
      <c r="V471" s="59">
        <f>(Table1[[#This Row],[HEG_expr_score]]-MIN(Table1[HEG_expr_score]))/(MAX(Table1[HEG_expr_score])-MIN(Table1[HEG_expr_score]))</f>
        <v>0.66666666666666663</v>
      </c>
    </row>
    <row r="472" spans="17:22" x14ac:dyDescent="0.3">
      <c r="Q472" s="59">
        <f>(Table1[[#This Row],[log_Mtb_NP_Prtn_count]]-MIN(Table1[log_Mtb_NP_Prtn_count]))/(MAX(Table1[log_Mtb_NP_Prtn_count])-MIN(Table1[log_Mtb_NP_Prtn_count]))</f>
        <v>0.23137821315975918</v>
      </c>
      <c r="R472" s="59">
        <f>(Table1[[#This Row],[log_Locus_count]]-MIN(Table1[log_Locus_count]))/(MAX(Table1[log_Locus_count])-MIN(Table1[log_Locus_count]))</f>
        <v>0.93578497401920135</v>
      </c>
      <c r="S472" s="59">
        <f>(Table1[[#This Row],[log_Alleles_count]]-MIN(Table1[log_Alleles_count]))/(MAX(Table1[log_Alleles_count])-MIN(Table1[log_Alleles_count]))</f>
        <v>0.80330941898945951</v>
      </c>
      <c r="T472" s="59">
        <v>0.80520000000000003</v>
      </c>
      <c r="U472" s="59">
        <v>0.99629999999999996</v>
      </c>
      <c r="V472" s="59">
        <f>(Table1[[#This Row],[HEG_expr_score]]-MIN(Table1[HEG_expr_score]))/(MAX(Table1[HEG_expr_score])-MIN(Table1[HEG_expr_score]))</f>
        <v>0.66666666666666663</v>
      </c>
    </row>
    <row r="473" spans="17:22" x14ac:dyDescent="0.3">
      <c r="Q473" s="59">
        <f>(Table1[[#This Row],[log_Mtb_NP_Prtn_count]]-MIN(Table1[log_Mtb_NP_Prtn_count]))/(MAX(Table1[log_Mtb_NP_Prtn_count])-MIN(Table1[log_Mtb_NP_Prtn_count]))</f>
        <v>0.23137821315975918</v>
      </c>
      <c r="R473" s="59">
        <f>(Table1[[#This Row],[log_Locus_count]]-MIN(Table1[log_Locus_count]))/(MAX(Table1[log_Locus_count])-MIN(Table1[log_Locus_count]))</f>
        <v>1</v>
      </c>
      <c r="S473" s="59">
        <f>(Table1[[#This Row],[log_Alleles_count]]-MIN(Table1[log_Alleles_count]))/(MAX(Table1[log_Alleles_count])-MIN(Table1[log_Alleles_count]))</f>
        <v>0.82680318494310867</v>
      </c>
      <c r="T473" s="59">
        <v>0.56479999999999997</v>
      </c>
      <c r="U473" s="59">
        <v>0.98899999999999999</v>
      </c>
      <c r="V473" s="59">
        <f>(Table1[[#This Row],[HEG_expr_score]]-MIN(Table1[HEG_expr_score]))/(MAX(Table1[HEG_expr_score])-MIN(Table1[HEG_expr_score]))</f>
        <v>0.66666666666666663</v>
      </c>
    </row>
    <row r="474" spans="17:22" x14ac:dyDescent="0.3">
      <c r="Q474" s="59">
        <f>(Table1[[#This Row],[log_Mtb_NP_Prtn_count]]-MIN(Table1[log_Mtb_NP_Prtn_count]))/(MAX(Table1[log_Mtb_NP_Prtn_count])-MIN(Table1[log_Mtb_NP_Prtn_count]))</f>
        <v>0.23137821315975918</v>
      </c>
      <c r="R474" s="59">
        <f>(Table1[[#This Row],[log_Locus_count]]-MIN(Table1[log_Locus_count]))/(MAX(Table1[log_Locus_count])-MIN(Table1[log_Locus_count]))</f>
        <v>0.8616541669070521</v>
      </c>
      <c r="S474" s="59">
        <f>(Table1[[#This Row],[log_Alleles_count]]-MIN(Table1[log_Alleles_count]))/(MAX(Table1[log_Alleles_count])-MIN(Table1[log_Alleles_count]))</f>
        <v>0.85587801598072422</v>
      </c>
      <c r="T474" s="59">
        <v>0.56479999999999997</v>
      </c>
      <c r="U474" s="59">
        <v>0.98899999999999999</v>
      </c>
      <c r="V474" s="59">
        <f>(Table1[[#This Row],[HEG_expr_score]]-MIN(Table1[HEG_expr_score]))/(MAX(Table1[HEG_expr_score])-MIN(Table1[HEG_expr_score]))</f>
        <v>0.66666666666666663</v>
      </c>
    </row>
    <row r="475" spans="17:22" x14ac:dyDescent="0.3">
      <c r="Q475" s="59">
        <f>(Table1[[#This Row],[log_Mtb_NP_Prtn_count]]-MIN(Table1[log_Mtb_NP_Prtn_count]))/(MAX(Table1[log_Mtb_NP_Prtn_count])-MIN(Table1[log_Mtb_NP_Prtn_count]))</f>
        <v>0.23137821315975918</v>
      </c>
      <c r="R475" s="59">
        <f>(Table1[[#This Row],[log_Locus_count]]-MIN(Table1[log_Locus_count]))/(MAX(Table1[log_Locus_count])-MIN(Table1[log_Locus_count]))</f>
        <v>0.66666666666666674</v>
      </c>
      <c r="S475" s="59">
        <f>(Table1[[#This Row],[log_Alleles_count]]-MIN(Table1[log_Alleles_count]))/(MAX(Table1[log_Alleles_count])-MIN(Table1[log_Alleles_count]))</f>
        <v>0.7593439587709121</v>
      </c>
      <c r="T475" s="59">
        <v>0.2092</v>
      </c>
      <c r="U475" s="59">
        <v>1</v>
      </c>
      <c r="V475" s="59">
        <f>(Table1[[#This Row],[HEG_expr_score]]-MIN(Table1[HEG_expr_score]))/(MAX(Table1[HEG_expr_score])-MIN(Table1[HEG_expr_score]))</f>
        <v>0.66666666666666663</v>
      </c>
    </row>
    <row r="476" spans="17:22" x14ac:dyDescent="0.3">
      <c r="Q476" s="59">
        <f>(Table1[[#This Row],[log_Mtb_NP_Prtn_count]]-MIN(Table1[log_Mtb_NP_Prtn_count]))/(MAX(Table1[log_Mtb_NP_Prtn_count])-MIN(Table1[log_Mtb_NP_Prtn_count]))</f>
        <v>0.23137821315975918</v>
      </c>
      <c r="R476" s="59">
        <f>(Table1[[#This Row],[log_Locus_count]]-MIN(Table1[log_Locus_count]))/(MAX(Table1[log_Locus_count])-MIN(Table1[log_Locus_count]))</f>
        <v>0.52832083357371873</v>
      </c>
      <c r="S476" s="59">
        <f>(Table1[[#This Row],[log_Alleles_count]]-MIN(Table1[log_Alleles_count]))/(MAX(Table1[log_Alleles_count])-MIN(Table1[log_Alleles_count]))</f>
        <v>0.56364446052405415</v>
      </c>
      <c r="T476" s="59">
        <v>0.55810000000000004</v>
      </c>
      <c r="U476" s="59">
        <v>0.99629999999999996</v>
      </c>
      <c r="V476" s="59">
        <f>(Table1[[#This Row],[HEG_expr_score]]-MIN(Table1[HEG_expr_score]))/(MAX(Table1[HEG_expr_score])-MIN(Table1[HEG_expr_score]))</f>
        <v>0.66666666666666663</v>
      </c>
    </row>
    <row r="477" spans="17:22" x14ac:dyDescent="0.3">
      <c r="Q477" s="59">
        <f>(Table1[[#This Row],[log_Mtb_NP_Prtn_count]]-MIN(Table1[log_Mtb_NP_Prtn_count]))/(MAX(Table1[log_Mtb_NP_Prtn_count])-MIN(Table1[log_Mtb_NP_Prtn_count]))</f>
        <v>0.36672579134208461</v>
      </c>
      <c r="R477" s="59">
        <f>(Table1[[#This Row],[log_Locus_count]]-MIN(Table1[log_Locus_count]))/(MAX(Table1[log_Locus_count])-MIN(Table1[log_Locus_count]))</f>
        <v>0</v>
      </c>
      <c r="S477" s="59">
        <f>(Table1[[#This Row],[log_Alleles_count]]-MIN(Table1[log_Alleles_count]))/(MAX(Table1[log_Alleles_count])-MIN(Table1[log_Alleles_count]))</f>
        <v>0</v>
      </c>
      <c r="T477" s="59">
        <v>0.79220000000000002</v>
      </c>
      <c r="U477" s="59">
        <v>1</v>
      </c>
      <c r="V477" s="59">
        <f>(Table1[[#This Row],[HEG_expr_score]]-MIN(Table1[HEG_expr_score]))/(MAX(Table1[HEG_expr_score])-MIN(Table1[HEG_expr_score]))</f>
        <v>0</v>
      </c>
    </row>
    <row r="478" spans="17:22" x14ac:dyDescent="0.3">
      <c r="Q478" s="59">
        <f>(Table1[[#This Row],[log_Mtb_NP_Prtn_count]]-MIN(Table1[log_Mtb_NP_Prtn_count]))/(MAX(Table1[log_Mtb_NP_Prtn_count])-MIN(Table1[log_Mtb_NP_Prtn_count]))</f>
        <v>0.23137821315975918</v>
      </c>
      <c r="R478" s="59">
        <f>(Table1[[#This Row],[log_Locus_count]]-MIN(Table1[log_Locus_count]))/(MAX(Table1[log_Locus_count])-MIN(Table1[log_Locus_count]))</f>
        <v>0</v>
      </c>
      <c r="S478" s="59">
        <f>(Table1[[#This Row],[log_Alleles_count]]-MIN(Table1[log_Alleles_count]))/(MAX(Table1[log_Alleles_count])-MIN(Table1[log_Alleles_count]))</f>
        <v>0</v>
      </c>
      <c r="T478" s="59">
        <v>0.33539999999999998</v>
      </c>
      <c r="U478" s="59">
        <v>1</v>
      </c>
      <c r="V478" s="59">
        <f>(Table1[[#This Row],[HEG_expr_score]]-MIN(Table1[HEG_expr_score]))/(MAX(Table1[HEG_expr_score])-MIN(Table1[HEG_expr_score]))</f>
        <v>0.66666666666666663</v>
      </c>
    </row>
    <row r="479" spans="17:22" x14ac:dyDescent="0.3">
      <c r="Q479" s="59">
        <f>(Table1[[#This Row],[log_Mtb_NP_Prtn_count]]-MIN(Table1[log_Mtb_NP_Prtn_count]))/(MAX(Table1[log_Mtb_NP_Prtn_count])-MIN(Table1[log_Mtb_NP_Prtn_count]))</f>
        <v>0.23137821315975918</v>
      </c>
      <c r="R479" s="59">
        <f>(Table1[[#This Row],[log_Locus_count]]-MIN(Table1[log_Locus_count]))/(MAX(Table1[log_Locus_count])-MIN(Table1[log_Locus_count]))</f>
        <v>0.77397603162912088</v>
      </c>
      <c r="S479" s="59">
        <f>(Table1[[#This Row],[log_Alleles_count]]-MIN(Table1[log_Alleles_count]))/(MAX(Table1[log_Alleles_count])-MIN(Table1[log_Alleles_count]))</f>
        <v>0.84796681702376964</v>
      </c>
      <c r="T479" s="59">
        <v>0.29210000000000003</v>
      </c>
      <c r="U479" s="59">
        <v>1</v>
      </c>
      <c r="V479" s="59">
        <f>(Table1[[#This Row],[HEG_expr_score]]-MIN(Table1[HEG_expr_score]))/(MAX(Table1[HEG_expr_score])-MIN(Table1[HEG_expr_score]))</f>
        <v>0.33333333333333331</v>
      </c>
    </row>
    <row r="480" spans="17:22" x14ac:dyDescent="0.3">
      <c r="Q480" s="59">
        <f>(Table1[[#This Row],[log_Mtb_NP_Prtn_count]]-MIN(Table1[log_Mtb_NP_Prtn_count]))/(MAX(Table1[log_Mtb_NP_Prtn_count])-MIN(Table1[log_Mtb_NP_Prtn_count]))</f>
        <v>0.23137821315975918</v>
      </c>
      <c r="R480" s="59">
        <f>(Table1[[#This Row],[log_Locus_count]]-MIN(Table1[log_Locus_count]))/(MAX(Table1[log_Locus_count])-MIN(Table1[log_Locus_count]))</f>
        <v>0.77397603162912088</v>
      </c>
      <c r="S480" s="59">
        <f>(Table1[[#This Row],[log_Alleles_count]]-MIN(Table1[log_Alleles_count]))/(MAX(Table1[log_Alleles_count])-MIN(Table1[log_Alleles_count]))</f>
        <v>0.69585758706353373</v>
      </c>
      <c r="T480" s="59">
        <v>0.56489999999999996</v>
      </c>
      <c r="U480" s="59">
        <v>1</v>
      </c>
      <c r="V480" s="59">
        <f>(Table1[[#This Row],[HEG_expr_score]]-MIN(Table1[HEG_expr_score]))/(MAX(Table1[HEG_expr_score])-MIN(Table1[HEG_expr_score]))</f>
        <v>0.66666666666666663</v>
      </c>
    </row>
    <row r="481" spans="17:22" x14ac:dyDescent="0.3">
      <c r="Q481" s="59">
        <f>(Table1[[#This Row],[log_Mtb_NP_Prtn_count]]-MIN(Table1[log_Mtb_NP_Prtn_count]))/(MAX(Table1[log_Mtb_NP_Prtn_count])-MIN(Table1[log_Mtb_NP_Prtn_count]))</f>
        <v>0.23137821315975918</v>
      </c>
      <c r="R481" s="59">
        <f>(Table1[[#This Row],[log_Locus_count]]-MIN(Table1[log_Locus_count]))/(MAX(Table1[log_Locus_count])-MIN(Table1[log_Locus_count]))</f>
        <v>0.8616541669070521</v>
      </c>
      <c r="S481" s="59">
        <f>(Table1[[#This Row],[log_Alleles_count]]-MIN(Table1[log_Alleles_count]))/(MAX(Table1[log_Alleles_count])-MIN(Table1[log_Alleles_count]))</f>
        <v>0.53072127397724345</v>
      </c>
      <c r="T481" s="59">
        <v>0.5645</v>
      </c>
      <c r="U481" s="59">
        <v>1</v>
      </c>
      <c r="V481" s="59">
        <f>(Table1[[#This Row],[HEG_expr_score]]-MIN(Table1[HEG_expr_score]))/(MAX(Table1[HEG_expr_score])-MIN(Table1[HEG_expr_score]))</f>
        <v>0.66666666666666663</v>
      </c>
    </row>
    <row r="482" spans="17:22" x14ac:dyDescent="0.3">
      <c r="Q482" s="59">
        <f>(Table1[[#This Row],[log_Mtb_NP_Prtn_count]]-MIN(Table1[log_Mtb_NP_Prtn_count]))/(MAX(Table1[log_Mtb_NP_Prtn_count])-MIN(Table1[log_Mtb_NP_Prtn_count]))</f>
        <v>0.23137821315975918</v>
      </c>
      <c r="R482" s="59">
        <f>(Table1[[#This Row],[log_Locus_count]]-MIN(Table1[log_Locus_count]))/(MAX(Table1[log_Locus_count])-MIN(Table1[log_Locus_count]))</f>
        <v>0.77397603162912088</v>
      </c>
      <c r="S482" s="59">
        <f>(Table1[[#This Row],[log_Alleles_count]]-MIN(Table1[log_Alleles_count]))/(MAX(Table1[log_Alleles_count])-MIN(Table1[log_Alleles_count]))</f>
        <v>0.80821947321679888</v>
      </c>
      <c r="T482" s="59">
        <v>0.59240000000000004</v>
      </c>
      <c r="U482" s="59">
        <v>1</v>
      </c>
      <c r="V482" s="59">
        <f>(Table1[[#This Row],[HEG_expr_score]]-MIN(Table1[HEG_expr_score]))/(MAX(Table1[HEG_expr_score])-MIN(Table1[HEG_expr_score]))</f>
        <v>0.33333333333333331</v>
      </c>
    </row>
    <row r="483" spans="17:22" x14ac:dyDescent="0.3">
      <c r="Q483" s="59">
        <f>(Table1[[#This Row],[log_Mtb_NP_Prtn_count]]-MIN(Table1[log_Mtb_NP_Prtn_count]))/(MAX(Table1[log_Mtb_NP_Prtn_count])-MIN(Table1[log_Mtb_NP_Prtn_count]))</f>
        <v>0.23137821315975918</v>
      </c>
      <c r="R483" s="59">
        <f>(Table1[[#This Row],[log_Locus_count]]-MIN(Table1[log_Locus_count]))/(MAX(Table1[log_Locus_count])-MIN(Table1[log_Locus_count]))</f>
        <v>0.77397603162912088</v>
      </c>
      <c r="S483" s="59">
        <f>(Table1[[#This Row],[log_Alleles_count]]-MIN(Table1[log_Alleles_count]))/(MAX(Table1[log_Alleles_count])-MIN(Table1[log_Alleles_count]))</f>
        <v>0.7931371178131621</v>
      </c>
      <c r="T483" s="59">
        <v>0.59240000000000004</v>
      </c>
      <c r="U483" s="59">
        <v>1</v>
      </c>
      <c r="V483" s="59">
        <f>(Table1[[#This Row],[HEG_expr_score]]-MIN(Table1[HEG_expr_score]))/(MAX(Table1[HEG_expr_score])-MIN(Table1[HEG_expr_score]))</f>
        <v>0.66666666666666663</v>
      </c>
    </row>
    <row r="484" spans="17:22" x14ac:dyDescent="0.3">
      <c r="Q484" s="59">
        <f>(Table1[[#This Row],[log_Mtb_NP_Prtn_count]]-MIN(Table1[log_Mtb_NP_Prtn_count]))/(MAX(Table1[log_Mtb_NP_Prtn_count])-MIN(Table1[log_Mtb_NP_Prtn_count]))</f>
        <v>0.5372435736804817</v>
      </c>
      <c r="R484" s="59">
        <f>(Table1[[#This Row],[log_Locus_count]]-MIN(Table1[log_Locus_count]))/(MAX(Table1[log_Locus_count])-MIN(Table1[log_Locus_count]))</f>
        <v>0.66666666666666674</v>
      </c>
      <c r="S484" s="59">
        <f>(Table1[[#This Row],[log_Alleles_count]]-MIN(Table1[log_Alleles_count]))/(MAX(Table1[log_Alleles_count])-MIN(Table1[log_Alleles_count]))</f>
        <v>0.70391808903413466</v>
      </c>
      <c r="T484" s="59">
        <v>0.59240000000000004</v>
      </c>
      <c r="U484" s="59">
        <v>1</v>
      </c>
      <c r="V484" s="59">
        <f>(Table1[[#This Row],[HEG_expr_score]]-MIN(Table1[HEG_expr_score]))/(MAX(Table1[HEG_expr_score])-MIN(Table1[HEG_expr_score]))</f>
        <v>0.66666666666666663</v>
      </c>
    </row>
    <row r="485" spans="17:22" x14ac:dyDescent="0.3">
      <c r="Q485" s="59">
        <f>(Table1[[#This Row],[log_Mtb_NP_Prtn_count]]-MIN(Table1[log_Mtb_NP_Prtn_count]))/(MAX(Table1[log_Mtb_NP_Prtn_count])-MIN(Table1[log_Mtb_NP_Prtn_count]))</f>
        <v>0.5372435736804817</v>
      </c>
      <c r="R485" s="59">
        <f>(Table1[[#This Row],[log_Locus_count]]-MIN(Table1[log_Locus_count]))/(MAX(Table1[log_Locus_count])-MIN(Table1[log_Locus_count]))</f>
        <v>0.8616541669070521</v>
      </c>
      <c r="S485" s="59">
        <f>(Table1[[#This Row],[log_Alleles_count]]-MIN(Table1[log_Alleles_count]))/(MAX(Table1[log_Alleles_count])-MIN(Table1[log_Alleles_count]))</f>
        <v>0.62886724791242643</v>
      </c>
      <c r="T485" s="59">
        <v>0.31630000000000003</v>
      </c>
      <c r="U485" s="59">
        <v>0.99270000000000003</v>
      </c>
      <c r="V485" s="59">
        <f>(Table1[[#This Row],[HEG_expr_score]]-MIN(Table1[HEG_expr_score]))/(MAX(Table1[HEG_expr_score])-MIN(Table1[HEG_expr_score]))</f>
        <v>0.33333333333333331</v>
      </c>
    </row>
    <row r="486" spans="17:22" x14ac:dyDescent="0.3">
      <c r="Q486" s="59">
        <f>(Table1[[#This Row],[log_Mtb_NP_Prtn_count]]-MIN(Table1[log_Mtb_NP_Prtn_count]))/(MAX(Table1[log_Mtb_NP_Prtn_count])-MIN(Table1[log_Mtb_NP_Prtn_count]))</f>
        <v>0.23137821315975918</v>
      </c>
      <c r="R486" s="59">
        <f>(Table1[[#This Row],[log_Locus_count]]-MIN(Table1[log_Locus_count]))/(MAX(Table1[log_Locus_count])-MIN(Table1[log_Locus_count]))</f>
        <v>0.33333333333333337</v>
      </c>
      <c r="S486" s="59">
        <f>(Table1[[#This Row],[log_Alleles_count]]-MIN(Table1[log_Alleles_count]))/(MAX(Table1[log_Alleles_count])-MIN(Table1[log_Alleles_count]))</f>
        <v>0.34374045372979056</v>
      </c>
      <c r="T486" s="59">
        <v>0.1966</v>
      </c>
      <c r="U486" s="59">
        <v>0.99629999999999996</v>
      </c>
      <c r="V486" s="59">
        <f>(Table1[[#This Row],[HEG_expr_score]]-MIN(Table1[HEG_expr_score]))/(MAX(Table1[HEG_expr_score])-MIN(Table1[HEG_expr_score]))</f>
        <v>0.66666666666666663</v>
      </c>
    </row>
    <row r="487" spans="17:22" x14ac:dyDescent="0.3">
      <c r="Q487" s="59">
        <f>(Table1[[#This Row],[log_Mtb_NP_Prtn_count]]-MIN(Table1[log_Mtb_NP_Prtn_count]))/(MAX(Table1[log_Mtb_NP_Prtn_count])-MIN(Table1[log_Mtb_NP_Prtn_count]))</f>
        <v>0.23137821315975918</v>
      </c>
      <c r="R487" s="59">
        <f>(Table1[[#This Row],[log_Locus_count]]-MIN(Table1[log_Locus_count]))/(MAX(Table1[log_Locus_count])-MIN(Table1[log_Locus_count]))</f>
        <v>0.8616541669070521</v>
      </c>
      <c r="S487" s="59">
        <f>(Table1[[#This Row],[log_Alleles_count]]-MIN(Table1[log_Alleles_count]))/(MAX(Table1[log_Alleles_count])-MIN(Table1[log_Alleles_count]))</f>
        <v>0.66017851773386627</v>
      </c>
      <c r="T487" s="59">
        <v>0.14929999999999999</v>
      </c>
      <c r="U487" s="59">
        <v>1</v>
      </c>
      <c r="V487" s="59">
        <f>(Table1[[#This Row],[HEG_expr_score]]-MIN(Table1[HEG_expr_score]))/(MAX(Table1[HEG_expr_score])-MIN(Table1[HEG_expr_score]))</f>
        <v>0.66666666666666663</v>
      </c>
    </row>
    <row r="488" spans="17:22" x14ac:dyDescent="0.3">
      <c r="Q488" s="59">
        <f>(Table1[[#This Row],[log_Mtb_NP_Prtn_count]]-MIN(Table1[log_Mtb_NP_Prtn_count]))/(MAX(Table1[log_Mtb_NP_Prtn_count])-MIN(Table1[log_Mtb_NP_Prtn_count]))</f>
        <v>0.23137821315975918</v>
      </c>
      <c r="R488" s="59">
        <f>(Table1[[#This Row],[log_Locus_count]]-MIN(Table1[log_Locus_count]))/(MAX(Table1[log_Locus_count])-MIN(Table1[log_Locus_count]))</f>
        <v>0.66666666666666674</v>
      </c>
      <c r="S488" s="59">
        <f>(Table1[[#This Row],[log_Alleles_count]]-MIN(Table1[log_Alleles_count]))/(MAX(Table1[log_Alleles_count])-MIN(Table1[log_Alleles_count]))</f>
        <v>0.65024286805249976</v>
      </c>
      <c r="T488" s="59">
        <v>0.41889999999999999</v>
      </c>
      <c r="U488" s="59">
        <v>0.99629999999999996</v>
      </c>
      <c r="V488" s="59">
        <f>(Table1[[#This Row],[HEG_expr_score]]-MIN(Table1[HEG_expr_score]))/(MAX(Table1[HEG_expr_score])-MIN(Table1[HEG_expr_score]))</f>
        <v>0.33333333333333331</v>
      </c>
    </row>
    <row r="489" spans="17:22" x14ac:dyDescent="0.3">
      <c r="Q489" s="59">
        <f>(Table1[[#This Row],[log_Mtb_NP_Prtn_count]]-MIN(Table1[log_Mtb_NP_Prtn_count]))/(MAX(Table1[log_Mtb_NP_Prtn_count])-MIN(Table1[log_Mtb_NP_Prtn_count]))</f>
        <v>0.23137821315975918</v>
      </c>
      <c r="R489" s="59">
        <f>(Table1[[#This Row],[log_Locus_count]]-MIN(Table1[log_Locus_count]))/(MAX(Table1[log_Locus_count])-MIN(Table1[log_Locus_count]))</f>
        <v>0.52832083357371873</v>
      </c>
      <c r="S489" s="59">
        <f>(Table1[[#This Row],[log_Alleles_count]]-MIN(Table1[log_Alleles_count]))/(MAX(Table1[log_Alleles_count])-MIN(Table1[log_Alleles_count]))</f>
        <v>0.74020477741466306</v>
      </c>
      <c r="T489" s="59">
        <v>0.45350000000000001</v>
      </c>
      <c r="U489" s="59">
        <v>1</v>
      </c>
      <c r="V489" s="59">
        <f>(Table1[[#This Row],[HEG_expr_score]]-MIN(Table1[HEG_expr_score]))/(MAX(Table1[HEG_expr_score])-MIN(Table1[HEG_expr_score]))</f>
        <v>0.66666666666666663</v>
      </c>
    </row>
    <row r="490" spans="17:22" x14ac:dyDescent="0.3">
      <c r="Q490" s="59">
        <f>(Table1[[#This Row],[log_Mtb_NP_Prtn_count]]-MIN(Table1[log_Mtb_NP_Prtn_count]))/(MAX(Table1[log_Mtb_NP_Prtn_count])-MIN(Table1[log_Mtb_NP_Prtn_count]))</f>
        <v>0.5372435736804817</v>
      </c>
      <c r="R490" s="59">
        <f>(Table1[[#This Row],[log_Locus_count]]-MIN(Table1[log_Locus_count]))/(MAX(Table1[log_Locus_count])-MIN(Table1[log_Locus_count]))</f>
        <v>0.33333333333333337</v>
      </c>
      <c r="S490" s="59">
        <f>(Table1[[#This Row],[log_Alleles_count]]-MIN(Table1[log_Alleles_count]))/(MAX(Table1[log_Alleles_count])-MIN(Table1[log_Alleles_count]))</f>
        <v>0.14804095548293261</v>
      </c>
      <c r="T490" s="59">
        <v>0.5645</v>
      </c>
      <c r="U490" s="59">
        <v>0.99629999999999996</v>
      </c>
      <c r="V490" s="59">
        <f>(Table1[[#This Row],[HEG_expr_score]]-MIN(Table1[HEG_expr_score]))/(MAX(Table1[HEG_expr_score])-MIN(Table1[HEG_expr_score]))</f>
        <v>0.33333333333333331</v>
      </c>
    </row>
    <row r="491" spans="17:22" x14ac:dyDescent="0.3">
      <c r="Q491" s="59">
        <f>(Table1[[#This Row],[log_Mtb_NP_Prtn_count]]-MIN(Table1[log_Mtb_NP_Prtn_count]))/(MAX(Table1[log_Mtb_NP_Prtn_count])-MIN(Table1[log_Mtb_NP_Prtn_count]))</f>
        <v>0.23137821315975918</v>
      </c>
      <c r="R491" s="59">
        <f>(Table1[[#This Row],[log_Locus_count]]-MIN(Table1[log_Locus_count]))/(MAX(Table1[log_Locus_count])-MIN(Table1[log_Locus_count]))</f>
        <v>0.8616541669070521</v>
      </c>
      <c r="S491" s="59">
        <f>(Table1[[#This Row],[log_Alleles_count]]-MIN(Table1[log_Alleles_count]))/(MAX(Table1[log_Alleles_count])-MIN(Table1[log_Alleles_count]))</f>
        <v>0.85195904451706739</v>
      </c>
      <c r="T491" s="59">
        <v>0.23630000000000001</v>
      </c>
      <c r="U491" s="59">
        <v>0.98899999999999999</v>
      </c>
      <c r="V491" s="59">
        <f>(Table1[[#This Row],[HEG_expr_score]]-MIN(Table1[HEG_expr_score]))/(MAX(Table1[HEG_expr_score])-MIN(Table1[HEG_expr_score]))</f>
        <v>0.33333333333333331</v>
      </c>
    </row>
    <row r="492" spans="17:22" x14ac:dyDescent="0.3">
      <c r="Q492" s="59">
        <f>(Table1[[#This Row],[log_Mtb_NP_Prtn_count]]-MIN(Table1[log_Mtb_NP_Prtn_count]))/(MAX(Table1[log_Mtb_NP_Prtn_count])-MIN(Table1[log_Mtb_NP_Prtn_count]))</f>
        <v>0.23137821315975918</v>
      </c>
      <c r="R492" s="59">
        <f>(Table1[[#This Row],[log_Locus_count]]-MIN(Table1[log_Locus_count]))/(MAX(Table1[log_Locus_count])-MIN(Table1[log_Locus_count]))</f>
        <v>0.8616541669070521</v>
      </c>
      <c r="S492" s="59">
        <f>(Table1[[#This Row],[log_Alleles_count]]-MIN(Table1[log_Alleles_count]))/(MAX(Table1[log_Alleles_count])-MIN(Table1[log_Alleles_count]))</f>
        <v>0.83120701008224307</v>
      </c>
      <c r="T492" s="59">
        <v>0.3831</v>
      </c>
      <c r="U492" s="59">
        <v>0.99629999999999996</v>
      </c>
      <c r="V492" s="59">
        <f>(Table1[[#This Row],[HEG_expr_score]]-MIN(Table1[HEG_expr_score]))/(MAX(Table1[HEG_expr_score])-MIN(Table1[HEG_expr_score]))</f>
        <v>0.66666666666666663</v>
      </c>
    </row>
    <row r="493" spans="17:22" x14ac:dyDescent="0.3">
      <c r="Q493" s="59">
        <f>(Table1[[#This Row],[log_Mtb_NP_Prtn_count]]-MIN(Table1[log_Mtb_NP_Prtn_count]))/(MAX(Table1[log_Mtb_NP_Prtn_count])-MIN(Table1[log_Mtb_NP_Prtn_count]))</f>
        <v>0.23137821315975918</v>
      </c>
      <c r="R493" s="59">
        <f>(Table1[[#This Row],[log_Locus_count]]-MIN(Table1[log_Locus_count]))/(MAX(Table1[log_Locus_count])-MIN(Table1[log_Locus_count]))</f>
        <v>0</v>
      </c>
      <c r="S493" s="59">
        <f>(Table1[[#This Row],[log_Alleles_count]]-MIN(Table1[log_Alleles_count]))/(MAX(Table1[log_Alleles_count])-MIN(Table1[log_Alleles_count]))</f>
        <v>0</v>
      </c>
      <c r="T493" s="59">
        <v>0.34389999999999998</v>
      </c>
      <c r="U493" s="59">
        <v>1</v>
      </c>
      <c r="V493" s="59">
        <f>(Table1[[#This Row],[HEG_expr_score]]-MIN(Table1[HEG_expr_score]))/(MAX(Table1[HEG_expr_score])-MIN(Table1[HEG_expr_score]))</f>
        <v>0.66666666666666663</v>
      </c>
    </row>
    <row r="494" spans="17:22" x14ac:dyDescent="0.3">
      <c r="Q494" s="59">
        <f>(Table1[[#This Row],[log_Mtb_NP_Prtn_count]]-MIN(Table1[log_Mtb_NP_Prtn_count]))/(MAX(Table1[log_Mtb_NP_Prtn_count])-MIN(Table1[log_Mtb_NP_Prtn_count]))</f>
        <v>0.5372435736804817</v>
      </c>
      <c r="R494" s="59">
        <f>(Table1[[#This Row],[log_Locus_count]]-MIN(Table1[log_Locus_count]))/(MAX(Table1[log_Locus_count])-MIN(Table1[log_Locus_count]))</f>
        <v>0.8616541669070521</v>
      </c>
      <c r="S494" s="59">
        <f>(Table1[[#This Row],[log_Alleles_count]]-MIN(Table1[log_Alleles_count]))/(MAX(Table1[log_Alleles_count])-MIN(Table1[log_Alleles_count]))</f>
        <v>0.65024286805249976</v>
      </c>
      <c r="T494" s="59">
        <v>0.19020000000000001</v>
      </c>
      <c r="U494" s="59">
        <v>1</v>
      </c>
      <c r="V494" s="59">
        <f>(Table1[[#This Row],[HEG_expr_score]]-MIN(Table1[HEG_expr_score]))/(MAX(Table1[HEG_expr_score])-MIN(Table1[HEG_expr_score]))</f>
        <v>0.66666666666666663</v>
      </c>
    </row>
    <row r="495" spans="17:22" x14ac:dyDescent="0.3">
      <c r="Q495" s="59">
        <f>(Table1[[#This Row],[log_Mtb_NP_Prtn_count]]-MIN(Table1[log_Mtb_NP_Prtn_count]))/(MAX(Table1[log_Mtb_NP_Prtn_count])-MIN(Table1[log_Mtb_NP_Prtn_count]))</f>
        <v>0.5372435736804817</v>
      </c>
      <c r="R495" s="59">
        <f>(Table1[[#This Row],[log_Locus_count]]-MIN(Table1[log_Locus_count]))/(MAX(Table1[log_Locus_count])-MIN(Table1[log_Locus_count]))</f>
        <v>0.77397603162912088</v>
      </c>
      <c r="S495" s="59">
        <f>(Table1[[#This Row],[log_Alleles_count]]-MIN(Table1[log_Alleles_count]))/(MAX(Table1[log_Alleles_count])-MIN(Table1[log_Alleles_count]))</f>
        <v>0.66017851773386627</v>
      </c>
      <c r="T495" s="59">
        <v>0.20399999999999999</v>
      </c>
      <c r="U495" s="59">
        <v>0.99629999999999996</v>
      </c>
      <c r="V495" s="59">
        <f>(Table1[[#This Row],[HEG_expr_score]]-MIN(Table1[HEG_expr_score]))/(MAX(Table1[HEG_expr_score])-MIN(Table1[HEG_expr_score]))</f>
        <v>0.33333333333333331</v>
      </c>
    </row>
    <row r="496" spans="17:22" x14ac:dyDescent="0.3">
      <c r="Q496" s="59">
        <f>(Table1[[#This Row],[log_Mtb_NP_Prtn_count]]-MIN(Table1[log_Mtb_NP_Prtn_count]))/(MAX(Table1[log_Mtb_NP_Prtn_count])-MIN(Table1[log_Mtb_NP_Prtn_count]))</f>
        <v>0.23137821315975918</v>
      </c>
      <c r="R496" s="59">
        <f>(Table1[[#This Row],[log_Locus_count]]-MIN(Table1[log_Locus_count]))/(MAX(Table1[log_Locus_count])-MIN(Table1[log_Locus_count]))</f>
        <v>1</v>
      </c>
      <c r="S496" s="59">
        <f>(Table1[[#This Row],[log_Alleles_count]]-MIN(Table1[log_Alleles_count]))/(MAX(Table1[log_Alleles_count])-MIN(Table1[log_Alleles_count]))</f>
        <v>0.91041443954988566</v>
      </c>
      <c r="T496" s="59">
        <v>1.6899999999999998E-2</v>
      </c>
      <c r="U496" s="59">
        <v>1</v>
      </c>
      <c r="V496" s="59">
        <f>(Table1[[#This Row],[HEG_expr_score]]-MIN(Table1[HEG_expr_score]))/(MAX(Table1[HEG_expr_score])-MIN(Table1[HEG_expr_score]))</f>
        <v>0.66666666666666663</v>
      </c>
    </row>
    <row r="497" spans="17:22" x14ac:dyDescent="0.3">
      <c r="Q497" s="59">
        <f>(Table1[[#This Row],[log_Mtb_NP_Prtn_count]]-MIN(Table1[log_Mtb_NP_Prtn_count]))/(MAX(Table1[log_Mtb_NP_Prtn_count])-MIN(Table1[log_Mtb_NP_Prtn_count]))</f>
        <v>0.23137821315975918</v>
      </c>
      <c r="R497" s="59">
        <f>(Table1[[#This Row],[log_Locus_count]]-MIN(Table1[log_Locus_count]))/(MAX(Table1[log_Locus_count])-MIN(Table1[log_Locus_count]))</f>
        <v>0.77397603162912088</v>
      </c>
      <c r="S497" s="59">
        <f>(Table1[[#This Row],[log_Alleles_count]]-MIN(Table1[log_Alleles_count]))/(MAX(Table1[log_Alleles_count])-MIN(Table1[log_Alleles_count]))</f>
        <v>0.57837981674116878</v>
      </c>
      <c r="T497" s="59">
        <v>0.40079999999999999</v>
      </c>
      <c r="U497" s="59">
        <v>0.99270000000000003</v>
      </c>
      <c r="V497" s="59">
        <f>(Table1[[#This Row],[HEG_expr_score]]-MIN(Table1[HEG_expr_score]))/(MAX(Table1[HEG_expr_score])-MIN(Table1[HEG_expr_score]))</f>
        <v>0.33333333333333331</v>
      </c>
    </row>
    <row r="498" spans="17:22" x14ac:dyDescent="0.3">
      <c r="Q498" s="59">
        <f>(Table1[[#This Row],[log_Mtb_NP_Prtn_count]]-MIN(Table1[log_Mtb_NP_Prtn_count]))/(MAX(Table1[log_Mtb_NP_Prtn_count])-MIN(Table1[log_Mtb_NP_Prtn_count]))</f>
        <v>0.23137821315975918</v>
      </c>
      <c r="R498" s="59">
        <f>(Table1[[#This Row],[log_Locus_count]]-MIN(Table1[log_Locus_count]))/(MAX(Table1[log_Locus_count])-MIN(Table1[log_Locus_count]))</f>
        <v>0.33333333333333337</v>
      </c>
      <c r="S498" s="59">
        <f>(Table1[[#This Row],[log_Alleles_count]]-MIN(Table1[log_Alleles_count]))/(MAX(Table1[log_Alleles_count])-MIN(Table1[log_Alleles_count]))</f>
        <v>0.62886724791242643</v>
      </c>
      <c r="T498" s="59">
        <v>0.43690000000000001</v>
      </c>
      <c r="U498" s="59">
        <v>1</v>
      </c>
      <c r="V498" s="59">
        <f>(Table1[[#This Row],[HEG_expr_score]]-MIN(Table1[HEG_expr_score]))/(MAX(Table1[HEG_expr_score])-MIN(Table1[HEG_expr_score]))</f>
        <v>0.66666666666666663</v>
      </c>
    </row>
    <row r="499" spans="17:22" x14ac:dyDescent="0.3">
      <c r="Q499" s="59">
        <f>(Table1[[#This Row],[log_Mtb_NP_Prtn_count]]-MIN(Table1[log_Mtb_NP_Prtn_count]))/(MAX(Table1[log_Mtb_NP_Prtn_count])-MIN(Table1[log_Mtb_NP_Prtn_count]))</f>
        <v>0.23137821315975918</v>
      </c>
      <c r="R499" s="59">
        <f>(Table1[[#This Row],[log_Locus_count]]-MIN(Table1[log_Locus_count]))/(MAX(Table1[log_Locus_count])-MIN(Table1[log_Locus_count]))</f>
        <v>0.66666666666666674</v>
      </c>
      <c r="S499" s="59">
        <f>(Table1[[#This Row],[log_Alleles_count]]-MIN(Table1[log_Alleles_count]))/(MAX(Table1[log_Alleles_count])-MIN(Table1[log_Alleles_count]))</f>
        <v>0.51213756225093365</v>
      </c>
      <c r="T499" s="59">
        <v>0.49640000000000001</v>
      </c>
      <c r="U499" s="59">
        <v>1</v>
      </c>
      <c r="V499" s="59">
        <f>(Table1[[#This Row],[HEG_expr_score]]-MIN(Table1[HEG_expr_score]))/(MAX(Table1[HEG_expr_score])-MIN(Table1[HEG_expr_score]))</f>
        <v>0.66666666666666663</v>
      </c>
    </row>
    <row r="500" spans="17:22" x14ac:dyDescent="0.3">
      <c r="Q500" s="59">
        <f>(Table1[[#This Row],[log_Mtb_NP_Prtn_count]]-MIN(Table1[log_Mtb_NP_Prtn_count]))/(MAX(Table1[log_Mtb_NP_Prtn_count])-MIN(Table1[log_Mtb_NP_Prtn_count]))</f>
        <v>0.23137821315975918</v>
      </c>
      <c r="R500" s="59">
        <f>(Table1[[#This Row],[log_Locus_count]]-MIN(Table1[log_Locus_count]))/(MAX(Table1[log_Locus_count])-MIN(Table1[log_Locus_count]))</f>
        <v>1</v>
      </c>
      <c r="S500" s="59">
        <f>(Table1[[#This Row],[log_Alleles_count]]-MIN(Table1[log_Alleles_count]))/(MAX(Table1[log_Alleles_count])-MIN(Table1[log_Alleles_count]))</f>
        <v>0.91041443954988566</v>
      </c>
      <c r="T500" s="59">
        <v>0.43519999999999998</v>
      </c>
      <c r="U500" s="59">
        <v>0.98899999999999999</v>
      </c>
      <c r="V500" s="59">
        <f>(Table1[[#This Row],[HEG_expr_score]]-MIN(Table1[HEG_expr_score]))/(MAX(Table1[HEG_expr_score])-MIN(Table1[HEG_expr_score]))</f>
        <v>0.66666666666666663</v>
      </c>
    </row>
    <row r="501" spans="17:22" x14ac:dyDescent="0.3">
      <c r="Q501" s="59">
        <f>(Table1[[#This Row],[log_Mtb_NP_Prtn_count]]-MIN(Table1[log_Mtb_NP_Prtn_count]))/(MAX(Table1[log_Mtb_NP_Prtn_count])-MIN(Table1[log_Mtb_NP_Prtn_count]))</f>
        <v>0.23137821315975918</v>
      </c>
      <c r="R501" s="59">
        <f>(Table1[[#This Row],[log_Locus_count]]-MIN(Table1[log_Locus_count]))/(MAX(Table1[log_Locus_count])-MIN(Table1[log_Locus_count]))</f>
        <v>0.77397603162912088</v>
      </c>
      <c r="S501" s="59">
        <f>(Table1[[#This Row],[log_Alleles_count]]-MIN(Table1[log_Alleles_count]))/(MAX(Table1[log_Alleles_count])-MIN(Table1[log_Alleles_count]))</f>
        <v>0.78245599459197934</v>
      </c>
      <c r="T501" s="59">
        <v>0.28849999999999998</v>
      </c>
      <c r="U501" s="59">
        <v>1</v>
      </c>
      <c r="V501" s="59">
        <f>(Table1[[#This Row],[HEG_expr_score]]-MIN(Table1[HEG_expr_score]))/(MAX(Table1[HEG_expr_score])-MIN(Table1[HEG_expr_score]))</f>
        <v>0.66666666666666663</v>
      </c>
    </row>
    <row r="502" spans="17:22" x14ac:dyDescent="0.3">
      <c r="Q502" s="59">
        <f>(Table1[[#This Row],[log_Mtb_NP_Prtn_count]]-MIN(Table1[log_Mtb_NP_Prtn_count]))/(MAX(Table1[log_Mtb_NP_Prtn_count])-MIN(Table1[log_Mtb_NP_Prtn_count]))</f>
        <v>0.23137821315975918</v>
      </c>
      <c r="R502" s="59">
        <f>(Table1[[#This Row],[log_Locus_count]]-MIN(Table1[log_Locus_count]))/(MAX(Table1[log_Locus_count])-MIN(Table1[log_Locus_count]))</f>
        <v>0.77397603162912088</v>
      </c>
      <c r="S502" s="59">
        <f>(Table1[[#This Row],[log_Alleles_count]]-MIN(Table1[log_Alleles_count]))/(MAX(Table1[log_Alleles_count])-MIN(Table1[log_Alleles_count]))</f>
        <v>0.76536063698862167</v>
      </c>
      <c r="T502" s="59">
        <v>0.20899999999999999</v>
      </c>
      <c r="U502" s="59">
        <v>1</v>
      </c>
      <c r="V502" s="59">
        <f>(Table1[[#This Row],[HEG_expr_score]]-MIN(Table1[HEG_expr_score]))/(MAX(Table1[HEG_expr_score])-MIN(Table1[HEG_expr_score]))</f>
        <v>0.33333333333333331</v>
      </c>
    </row>
    <row r="503" spans="17:22" x14ac:dyDescent="0.3">
      <c r="Q503" s="59">
        <f>(Table1[[#This Row],[log_Mtb_NP_Prtn_count]]-MIN(Table1[log_Mtb_NP_Prtn_count]))/(MAX(Table1[log_Mtb_NP_Prtn_count])-MIN(Table1[log_Mtb_NP_Prtn_count]))</f>
        <v>0.23137821315975918</v>
      </c>
      <c r="R503" s="59">
        <f>(Table1[[#This Row],[log_Locus_count]]-MIN(Table1[log_Locus_count]))/(MAX(Table1[log_Locus_count])-MIN(Table1[log_Locus_count]))</f>
        <v>0.93578497401920135</v>
      </c>
      <c r="S503" s="59">
        <f>(Table1[[#This Row],[log_Alleles_count]]-MIN(Table1[log_Alleles_count]))/(MAX(Table1[log_Alleles_count])-MIN(Table1[log_Alleles_count]))</f>
        <v>0.69585758706353373</v>
      </c>
      <c r="T503" s="59">
        <v>0.28239999999999998</v>
      </c>
      <c r="U503" s="59">
        <v>0.88639999999999997</v>
      </c>
      <c r="V503" s="59">
        <f>(Table1[[#This Row],[HEG_expr_score]]-MIN(Table1[HEG_expr_score]))/(MAX(Table1[HEG_expr_score])-MIN(Table1[HEG_expr_score]))</f>
        <v>0.66666666666666663</v>
      </c>
    </row>
    <row r="504" spans="17:22" x14ac:dyDescent="0.3">
      <c r="Q504" s="59">
        <f>(Table1[[#This Row],[log_Mtb_NP_Prtn_count]]-MIN(Table1[log_Mtb_NP_Prtn_count]))/(MAX(Table1[log_Mtb_NP_Prtn_count])-MIN(Table1[log_Mtb_NP_Prtn_count]))</f>
        <v>0.23137821315975918</v>
      </c>
      <c r="R504" s="59">
        <f>(Table1[[#This Row],[log_Locus_count]]-MIN(Table1[log_Locus_count]))/(MAX(Table1[log_Locus_count])-MIN(Table1[log_Locus_count]))</f>
        <v>0.77397603162912088</v>
      </c>
      <c r="S504" s="59">
        <f>(Table1[[#This Row],[log_Alleles_count]]-MIN(Table1[log_Alleles_count]))/(MAX(Table1[log_Alleles_count])-MIN(Table1[log_Alleles_count]))</f>
        <v>0.49178140921272318</v>
      </c>
      <c r="T504" s="59">
        <v>0.2616</v>
      </c>
      <c r="U504" s="59">
        <v>0.99270000000000003</v>
      </c>
      <c r="V504" s="59">
        <f>(Table1[[#This Row],[HEG_expr_score]]-MIN(Table1[HEG_expr_score]))/(MAX(Table1[HEG_expr_score])-MIN(Table1[HEG_expr_score]))</f>
        <v>0.66666666666666663</v>
      </c>
    </row>
    <row r="505" spans="17:22" x14ac:dyDescent="0.3">
      <c r="Q505" s="59">
        <f>(Table1[[#This Row],[log_Mtb_NP_Prtn_count]]-MIN(Table1[log_Mtb_NP_Prtn_count]))/(MAX(Table1[log_Mtb_NP_Prtn_count])-MIN(Table1[log_Mtb_NP_Prtn_count]))</f>
        <v>0.23137821315975918</v>
      </c>
      <c r="R505" s="59">
        <f>(Table1[[#This Row],[log_Locus_count]]-MIN(Table1[log_Locus_count]))/(MAX(Table1[log_Locus_count])-MIN(Table1[log_Locus_count]))</f>
        <v>0.77397603162912088</v>
      </c>
      <c r="S505" s="59">
        <f>(Table1[[#This Row],[log_Alleles_count]]-MIN(Table1[log_Alleles_count]))/(MAX(Table1[log_Alleles_count])-MIN(Table1[log_Alleles_count]))</f>
        <v>0.7264207722241014</v>
      </c>
      <c r="T505" s="59">
        <v>0.2427</v>
      </c>
      <c r="U505" s="59">
        <v>0.99270000000000003</v>
      </c>
      <c r="V505" s="59">
        <f>(Table1[[#This Row],[HEG_expr_score]]-MIN(Table1[HEG_expr_score]))/(MAX(Table1[HEG_expr_score])-MIN(Table1[HEG_expr_score]))</f>
        <v>0.66666666666666663</v>
      </c>
    </row>
    <row r="506" spans="17:22" x14ac:dyDescent="0.3">
      <c r="Q506" s="59">
        <f>(Table1[[#This Row],[log_Mtb_NP_Prtn_count]]-MIN(Table1[log_Mtb_NP_Prtn_count]))/(MAX(Table1[log_Mtb_NP_Prtn_count])-MIN(Table1[log_Mtb_NP_Prtn_count]))</f>
        <v>0.23137821315975918</v>
      </c>
      <c r="R506" s="59">
        <f>(Table1[[#This Row],[log_Locus_count]]-MIN(Table1[log_Locus_count]))/(MAX(Table1[log_Locus_count])-MIN(Table1[log_Locus_count]))</f>
        <v>0.66666666666666674</v>
      </c>
      <c r="S506" s="59">
        <f>(Table1[[#This Row],[log_Alleles_count]]-MIN(Table1[log_Alleles_count]))/(MAX(Table1[log_Alleles_count])-MIN(Table1[log_Alleles_count]))</f>
        <v>0.56364446052405415</v>
      </c>
      <c r="T506" s="59">
        <v>0.184</v>
      </c>
      <c r="U506" s="59">
        <v>1</v>
      </c>
      <c r="V506" s="59">
        <f>(Table1[[#This Row],[HEG_expr_score]]-MIN(Table1[HEG_expr_score]))/(MAX(Table1[HEG_expr_score])-MIN(Table1[HEG_expr_score]))</f>
        <v>0.66666666666666663</v>
      </c>
    </row>
    <row r="507" spans="17:22" x14ac:dyDescent="0.3">
      <c r="Q507" s="59">
        <f>(Table1[[#This Row],[log_Mtb_NP_Prtn_count]]-MIN(Table1[log_Mtb_NP_Prtn_count]))/(MAX(Table1[log_Mtb_NP_Prtn_count])-MIN(Table1[log_Mtb_NP_Prtn_count]))</f>
        <v>0.23137821315975918</v>
      </c>
      <c r="R507" s="59">
        <f>(Table1[[#This Row],[log_Locus_count]]-MIN(Table1[log_Locus_count]))/(MAX(Table1[log_Locus_count])-MIN(Table1[log_Locus_count]))</f>
        <v>0.77397603162912088</v>
      </c>
      <c r="S507" s="59">
        <f>(Table1[[#This Row],[log_Alleles_count]]-MIN(Table1[log_Alleles_count]))/(MAX(Table1[log_Alleles_count])-MIN(Table1[log_Alleles_count]))</f>
        <v>0.80821947321679888</v>
      </c>
      <c r="T507" s="59">
        <v>0.1812</v>
      </c>
      <c r="U507" s="59">
        <v>0.99270000000000003</v>
      </c>
      <c r="V507" s="59">
        <f>(Table1[[#This Row],[HEG_expr_score]]-MIN(Table1[HEG_expr_score]))/(MAX(Table1[HEG_expr_score])-MIN(Table1[HEG_expr_score]))</f>
        <v>0.33333333333333331</v>
      </c>
    </row>
    <row r="508" spans="17:22" x14ac:dyDescent="0.3">
      <c r="Q508" s="59">
        <f>(Table1[[#This Row],[log_Mtb_NP_Prtn_count]]-MIN(Table1[log_Mtb_NP_Prtn_count]))/(MAX(Table1[log_Mtb_NP_Prtn_count])-MIN(Table1[log_Mtb_NP_Prtn_count]))</f>
        <v>0.5372435736804817</v>
      </c>
      <c r="R508" s="59">
        <f>(Table1[[#This Row],[log_Locus_count]]-MIN(Table1[log_Locus_count]))/(MAX(Table1[log_Locus_count])-MIN(Table1[log_Locus_count]))</f>
        <v>0.66666666666666674</v>
      </c>
      <c r="S508" s="59">
        <f>(Table1[[#This Row],[log_Alleles_count]]-MIN(Table1[log_Alleles_count]))/(MAX(Table1[log_Alleles_count])-MIN(Table1[log_Alleles_count]))</f>
        <v>0.68748090745958113</v>
      </c>
      <c r="T508" s="59">
        <v>0.151</v>
      </c>
      <c r="U508" s="59">
        <v>0.97799999999999998</v>
      </c>
      <c r="V508" s="59">
        <f>(Table1[[#This Row],[HEG_expr_score]]-MIN(Table1[HEG_expr_score]))/(MAX(Table1[HEG_expr_score])-MIN(Table1[HEG_expr_score]))</f>
        <v>0.66666666666666663</v>
      </c>
    </row>
    <row r="509" spans="17:22" x14ac:dyDescent="0.3">
      <c r="Q509" s="59">
        <f>(Table1[[#This Row],[log_Mtb_NP_Prtn_count]]-MIN(Table1[log_Mtb_NP_Prtn_count]))/(MAX(Table1[log_Mtb_NP_Prtn_count])-MIN(Table1[log_Mtb_NP_Prtn_count]))</f>
        <v>0.23137821315975918</v>
      </c>
      <c r="R509" s="59">
        <f>(Table1[[#This Row],[log_Locus_count]]-MIN(Table1[log_Locus_count]))/(MAX(Table1[log_Locus_count])-MIN(Table1[log_Locus_count]))</f>
        <v>0.33333333333333337</v>
      </c>
      <c r="S509" s="59">
        <f>(Table1[[#This Row],[log_Alleles_count]]-MIN(Table1[log_Alleles_count]))/(MAX(Table1[log_Alleles_count])-MIN(Table1[log_Alleles_count]))</f>
        <v>0.41560350504112153</v>
      </c>
      <c r="T509" s="59">
        <v>8.9800000000000005E-2</v>
      </c>
      <c r="U509" s="59">
        <v>0.99629999999999996</v>
      </c>
      <c r="V509" s="59">
        <f>(Table1[[#This Row],[HEG_expr_score]]-MIN(Table1[HEG_expr_score]))/(MAX(Table1[HEG_expr_score])-MIN(Table1[HEG_expr_score]))</f>
        <v>0.66666666666666663</v>
      </c>
    </row>
    <row r="510" spans="17:22" x14ac:dyDescent="0.3">
      <c r="Q510" s="59">
        <f>(Table1[[#This Row],[log_Mtb_NP_Prtn_count]]-MIN(Table1[log_Mtb_NP_Prtn_count]))/(MAX(Table1[log_Mtb_NP_Prtn_count])-MIN(Table1[log_Mtb_NP_Prtn_count]))</f>
        <v>0.23137821315975918</v>
      </c>
      <c r="R510" s="59">
        <f>(Table1[[#This Row],[log_Locus_count]]-MIN(Table1[log_Locus_count]))/(MAX(Table1[log_Locus_count])-MIN(Table1[log_Locus_count]))</f>
        <v>0.66666666666666674</v>
      </c>
      <c r="S510" s="59">
        <f>(Table1[[#This Row],[log_Alleles_count]]-MIN(Table1[log_Alleles_count]))/(MAX(Table1[log_Alleles_count])-MIN(Table1[log_Alleles_count]))</f>
        <v>0.69585758706353373</v>
      </c>
      <c r="T510" s="59">
        <v>0.1087</v>
      </c>
      <c r="U510" s="59">
        <v>1</v>
      </c>
      <c r="V510" s="59">
        <f>(Table1[[#This Row],[HEG_expr_score]]-MIN(Table1[HEG_expr_score]))/(MAX(Table1[HEG_expr_score])-MIN(Table1[HEG_expr_score]))</f>
        <v>0.66666666666666663</v>
      </c>
    </row>
    <row r="511" spans="17:22" x14ac:dyDescent="0.3">
      <c r="Q511" s="59">
        <f>(Table1[[#This Row],[log_Mtb_NP_Prtn_count]]-MIN(Table1[log_Mtb_NP_Prtn_count]))/(MAX(Table1[log_Mtb_NP_Prtn_count])-MIN(Table1[log_Mtb_NP_Prtn_count]))</f>
        <v>0.23137821315975918</v>
      </c>
      <c r="R511" s="59">
        <f>(Table1[[#This Row],[log_Locus_count]]-MIN(Table1[log_Locus_count]))/(MAX(Table1[log_Locus_count])-MIN(Table1[log_Locus_count]))</f>
        <v>0.77397603162912088</v>
      </c>
      <c r="S511" s="59">
        <f>(Table1[[#This Row],[log_Alleles_count]]-MIN(Table1[log_Alleles_count]))/(MAX(Table1[log_Alleles_count])-MIN(Table1[log_Alleles_count]))</f>
        <v>0.73342395543969241</v>
      </c>
      <c r="T511" s="59">
        <v>0.1162</v>
      </c>
      <c r="U511" s="59">
        <v>1</v>
      </c>
      <c r="V511" s="59">
        <f>(Table1[[#This Row],[HEG_expr_score]]-MIN(Table1[HEG_expr_score]))/(MAX(Table1[HEG_expr_score])-MIN(Table1[HEG_expr_score]))</f>
        <v>0.66666666666666663</v>
      </c>
    </row>
    <row r="512" spans="17:22" x14ac:dyDescent="0.3">
      <c r="Q512" s="59">
        <f>(Table1[[#This Row],[log_Mtb_NP_Prtn_count]]-MIN(Table1[log_Mtb_NP_Prtn_count]))/(MAX(Table1[log_Mtb_NP_Prtn_count])-MIN(Table1[log_Mtb_NP_Prtn_count]))</f>
        <v>0.23137821315975918</v>
      </c>
      <c r="R512" s="59">
        <f>(Table1[[#This Row],[log_Locus_count]]-MIN(Table1[log_Locus_count]))/(MAX(Table1[log_Locus_count])-MIN(Table1[log_Locus_count]))</f>
        <v>0.8616541669070521</v>
      </c>
      <c r="S512" s="59">
        <f>(Table1[[#This Row],[log_Alleles_count]]-MIN(Table1[log_Alleles_count]))/(MAX(Table1[log_Alleles_count])-MIN(Table1[log_Alleles_count]))</f>
        <v>0.70391808903413466</v>
      </c>
      <c r="T512" s="59">
        <v>0.41089999999999999</v>
      </c>
      <c r="U512" s="59">
        <v>0.98899999999999999</v>
      </c>
      <c r="V512" s="59">
        <f>(Table1[[#This Row],[HEG_expr_score]]-MIN(Table1[HEG_expr_score]))/(MAX(Table1[HEG_expr_score])-MIN(Table1[HEG_expr_score]))</f>
        <v>0.66666666666666663</v>
      </c>
    </row>
    <row r="513" spans="17:22" x14ac:dyDescent="0.3">
      <c r="Q513" s="59">
        <f>(Table1[[#This Row],[log_Mtb_NP_Prtn_count]]-MIN(Table1[log_Mtb_NP_Prtn_count]))/(MAX(Table1[log_Mtb_NP_Prtn_count])-MIN(Table1[log_Mtb_NP_Prtn_count]))</f>
        <v>0.23137821315975918</v>
      </c>
      <c r="R513" s="59">
        <f>(Table1[[#This Row],[log_Locus_count]]-MIN(Table1[log_Locus_count]))/(MAX(Table1[log_Locus_count])-MIN(Table1[log_Locus_count]))</f>
        <v>0.52832083357371873</v>
      </c>
      <c r="S513" s="59">
        <f>(Table1[[#This Row],[log_Alleles_count]]-MIN(Table1[log_Alleles_count]))/(MAX(Table1[log_Alleles_count])-MIN(Table1[log_Alleles_count]))</f>
        <v>0.29608191096586522</v>
      </c>
      <c r="T513" s="59">
        <v>0.34549999999999997</v>
      </c>
      <c r="U513" s="59">
        <v>1</v>
      </c>
      <c r="V513" s="59">
        <f>(Table1[[#This Row],[HEG_expr_score]]-MIN(Table1[HEG_expr_score]))/(MAX(Table1[HEG_expr_score])-MIN(Table1[HEG_expr_score]))</f>
        <v>0.33333333333333331</v>
      </c>
    </row>
    <row r="514" spans="17:22" x14ac:dyDescent="0.3">
      <c r="Q514" s="59">
        <f>(Table1[[#This Row],[log_Mtb_NP_Prtn_count]]-MIN(Table1[log_Mtb_NP_Prtn_count]))/(MAX(Table1[log_Mtb_NP_Prtn_count])-MIN(Table1[log_Mtb_NP_Prtn_count]))</f>
        <v>0.23137821315975918</v>
      </c>
      <c r="R514" s="59">
        <f>(Table1[[#This Row],[log_Locus_count]]-MIN(Table1[log_Locus_count]))/(MAX(Table1[log_Locus_count])-MIN(Table1[log_Locus_count]))</f>
        <v>0.77397603162912088</v>
      </c>
      <c r="S514" s="59">
        <f>(Table1[[#This Row],[log_Alleles_count]]-MIN(Table1[log_Alleles_count]))/(MAX(Table1[log_Alleles_count])-MIN(Table1[log_Alleles_count]))</f>
        <v>0.81301917975254701</v>
      </c>
      <c r="T514" s="59">
        <v>0.34549999999999997</v>
      </c>
      <c r="U514" s="59">
        <v>1</v>
      </c>
      <c r="V514" s="59">
        <f>(Table1[[#This Row],[HEG_expr_score]]-MIN(Table1[HEG_expr_score]))/(MAX(Table1[HEG_expr_score])-MIN(Table1[HEG_expr_score]))</f>
        <v>0.66666666666666663</v>
      </c>
    </row>
    <row r="515" spans="17:22" x14ac:dyDescent="0.3">
      <c r="Q515" s="59">
        <f>(Table1[[#This Row],[log_Mtb_NP_Prtn_count]]-MIN(Table1[log_Mtb_NP_Prtn_count]))/(MAX(Table1[log_Mtb_NP_Prtn_count])-MIN(Table1[log_Mtb_NP_Prtn_count]))</f>
        <v>0.23137821315975918</v>
      </c>
      <c r="R515" s="59">
        <f>(Table1[[#This Row],[log_Locus_count]]-MIN(Table1[log_Locus_count]))/(MAX(Table1[log_Locus_count])-MIN(Table1[log_Locus_count]))</f>
        <v>0.8616541669070521</v>
      </c>
      <c r="S515" s="59">
        <f>(Table1[[#This Row],[log_Alleles_count]]-MIN(Table1[log_Alleles_count]))/(MAX(Table1[log_Alleles_count])-MIN(Table1[log_Alleles_count]))</f>
        <v>0.67876222946017606</v>
      </c>
      <c r="T515" s="59">
        <v>0.34549999999999997</v>
      </c>
      <c r="U515" s="59">
        <v>1</v>
      </c>
      <c r="V515" s="59">
        <f>(Table1[[#This Row],[HEG_expr_score]]-MIN(Table1[HEG_expr_score]))/(MAX(Table1[HEG_expr_score])-MIN(Table1[HEG_expr_score]))</f>
        <v>0.66666666666666663</v>
      </c>
    </row>
    <row r="516" spans="17:22" x14ac:dyDescent="0.3">
      <c r="Q516" s="59">
        <f>(Table1[[#This Row],[log_Mtb_NP_Prtn_count]]-MIN(Table1[log_Mtb_NP_Prtn_count]))/(MAX(Table1[log_Mtb_NP_Prtn_count])-MIN(Table1[log_Mtb_NP_Prtn_count]))</f>
        <v>0.23137821315975918</v>
      </c>
      <c r="R516" s="59">
        <f>(Table1[[#This Row],[log_Locus_count]]-MIN(Table1[log_Locus_count]))/(MAX(Table1[log_Locus_count])-MIN(Table1[log_Locus_count]))</f>
        <v>0.77397603162912088</v>
      </c>
      <c r="S516" s="59">
        <f>(Table1[[#This Row],[log_Alleles_count]]-MIN(Table1[log_Alleles_count]))/(MAX(Table1[log_Alleles_count])-MIN(Table1[log_Alleles_count]))</f>
        <v>0.87087209779255936</v>
      </c>
      <c r="T516" s="59">
        <v>0.22439999999999999</v>
      </c>
      <c r="U516" s="59">
        <v>0.99629999999999996</v>
      </c>
      <c r="V516" s="59">
        <f>(Table1[[#This Row],[HEG_expr_score]]-MIN(Table1[HEG_expr_score]))/(MAX(Table1[HEG_expr_score])-MIN(Table1[HEG_expr_score]))</f>
        <v>0.33333333333333331</v>
      </c>
    </row>
    <row r="517" spans="17:22" x14ac:dyDescent="0.3">
      <c r="Q517" s="59">
        <f>(Table1[[#This Row],[log_Mtb_NP_Prtn_count]]-MIN(Table1[log_Mtb_NP_Prtn_count]))/(MAX(Table1[log_Mtb_NP_Prtn_count])-MIN(Table1[log_Mtb_NP_Prtn_count]))</f>
        <v>0.23137821315975918</v>
      </c>
      <c r="R517" s="59">
        <f>(Table1[[#This Row],[log_Locus_count]]-MIN(Table1[log_Locus_count]))/(MAX(Table1[log_Locus_count])-MIN(Table1[log_Locus_count]))</f>
        <v>0.33333333333333337</v>
      </c>
      <c r="S517" s="59">
        <f>(Table1[[#This Row],[log_Alleles_count]]-MIN(Table1[log_Alleles_count]))/(MAX(Table1[log_Alleles_count])-MIN(Table1[log_Alleles_count]))</f>
        <v>0.57837981674116878</v>
      </c>
      <c r="T517" s="59">
        <v>0.18310000000000001</v>
      </c>
      <c r="U517" s="59">
        <v>0.90839999999999999</v>
      </c>
      <c r="V517" s="59">
        <f>(Table1[[#This Row],[HEG_expr_score]]-MIN(Table1[HEG_expr_score]))/(MAX(Table1[HEG_expr_score])-MIN(Table1[HEG_expr_score]))</f>
        <v>0.33333333333333331</v>
      </c>
    </row>
    <row r="518" spans="17:22" x14ac:dyDescent="0.3">
      <c r="Q518" s="59">
        <f>(Table1[[#This Row],[log_Mtb_NP_Prtn_count]]-MIN(Table1[log_Mtb_NP_Prtn_count]))/(MAX(Table1[log_Mtb_NP_Prtn_count])-MIN(Table1[log_Mtb_NP_Prtn_count]))</f>
        <v>0.23137821315975918</v>
      </c>
      <c r="R518" s="59">
        <f>(Table1[[#This Row],[log_Locus_count]]-MIN(Table1[log_Locus_count]))/(MAX(Table1[log_Locus_count])-MIN(Table1[log_Locus_count]))</f>
        <v>0.77397603162912088</v>
      </c>
      <c r="S518" s="59">
        <f>(Table1[[#This Row],[log_Alleles_count]]-MIN(Table1[log_Alleles_count]))/(MAX(Table1[log_Alleles_count])-MIN(Table1[log_Alleles_count]))</f>
        <v>0.73342395543969241</v>
      </c>
      <c r="T518" s="59">
        <v>0.35270000000000001</v>
      </c>
      <c r="U518" s="59">
        <v>1</v>
      </c>
      <c r="V518" s="59">
        <f>(Table1[[#This Row],[HEG_expr_score]]-MIN(Table1[HEG_expr_score]))/(MAX(Table1[HEG_expr_score])-MIN(Table1[HEG_expr_score]))</f>
        <v>0.66666666666666663</v>
      </c>
    </row>
    <row r="519" spans="17:22" x14ac:dyDescent="0.3">
      <c r="Q519" s="59">
        <f>(Table1[[#This Row],[log_Mtb_NP_Prtn_count]]-MIN(Table1[log_Mtb_NP_Prtn_count]))/(MAX(Table1[log_Mtb_NP_Prtn_count])-MIN(Table1[log_Mtb_NP_Prtn_count]))</f>
        <v>0.23137821315975918</v>
      </c>
      <c r="R519" s="59">
        <f>(Table1[[#This Row],[log_Locus_count]]-MIN(Table1[log_Locus_count]))/(MAX(Table1[log_Locus_count])-MIN(Table1[log_Locus_count]))</f>
        <v>0.33333333333333337</v>
      </c>
      <c r="S519" s="59">
        <f>(Table1[[#This Row],[log_Alleles_count]]-MIN(Table1[log_Alleles_count]))/(MAX(Table1[log_Alleles_count])-MIN(Table1[log_Alleles_count]))</f>
        <v>0.14804095548293261</v>
      </c>
      <c r="T519" s="59">
        <v>0.13159999999999999</v>
      </c>
      <c r="U519" s="59">
        <v>0.99629999999999996</v>
      </c>
      <c r="V519" s="59">
        <f>(Table1[[#This Row],[HEG_expr_score]]-MIN(Table1[HEG_expr_score]))/(MAX(Table1[HEG_expr_score])-MIN(Table1[HEG_expr_score]))</f>
        <v>0.66666666666666663</v>
      </c>
    </row>
    <row r="520" spans="17:22" x14ac:dyDescent="0.3">
      <c r="Q520" s="59">
        <f>(Table1[[#This Row],[log_Mtb_NP_Prtn_count]]-MIN(Table1[log_Mtb_NP_Prtn_count]))/(MAX(Table1[log_Mtb_NP_Prtn_count])-MIN(Table1[log_Mtb_NP_Prtn_count]))</f>
        <v>0.23137821315975918</v>
      </c>
      <c r="R520" s="59">
        <f>(Table1[[#This Row],[log_Locus_count]]-MIN(Table1[log_Locus_count]))/(MAX(Table1[log_Locus_count])-MIN(Table1[log_Locus_count]))</f>
        <v>0.77397603162912088</v>
      </c>
      <c r="S520" s="59">
        <f>(Table1[[#This Row],[log_Alleles_count]]-MIN(Table1[log_Alleles_count]))/(MAX(Table1[log_Alleles_count])-MIN(Table1[log_Alleles_count]))</f>
        <v>0.63982236469565579</v>
      </c>
      <c r="T520" s="59">
        <v>0.13159999999999999</v>
      </c>
      <c r="U520" s="59">
        <v>0.99629999999999996</v>
      </c>
      <c r="V520" s="59">
        <f>(Table1[[#This Row],[HEG_expr_score]]-MIN(Table1[HEG_expr_score]))/(MAX(Table1[HEG_expr_score])-MIN(Table1[HEG_expr_score]))</f>
        <v>0.66666666666666663</v>
      </c>
    </row>
    <row r="521" spans="17:22" x14ac:dyDescent="0.3">
      <c r="Q521" s="59">
        <f>(Table1[[#This Row],[log_Mtb_NP_Prtn_count]]-MIN(Table1[log_Mtb_NP_Prtn_count]))/(MAX(Table1[log_Mtb_NP_Prtn_count])-MIN(Table1[log_Mtb_NP_Prtn_count]))</f>
        <v>0.5372435736804817</v>
      </c>
      <c r="R521" s="59">
        <f>(Table1[[#This Row],[log_Locus_count]]-MIN(Table1[log_Locus_count]))/(MAX(Table1[log_Locus_count])-MIN(Table1[log_Locus_count]))</f>
        <v>0.66666666666666674</v>
      </c>
      <c r="S521" s="59">
        <f>(Table1[[#This Row],[log_Alleles_count]]-MIN(Table1[log_Alleles_count]))/(MAX(Table1[log_Alleles_count])-MIN(Table1[log_Alleles_count]))</f>
        <v>0.70391808903413466</v>
      </c>
      <c r="T521" s="59">
        <v>0.35270000000000001</v>
      </c>
      <c r="U521" s="59">
        <v>0.99270000000000003</v>
      </c>
      <c r="V521" s="59">
        <f>(Table1[[#This Row],[HEG_expr_score]]-MIN(Table1[HEG_expr_score]))/(MAX(Table1[HEG_expr_score])-MIN(Table1[HEG_expr_score]))</f>
        <v>0.66666666666666663</v>
      </c>
    </row>
    <row r="522" spans="17:22" x14ac:dyDescent="0.3">
      <c r="Q522" s="59">
        <f>(Table1[[#This Row],[log_Mtb_NP_Prtn_count]]-MIN(Table1[log_Mtb_NP_Prtn_count]))/(MAX(Table1[log_Mtb_NP_Prtn_count])-MIN(Table1[log_Mtb_NP_Prtn_count]))</f>
        <v>0.23137821315975918</v>
      </c>
      <c r="R522" s="59">
        <f>(Table1[[#This Row],[log_Locus_count]]-MIN(Table1[log_Locus_count]))/(MAX(Table1[log_Locus_count])-MIN(Table1[log_Locus_count]))</f>
        <v>0.77397603162912088</v>
      </c>
      <c r="S522" s="59">
        <f>(Table1[[#This Row],[log_Alleles_count]]-MIN(Table1[log_Alleles_count]))/(MAX(Table1[log_Alleles_count])-MIN(Table1[log_Alleles_count]))</f>
        <v>0.61731968150568906</v>
      </c>
      <c r="T522" s="59">
        <v>0.46500000000000002</v>
      </c>
      <c r="U522" s="59">
        <v>0.98899999999999999</v>
      </c>
      <c r="V522" s="59">
        <f>(Table1[[#This Row],[HEG_expr_score]]-MIN(Table1[HEG_expr_score]))/(MAX(Table1[HEG_expr_score])-MIN(Table1[HEG_expr_score]))</f>
        <v>0.66666666666666663</v>
      </c>
    </row>
    <row r="523" spans="17:22" x14ac:dyDescent="0.3">
      <c r="Q523" s="59">
        <f>(Table1[[#This Row],[log_Mtb_NP_Prtn_count]]-MIN(Table1[log_Mtb_NP_Prtn_count]))/(MAX(Table1[log_Mtb_NP_Prtn_count])-MIN(Table1[log_Mtb_NP_Prtn_count]))</f>
        <v>0.23137821315975918</v>
      </c>
      <c r="R523" s="59">
        <f>(Table1[[#This Row],[log_Locus_count]]-MIN(Table1[log_Locus_count]))/(MAX(Table1[log_Locus_count])-MIN(Table1[log_Locus_count]))</f>
        <v>0.66666666666666674</v>
      </c>
      <c r="S523" s="59">
        <f>(Table1[[#This Row],[log_Alleles_count]]-MIN(Table1[log_Alleles_count]))/(MAX(Table1[log_Alleles_count])-MIN(Table1[log_Alleles_count]))</f>
        <v>0.38268031849431083</v>
      </c>
      <c r="T523" s="59">
        <v>0.1792</v>
      </c>
      <c r="U523" s="59">
        <v>1</v>
      </c>
      <c r="V523" s="59">
        <f>(Table1[[#This Row],[HEG_expr_score]]-MIN(Table1[HEG_expr_score]))/(MAX(Table1[HEG_expr_score])-MIN(Table1[HEG_expr_score]))</f>
        <v>0.33333333333333331</v>
      </c>
    </row>
    <row r="524" spans="17:22" x14ac:dyDescent="0.3">
      <c r="Q524" s="59">
        <f>(Table1[[#This Row],[log_Mtb_NP_Prtn_count]]-MIN(Table1[log_Mtb_NP_Prtn_count]))/(MAX(Table1[log_Mtb_NP_Prtn_count])-MIN(Table1[log_Mtb_NP_Prtn_count]))</f>
        <v>0.23137821315975918</v>
      </c>
      <c r="R524" s="59">
        <f>(Table1[[#This Row],[log_Locus_count]]-MIN(Table1[log_Locus_count]))/(MAX(Table1[log_Locus_count])-MIN(Table1[log_Locus_count]))</f>
        <v>0.77397603162912088</v>
      </c>
      <c r="S524" s="59">
        <f>(Table1[[#This Row],[log_Alleles_count]]-MIN(Table1[log_Alleles_count]))/(MAX(Table1[log_Alleles_count])-MIN(Table1[log_Alleles_count]))</f>
        <v>0.7931371178131621</v>
      </c>
      <c r="T524" s="59">
        <v>0.3281</v>
      </c>
      <c r="U524" s="59">
        <v>1</v>
      </c>
      <c r="V524" s="59">
        <f>(Table1[[#This Row],[HEG_expr_score]]-MIN(Table1[HEG_expr_score]))/(MAX(Table1[HEG_expr_score])-MIN(Table1[HEG_expr_score]))</f>
        <v>0.33333333333333331</v>
      </c>
    </row>
    <row r="525" spans="17:22" x14ac:dyDescent="0.3">
      <c r="Q525" s="59">
        <f>(Table1[[#This Row],[log_Mtb_NP_Prtn_count]]-MIN(Table1[log_Mtb_NP_Prtn_count]))/(MAX(Table1[log_Mtb_NP_Prtn_count])-MIN(Table1[log_Mtb_NP_Prtn_count]))</f>
        <v>0.5372435736804817</v>
      </c>
      <c r="R525" s="59">
        <f>(Table1[[#This Row],[log_Locus_count]]-MIN(Table1[log_Locus_count]))/(MAX(Table1[log_Locus_count])-MIN(Table1[log_Locus_count]))</f>
        <v>0.8616541669070521</v>
      </c>
      <c r="S525" s="59">
        <f>(Table1[[#This Row],[log_Alleles_count]]-MIN(Table1[log_Alleles_count]))/(MAX(Table1[log_Alleles_count])-MIN(Table1[log_Alleles_count]))</f>
        <v>0.70391808903413466</v>
      </c>
      <c r="T525" s="59">
        <v>0.55520000000000003</v>
      </c>
      <c r="U525" s="59">
        <v>0.82779999999999998</v>
      </c>
      <c r="V525" s="59">
        <f>(Table1[[#This Row],[HEG_expr_score]]-MIN(Table1[HEG_expr_score]))/(MAX(Table1[HEG_expr_score])-MIN(Table1[HEG_expr_score]))</f>
        <v>0.33333333333333331</v>
      </c>
    </row>
    <row r="526" spans="17:22" x14ac:dyDescent="0.3">
      <c r="Q526" s="59">
        <f>(Table1[[#This Row],[log_Mtb_NP_Prtn_count]]-MIN(Table1[log_Mtb_NP_Prtn_count]))/(MAX(Table1[log_Mtb_NP_Prtn_count])-MIN(Table1[log_Mtb_NP_Prtn_count]))</f>
        <v>0.23137821315975918</v>
      </c>
      <c r="R526" s="59">
        <f>(Table1[[#This Row],[log_Locus_count]]-MIN(Table1[log_Locus_count]))/(MAX(Table1[log_Locus_count])-MIN(Table1[log_Locus_count]))</f>
        <v>1</v>
      </c>
      <c r="S526" s="59">
        <f>(Table1[[#This Row],[log_Alleles_count]]-MIN(Table1[log_Alleles_count]))/(MAX(Table1[log_Alleles_count])-MIN(Table1[log_Alleles_count]))</f>
        <v>0.88824573289759567</v>
      </c>
      <c r="T526" s="59">
        <v>0.11210000000000001</v>
      </c>
      <c r="U526" s="59">
        <v>1</v>
      </c>
      <c r="V526" s="59">
        <f>(Table1[[#This Row],[HEG_expr_score]]-MIN(Table1[HEG_expr_score]))/(MAX(Table1[HEG_expr_score])-MIN(Table1[HEG_expr_score]))</f>
        <v>0.66666666666666663</v>
      </c>
    </row>
    <row r="527" spans="17:22" x14ac:dyDescent="0.3">
      <c r="Q527" s="59">
        <f>(Table1[[#This Row],[log_Mtb_NP_Prtn_count]]-MIN(Table1[log_Mtb_NP_Prtn_count]))/(MAX(Table1[log_Mtb_NP_Prtn_count])-MIN(Table1[log_Mtb_NP_Prtn_count]))</f>
        <v>0.23137821315975918</v>
      </c>
      <c r="R527" s="59">
        <f>(Table1[[#This Row],[log_Locus_count]]-MIN(Table1[log_Locus_count]))/(MAX(Table1[log_Locus_count])-MIN(Table1[log_Locus_count]))</f>
        <v>0.77397603162912088</v>
      </c>
      <c r="S527" s="59">
        <f>(Table1[[#This Row],[log_Alleles_count]]-MIN(Table1[log_Alleles_count]))/(MAX(Table1[log_Alleles_count])-MIN(Table1[log_Alleles_count]))</f>
        <v>0.73342395543969241</v>
      </c>
      <c r="T527" s="59">
        <v>0.52049999999999996</v>
      </c>
      <c r="U527" s="59">
        <v>0.99270000000000003</v>
      </c>
      <c r="V527" s="59">
        <f>(Table1[[#This Row],[HEG_expr_score]]-MIN(Table1[HEG_expr_score]))/(MAX(Table1[HEG_expr_score])-MIN(Table1[HEG_expr_score]))</f>
        <v>0.66666666666666663</v>
      </c>
    </row>
    <row r="528" spans="17:22" x14ac:dyDescent="0.3">
      <c r="Q528" s="59">
        <f>(Table1[[#This Row],[log_Mtb_NP_Prtn_count]]-MIN(Table1[log_Mtb_NP_Prtn_count]))/(MAX(Table1[log_Mtb_NP_Prtn_count])-MIN(Table1[log_Mtb_NP_Prtn_count]))</f>
        <v>0.23137821315975918</v>
      </c>
      <c r="R528" s="59">
        <f>(Table1[[#This Row],[log_Locus_count]]-MIN(Table1[log_Locus_count]))/(MAX(Table1[log_Locus_count])-MIN(Table1[log_Locus_count]))</f>
        <v>0.52832083357371873</v>
      </c>
      <c r="S528" s="59">
        <f>(Table1[[#This Row],[log_Alleles_count]]-MIN(Table1[log_Alleles_count]))/(MAX(Table1[log_Alleles_count])-MIN(Table1[log_Alleles_count]))</f>
        <v>0.23463936301137822</v>
      </c>
      <c r="T528" s="59">
        <v>0.15010000000000001</v>
      </c>
      <c r="U528" s="59">
        <v>1</v>
      </c>
      <c r="V528" s="59">
        <f>(Table1[[#This Row],[HEG_expr_score]]-MIN(Table1[HEG_expr_score]))/(MAX(Table1[HEG_expr_score])-MIN(Table1[HEG_expr_score]))</f>
        <v>0.66666666666666663</v>
      </c>
    </row>
    <row r="529" spans="17:22" x14ac:dyDescent="0.3">
      <c r="Q529" s="59">
        <f>(Table1[[#This Row],[log_Mtb_NP_Prtn_count]]-MIN(Table1[log_Mtb_NP_Prtn_count]))/(MAX(Table1[log_Mtb_NP_Prtn_count])-MIN(Table1[log_Mtb_NP_Prtn_count]))</f>
        <v>0.23137821315975918</v>
      </c>
      <c r="R529" s="59">
        <f>(Table1[[#This Row],[log_Locus_count]]-MIN(Table1[log_Locus_count]))/(MAX(Table1[log_Locus_count])-MIN(Table1[log_Locus_count]))</f>
        <v>0.52832083357371873</v>
      </c>
      <c r="S529" s="59">
        <f>(Table1[[#This Row],[log_Alleles_count]]-MIN(Table1[log_Alleles_count]))/(MAX(Table1[log_Alleles_count])-MIN(Table1[log_Alleles_count]))</f>
        <v>0.23463936301137822</v>
      </c>
      <c r="T529" s="59">
        <v>7.6600000000000001E-2</v>
      </c>
      <c r="U529" s="59">
        <v>0.94510000000000005</v>
      </c>
      <c r="V529" s="59">
        <f>(Table1[[#This Row],[HEG_expr_score]]-MIN(Table1[HEG_expr_score]))/(MAX(Table1[HEG_expr_score])-MIN(Table1[HEG_expr_score]))</f>
        <v>0.33333333333333331</v>
      </c>
    </row>
    <row r="530" spans="17:22" x14ac:dyDescent="0.3">
      <c r="Q530" s="59">
        <f>(Table1[[#This Row],[log_Mtb_NP_Prtn_count]]-MIN(Table1[log_Mtb_NP_Prtn_count]))/(MAX(Table1[log_Mtb_NP_Prtn_count])-MIN(Table1[log_Mtb_NP_Prtn_count]))</f>
        <v>0.23137821315975918</v>
      </c>
      <c r="R530" s="59">
        <f>(Table1[[#This Row],[log_Locus_count]]-MIN(Table1[log_Locus_count]))/(MAX(Table1[log_Locus_count])-MIN(Table1[log_Locus_count]))</f>
        <v>0.52832083357371873</v>
      </c>
      <c r="S530" s="59">
        <f>(Table1[[#This Row],[log_Alleles_count]]-MIN(Table1[log_Alleles_count]))/(MAX(Table1[log_Alleles_count])-MIN(Table1[log_Alleles_count]))</f>
        <v>0.54781663158060112</v>
      </c>
      <c r="T530" s="59">
        <v>0.21590000000000001</v>
      </c>
      <c r="U530" s="59">
        <v>0.99629999999999996</v>
      </c>
      <c r="V530" s="59">
        <f>(Table1[[#This Row],[HEG_expr_score]]-MIN(Table1[HEG_expr_score]))/(MAX(Table1[HEG_expr_score])-MIN(Table1[HEG_expr_score]))</f>
        <v>0.33333333333333331</v>
      </c>
    </row>
    <row r="531" spans="17:22" x14ac:dyDescent="0.3">
      <c r="Q531" s="59">
        <f>(Table1[[#This Row],[log_Mtb_NP_Prtn_count]]-MIN(Table1[log_Mtb_NP_Prtn_count]))/(MAX(Table1[log_Mtb_NP_Prtn_count])-MIN(Table1[log_Mtb_NP_Prtn_count]))</f>
        <v>0.23137821315975918</v>
      </c>
      <c r="R531" s="59">
        <f>(Table1[[#This Row],[log_Locus_count]]-MIN(Table1[log_Locus_count]))/(MAX(Table1[log_Locus_count])-MIN(Table1[log_Locus_count]))</f>
        <v>0.52832083357371873</v>
      </c>
      <c r="S531" s="59">
        <f>(Table1[[#This Row],[log_Alleles_count]]-MIN(Table1[log_Alleles_count]))/(MAX(Table1[log_Alleles_count])-MIN(Table1[log_Alleles_count]))</f>
        <v>0.38268031849431083</v>
      </c>
      <c r="T531" s="59">
        <v>9.4100000000000003E-2</v>
      </c>
      <c r="U531" s="59">
        <v>0.99629999999999996</v>
      </c>
      <c r="V531" s="59">
        <f>(Table1[[#This Row],[HEG_expr_score]]-MIN(Table1[HEG_expr_score]))/(MAX(Table1[HEG_expr_score])-MIN(Table1[HEG_expr_score]))</f>
        <v>0.33333333333333331</v>
      </c>
    </row>
    <row r="532" spans="17:22" x14ac:dyDescent="0.3">
      <c r="Q532" s="59">
        <f>(Table1[[#This Row],[log_Mtb_NP_Prtn_count]]-MIN(Table1[log_Mtb_NP_Prtn_count]))/(MAX(Table1[log_Mtb_NP_Prtn_count])-MIN(Table1[log_Mtb_NP_Prtn_count]))</f>
        <v>0.23137821315975918</v>
      </c>
      <c r="R532" s="59">
        <f>(Table1[[#This Row],[log_Locus_count]]-MIN(Table1[log_Locus_count]))/(MAX(Table1[log_Locus_count])-MIN(Table1[log_Locus_count]))</f>
        <v>0.77397603162912088</v>
      </c>
      <c r="S532" s="59">
        <f>(Table1[[#This Row],[log_Alleles_count]]-MIN(Table1[log_Alleles_count]))/(MAX(Table1[log_Alleles_count])-MIN(Table1[log_Alleles_count]))</f>
        <v>0.76536063698862167</v>
      </c>
      <c r="T532" s="59">
        <v>0.14180000000000001</v>
      </c>
      <c r="U532" s="59">
        <v>1</v>
      </c>
      <c r="V532" s="59">
        <f>(Table1[[#This Row],[HEG_expr_score]]-MIN(Table1[HEG_expr_score]))/(MAX(Table1[HEG_expr_score])-MIN(Table1[HEG_expr_score]))</f>
        <v>0.66666666666666663</v>
      </c>
    </row>
    <row r="533" spans="17:22" x14ac:dyDescent="0.3">
      <c r="Q533" s="59">
        <f>(Table1[[#This Row],[log_Mtb_NP_Prtn_count]]-MIN(Table1[log_Mtb_NP_Prtn_count]))/(MAX(Table1[log_Mtb_NP_Prtn_count])-MIN(Table1[log_Mtb_NP_Prtn_count]))</f>
        <v>0.23137821315975918</v>
      </c>
      <c r="R533" s="59">
        <f>(Table1[[#This Row],[log_Locus_count]]-MIN(Table1[log_Locus_count]))/(MAX(Table1[log_Locus_count])-MIN(Table1[log_Locus_count]))</f>
        <v>0.66666666666666674</v>
      </c>
      <c r="S533" s="59">
        <f>(Table1[[#This Row],[log_Alleles_count]]-MIN(Table1[log_Alleles_count]))/(MAX(Table1[log_Alleles_count])-MIN(Table1[log_Alleles_count]))</f>
        <v>0.53072127397724345</v>
      </c>
      <c r="T533" s="59">
        <v>0.30259999999999998</v>
      </c>
      <c r="U533" s="59">
        <v>0.99629999999999996</v>
      </c>
      <c r="V533" s="59">
        <f>(Table1[[#This Row],[HEG_expr_score]]-MIN(Table1[HEG_expr_score]))/(MAX(Table1[HEG_expr_score])-MIN(Table1[HEG_expr_score]))</f>
        <v>0.66666666666666663</v>
      </c>
    </row>
    <row r="534" spans="17:22" x14ac:dyDescent="0.3">
      <c r="Q534" s="59">
        <f>(Table1[[#This Row],[log_Mtb_NP_Prtn_count]]-MIN(Table1[log_Mtb_NP_Prtn_count]))/(MAX(Table1[log_Mtb_NP_Prtn_count])-MIN(Table1[log_Mtb_NP_Prtn_count]))</f>
        <v>0.23137821315975918</v>
      </c>
      <c r="R534" s="59">
        <f>(Table1[[#This Row],[log_Locus_count]]-MIN(Table1[log_Locus_count]))/(MAX(Table1[log_Locus_count])-MIN(Table1[log_Locus_count]))</f>
        <v>0.8616541669070521</v>
      </c>
      <c r="S534" s="59">
        <f>(Table1[[#This Row],[log_Alleles_count]]-MIN(Table1[log_Alleles_count]))/(MAX(Table1[log_Alleles_count])-MIN(Table1[log_Alleles_count]))</f>
        <v>0.87799202217111361</v>
      </c>
      <c r="T534" s="59">
        <v>0.31459999999999999</v>
      </c>
      <c r="U534" s="59">
        <v>1</v>
      </c>
      <c r="V534" s="59">
        <f>(Table1[[#This Row],[HEG_expr_score]]-MIN(Table1[HEG_expr_score]))/(MAX(Table1[HEG_expr_score])-MIN(Table1[HEG_expr_score]))</f>
        <v>0.33333333333333331</v>
      </c>
    </row>
    <row r="535" spans="17:22" x14ac:dyDescent="0.3">
      <c r="Q535" s="59">
        <f>(Table1[[#This Row],[log_Mtb_NP_Prtn_count]]-MIN(Table1[log_Mtb_NP_Prtn_count]))/(MAX(Table1[log_Mtb_NP_Prtn_count])-MIN(Table1[log_Mtb_NP_Prtn_count]))</f>
        <v>0.23137821315975918</v>
      </c>
      <c r="R535" s="59">
        <f>(Table1[[#This Row],[log_Locus_count]]-MIN(Table1[log_Locus_count]))/(MAX(Table1[log_Locus_count])-MIN(Table1[log_Locus_count]))</f>
        <v>0.77397603162912088</v>
      </c>
      <c r="S535" s="59">
        <f>(Table1[[#This Row],[log_Alleles_count]]-MIN(Table1[log_Alleles_count]))/(MAX(Table1[log_Alleles_count])-MIN(Table1[log_Alleles_count]))</f>
        <v>0.77690820339535904</v>
      </c>
      <c r="T535" s="59">
        <v>0.31459999999999999</v>
      </c>
      <c r="U535" s="59">
        <v>1</v>
      </c>
      <c r="V535" s="59">
        <f>(Table1[[#This Row],[HEG_expr_score]]-MIN(Table1[HEG_expr_score]))/(MAX(Table1[HEG_expr_score])-MIN(Table1[HEG_expr_score]))</f>
        <v>0.66666666666666663</v>
      </c>
    </row>
    <row r="536" spans="17:22" x14ac:dyDescent="0.3">
      <c r="Q536" s="59">
        <f>(Table1[[#This Row],[log_Mtb_NP_Prtn_count]]-MIN(Table1[log_Mtb_NP_Prtn_count]))/(MAX(Table1[log_Mtb_NP_Prtn_count])-MIN(Table1[log_Mtb_NP_Prtn_count]))</f>
        <v>0.5372435736804817</v>
      </c>
      <c r="R536" s="59">
        <f>(Table1[[#This Row],[log_Locus_count]]-MIN(Table1[log_Locus_count]))/(MAX(Table1[log_Locus_count])-MIN(Table1[log_Locus_count]))</f>
        <v>0.66666666666666674</v>
      </c>
      <c r="S536" s="59">
        <f>(Table1[[#This Row],[log_Alleles_count]]-MIN(Table1[log_Alleles_count]))/(MAX(Table1[log_Alleles_count])-MIN(Table1[log_Alleles_count]))</f>
        <v>0.68748090745958113</v>
      </c>
      <c r="T536" s="59">
        <v>6.3600000000000004E-2</v>
      </c>
      <c r="U536" s="59">
        <v>1</v>
      </c>
      <c r="V536" s="59">
        <f>(Table1[[#This Row],[HEG_expr_score]]-MIN(Table1[HEG_expr_score]))/(MAX(Table1[HEG_expr_score])-MIN(Table1[HEG_expr_score]))</f>
        <v>0.66666666666666663</v>
      </c>
    </row>
    <row r="537" spans="17:22" x14ac:dyDescent="0.3">
      <c r="Q537" s="59">
        <f>(Table1[[#This Row],[log_Mtb_NP_Prtn_count]]-MIN(Table1[log_Mtb_NP_Prtn_count]))/(MAX(Table1[log_Mtb_NP_Prtn_count])-MIN(Table1[log_Mtb_NP_Prtn_count]))</f>
        <v>0.5372435736804817</v>
      </c>
      <c r="R537" s="59">
        <f>(Table1[[#This Row],[log_Locus_count]]-MIN(Table1[log_Locus_count]))/(MAX(Table1[log_Locus_count])-MIN(Table1[log_Locus_count]))</f>
        <v>0.77397603162912088</v>
      </c>
      <c r="S537" s="59">
        <f>(Table1[[#This Row],[log_Alleles_count]]-MIN(Table1[log_Alleles_count]))/(MAX(Table1[log_Alleles_count])-MIN(Table1[log_Alleles_count]))</f>
        <v>0.74020477741466306</v>
      </c>
      <c r="T537" s="59">
        <v>0.29509999999999997</v>
      </c>
      <c r="U537" s="59">
        <v>1</v>
      </c>
      <c r="V537" s="59">
        <f>(Table1[[#This Row],[HEG_expr_score]]-MIN(Table1[HEG_expr_score]))/(MAX(Table1[HEG_expr_score])-MIN(Table1[HEG_expr_score]))</f>
        <v>0.33333333333333331</v>
      </c>
    </row>
    <row r="538" spans="17:22" x14ac:dyDescent="0.3">
      <c r="Q538" s="59">
        <f>(Table1[[#This Row],[log_Mtb_NP_Prtn_count]]-MIN(Table1[log_Mtb_NP_Prtn_count]))/(MAX(Table1[log_Mtb_NP_Prtn_count])-MIN(Table1[log_Mtb_NP_Prtn_count]))</f>
        <v>0.5372435736804817</v>
      </c>
      <c r="R538" s="59">
        <f>(Table1[[#This Row],[log_Locus_count]]-MIN(Table1[log_Locus_count]))/(MAX(Table1[log_Locus_count])-MIN(Table1[log_Locus_count]))</f>
        <v>0.66666666666666674</v>
      </c>
      <c r="S538" s="59">
        <f>(Table1[[#This Row],[log_Alleles_count]]-MIN(Table1[log_Alleles_count]))/(MAX(Table1[log_Alleles_count])-MIN(Table1[log_Alleles_count]))</f>
        <v>0.68748090745958113</v>
      </c>
      <c r="T538" s="59">
        <v>8.9999999999999998E-4</v>
      </c>
      <c r="U538" s="59">
        <v>1</v>
      </c>
      <c r="V538" s="59">
        <f>(Table1[[#This Row],[HEG_expr_score]]-MIN(Table1[HEG_expr_score]))/(MAX(Table1[HEG_expr_score])-MIN(Table1[HEG_expr_score]))</f>
        <v>0.66666666666666663</v>
      </c>
    </row>
    <row r="539" spans="17:22" x14ac:dyDescent="0.3">
      <c r="Q539" s="59">
        <f>(Table1[[#This Row],[log_Mtb_NP_Prtn_count]]-MIN(Table1[log_Mtb_NP_Prtn_count]))/(MAX(Table1[log_Mtb_NP_Prtn_count])-MIN(Table1[log_Mtb_NP_Prtn_count]))</f>
        <v>0.23137821315975918</v>
      </c>
      <c r="R539" s="59">
        <f>(Table1[[#This Row],[log_Locus_count]]-MIN(Table1[log_Locus_count]))/(MAX(Table1[log_Locus_count])-MIN(Table1[log_Locus_count]))</f>
        <v>0.8616541669070521</v>
      </c>
      <c r="S539" s="59">
        <f>(Table1[[#This Row],[log_Alleles_count]]-MIN(Table1[log_Alleles_count]))/(MAX(Table1[log_Alleles_count])-MIN(Table1[log_Alleles_count]))</f>
        <v>0.78786332017858829</v>
      </c>
      <c r="T539" s="59">
        <v>9.7100000000000006E-2</v>
      </c>
      <c r="U539" s="59">
        <v>0.99629999999999996</v>
      </c>
      <c r="V539" s="59">
        <f>(Table1[[#This Row],[HEG_expr_score]]-MIN(Table1[HEG_expr_score]))/(MAX(Table1[HEG_expr_score])-MIN(Table1[HEG_expr_score]))</f>
        <v>0.66666666666666663</v>
      </c>
    </row>
    <row r="540" spans="17:22" x14ac:dyDescent="0.3">
      <c r="Q540" s="59">
        <f>(Table1[[#This Row],[log_Mtb_NP_Prtn_count]]-MIN(Table1[log_Mtb_NP_Prtn_count]))/(MAX(Table1[log_Mtb_NP_Prtn_count])-MIN(Table1[log_Mtb_NP_Prtn_count]))</f>
        <v>0.23137821315975918</v>
      </c>
      <c r="R540" s="59">
        <f>(Table1[[#This Row],[log_Locus_count]]-MIN(Table1[log_Locus_count]))/(MAX(Table1[log_Locus_count])-MIN(Table1[log_Locus_count]))</f>
        <v>0.66666666666666674</v>
      </c>
      <c r="S540" s="59">
        <f>(Table1[[#This Row],[log_Alleles_count]]-MIN(Table1[log_Alleles_count]))/(MAX(Table1[log_Alleles_count])-MIN(Table1[log_Alleles_count]))</f>
        <v>0.44412286644879784</v>
      </c>
      <c r="T540" s="59">
        <v>0.1047</v>
      </c>
      <c r="U540" s="59">
        <v>1</v>
      </c>
      <c r="V540" s="59">
        <f>(Table1[[#This Row],[HEG_expr_score]]-MIN(Table1[HEG_expr_score]))/(MAX(Table1[HEG_expr_score])-MIN(Table1[HEG_expr_score]))</f>
        <v>0.33333333333333331</v>
      </c>
    </row>
    <row r="541" spans="17:22" x14ac:dyDescent="0.3">
      <c r="Q541" s="59">
        <f>(Table1[[#This Row],[log_Mtb_NP_Prtn_count]]-MIN(Table1[log_Mtb_NP_Prtn_count]))/(MAX(Table1[log_Mtb_NP_Prtn_count])-MIN(Table1[log_Mtb_NP_Prtn_count]))</f>
        <v>0.23137821315975918</v>
      </c>
      <c r="R541" s="59">
        <f>(Table1[[#This Row],[log_Locus_count]]-MIN(Table1[log_Locus_count]))/(MAX(Table1[log_Locus_count])-MIN(Table1[log_Locus_count]))</f>
        <v>1</v>
      </c>
      <c r="S541" s="59">
        <f>(Table1[[#This Row],[log_Alleles_count]]-MIN(Table1[log_Alleles_count]))/(MAX(Table1[log_Alleles_count])-MIN(Table1[log_Alleles_count]))</f>
        <v>0.901193815485548</v>
      </c>
      <c r="T541" s="59">
        <v>6.3399999999999998E-2</v>
      </c>
      <c r="U541" s="59">
        <v>1</v>
      </c>
      <c r="V541" s="59">
        <f>(Table1[[#This Row],[HEG_expr_score]]-MIN(Table1[HEG_expr_score]))/(MAX(Table1[HEG_expr_score])-MIN(Table1[HEG_expr_score]))</f>
        <v>0.66666666666666663</v>
      </c>
    </row>
    <row r="542" spans="17:22" x14ac:dyDescent="0.3">
      <c r="Q542" s="59">
        <f>(Table1[[#This Row],[log_Mtb_NP_Prtn_count]]-MIN(Table1[log_Mtb_NP_Prtn_count]))/(MAX(Table1[log_Mtb_NP_Prtn_count])-MIN(Table1[log_Mtb_NP_Prtn_count]))</f>
        <v>0.23137821315975918</v>
      </c>
      <c r="R542" s="59">
        <f>(Table1[[#This Row],[log_Locus_count]]-MIN(Table1[log_Locus_count]))/(MAX(Table1[log_Locus_count])-MIN(Table1[log_Locus_count]))</f>
        <v>0.33333333333333337</v>
      </c>
      <c r="S542" s="59">
        <f>(Table1[[#This Row],[log_Alleles_count]]-MIN(Table1[log_Alleles_count]))/(MAX(Table1[log_Alleles_count])-MIN(Table1[log_Alleles_count]))</f>
        <v>0.23463936301137822</v>
      </c>
      <c r="T542" s="59">
        <v>0.40600000000000003</v>
      </c>
      <c r="U542" s="59">
        <v>0.98899999999999999</v>
      </c>
      <c r="V542" s="59">
        <f>(Table1[[#This Row],[HEG_expr_score]]-MIN(Table1[HEG_expr_score]))/(MAX(Table1[HEG_expr_score])-MIN(Table1[HEG_expr_score]))</f>
        <v>0.33333333333333331</v>
      </c>
    </row>
    <row r="543" spans="17:22" x14ac:dyDescent="0.3">
      <c r="Q543" s="59">
        <f>(Table1[[#This Row],[log_Mtb_NP_Prtn_count]]-MIN(Table1[log_Mtb_NP_Prtn_count]))/(MAX(Table1[log_Mtb_NP_Prtn_count])-MIN(Table1[log_Mtb_NP_Prtn_count]))</f>
        <v>0.36672579134208461</v>
      </c>
      <c r="R543" s="59">
        <f>(Table1[[#This Row],[log_Locus_count]]-MIN(Table1[log_Locus_count]))/(MAX(Table1[log_Locus_count])-MIN(Table1[log_Locus_count]))</f>
        <v>0.66666666666666674</v>
      </c>
      <c r="S543" s="59">
        <f>(Table1[[#This Row],[log_Alleles_count]]-MIN(Table1[log_Alleles_count]))/(MAX(Table1[log_Alleles_count])-MIN(Table1[log_Alleles_count]))</f>
        <v>0.34374045372979056</v>
      </c>
      <c r="T543" s="59">
        <v>0.34549999999999997</v>
      </c>
      <c r="U543" s="59">
        <v>1</v>
      </c>
      <c r="V543" s="59">
        <f>(Table1[[#This Row],[HEG_expr_score]]-MIN(Table1[HEG_expr_score]))/(MAX(Table1[HEG_expr_score])-MIN(Table1[HEG_expr_score]))</f>
        <v>0.33333333333333331</v>
      </c>
    </row>
    <row r="544" spans="17:22" x14ac:dyDescent="0.3">
      <c r="Q544" s="59">
        <f>(Table1[[#This Row],[log_Mtb_NP_Prtn_count]]-MIN(Table1[log_Mtb_NP_Prtn_count]))/(MAX(Table1[log_Mtb_NP_Prtn_count])-MIN(Table1[log_Mtb_NP_Prtn_count]))</f>
        <v>0.36672579134208461</v>
      </c>
      <c r="R544" s="59">
        <f>(Table1[[#This Row],[log_Locus_count]]-MIN(Table1[log_Locus_count]))/(MAX(Table1[log_Locus_count])-MIN(Table1[log_Locus_count]))</f>
        <v>0.33333333333333337</v>
      </c>
      <c r="S544" s="59">
        <f>(Table1[[#This Row],[log_Alleles_count]]-MIN(Table1[log_Alleles_count]))/(MAX(Table1[log_Alleles_count])-MIN(Table1[log_Alleles_count]))</f>
        <v>0.34374045372979056</v>
      </c>
      <c r="T544" s="59">
        <v>0.14380000000000001</v>
      </c>
      <c r="U544" s="59">
        <v>1</v>
      </c>
      <c r="V544" s="59">
        <f>(Table1[[#This Row],[HEG_expr_score]]-MIN(Table1[HEG_expr_score]))/(MAX(Table1[HEG_expr_score])-MIN(Table1[HEG_expr_score]))</f>
        <v>0.33333333333333331</v>
      </c>
    </row>
    <row r="545" spans="17:22" x14ac:dyDescent="0.3">
      <c r="Q545" s="59">
        <f>(Table1[[#This Row],[log_Mtb_NP_Prtn_count]]-MIN(Table1[log_Mtb_NP_Prtn_count]))/(MAX(Table1[log_Mtb_NP_Prtn_count])-MIN(Table1[log_Mtb_NP_Prtn_count]))</f>
        <v>0.23137821315975918</v>
      </c>
      <c r="R545" s="59">
        <f>(Table1[[#This Row],[log_Locus_count]]-MIN(Table1[log_Locus_count]))/(MAX(Table1[log_Locus_count])-MIN(Table1[log_Locus_count]))</f>
        <v>0.52832083357371873</v>
      </c>
      <c r="S545" s="59">
        <f>(Table1[[#This Row],[log_Alleles_count]]-MIN(Table1[log_Alleles_count]))/(MAX(Table1[log_Alleles_count])-MIN(Table1[log_Alleles_count]))</f>
        <v>0.34374045372979056</v>
      </c>
      <c r="T545" s="59">
        <v>3.3099999999999997E-2</v>
      </c>
      <c r="U545" s="59">
        <v>1</v>
      </c>
      <c r="V545" s="59">
        <f>(Table1[[#This Row],[HEG_expr_score]]-MIN(Table1[HEG_expr_score]))/(MAX(Table1[HEG_expr_score])-MIN(Table1[HEG_expr_score]))</f>
        <v>0.33333333333333331</v>
      </c>
    </row>
    <row r="546" spans="17:22" x14ac:dyDescent="0.3">
      <c r="Q546" s="59">
        <f>(Table1[[#This Row],[log_Mtb_NP_Prtn_count]]-MIN(Table1[log_Mtb_NP_Prtn_count]))/(MAX(Table1[log_Mtb_NP_Prtn_count])-MIN(Table1[log_Mtb_NP_Prtn_count]))</f>
        <v>0.23137821315975918</v>
      </c>
      <c r="R546" s="59">
        <f>(Table1[[#This Row],[log_Locus_count]]-MIN(Table1[log_Locus_count]))/(MAX(Table1[log_Locus_count])-MIN(Table1[log_Locus_count]))</f>
        <v>0.33333333333333337</v>
      </c>
      <c r="S546" s="59">
        <f>(Table1[[#This Row],[log_Alleles_count]]-MIN(Table1[log_Alleles_count]))/(MAX(Table1[log_Alleles_count])-MIN(Table1[log_Alleles_count]))</f>
        <v>0.44412286644879784</v>
      </c>
      <c r="T546" s="59">
        <v>0.1789</v>
      </c>
      <c r="U546" s="59">
        <v>1</v>
      </c>
      <c r="V546" s="59">
        <f>(Table1[[#This Row],[HEG_expr_score]]-MIN(Table1[HEG_expr_score]))/(MAX(Table1[HEG_expr_score])-MIN(Table1[HEG_expr_score]))</f>
        <v>0.33333333333333331</v>
      </c>
    </row>
    <row r="547" spans="17:22" x14ac:dyDescent="0.3">
      <c r="Q547" s="59">
        <f>(Table1[[#This Row],[log_Mtb_NP_Prtn_count]]-MIN(Table1[log_Mtb_NP_Prtn_count]))/(MAX(Table1[log_Mtb_NP_Prtn_count])-MIN(Table1[log_Mtb_NP_Prtn_count]))</f>
        <v>0.36672579134208461</v>
      </c>
      <c r="R547" s="59">
        <f>(Table1[[#This Row],[log_Locus_count]]-MIN(Table1[log_Locus_count]))/(MAX(Table1[log_Locus_count])-MIN(Table1[log_Locus_count]))</f>
        <v>0.33333333333333337</v>
      </c>
      <c r="S547" s="59">
        <f>(Table1[[#This Row],[log_Alleles_count]]-MIN(Table1[log_Alleles_count]))/(MAX(Table1[log_Alleles_count])-MIN(Table1[log_Alleles_count]))</f>
        <v>0.44412286644879784</v>
      </c>
      <c r="T547" s="59">
        <v>0.1789</v>
      </c>
      <c r="U547" s="59">
        <v>1</v>
      </c>
      <c r="V547" s="59">
        <f>(Table1[[#This Row],[HEG_expr_score]]-MIN(Table1[HEG_expr_score]))/(MAX(Table1[HEG_expr_score])-MIN(Table1[HEG_expr_score]))</f>
        <v>0.33333333333333331</v>
      </c>
    </row>
    <row r="548" spans="17:22" x14ac:dyDescent="0.3">
      <c r="Q548" s="59">
        <f>(Table1[[#This Row],[log_Mtb_NP_Prtn_count]]-MIN(Table1[log_Mtb_NP_Prtn_count]))/(MAX(Table1[log_Mtb_NP_Prtn_count])-MIN(Table1[log_Mtb_NP_Prtn_count]))</f>
        <v>0.23137821315975918</v>
      </c>
      <c r="R548" s="59">
        <f>(Table1[[#This Row],[log_Locus_count]]-MIN(Table1[log_Locus_count]))/(MAX(Table1[log_Locus_count])-MIN(Table1[log_Locus_count]))</f>
        <v>0.52832083357371873</v>
      </c>
      <c r="S548" s="59">
        <f>(Table1[[#This Row],[log_Alleles_count]]-MIN(Table1[log_Alleles_count]))/(MAX(Table1[log_Alleles_count])-MIN(Table1[log_Alleles_count]))</f>
        <v>0.53072127397724345</v>
      </c>
      <c r="T548" s="59">
        <v>0.1789</v>
      </c>
      <c r="U548" s="59">
        <v>1</v>
      </c>
      <c r="V548" s="59">
        <f>(Table1[[#This Row],[HEG_expr_score]]-MIN(Table1[HEG_expr_score]))/(MAX(Table1[HEG_expr_score])-MIN(Table1[HEG_expr_score]))</f>
        <v>0.33333333333333331</v>
      </c>
    </row>
    <row r="549" spans="17:22" x14ac:dyDescent="0.3">
      <c r="Q549" s="59">
        <f>(Table1[[#This Row],[log_Mtb_NP_Prtn_count]]-MIN(Table1[log_Mtb_NP_Prtn_count]))/(MAX(Table1[log_Mtb_NP_Prtn_count])-MIN(Table1[log_Mtb_NP_Prtn_count]))</f>
        <v>0.46275642631951835</v>
      </c>
      <c r="R549" s="59">
        <f>(Table1[[#This Row],[log_Locus_count]]-MIN(Table1[log_Locus_count]))/(MAX(Table1[log_Locus_count])-MIN(Table1[log_Locus_count]))</f>
        <v>0.33333333333333337</v>
      </c>
      <c r="S549" s="59">
        <f>(Table1[[#This Row],[log_Alleles_count]]-MIN(Table1[log_Alleles_count]))/(MAX(Table1[log_Alleles_count])-MIN(Table1[log_Alleles_count]))</f>
        <v>0.14804095548293261</v>
      </c>
      <c r="T549" s="59">
        <v>0.1341</v>
      </c>
      <c r="U549" s="59">
        <v>0.87549999999999994</v>
      </c>
      <c r="V549" s="59">
        <f>(Table1[[#This Row],[HEG_expr_score]]-MIN(Table1[HEG_expr_score]))/(MAX(Table1[HEG_expr_score])-MIN(Table1[HEG_expr_score]))</f>
        <v>0.33333333333333331</v>
      </c>
    </row>
    <row r="550" spans="17:22" x14ac:dyDescent="0.3">
      <c r="Q550" s="59">
        <f>(Table1[[#This Row],[log_Mtb_NP_Prtn_count]]-MIN(Table1[log_Mtb_NP_Prtn_count]))/(MAX(Table1[log_Mtb_NP_Prtn_count])-MIN(Table1[log_Mtb_NP_Prtn_count]))</f>
        <v>0.36672579134208461</v>
      </c>
      <c r="R550" s="59">
        <f>(Table1[[#This Row],[log_Locus_count]]-MIN(Table1[log_Locus_count]))/(MAX(Table1[log_Locus_count])-MIN(Table1[log_Locus_count]))</f>
        <v>0.33333333333333337</v>
      </c>
      <c r="S550" s="59">
        <f>(Table1[[#This Row],[log_Alleles_count]]-MIN(Table1[log_Alleles_count]))/(MAX(Table1[log_Alleles_count])-MIN(Table1[log_Alleles_count]))</f>
        <v>0.14804095548293261</v>
      </c>
      <c r="T550" s="59">
        <v>0.1055</v>
      </c>
      <c r="U550" s="59">
        <v>1</v>
      </c>
      <c r="V550" s="59">
        <f>(Table1[[#This Row],[HEG_expr_score]]-MIN(Table1[HEG_expr_score]))/(MAX(Table1[HEG_expr_score])-MIN(Table1[HEG_expr_score]))</f>
        <v>0.33333333333333331</v>
      </c>
    </row>
    <row r="551" spans="17:22" x14ac:dyDescent="0.3">
      <c r="Q551" s="59">
        <f>(Table1[[#This Row],[log_Mtb_NP_Prtn_count]]-MIN(Table1[log_Mtb_NP_Prtn_count]))/(MAX(Table1[log_Mtb_NP_Prtn_count])-MIN(Table1[log_Mtb_NP_Prtn_count]))</f>
        <v>0.36672579134208461</v>
      </c>
      <c r="R551" s="59">
        <f>(Table1[[#This Row],[log_Locus_count]]-MIN(Table1[log_Locus_count]))/(MAX(Table1[log_Locus_count])-MIN(Table1[log_Locus_count]))</f>
        <v>0.33333333333333337</v>
      </c>
      <c r="S551" s="59">
        <f>(Table1[[#This Row],[log_Alleles_count]]-MIN(Table1[log_Alleles_count]))/(MAX(Table1[log_Alleles_count])-MIN(Table1[log_Alleles_count]))</f>
        <v>0.62886724791242643</v>
      </c>
      <c r="T551" s="59">
        <v>8.9999999999999998E-4</v>
      </c>
      <c r="U551" s="59">
        <v>1</v>
      </c>
      <c r="V551" s="59">
        <f>(Table1[[#This Row],[HEG_expr_score]]-MIN(Table1[HEG_expr_score]))/(MAX(Table1[HEG_expr_score])-MIN(Table1[HEG_expr_score]))</f>
        <v>0.33333333333333331</v>
      </c>
    </row>
    <row r="552" spans="17:22" x14ac:dyDescent="0.3">
      <c r="Q552" s="59">
        <f>(Table1[[#This Row],[log_Mtb_NP_Prtn_count]]-MIN(Table1[log_Mtb_NP_Prtn_count]))/(MAX(Table1[log_Mtb_NP_Prtn_count])-MIN(Table1[log_Mtb_NP_Prtn_count]))</f>
        <v>0.36672579134208461</v>
      </c>
      <c r="R552" s="59">
        <f>(Table1[[#This Row],[log_Locus_count]]-MIN(Table1[log_Locus_count]))/(MAX(Table1[log_Locus_count])-MIN(Table1[log_Locus_count]))</f>
        <v>0.33333333333333337</v>
      </c>
      <c r="S552" s="59">
        <f>(Table1[[#This Row],[log_Alleles_count]]-MIN(Table1[log_Alleles_count]))/(MAX(Table1[log_Alleles_count])-MIN(Table1[log_Alleles_count]))</f>
        <v>0.14804095548293261</v>
      </c>
      <c r="T552" s="59">
        <v>9.7100000000000006E-2</v>
      </c>
      <c r="U552" s="59">
        <v>0.90110000000000001</v>
      </c>
      <c r="V552" s="59">
        <f>(Table1[[#This Row],[HEG_expr_score]]-MIN(Table1[HEG_expr_score]))/(MAX(Table1[HEG_expr_score])-MIN(Table1[HEG_expr_score]))</f>
        <v>0.33333333333333331</v>
      </c>
    </row>
    <row r="553" spans="17:22" x14ac:dyDescent="0.3">
      <c r="Q553" s="59">
        <f>(Table1[[#This Row],[log_Mtb_NP_Prtn_count]]-MIN(Table1[log_Mtb_NP_Prtn_count]))/(MAX(Table1[log_Mtb_NP_Prtn_count])-MIN(Table1[log_Mtb_NP_Prtn_count]))</f>
        <v>0.36672579134208461</v>
      </c>
      <c r="R553" s="59">
        <f>(Table1[[#This Row],[log_Locus_count]]-MIN(Table1[log_Locus_count]))/(MAX(Table1[log_Locus_count])-MIN(Table1[log_Locus_count]))</f>
        <v>0.52832083357371873</v>
      </c>
      <c r="S553" s="59">
        <f>(Table1[[#This Row],[log_Alleles_count]]-MIN(Table1[log_Alleles_count]))/(MAX(Table1[log_Alleles_count])-MIN(Table1[log_Alleles_count]))</f>
        <v>0.57837981674116878</v>
      </c>
      <c r="T553" s="59">
        <v>8.3900000000000002E-2</v>
      </c>
      <c r="U553" s="59">
        <v>0.97070000000000001</v>
      </c>
      <c r="V553" s="59">
        <f>(Table1[[#This Row],[HEG_expr_score]]-MIN(Table1[HEG_expr_score]))/(MAX(Table1[HEG_expr_score])-MIN(Table1[HEG_expr_score]))</f>
        <v>0.33333333333333331</v>
      </c>
    </row>
    <row r="554" spans="17:22" x14ac:dyDescent="0.3">
      <c r="Q554" s="59">
        <f>(Table1[[#This Row],[log_Mtb_NP_Prtn_count]]-MIN(Table1[log_Mtb_NP_Prtn_count]))/(MAX(Table1[log_Mtb_NP_Prtn_count])-MIN(Table1[log_Mtb_NP_Prtn_count]))</f>
        <v>0.23137821315975918</v>
      </c>
      <c r="R554" s="59">
        <f>(Table1[[#This Row],[log_Locus_count]]-MIN(Table1[log_Locus_count]))/(MAX(Table1[log_Locus_count])-MIN(Table1[log_Locus_count]))</f>
        <v>0.33333333333333337</v>
      </c>
      <c r="S554" s="59">
        <f>(Table1[[#This Row],[log_Alleles_count]]-MIN(Table1[log_Alleles_count]))/(MAX(Table1[log_Alleles_count])-MIN(Table1[log_Alleles_count]))</f>
        <v>0.14804095548293261</v>
      </c>
      <c r="T554" s="59">
        <v>0.96579999999999999</v>
      </c>
      <c r="U554" s="59">
        <v>7.3000000000000001E-3</v>
      </c>
      <c r="V554" s="59">
        <f>(Table1[[#This Row],[HEG_expr_score]]-MIN(Table1[HEG_expr_score]))/(MAX(Table1[HEG_expr_score])-MIN(Table1[HEG_expr_score]))</f>
        <v>0.33333333333333331</v>
      </c>
    </row>
    <row r="555" spans="17:22" x14ac:dyDescent="0.3">
      <c r="Q555" s="59">
        <f>(Table1[[#This Row],[log_Mtb_NP_Prtn_count]]-MIN(Table1[log_Mtb_NP_Prtn_count]))/(MAX(Table1[log_Mtb_NP_Prtn_count])-MIN(Table1[log_Mtb_NP_Prtn_count]))</f>
        <v>0.23137821315975918</v>
      </c>
      <c r="R555" s="59">
        <f>(Table1[[#This Row],[log_Locus_count]]-MIN(Table1[log_Locus_count]))/(MAX(Table1[log_Locus_count])-MIN(Table1[log_Locus_count]))</f>
        <v>0.33333333333333337</v>
      </c>
      <c r="S555" s="59">
        <f>(Table1[[#This Row],[log_Alleles_count]]-MIN(Table1[log_Alleles_count]))/(MAX(Table1[log_Alleles_count])-MIN(Table1[log_Alleles_count]))</f>
        <v>0.61731968150568906</v>
      </c>
      <c r="T555" s="59">
        <v>2.7000000000000001E-3</v>
      </c>
      <c r="U555" s="59">
        <v>1</v>
      </c>
      <c r="V555" s="59">
        <f>(Table1[[#This Row],[HEG_expr_score]]-MIN(Table1[HEG_expr_score]))/(MAX(Table1[HEG_expr_score])-MIN(Table1[HEG_expr_score]))</f>
        <v>0.33333333333333331</v>
      </c>
    </row>
    <row r="556" spans="17:22" x14ac:dyDescent="0.3">
      <c r="Q556" s="59">
        <f>(Table1[[#This Row],[log_Mtb_NP_Prtn_count]]-MIN(Table1[log_Mtb_NP_Prtn_count]))/(MAX(Table1[log_Mtb_NP_Prtn_count])-MIN(Table1[log_Mtb_NP_Prtn_count]))</f>
        <v>0.23137821315975918</v>
      </c>
      <c r="R556" s="59">
        <f>(Table1[[#This Row],[log_Locus_count]]-MIN(Table1[log_Locus_count]))/(MAX(Table1[log_Locus_count])-MIN(Table1[log_Locus_count]))</f>
        <v>0.66666666666666674</v>
      </c>
      <c r="S556" s="59">
        <f>(Table1[[#This Row],[log_Alleles_count]]-MIN(Table1[log_Alleles_count]))/(MAX(Table1[log_Alleles_count])-MIN(Table1[log_Alleles_count]))</f>
        <v>0.67876222946017606</v>
      </c>
      <c r="T556" s="59">
        <v>9.2999999999999999E-2</v>
      </c>
      <c r="U556" s="59">
        <v>0.6593</v>
      </c>
      <c r="V556" s="59">
        <f>(Table1[[#This Row],[HEG_expr_score]]-MIN(Table1[HEG_expr_score]))/(MAX(Table1[HEG_expr_score])-MIN(Table1[HEG_expr_score]))</f>
        <v>0.33333333333333331</v>
      </c>
    </row>
    <row r="557" spans="17:22" x14ac:dyDescent="0.3">
      <c r="Q557" s="59">
        <f>(Table1[[#This Row],[log_Mtb_NP_Prtn_count]]-MIN(Table1[log_Mtb_NP_Prtn_count]))/(MAX(Table1[log_Mtb_NP_Prtn_count])-MIN(Table1[log_Mtb_NP_Prtn_count]))</f>
        <v>0.36672579134208461</v>
      </c>
      <c r="R557" s="59">
        <f>(Table1[[#This Row],[log_Locus_count]]-MIN(Table1[log_Locus_count]))/(MAX(Table1[log_Locus_count])-MIN(Table1[log_Locus_count]))</f>
        <v>0.33333333333333337</v>
      </c>
      <c r="S557" s="59">
        <f>(Table1[[#This Row],[log_Alleles_count]]-MIN(Table1[log_Alleles_count]))/(MAX(Table1[log_Alleles_count])-MIN(Table1[log_Alleles_count]))</f>
        <v>0.29608191096586522</v>
      </c>
      <c r="T557" s="59">
        <v>0.14050000000000001</v>
      </c>
      <c r="U557" s="59">
        <v>0.98529999999999995</v>
      </c>
      <c r="V557" s="59">
        <f>(Table1[[#This Row],[HEG_expr_score]]-MIN(Table1[HEG_expr_score]))/(MAX(Table1[HEG_expr_score])-MIN(Table1[HEG_expr_score]))</f>
        <v>0.66666666666666663</v>
      </c>
    </row>
    <row r="558" spans="17:22" x14ac:dyDescent="0.3">
      <c r="Q558" s="59">
        <f>(Table1[[#This Row],[log_Mtb_NP_Prtn_count]]-MIN(Table1[log_Mtb_NP_Prtn_count]))/(MAX(Table1[log_Mtb_NP_Prtn_count])-MIN(Table1[log_Mtb_NP_Prtn_count]))</f>
        <v>0.23137821315975918</v>
      </c>
      <c r="R558" s="59">
        <f>(Table1[[#This Row],[log_Locus_count]]-MIN(Table1[log_Locus_count]))/(MAX(Table1[log_Locus_count])-MIN(Table1[log_Locus_count]))</f>
        <v>0.66666666666666674</v>
      </c>
      <c r="S558" s="59">
        <f>(Table1[[#This Row],[log_Alleles_count]]-MIN(Table1[log_Alleles_count]))/(MAX(Table1[log_Alleles_count])-MIN(Table1[log_Alleles_count]))</f>
        <v>0.76536063698862167</v>
      </c>
      <c r="T558" s="59">
        <v>2.5000000000000001E-2</v>
      </c>
      <c r="U558" s="59">
        <v>1</v>
      </c>
      <c r="V558" s="59">
        <f>(Table1[[#This Row],[HEG_expr_score]]-MIN(Table1[HEG_expr_score]))/(MAX(Table1[HEG_expr_score])-MIN(Table1[HEG_expr_score]))</f>
        <v>0.33333333333333331</v>
      </c>
    </row>
    <row r="559" spans="17:22" x14ac:dyDescent="0.3">
      <c r="Q559" s="59">
        <f>(Table1[[#This Row],[log_Mtb_NP_Prtn_count]]-MIN(Table1[log_Mtb_NP_Prtn_count]))/(MAX(Table1[log_Mtb_NP_Prtn_count])-MIN(Table1[log_Mtb_NP_Prtn_count]))</f>
        <v>0.46275642631951835</v>
      </c>
      <c r="R559" s="59">
        <f>(Table1[[#This Row],[log_Locus_count]]-MIN(Table1[log_Locus_count]))/(MAX(Table1[log_Locus_count])-MIN(Table1[log_Locus_count]))</f>
        <v>0.33333333333333337</v>
      </c>
      <c r="S559" s="59">
        <f>(Table1[[#This Row],[log_Alleles_count]]-MIN(Table1[log_Alleles_count]))/(MAX(Table1[log_Alleles_count])-MIN(Table1[log_Alleles_count]))</f>
        <v>0.23463936301137822</v>
      </c>
      <c r="T559" s="59">
        <v>6.7299999999999999E-2</v>
      </c>
      <c r="U559" s="59">
        <v>1</v>
      </c>
      <c r="V559" s="59">
        <f>(Table1[[#This Row],[HEG_expr_score]]-MIN(Table1[HEG_expr_score]))/(MAX(Table1[HEG_expr_score])-MIN(Table1[HEG_expr_score]))</f>
        <v>0.33333333333333331</v>
      </c>
    </row>
    <row r="560" spans="17:22" x14ac:dyDescent="0.3">
      <c r="Q560" s="59">
        <f>(Table1[[#This Row],[log_Mtb_NP_Prtn_count]]-MIN(Table1[log_Mtb_NP_Prtn_count]))/(MAX(Table1[log_Mtb_NP_Prtn_count])-MIN(Table1[log_Mtb_NP_Prtn_count]))</f>
        <v>1</v>
      </c>
      <c r="R560" s="59">
        <f>(Table1[[#This Row],[log_Locus_count]]-MIN(Table1[log_Locus_count]))/(MAX(Table1[log_Locus_count])-MIN(Table1[log_Locus_count]))</f>
        <v>0.33333333333333337</v>
      </c>
      <c r="S560" s="59">
        <f>(Table1[[#This Row],[log_Alleles_count]]-MIN(Table1[log_Alleles_count]))/(MAX(Table1[log_Alleles_count])-MIN(Table1[log_Alleles_count]))</f>
        <v>0.14804095548293261</v>
      </c>
      <c r="T560" s="59">
        <v>3.0000000000000001E-3</v>
      </c>
      <c r="U560" s="59">
        <v>1</v>
      </c>
      <c r="V560" s="59">
        <f>(Table1[[#This Row],[HEG_expr_score]]-MIN(Table1[HEG_expr_score]))/(MAX(Table1[HEG_expr_score])-MIN(Table1[HEG_expr_score]))</f>
        <v>0.33333333333333331</v>
      </c>
    </row>
    <row r="561" spans="17:22" x14ac:dyDescent="0.3">
      <c r="Q561" s="59">
        <f>(Table1[[#This Row],[log_Mtb_NP_Prtn_count]]-MIN(Table1[log_Mtb_NP_Prtn_count]))/(MAX(Table1[log_Mtb_NP_Prtn_count])-MIN(Table1[log_Mtb_NP_Prtn_count]))</f>
        <v>0.36672579134208461</v>
      </c>
      <c r="R561" s="59">
        <f>(Table1[[#This Row],[log_Locus_count]]-MIN(Table1[log_Locus_count]))/(MAX(Table1[log_Locus_count])-MIN(Table1[log_Locus_count]))</f>
        <v>0.77397603162912088</v>
      </c>
      <c r="S561" s="59">
        <f>(Table1[[#This Row],[log_Alleles_count]]-MIN(Table1[log_Alleles_count]))/(MAX(Table1[log_Alleles_count])-MIN(Table1[log_Alleles_count]))</f>
        <v>0.78245599459197934</v>
      </c>
      <c r="T561" s="59">
        <v>4.3299999999999998E-2</v>
      </c>
      <c r="U561" s="59">
        <v>0.99270000000000003</v>
      </c>
      <c r="V561" s="59">
        <f>(Table1[[#This Row],[HEG_expr_score]]-MIN(Table1[HEG_expr_score]))/(MAX(Table1[HEG_expr_score])-MIN(Table1[HEG_expr_score]))</f>
        <v>0.33333333333333331</v>
      </c>
    </row>
    <row r="562" spans="17:22" x14ac:dyDescent="0.3">
      <c r="Q562" s="59">
        <f>(Table1[[#This Row],[log_Mtb_NP_Prtn_count]]-MIN(Table1[log_Mtb_NP_Prtn_count]))/(MAX(Table1[log_Mtb_NP_Prtn_count])-MIN(Table1[log_Mtb_NP_Prtn_count]))</f>
        <v>0.23137821315975918</v>
      </c>
      <c r="R562" s="59">
        <f>(Table1[[#This Row],[log_Locus_count]]-MIN(Table1[log_Locus_count]))/(MAX(Table1[log_Locus_count])-MIN(Table1[log_Locus_count]))</f>
        <v>0</v>
      </c>
      <c r="S562" s="59">
        <f>(Table1[[#This Row],[log_Alleles_count]]-MIN(Table1[log_Alleles_count]))/(MAX(Table1[log_Alleles_count])-MIN(Table1[log_Alleles_count]))</f>
        <v>0</v>
      </c>
      <c r="T562" s="59">
        <v>6.7500000000000004E-2</v>
      </c>
      <c r="U562" s="59">
        <v>1</v>
      </c>
      <c r="V562" s="59">
        <f>(Table1[[#This Row],[HEG_expr_score]]-MIN(Table1[HEG_expr_score]))/(MAX(Table1[HEG_expr_score])-MIN(Table1[HEG_expr_score]))</f>
        <v>0</v>
      </c>
    </row>
    <row r="563" spans="17:22" x14ac:dyDescent="0.3">
      <c r="Q563" s="59">
        <f>(Table1[[#This Row],[log_Mtb_NP_Prtn_count]]-MIN(Table1[log_Mtb_NP_Prtn_count]))/(MAX(Table1[log_Mtb_NP_Prtn_count])-MIN(Table1[log_Mtb_NP_Prtn_count]))</f>
        <v>0.23137821315975918</v>
      </c>
      <c r="R563" s="59">
        <f>(Table1[[#This Row],[log_Locus_count]]-MIN(Table1[log_Locus_count]))/(MAX(Table1[log_Locus_count])-MIN(Table1[log_Locus_count]))</f>
        <v>0.77397603162912088</v>
      </c>
      <c r="S563" s="59">
        <f>(Table1[[#This Row],[log_Alleles_count]]-MIN(Table1[log_Alleles_count]))/(MAX(Table1[log_Alleles_count])-MIN(Table1[log_Alleles_count]))</f>
        <v>0.73342395543969241</v>
      </c>
      <c r="T563" s="59">
        <v>1.95E-2</v>
      </c>
      <c r="U563" s="59">
        <v>1</v>
      </c>
      <c r="V563" s="59">
        <f>(Table1[[#This Row],[HEG_expr_score]]-MIN(Table1[HEG_expr_score]))/(MAX(Table1[HEG_expr_score])-MIN(Table1[HEG_expr_score]))</f>
        <v>0</v>
      </c>
    </row>
    <row r="564" spans="17:22" x14ac:dyDescent="0.3">
      <c r="Q564" s="59">
        <f>(Table1[[#This Row],[log_Mtb_NP_Prtn_count]]-MIN(Table1[log_Mtb_NP_Prtn_count]))/(MAX(Table1[log_Mtb_NP_Prtn_count])-MIN(Table1[log_Mtb_NP_Prtn_count]))</f>
        <v>0.23137821315975918</v>
      </c>
      <c r="R564" s="59">
        <f>(Table1[[#This Row],[log_Locus_count]]-MIN(Table1[log_Locus_count]))/(MAX(Table1[log_Locus_count])-MIN(Table1[log_Locus_count]))</f>
        <v>0.77397603162912088</v>
      </c>
      <c r="S564" s="59">
        <f>(Table1[[#This Row],[log_Alleles_count]]-MIN(Table1[log_Alleles_count]))/(MAX(Table1[log_Alleles_count])-MIN(Table1[log_Alleles_count]))</f>
        <v>0.80330941898945951</v>
      </c>
      <c r="T564" s="59">
        <v>0.11210000000000001</v>
      </c>
      <c r="U564" s="59">
        <v>1</v>
      </c>
      <c r="V564" s="59">
        <f>(Table1[[#This Row],[HEG_expr_score]]-MIN(Table1[HEG_expr_score]))/(MAX(Table1[HEG_expr_score])-MIN(Table1[HEG_expr_score]))</f>
        <v>0.33333333333333331</v>
      </c>
    </row>
    <row r="565" spans="17:22" x14ac:dyDescent="0.3">
      <c r="Q565" s="59">
        <f>(Table1[[#This Row],[log_Mtb_NP_Prtn_count]]-MIN(Table1[log_Mtb_NP_Prtn_count]))/(MAX(Table1[log_Mtb_NP_Prtn_count])-MIN(Table1[log_Mtb_NP_Prtn_count]))</f>
        <v>0.36672579134208461</v>
      </c>
      <c r="R565" s="59">
        <f>(Table1[[#This Row],[log_Locus_count]]-MIN(Table1[log_Locus_count]))/(MAX(Table1[log_Locus_count])-MIN(Table1[log_Locus_count]))</f>
        <v>0.33333333333333337</v>
      </c>
      <c r="S565" s="59">
        <f>(Table1[[#This Row],[log_Alleles_count]]-MIN(Table1[log_Alleles_count]))/(MAX(Table1[log_Alleles_count])-MIN(Table1[log_Alleles_count]))</f>
        <v>0.23463936301137822</v>
      </c>
      <c r="T565" s="59">
        <v>0.11210000000000001</v>
      </c>
      <c r="U565" s="59">
        <v>1</v>
      </c>
      <c r="V565" s="59">
        <f>(Table1[[#This Row],[HEG_expr_score]]-MIN(Table1[HEG_expr_score]))/(MAX(Table1[HEG_expr_score])-MIN(Table1[HEG_expr_score]))</f>
        <v>0.66666666666666663</v>
      </c>
    </row>
    <row r="566" spans="17:22" x14ac:dyDescent="0.3">
      <c r="Q566" s="59">
        <f>(Table1[[#This Row],[log_Mtb_NP_Prtn_count]]-MIN(Table1[log_Mtb_NP_Prtn_count]))/(MAX(Table1[log_Mtb_NP_Prtn_count])-MIN(Table1[log_Mtb_NP_Prtn_count]))</f>
        <v>0.23137821315975918</v>
      </c>
      <c r="R566" s="59">
        <f>(Table1[[#This Row],[log_Locus_count]]-MIN(Table1[log_Locus_count]))/(MAX(Table1[log_Locus_count])-MIN(Table1[log_Locus_count]))</f>
        <v>0.77397603162912088</v>
      </c>
      <c r="S566" s="59">
        <f>(Table1[[#This Row],[log_Alleles_count]]-MIN(Table1[log_Alleles_count]))/(MAX(Table1[log_Alleles_count])-MIN(Table1[log_Alleles_count]))</f>
        <v>0.71918014823661358</v>
      </c>
      <c r="T566" s="59">
        <v>0.13159999999999999</v>
      </c>
      <c r="U566" s="59">
        <v>0.9597</v>
      </c>
      <c r="V566" s="59">
        <f>(Table1[[#This Row],[HEG_expr_score]]-MIN(Table1[HEG_expr_score]))/(MAX(Table1[HEG_expr_score])-MIN(Table1[HEG_expr_score]))</f>
        <v>0.33333333333333331</v>
      </c>
    </row>
    <row r="567" spans="17:22" x14ac:dyDescent="0.3">
      <c r="Q567" s="59">
        <f>(Table1[[#This Row],[log_Mtb_NP_Prtn_count]]-MIN(Table1[log_Mtb_NP_Prtn_count]))/(MAX(Table1[log_Mtb_NP_Prtn_count])-MIN(Table1[log_Mtb_NP_Prtn_count]))</f>
        <v>0.46275642631951835</v>
      </c>
      <c r="R567" s="59">
        <f>(Table1[[#This Row],[log_Locus_count]]-MIN(Table1[log_Locus_count]))/(MAX(Table1[log_Locus_count])-MIN(Table1[log_Locus_count]))</f>
        <v>0.77397603162912088</v>
      </c>
      <c r="S567" s="59">
        <f>(Table1[[#This Row],[log_Alleles_count]]-MIN(Table1[log_Alleles_count]))/(MAX(Table1[log_Alleles_count])-MIN(Table1[log_Alleles_count]))</f>
        <v>0.91340159247155428</v>
      </c>
      <c r="T567" s="59">
        <v>0.12920000000000001</v>
      </c>
      <c r="U567" s="59">
        <v>1</v>
      </c>
      <c r="V567" s="59">
        <f>(Table1[[#This Row],[HEG_expr_score]]-MIN(Table1[HEG_expr_score]))/(MAX(Table1[HEG_expr_score])-MIN(Table1[HEG_expr_score]))</f>
        <v>0.33333333333333331</v>
      </c>
    </row>
    <row r="568" spans="17:22" x14ac:dyDescent="0.3">
      <c r="Q568" s="59">
        <f>(Table1[[#This Row],[log_Mtb_NP_Prtn_count]]-MIN(Table1[log_Mtb_NP_Prtn_count]))/(MAX(Table1[log_Mtb_NP_Prtn_count])-MIN(Table1[log_Mtb_NP_Prtn_count]))</f>
        <v>0.46275642631951835</v>
      </c>
      <c r="R568" s="59">
        <f>(Table1[[#This Row],[log_Locus_count]]-MIN(Table1[log_Locus_count]))/(MAX(Table1[log_Locus_count])-MIN(Table1[log_Locus_count]))</f>
        <v>0.77397603162912088</v>
      </c>
      <c r="S568" s="59">
        <f>(Table1[[#This Row],[log_Alleles_count]]-MIN(Table1[log_Alleles_count]))/(MAX(Table1[log_Alleles_count])-MIN(Table1[log_Alleles_count]))</f>
        <v>0.81771338964385643</v>
      </c>
      <c r="T568" s="59">
        <v>2.5000000000000001E-2</v>
      </c>
      <c r="U568" s="59">
        <v>1</v>
      </c>
      <c r="V568" s="59">
        <f>(Table1[[#This Row],[HEG_expr_score]]-MIN(Table1[HEG_expr_score]))/(MAX(Table1[HEG_expr_score])-MIN(Table1[HEG_expr_score]))</f>
        <v>0.33333333333333331</v>
      </c>
    </row>
    <row r="569" spans="17:22" x14ac:dyDescent="0.3">
      <c r="Q569" s="59">
        <f>(Table1[[#This Row],[log_Mtb_NP_Prtn_count]]-MIN(Table1[log_Mtb_NP_Prtn_count]))/(MAX(Table1[log_Mtb_NP_Prtn_count])-MIN(Table1[log_Mtb_NP_Prtn_count]))</f>
        <v>0.36672579134208461</v>
      </c>
      <c r="R569" s="59">
        <f>(Table1[[#This Row],[log_Locus_count]]-MIN(Table1[log_Locus_count]))/(MAX(Table1[log_Locus_count])-MIN(Table1[log_Locus_count]))</f>
        <v>0.77397603162912088</v>
      </c>
      <c r="S569" s="59">
        <f>(Table1[[#This Row],[log_Alleles_count]]-MIN(Table1[log_Alleles_count]))/(MAX(Table1[log_Alleles_count])-MIN(Table1[log_Alleles_count]))</f>
        <v>0.83120701008224307</v>
      </c>
      <c r="T569" s="59">
        <v>0.1739</v>
      </c>
      <c r="U569" s="59">
        <v>0.97440000000000004</v>
      </c>
      <c r="V569" s="59">
        <f>(Table1[[#This Row],[HEG_expr_score]]-MIN(Table1[HEG_expr_score]))/(MAX(Table1[HEG_expr_score])-MIN(Table1[HEG_expr_score]))</f>
        <v>0.33333333333333331</v>
      </c>
    </row>
    <row r="570" spans="17:22" x14ac:dyDescent="0.3">
      <c r="Q570" s="59">
        <f>(Table1[[#This Row],[log_Mtb_NP_Prtn_count]]-MIN(Table1[log_Mtb_NP_Prtn_count]))/(MAX(Table1[log_Mtb_NP_Prtn_count])-MIN(Table1[log_Mtb_NP_Prtn_count]))</f>
        <v>0.23137821315975918</v>
      </c>
      <c r="R570" s="59">
        <f>(Table1[[#This Row],[log_Locus_count]]-MIN(Table1[log_Locus_count]))/(MAX(Table1[log_Locus_count])-MIN(Table1[log_Locus_count]))</f>
        <v>0.66666666666666674</v>
      </c>
      <c r="S570" s="59">
        <f>(Table1[[#This Row],[log_Alleles_count]]-MIN(Table1[log_Alleles_count]))/(MAX(Table1[log_Alleles_count])-MIN(Table1[log_Alleles_count]))</f>
        <v>0.73342395543969241</v>
      </c>
      <c r="T570" s="59">
        <v>0</v>
      </c>
      <c r="U570" s="59">
        <v>1</v>
      </c>
      <c r="V570" s="59">
        <f>(Table1[[#This Row],[HEG_expr_score]]-MIN(Table1[HEG_expr_score]))/(MAX(Table1[HEG_expr_score])-MIN(Table1[HEG_expr_score]))</f>
        <v>0.66666666666666663</v>
      </c>
    </row>
    <row r="571" spans="17:22" x14ac:dyDescent="0.3">
      <c r="Q571" s="59">
        <f>(Table1[[#This Row],[log_Mtb_NP_Prtn_count]]-MIN(Table1[log_Mtb_NP_Prtn_count]))/(MAX(Table1[log_Mtb_NP_Prtn_count])-MIN(Table1[log_Mtb_NP_Prtn_count]))</f>
        <v>0.23137821315975918</v>
      </c>
      <c r="R571" s="59">
        <f>(Table1[[#This Row],[log_Locus_count]]-MIN(Table1[log_Locus_count]))/(MAX(Table1[log_Locus_count])-MIN(Table1[log_Locus_count]))</f>
        <v>0.77397603162912088</v>
      </c>
      <c r="S571" s="59">
        <f>(Table1[[#This Row],[log_Alleles_count]]-MIN(Table1[log_Alleles_count]))/(MAX(Table1[log_Alleles_count])-MIN(Table1[log_Alleles_count]))</f>
        <v>0.77121245379148884</v>
      </c>
      <c r="T571" s="59">
        <v>3.7199999999999997E-2</v>
      </c>
      <c r="U571" s="59">
        <v>1</v>
      </c>
      <c r="V571" s="59">
        <f>(Table1[[#This Row],[HEG_expr_score]]-MIN(Table1[HEG_expr_score]))/(MAX(Table1[HEG_expr_score])-MIN(Table1[HEG_expr_score]))</f>
        <v>0.33333333333333331</v>
      </c>
    </row>
    <row r="572" spans="17:22" x14ac:dyDescent="0.3">
      <c r="Q572" s="59">
        <f>(Table1[[#This Row],[log_Mtb_NP_Prtn_count]]-MIN(Table1[log_Mtb_NP_Prtn_count]))/(MAX(Table1[log_Mtb_NP_Prtn_count])-MIN(Table1[log_Mtb_NP_Prtn_count]))</f>
        <v>0.23137821315975918</v>
      </c>
      <c r="R572" s="59">
        <f>(Table1[[#This Row],[log_Locus_count]]-MIN(Table1[log_Locus_count]))/(MAX(Table1[log_Locus_count])-MIN(Table1[log_Locus_count]))</f>
        <v>0.66666666666666674</v>
      </c>
      <c r="S572" s="59">
        <f>(Table1[[#This Row],[log_Alleles_count]]-MIN(Table1[log_Alleles_count]))/(MAX(Table1[log_Alleles_count])-MIN(Table1[log_Alleles_count]))</f>
        <v>0.74677692526231187</v>
      </c>
      <c r="T572" s="59">
        <v>6.6900000000000001E-2</v>
      </c>
      <c r="U572" s="59">
        <v>1</v>
      </c>
      <c r="V572" s="59">
        <f>(Table1[[#This Row],[HEG_expr_score]]-MIN(Table1[HEG_expr_score]))/(MAX(Table1[HEG_expr_score])-MIN(Table1[HEG_expr_score]))</f>
        <v>0.33333333333333331</v>
      </c>
    </row>
    <row r="573" spans="17:22" x14ac:dyDescent="0.3">
      <c r="Q573" s="59">
        <f>(Table1[[#This Row],[log_Mtb_NP_Prtn_count]]-MIN(Table1[log_Mtb_NP_Prtn_count]))/(MAX(Table1[log_Mtb_NP_Prtn_count])-MIN(Table1[log_Mtb_NP_Prtn_count]))</f>
        <v>0.23137821315975918</v>
      </c>
      <c r="R573" s="59">
        <f>(Table1[[#This Row],[log_Locus_count]]-MIN(Table1[log_Locus_count]))/(MAX(Table1[log_Locus_count])-MIN(Table1[log_Locus_count]))</f>
        <v>0.66666666666666674</v>
      </c>
      <c r="S573" s="59">
        <f>(Table1[[#This Row],[log_Alleles_count]]-MIN(Table1[log_Alleles_count]))/(MAX(Table1[log_Alleles_count])-MIN(Table1[log_Alleles_count]))</f>
        <v>0.81301917975254701</v>
      </c>
      <c r="T573" s="59">
        <v>4.7800000000000002E-2</v>
      </c>
      <c r="U573" s="59">
        <v>1</v>
      </c>
      <c r="V573" s="59">
        <f>(Table1[[#This Row],[HEG_expr_score]]-MIN(Table1[HEG_expr_score]))/(MAX(Table1[HEG_expr_score])-MIN(Table1[HEG_expr_score]))</f>
        <v>0.33333333333333331</v>
      </c>
    </row>
    <row r="574" spans="17:22" x14ac:dyDescent="0.3">
      <c r="Q574" s="59">
        <f>(Table1[[#This Row],[log_Mtb_NP_Prtn_count]]-MIN(Table1[log_Mtb_NP_Prtn_count]))/(MAX(Table1[log_Mtb_NP_Prtn_count])-MIN(Table1[log_Mtb_NP_Prtn_count]))</f>
        <v>0.36672579134208461</v>
      </c>
      <c r="R574" s="59">
        <f>(Table1[[#This Row],[log_Locus_count]]-MIN(Table1[log_Locus_count]))/(MAX(Table1[log_Locus_count])-MIN(Table1[log_Locus_count]))</f>
        <v>0.66666666666666674</v>
      </c>
      <c r="S574" s="59">
        <f>(Table1[[#This Row],[log_Alleles_count]]-MIN(Table1[log_Alleles_count]))/(MAX(Table1[log_Alleles_count])-MIN(Table1[log_Alleles_count]))</f>
        <v>0.71918014823661358</v>
      </c>
      <c r="T574" s="59">
        <v>2.5000000000000001E-2</v>
      </c>
      <c r="U574" s="59">
        <v>0.99629999999999996</v>
      </c>
      <c r="V574" s="59">
        <f>(Table1[[#This Row],[HEG_expr_score]]-MIN(Table1[HEG_expr_score]))/(MAX(Table1[HEG_expr_score])-MIN(Table1[HEG_expr_score]))</f>
        <v>0.33333333333333331</v>
      </c>
    </row>
    <row r="575" spans="17:22" x14ac:dyDescent="0.3">
      <c r="Q575" s="59">
        <f>(Table1[[#This Row],[log_Mtb_NP_Prtn_count]]-MIN(Table1[log_Mtb_NP_Prtn_count]))/(MAX(Table1[log_Mtb_NP_Prtn_count])-MIN(Table1[log_Mtb_NP_Prtn_count]))</f>
        <v>0.23137821315975918</v>
      </c>
      <c r="R575" s="59">
        <f>(Table1[[#This Row],[log_Locus_count]]-MIN(Table1[log_Locus_count]))/(MAX(Table1[log_Locus_count])-MIN(Table1[log_Locus_count]))</f>
        <v>0.77397603162912088</v>
      </c>
      <c r="S575" s="59">
        <f>(Table1[[#This Row],[log_Alleles_count]]-MIN(Table1[log_Alleles_count]))/(MAX(Table1[log_Alleles_count])-MIN(Table1[log_Alleles_count]))</f>
        <v>0.61731968150568906</v>
      </c>
      <c r="T575" s="59">
        <v>1.72E-2</v>
      </c>
      <c r="U575" s="59">
        <v>1</v>
      </c>
      <c r="V575" s="59">
        <f>(Table1[[#This Row],[HEG_expr_score]]-MIN(Table1[HEG_expr_score]))/(MAX(Table1[HEG_expr_score])-MIN(Table1[HEG_expr_score]))</f>
        <v>0.33333333333333331</v>
      </c>
    </row>
    <row r="576" spans="17:22" x14ac:dyDescent="0.3">
      <c r="Q576" s="59">
        <f>(Table1[[#This Row],[log_Mtb_NP_Prtn_count]]-MIN(Table1[log_Mtb_NP_Prtn_count]))/(MAX(Table1[log_Mtb_NP_Prtn_count])-MIN(Table1[log_Mtb_NP_Prtn_count]))</f>
        <v>0.36672579134208461</v>
      </c>
      <c r="R576" s="59">
        <f>(Table1[[#This Row],[log_Locus_count]]-MIN(Table1[log_Locus_count]))/(MAX(Table1[log_Locus_count])-MIN(Table1[log_Locus_count]))</f>
        <v>0.77397603162912088</v>
      </c>
      <c r="S576" s="59">
        <f>(Table1[[#This Row],[log_Alleles_count]]-MIN(Table1[log_Alleles_count]))/(MAX(Table1[log_Alleles_count])-MIN(Table1[log_Alleles_count]))</f>
        <v>0.81771338964385643</v>
      </c>
      <c r="T576" s="59">
        <v>1.6899999999999998E-2</v>
      </c>
      <c r="U576" s="59">
        <v>0.99629999999999996</v>
      </c>
      <c r="V576" s="59">
        <f>(Table1[[#This Row],[HEG_expr_score]]-MIN(Table1[HEG_expr_score]))/(MAX(Table1[HEG_expr_score])-MIN(Table1[HEG_expr_score]))</f>
        <v>0.33333333333333331</v>
      </c>
    </row>
    <row r="577" spans="17:22" x14ac:dyDescent="0.3">
      <c r="Q577" s="59">
        <f>(Table1[[#This Row],[log_Mtb_NP_Prtn_count]]-MIN(Table1[log_Mtb_NP_Prtn_count]))/(MAX(Table1[log_Mtb_NP_Prtn_count])-MIN(Table1[log_Mtb_NP_Prtn_count]))</f>
        <v>0.23137821315975918</v>
      </c>
      <c r="R577" s="59">
        <f>(Table1[[#This Row],[log_Locus_count]]-MIN(Table1[log_Locus_count]))/(MAX(Table1[log_Locus_count])-MIN(Table1[log_Locus_count]))</f>
        <v>0.66666666666666674</v>
      </c>
      <c r="S577" s="59">
        <f>(Table1[[#This Row],[log_Alleles_count]]-MIN(Table1[log_Alleles_count]))/(MAX(Table1[log_Alleles_count])-MIN(Table1[log_Alleles_count]))</f>
        <v>0.74020477741466306</v>
      </c>
      <c r="T577" s="59">
        <v>0</v>
      </c>
      <c r="U577" s="59">
        <v>1</v>
      </c>
      <c r="V577" s="59">
        <f>(Table1[[#This Row],[HEG_expr_score]]-MIN(Table1[HEG_expr_score]))/(MAX(Table1[HEG_expr_score])-MIN(Table1[HEG_expr_score]))</f>
        <v>0.66666666666666663</v>
      </c>
    </row>
    <row r="578" spans="17:22" x14ac:dyDescent="0.3">
      <c r="Q578" s="59">
        <f>(Table1[[#This Row],[log_Mtb_NP_Prtn_count]]-MIN(Table1[log_Mtb_NP_Prtn_count]))/(MAX(Table1[log_Mtb_NP_Prtn_count])-MIN(Table1[log_Mtb_NP_Prtn_count]))</f>
        <v>0.23137821315975918</v>
      </c>
      <c r="R578" s="59">
        <f>(Table1[[#This Row],[log_Locus_count]]-MIN(Table1[log_Locus_count]))/(MAX(Table1[log_Locus_count])-MIN(Table1[log_Locus_count]))</f>
        <v>0.8616541669070521</v>
      </c>
      <c r="S578" s="59">
        <f>(Table1[[#This Row],[log_Alleles_count]]-MIN(Table1[log_Alleles_count]))/(MAX(Table1[log_Alleles_count])-MIN(Table1[log_Alleles_count]))</f>
        <v>0.56364446052405415</v>
      </c>
      <c r="T578" s="59">
        <v>0</v>
      </c>
      <c r="U578" s="59">
        <v>0.99270000000000003</v>
      </c>
      <c r="V578" s="59">
        <f>(Table1[[#This Row],[HEG_expr_score]]-MIN(Table1[HEG_expr_score]))/(MAX(Table1[HEG_expr_score])-MIN(Table1[HEG_expr_score]))</f>
        <v>0.66666666666666663</v>
      </c>
    </row>
    <row r="579" spans="17:22" x14ac:dyDescent="0.3">
      <c r="Q579" s="59">
        <f>(Table1[[#This Row],[log_Mtb_NP_Prtn_count]]-MIN(Table1[log_Mtb_NP_Prtn_count]))/(MAX(Table1[log_Mtb_NP_Prtn_count])-MIN(Table1[log_Mtb_NP_Prtn_count]))</f>
        <v>0.23137821315975918</v>
      </c>
      <c r="R579" s="59">
        <f>(Table1[[#This Row],[log_Locus_count]]-MIN(Table1[log_Locus_count]))/(MAX(Table1[log_Locus_count])-MIN(Table1[log_Locus_count]))</f>
        <v>0.66666666666666674</v>
      </c>
      <c r="S579" s="59">
        <f>(Table1[[#This Row],[log_Alleles_count]]-MIN(Table1[log_Alleles_count]))/(MAX(Table1[log_Alleles_count])-MIN(Table1[log_Alleles_count]))</f>
        <v>0.78786332017858829</v>
      </c>
      <c r="T579" s="59">
        <v>0.20880000000000001</v>
      </c>
      <c r="U579" s="59">
        <v>0.99629999999999996</v>
      </c>
      <c r="V579" s="59">
        <f>(Table1[[#This Row],[HEG_expr_score]]-MIN(Table1[HEG_expr_score]))/(MAX(Table1[HEG_expr_score])-MIN(Table1[HEG_expr_score]))</f>
        <v>0.33333333333333331</v>
      </c>
    </row>
    <row r="580" spans="17:22" x14ac:dyDescent="0.3">
      <c r="Q580" s="59">
        <f>(Table1[[#This Row],[log_Mtb_NP_Prtn_count]]-MIN(Table1[log_Mtb_NP_Prtn_count]))/(MAX(Table1[log_Mtb_NP_Prtn_count])-MIN(Table1[log_Mtb_NP_Prtn_count]))</f>
        <v>0.23137821315975918</v>
      </c>
      <c r="R580" s="59">
        <f>(Table1[[#This Row],[log_Locus_count]]-MIN(Table1[log_Locus_count]))/(MAX(Table1[log_Locus_count])-MIN(Table1[log_Locus_count]))</f>
        <v>0.77397603162912088</v>
      </c>
      <c r="S580" s="59">
        <f>(Table1[[#This Row],[log_Alleles_count]]-MIN(Table1[log_Alleles_count]))/(MAX(Table1[log_Alleles_count])-MIN(Table1[log_Alleles_count]))</f>
        <v>0.68748090745958113</v>
      </c>
      <c r="T580" s="59">
        <v>0</v>
      </c>
      <c r="U580" s="59">
        <v>1</v>
      </c>
      <c r="V580" s="59">
        <f>(Table1[[#This Row],[HEG_expr_score]]-MIN(Table1[HEG_expr_score]))/(MAX(Table1[HEG_expr_score])-MIN(Table1[HEG_expr_score]))</f>
        <v>0.66666666666666663</v>
      </c>
    </row>
    <row r="581" spans="17:22" x14ac:dyDescent="0.3">
      <c r="Q581" s="59">
        <f>(Table1[[#This Row],[log_Mtb_NP_Prtn_count]]-MIN(Table1[log_Mtb_NP_Prtn_count]))/(MAX(Table1[log_Mtb_NP_Prtn_count])-MIN(Table1[log_Mtb_NP_Prtn_count]))</f>
        <v>0.23137821315975918</v>
      </c>
      <c r="R581" s="59">
        <f>(Table1[[#This Row],[log_Locus_count]]-MIN(Table1[log_Locus_count]))/(MAX(Table1[log_Locus_count])-MIN(Table1[log_Locus_count]))</f>
        <v>0.66666666666666674</v>
      </c>
      <c r="S581" s="59">
        <f>(Table1[[#This Row],[log_Alleles_count]]-MIN(Table1[log_Alleles_count]))/(MAX(Table1[log_Alleles_count])-MIN(Table1[log_Alleles_count]))</f>
        <v>0.41560350504112153</v>
      </c>
      <c r="T581" s="59">
        <v>0</v>
      </c>
      <c r="U581" s="59">
        <v>1</v>
      </c>
      <c r="V581" s="59">
        <f>(Table1[[#This Row],[HEG_expr_score]]-MIN(Table1[HEG_expr_score]))/(MAX(Table1[HEG_expr_score])-MIN(Table1[HEG_expr_score]))</f>
        <v>0.33333333333333331</v>
      </c>
    </row>
    <row r="582" spans="17:22" x14ac:dyDescent="0.3">
      <c r="Q582" s="59">
        <f>(Table1[[#This Row],[log_Mtb_NP_Prtn_count]]-MIN(Table1[log_Mtb_NP_Prtn_count]))/(MAX(Table1[log_Mtb_NP_Prtn_count])-MIN(Table1[log_Mtb_NP_Prtn_count]))</f>
        <v>0.23137821315975918</v>
      </c>
      <c r="R582" s="59">
        <f>(Table1[[#This Row],[log_Locus_count]]-MIN(Table1[log_Locus_count]))/(MAX(Table1[log_Locus_count])-MIN(Table1[log_Locus_count]))</f>
        <v>0.33333333333333337</v>
      </c>
      <c r="S582" s="59">
        <f>(Table1[[#This Row],[log_Alleles_count]]-MIN(Table1[log_Alleles_count]))/(MAX(Table1[log_Alleles_count])-MIN(Table1[log_Alleles_count]))</f>
        <v>0.51213756225093365</v>
      </c>
      <c r="T582" s="59">
        <v>0</v>
      </c>
      <c r="U582" s="59">
        <v>1</v>
      </c>
      <c r="V582" s="59">
        <f>(Table1[[#This Row],[HEG_expr_score]]-MIN(Table1[HEG_expr_score]))/(MAX(Table1[HEG_expr_score])-MIN(Table1[HEG_expr_score]))</f>
        <v>0.33333333333333331</v>
      </c>
    </row>
    <row r="583" spans="17:22" x14ac:dyDescent="0.3">
      <c r="Q583" s="59">
        <f>(Table1[[#This Row],[log_Mtb_NP_Prtn_count]]-MIN(Table1[log_Mtb_NP_Prtn_count]))/(MAX(Table1[log_Mtb_NP_Prtn_count])-MIN(Table1[log_Mtb_NP_Prtn_count]))</f>
        <v>0.23137821315975918</v>
      </c>
      <c r="R583" s="59">
        <f>(Table1[[#This Row],[log_Locus_count]]-MIN(Table1[log_Locus_count]))/(MAX(Table1[log_Locus_count])-MIN(Table1[log_Locus_count]))</f>
        <v>0.8616541669070521</v>
      </c>
      <c r="S583" s="59">
        <f>(Table1[[#This Row],[log_Alleles_count]]-MIN(Table1[log_Alleles_count]))/(MAX(Table1[log_Alleles_count])-MIN(Table1[log_Alleles_count]))</f>
        <v>0.65024286805249976</v>
      </c>
      <c r="T583" s="59">
        <v>0</v>
      </c>
      <c r="U583" s="59">
        <v>1</v>
      </c>
      <c r="V583" s="59">
        <f>(Table1[[#This Row],[HEG_expr_score]]-MIN(Table1[HEG_expr_score]))/(MAX(Table1[HEG_expr_score])-MIN(Table1[HEG_expr_score]))</f>
        <v>0.66666666666666663</v>
      </c>
    </row>
    <row r="584" spans="17:22" x14ac:dyDescent="0.3">
      <c r="Q584" s="59">
        <f>(Table1[[#This Row],[log_Mtb_NP_Prtn_count]]-MIN(Table1[log_Mtb_NP_Prtn_count]))/(MAX(Table1[log_Mtb_NP_Prtn_count])-MIN(Table1[log_Mtb_NP_Prtn_count]))</f>
        <v>0.23137821315975918</v>
      </c>
      <c r="R584" s="59">
        <f>(Table1[[#This Row],[log_Locus_count]]-MIN(Table1[log_Locus_count]))/(MAX(Table1[log_Locus_count])-MIN(Table1[log_Locus_count]))</f>
        <v>0</v>
      </c>
      <c r="S584" s="59">
        <f>(Table1[[#This Row],[log_Alleles_count]]-MIN(Table1[log_Alleles_count]))/(MAX(Table1[log_Alleles_count])-MIN(Table1[log_Alleles_count]))</f>
        <v>0</v>
      </c>
      <c r="T584" s="59">
        <v>0</v>
      </c>
      <c r="U584" s="59">
        <v>0.99629999999999996</v>
      </c>
      <c r="V584" s="59">
        <f>(Table1[[#This Row],[HEG_expr_score]]-MIN(Table1[HEG_expr_score]))/(MAX(Table1[HEG_expr_score])-MIN(Table1[HEG_expr_score]))</f>
        <v>0.33333333333333331</v>
      </c>
    </row>
    <row r="585" spans="17:22" x14ac:dyDescent="0.3">
      <c r="Q585" s="59">
        <f>(Table1[[#This Row],[log_Mtb_NP_Prtn_count]]-MIN(Table1[log_Mtb_NP_Prtn_count]))/(MAX(Table1[log_Mtb_NP_Prtn_count])-MIN(Table1[log_Mtb_NP_Prtn_count]))</f>
        <v>0.36672579134208461</v>
      </c>
      <c r="R585" s="59">
        <f>(Table1[[#This Row],[log_Locus_count]]-MIN(Table1[log_Locus_count]))/(MAX(Table1[log_Locus_count])-MIN(Table1[log_Locus_count]))</f>
        <v>0</v>
      </c>
      <c r="S585" s="59">
        <f>(Table1[[#This Row],[log_Alleles_count]]-MIN(Table1[log_Alleles_count]))/(MAX(Table1[log_Alleles_count])-MIN(Table1[log_Alleles_count]))</f>
        <v>0</v>
      </c>
      <c r="T585" s="59">
        <v>0</v>
      </c>
      <c r="U585" s="59">
        <v>0.99629999999999996</v>
      </c>
      <c r="V585" s="59">
        <f>(Table1[[#This Row],[HEG_expr_score]]-MIN(Table1[HEG_expr_score]))/(MAX(Table1[HEG_expr_score])-MIN(Table1[HEG_expr_score]))</f>
        <v>0.33333333333333331</v>
      </c>
    </row>
    <row r="586" spans="17:22" x14ac:dyDescent="0.3">
      <c r="Q586" s="59">
        <f>(Table1[[#This Row],[log_Mtb_NP_Prtn_count]]-MIN(Table1[log_Mtb_NP_Prtn_count]))/(MAX(Table1[log_Mtb_NP_Prtn_count])-MIN(Table1[log_Mtb_NP_Prtn_count]))</f>
        <v>0.23137821315975918</v>
      </c>
      <c r="R586" s="59">
        <f>(Table1[[#This Row],[log_Locus_count]]-MIN(Table1[log_Locus_count]))/(MAX(Table1[log_Locus_count])-MIN(Table1[log_Locus_count]))</f>
        <v>0.52832083357371873</v>
      </c>
      <c r="S586" s="59">
        <f>(Table1[[#This Row],[log_Alleles_count]]-MIN(Table1[log_Alleles_count]))/(MAX(Table1[log_Alleles_count])-MIN(Table1[log_Alleles_count]))</f>
        <v>0.34374045372979056</v>
      </c>
      <c r="T586" s="59">
        <v>0</v>
      </c>
      <c r="U586" s="59">
        <v>0.99270000000000003</v>
      </c>
      <c r="V586" s="59">
        <f>(Table1[[#This Row],[HEG_expr_score]]-MIN(Table1[HEG_expr_score]))/(MAX(Table1[HEG_expr_score])-MIN(Table1[HEG_expr_score]))</f>
        <v>0.33333333333333331</v>
      </c>
    </row>
    <row r="587" spans="17:22" x14ac:dyDescent="0.3">
      <c r="Q587" s="59">
        <f>(Table1[[#This Row],[log_Mtb_NP_Prtn_count]]-MIN(Table1[log_Mtb_NP_Prtn_count]))/(MAX(Table1[log_Mtb_NP_Prtn_count])-MIN(Table1[log_Mtb_NP_Prtn_count]))</f>
        <v>0.46275642631951835</v>
      </c>
      <c r="R587" s="59">
        <f>(Table1[[#This Row],[log_Locus_count]]-MIN(Table1[log_Locus_count]))/(MAX(Table1[log_Locus_count])-MIN(Table1[log_Locus_count]))</f>
        <v>0</v>
      </c>
      <c r="S587" s="59">
        <f>(Table1[[#This Row],[log_Alleles_count]]-MIN(Table1[log_Alleles_count]))/(MAX(Table1[log_Alleles_count])-MIN(Table1[log_Alleles_count]))</f>
        <v>0</v>
      </c>
      <c r="T587" s="59">
        <v>0</v>
      </c>
      <c r="U587" s="59">
        <v>0.98899999999999999</v>
      </c>
      <c r="V587" s="59">
        <f>(Table1[[#This Row],[HEG_expr_score]]-MIN(Table1[HEG_expr_score]))/(MAX(Table1[HEG_expr_score])-MIN(Table1[HEG_expr_score]))</f>
        <v>0.33333333333333331</v>
      </c>
    </row>
    <row r="588" spans="17:22" x14ac:dyDescent="0.3">
      <c r="Q588" s="59">
        <f>(Table1[[#This Row],[log_Mtb_NP_Prtn_count]]-MIN(Table1[log_Mtb_NP_Prtn_count]))/(MAX(Table1[log_Mtb_NP_Prtn_count])-MIN(Table1[log_Mtb_NP_Prtn_count]))</f>
        <v>0.23137821315975918</v>
      </c>
      <c r="R588" s="59">
        <f>(Table1[[#This Row],[log_Locus_count]]-MIN(Table1[log_Locus_count]))/(MAX(Table1[log_Locus_count])-MIN(Table1[log_Locus_count]))</f>
        <v>0.52832083357371873</v>
      </c>
      <c r="S588" s="59">
        <f>(Table1[[#This Row],[log_Alleles_count]]-MIN(Table1[log_Alleles_count]))/(MAX(Table1[log_Alleles_count])-MIN(Table1[log_Alleles_count]))</f>
        <v>0.34374045372979056</v>
      </c>
      <c r="T588" s="59">
        <v>0</v>
      </c>
      <c r="U588" s="59">
        <v>1</v>
      </c>
      <c r="V588" s="59">
        <f>(Table1[[#This Row],[HEG_expr_score]]-MIN(Table1[HEG_expr_score]))/(MAX(Table1[HEG_expr_score])-MIN(Table1[HEG_expr_score]))</f>
        <v>0.33333333333333331</v>
      </c>
    </row>
    <row r="589" spans="17:22" x14ac:dyDescent="0.3">
      <c r="Q589" s="59">
        <f>(Table1[[#This Row],[log_Mtb_NP_Prtn_count]]-MIN(Table1[log_Mtb_NP_Prtn_count]))/(MAX(Table1[log_Mtb_NP_Prtn_count])-MIN(Table1[log_Mtb_NP_Prtn_count]))</f>
        <v>0.23137821315975918</v>
      </c>
      <c r="R589" s="59">
        <f>(Table1[[#This Row],[log_Locus_count]]-MIN(Table1[log_Locus_count]))/(MAX(Table1[log_Locus_count])-MIN(Table1[log_Locus_count]))</f>
        <v>0</v>
      </c>
      <c r="S589" s="59">
        <f>(Table1[[#This Row],[log_Alleles_count]]-MIN(Table1[log_Alleles_count]))/(MAX(Table1[log_Alleles_count])-MIN(Table1[log_Alleles_count]))</f>
        <v>0</v>
      </c>
      <c r="T589" s="59">
        <v>0</v>
      </c>
      <c r="U589" s="59">
        <v>1</v>
      </c>
      <c r="V589" s="59">
        <f>(Table1[[#This Row],[HEG_expr_score]]-MIN(Table1[HEG_expr_score]))/(MAX(Table1[HEG_expr_score])-MIN(Table1[HEG_expr_score]))</f>
        <v>0.33333333333333331</v>
      </c>
    </row>
    <row r="590" spans="17:22" x14ac:dyDescent="0.3">
      <c r="Q590" s="59">
        <f>(Table1[[#This Row],[log_Mtb_NP_Prtn_count]]-MIN(Table1[log_Mtb_NP_Prtn_count]))/(MAX(Table1[log_Mtb_NP_Prtn_count])-MIN(Table1[log_Mtb_NP_Prtn_count]))</f>
        <v>0.23137821315975918</v>
      </c>
      <c r="R590" s="59">
        <f>(Table1[[#This Row],[log_Locus_count]]-MIN(Table1[log_Locus_count]))/(MAX(Table1[log_Locus_count])-MIN(Table1[log_Locus_count]))</f>
        <v>0.52832083357371873</v>
      </c>
      <c r="S590" s="59">
        <f>(Table1[[#This Row],[log_Alleles_count]]-MIN(Table1[log_Alleles_count]))/(MAX(Table1[log_Alleles_count])-MIN(Table1[log_Alleles_count]))</f>
        <v>0.23463936301137822</v>
      </c>
      <c r="T590" s="59">
        <v>0</v>
      </c>
      <c r="U590" s="59">
        <v>1</v>
      </c>
      <c r="V590" s="59">
        <f>(Table1[[#This Row],[HEG_expr_score]]-MIN(Table1[HEG_expr_score]))/(MAX(Table1[HEG_expr_score])-MIN(Table1[HEG_expr_score]))</f>
        <v>0.33333333333333331</v>
      </c>
    </row>
    <row r="591" spans="17:22" x14ac:dyDescent="0.3">
      <c r="Q591" s="59">
        <f>(Table1[[#This Row],[log_Mtb_NP_Prtn_count]]-MIN(Table1[log_Mtb_NP_Prtn_count]))/(MAX(Table1[log_Mtb_NP_Prtn_count])-MIN(Table1[log_Mtb_NP_Prtn_count]))</f>
        <v>0.23137821315975918</v>
      </c>
      <c r="R591" s="59">
        <f>(Table1[[#This Row],[log_Locus_count]]-MIN(Table1[log_Locus_count]))/(MAX(Table1[log_Locus_count])-MIN(Table1[log_Locus_count]))</f>
        <v>0.33333333333333337</v>
      </c>
      <c r="S591" s="59">
        <f>(Table1[[#This Row],[log_Alleles_count]]-MIN(Table1[log_Alleles_count]))/(MAX(Table1[log_Alleles_count])-MIN(Table1[log_Alleles_count]))</f>
        <v>0.23463936301137822</v>
      </c>
      <c r="T591" s="59">
        <v>0</v>
      </c>
      <c r="U591" s="59">
        <v>1</v>
      </c>
      <c r="V591" s="59">
        <f>(Table1[[#This Row],[HEG_expr_score]]-MIN(Table1[HEG_expr_score]))/(MAX(Table1[HEG_expr_score])-MIN(Table1[HEG_expr_score]))</f>
        <v>0</v>
      </c>
    </row>
    <row r="592" spans="17:22" x14ac:dyDescent="0.3">
      <c r="Q592" s="59">
        <f>(Table1[[#This Row],[log_Mtb_NP_Prtn_count]]-MIN(Table1[log_Mtb_NP_Prtn_count]))/(MAX(Table1[log_Mtb_NP_Prtn_count])-MIN(Table1[log_Mtb_NP_Prtn_count]))</f>
        <v>0.23137821315975918</v>
      </c>
      <c r="R592" s="59">
        <f>(Table1[[#This Row],[log_Locus_count]]-MIN(Table1[log_Locus_count]))/(MAX(Table1[log_Locus_count])-MIN(Table1[log_Locus_count]))</f>
        <v>0.52832083357371873</v>
      </c>
      <c r="S592" s="59">
        <f>(Table1[[#This Row],[log_Alleles_count]]-MIN(Table1[log_Alleles_count]))/(MAX(Table1[log_Alleles_count])-MIN(Table1[log_Alleles_count]))</f>
        <v>0.23463936301137822</v>
      </c>
      <c r="T592" s="59">
        <v>0</v>
      </c>
      <c r="U592" s="59">
        <v>1</v>
      </c>
      <c r="V592" s="59">
        <f>(Table1[[#This Row],[HEG_expr_score]]-MIN(Table1[HEG_expr_score]))/(MAX(Table1[HEG_expr_score])-MIN(Table1[HEG_expr_score]))</f>
        <v>0.33333333333333331</v>
      </c>
    </row>
    <row r="593" spans="17:22" x14ac:dyDescent="0.3">
      <c r="Q593" s="59">
        <f>(Table1[[#This Row],[log_Mtb_NP_Prtn_count]]-MIN(Table1[log_Mtb_NP_Prtn_count]))/(MAX(Table1[log_Mtb_NP_Prtn_count])-MIN(Table1[log_Mtb_NP_Prtn_count]))</f>
        <v>0.5372435736804817</v>
      </c>
      <c r="R593" s="59">
        <f>(Table1[[#This Row],[log_Locus_count]]-MIN(Table1[log_Locus_count]))/(MAX(Table1[log_Locus_count])-MIN(Table1[log_Locus_count]))</f>
        <v>0.66666666666666674</v>
      </c>
      <c r="S593" s="59">
        <f>(Table1[[#This Row],[log_Alleles_count]]-MIN(Table1[log_Alleles_count]))/(MAX(Table1[log_Alleles_count])-MIN(Table1[log_Alleles_count]))</f>
        <v>0.44412286644879784</v>
      </c>
      <c r="T593" s="59">
        <v>0</v>
      </c>
      <c r="U593" s="59">
        <v>1</v>
      </c>
      <c r="V593" s="59">
        <f>(Table1[[#This Row],[HEG_expr_score]]-MIN(Table1[HEG_expr_score]))/(MAX(Table1[HEG_expr_score])-MIN(Table1[HEG_expr_score]))</f>
        <v>0.33333333333333331</v>
      </c>
    </row>
    <row r="594" spans="17:22" x14ac:dyDescent="0.3">
      <c r="Q594" s="59">
        <f>(Table1[[#This Row],[log_Mtb_NP_Prtn_count]]-MIN(Table1[log_Mtb_NP_Prtn_count]))/(MAX(Table1[log_Mtb_NP_Prtn_count])-MIN(Table1[log_Mtb_NP_Prtn_count]))</f>
        <v>0.36672579134208461</v>
      </c>
      <c r="R594" s="59">
        <f>(Table1[[#This Row],[log_Locus_count]]-MIN(Table1[log_Locus_count]))/(MAX(Table1[log_Locus_count])-MIN(Table1[log_Locus_count]))</f>
        <v>0.77397603162912088</v>
      </c>
      <c r="S594" s="59">
        <f>(Table1[[#This Row],[log_Alleles_count]]-MIN(Table1[log_Alleles_count]))/(MAX(Table1[log_Alleles_count])-MIN(Table1[log_Alleles_count]))</f>
        <v>0.78786332017858829</v>
      </c>
      <c r="T594" s="59">
        <v>0</v>
      </c>
      <c r="U594" s="59">
        <v>1</v>
      </c>
      <c r="V594" s="59">
        <f>(Table1[[#This Row],[HEG_expr_score]]-MIN(Table1[HEG_expr_score]))/(MAX(Table1[HEG_expr_score])-MIN(Table1[HEG_expr_score]))</f>
        <v>0.33333333333333331</v>
      </c>
    </row>
    <row r="595" spans="17:22" x14ac:dyDescent="0.3">
      <c r="Q595" s="59">
        <f>(Table1[[#This Row],[log_Mtb_NP_Prtn_count]]-MIN(Table1[log_Mtb_NP_Prtn_count]))/(MAX(Table1[log_Mtb_NP_Prtn_count])-MIN(Table1[log_Mtb_NP_Prtn_count]))</f>
        <v>0.23137821315975918</v>
      </c>
      <c r="R595" s="59">
        <f>(Table1[[#This Row],[log_Locus_count]]-MIN(Table1[log_Locus_count]))/(MAX(Table1[log_Locus_count])-MIN(Table1[log_Locus_count]))</f>
        <v>0.77397603162912088</v>
      </c>
      <c r="S595" s="59">
        <f>(Table1[[#This Row],[log_Alleles_count]]-MIN(Table1[log_Alleles_count]))/(MAX(Table1[log_Alleles_count])-MIN(Table1[log_Alleles_count]))</f>
        <v>0.69585758706353373</v>
      </c>
      <c r="T595" s="59">
        <v>0</v>
      </c>
      <c r="U595" s="59">
        <v>1</v>
      </c>
      <c r="V595" s="59">
        <f>(Table1[[#This Row],[HEG_expr_score]]-MIN(Table1[HEG_expr_score]))/(MAX(Table1[HEG_expr_score])-MIN(Table1[HEG_expr_score]))</f>
        <v>0</v>
      </c>
    </row>
    <row r="596" spans="17:22" x14ac:dyDescent="0.3">
      <c r="Q596" s="59">
        <f>(Table1[[#This Row],[log_Mtb_NP_Prtn_count]]-MIN(Table1[log_Mtb_NP_Prtn_count]))/(MAX(Table1[log_Mtb_NP_Prtn_count])-MIN(Table1[log_Mtb_NP_Prtn_count]))</f>
        <v>0.23137821315975918</v>
      </c>
      <c r="R596" s="59">
        <f>(Table1[[#This Row],[log_Locus_count]]-MIN(Table1[log_Locus_count]))/(MAX(Table1[log_Locus_count])-MIN(Table1[log_Locus_count]))</f>
        <v>0.77397603162912088</v>
      </c>
      <c r="S596" s="59">
        <f>(Table1[[#This Row],[log_Alleles_count]]-MIN(Table1[log_Alleles_count]))/(MAX(Table1[log_Alleles_count])-MIN(Table1[log_Alleles_count]))</f>
        <v>0.69585758706353373</v>
      </c>
      <c r="T596" s="59">
        <v>0</v>
      </c>
      <c r="U596" s="59">
        <v>0.98529999999999995</v>
      </c>
      <c r="V596" s="59">
        <f>(Table1[[#This Row],[HEG_expr_score]]-MIN(Table1[HEG_expr_score]))/(MAX(Table1[HEG_expr_score])-MIN(Table1[HEG_expr_score]))</f>
        <v>0</v>
      </c>
    </row>
    <row r="597" spans="17:22" x14ac:dyDescent="0.3">
      <c r="Q597" s="59">
        <f>(Table1[[#This Row],[log_Mtb_NP_Prtn_count]]-MIN(Table1[log_Mtb_NP_Prtn_count]))/(MAX(Table1[log_Mtb_NP_Prtn_count])-MIN(Table1[log_Mtb_NP_Prtn_count]))</f>
        <v>0.36672579134208461</v>
      </c>
      <c r="R597" s="59">
        <f>(Table1[[#This Row],[log_Locus_count]]-MIN(Table1[log_Locus_count]))/(MAX(Table1[log_Locus_count])-MIN(Table1[log_Locus_count]))</f>
        <v>0.8616541669070521</v>
      </c>
      <c r="S597" s="59">
        <f>(Table1[[#This Row],[log_Alleles_count]]-MIN(Table1[log_Alleles_count]))/(MAX(Table1[log_Alleles_count])-MIN(Table1[log_Alleles_count]))</f>
        <v>0.66967243416092381</v>
      </c>
      <c r="T597" s="59">
        <v>0</v>
      </c>
      <c r="U597" s="59">
        <v>0.99629999999999996</v>
      </c>
      <c r="V597" s="59">
        <f>(Table1[[#This Row],[HEG_expr_score]]-MIN(Table1[HEG_expr_score]))/(MAX(Table1[HEG_expr_score])-MIN(Table1[HEG_expr_score]))</f>
        <v>0.33333333333333331</v>
      </c>
    </row>
    <row r="598" spans="17:22" x14ac:dyDescent="0.3">
      <c r="Q598" s="59">
        <f>(Table1[[#This Row],[log_Mtb_NP_Prtn_count]]-MIN(Table1[log_Mtb_NP_Prtn_count]))/(MAX(Table1[log_Mtb_NP_Prtn_count])-MIN(Table1[log_Mtb_NP_Prtn_count]))</f>
        <v>0.23137821315975918</v>
      </c>
      <c r="R598" s="59">
        <f>(Table1[[#This Row],[log_Locus_count]]-MIN(Table1[log_Locus_count]))/(MAX(Table1[log_Locus_count])-MIN(Table1[log_Locus_count]))</f>
        <v>0.66666666666666674</v>
      </c>
      <c r="S598" s="59">
        <f>(Table1[[#This Row],[log_Alleles_count]]-MIN(Table1[log_Alleles_count]))/(MAX(Table1[log_Alleles_count])-MIN(Table1[log_Alleles_count]))</f>
        <v>0.71168541600698676</v>
      </c>
      <c r="T598" s="59">
        <v>0</v>
      </c>
      <c r="U598" s="59">
        <v>1</v>
      </c>
      <c r="V598" s="59">
        <f>(Table1[[#This Row],[HEG_expr_score]]-MIN(Table1[HEG_expr_score]))/(MAX(Table1[HEG_expr_score])-MIN(Table1[HEG_expr_score]))</f>
        <v>0.33333333333333331</v>
      </c>
    </row>
    <row r="599" spans="17:22" x14ac:dyDescent="0.3">
      <c r="Q599" s="59">
        <f>(Table1[[#This Row],[log_Mtb_NP_Prtn_count]]-MIN(Table1[log_Mtb_NP_Prtn_count]))/(MAX(Table1[log_Mtb_NP_Prtn_count])-MIN(Table1[log_Mtb_NP_Prtn_count]))</f>
        <v>0.23137821315975918</v>
      </c>
      <c r="R599" s="59">
        <f>(Table1[[#This Row],[log_Locus_count]]-MIN(Table1[log_Locus_count]))/(MAX(Table1[log_Locus_count])-MIN(Table1[log_Locus_count]))</f>
        <v>0.33333333333333337</v>
      </c>
      <c r="S599" s="59">
        <f>(Table1[[#This Row],[log_Alleles_count]]-MIN(Table1[log_Alleles_count]))/(MAX(Table1[log_Alleles_count])-MIN(Table1[log_Alleles_count]))</f>
        <v>0.41560350504112153</v>
      </c>
      <c r="T599" s="59">
        <v>0</v>
      </c>
      <c r="U599" s="59">
        <v>1</v>
      </c>
      <c r="V599" s="59">
        <f>(Table1[[#This Row],[HEG_expr_score]]-MIN(Table1[HEG_expr_score]))/(MAX(Table1[HEG_expr_score])-MIN(Table1[HEG_expr_score]))</f>
        <v>0.33333333333333331</v>
      </c>
    </row>
    <row r="600" spans="17:22" x14ac:dyDescent="0.3">
      <c r="Q600" s="59">
        <f>(Table1[[#This Row],[log_Mtb_NP_Prtn_count]]-MIN(Table1[log_Mtb_NP_Prtn_count]))/(MAX(Table1[log_Mtb_NP_Prtn_count])-MIN(Table1[log_Mtb_NP_Prtn_count]))</f>
        <v>0.23137821315975918</v>
      </c>
      <c r="R600" s="59">
        <f>(Table1[[#This Row],[log_Locus_count]]-MIN(Table1[log_Locus_count]))/(MAX(Table1[log_Locus_count])-MIN(Table1[log_Locus_count]))</f>
        <v>0.66666666666666674</v>
      </c>
      <c r="S600" s="59">
        <f>(Table1[[#This Row],[log_Alleles_count]]-MIN(Table1[log_Alleles_count]))/(MAX(Table1[log_Alleles_count])-MIN(Table1[log_Alleles_count]))</f>
        <v>0.71168541600698676</v>
      </c>
      <c r="T600" s="59">
        <v>0</v>
      </c>
      <c r="U600" s="59">
        <v>1</v>
      </c>
      <c r="V600" s="59">
        <f>(Table1[[#This Row],[HEG_expr_score]]-MIN(Table1[HEG_expr_score]))/(MAX(Table1[HEG_expr_score])-MIN(Table1[HEG_expr_score]))</f>
        <v>0.33333333333333331</v>
      </c>
    </row>
    <row r="601" spans="17:22" x14ac:dyDescent="0.3">
      <c r="Q601" s="59">
        <f>(Table1[[#This Row],[log_Mtb_NP_Prtn_count]]-MIN(Table1[log_Mtb_NP_Prtn_count]))/(MAX(Table1[log_Mtb_NP_Prtn_count])-MIN(Table1[log_Mtb_NP_Prtn_count]))</f>
        <v>0.23137821315975918</v>
      </c>
      <c r="R601" s="59">
        <f>(Table1[[#This Row],[log_Locus_count]]-MIN(Table1[log_Locus_count]))/(MAX(Table1[log_Locus_count])-MIN(Table1[log_Locus_count]))</f>
        <v>0.66666666666666674</v>
      </c>
      <c r="S601" s="59">
        <f>(Table1[[#This Row],[log_Alleles_count]]-MIN(Table1[log_Alleles_count]))/(MAX(Table1[log_Alleles_count])-MIN(Table1[log_Alleles_count]))</f>
        <v>0.53072127397724345</v>
      </c>
      <c r="T601" s="59">
        <v>0</v>
      </c>
      <c r="U601" s="59">
        <v>1</v>
      </c>
      <c r="V601" s="59">
        <f>(Table1[[#This Row],[HEG_expr_score]]-MIN(Table1[HEG_expr_score]))/(MAX(Table1[HEG_expr_score])-MIN(Table1[HEG_expr_score]))</f>
        <v>0</v>
      </c>
    </row>
    <row r="602" spans="17:22" x14ac:dyDescent="0.3">
      <c r="Q602" s="59">
        <f>(Table1[[#This Row],[log_Mtb_NP_Prtn_count]]-MIN(Table1[log_Mtb_NP_Prtn_count]))/(MAX(Table1[log_Mtb_NP_Prtn_count])-MIN(Table1[log_Mtb_NP_Prtn_count]))</f>
        <v>0.23137821315975918</v>
      </c>
      <c r="R602" s="59">
        <f>(Table1[[#This Row],[log_Locus_count]]-MIN(Table1[log_Locus_count]))/(MAX(Table1[log_Locus_count])-MIN(Table1[log_Locus_count]))</f>
        <v>0.66666666666666674</v>
      </c>
      <c r="S602" s="59">
        <f>(Table1[[#This Row],[log_Alleles_count]]-MIN(Table1[log_Alleles_count]))/(MAX(Table1[log_Alleles_count])-MIN(Table1[log_Alleles_count]))</f>
        <v>0.53072127397724345</v>
      </c>
      <c r="T602" s="59">
        <v>0</v>
      </c>
      <c r="U602" s="59">
        <v>1</v>
      </c>
      <c r="V602" s="59">
        <f>(Table1[[#This Row],[HEG_expr_score]]-MIN(Table1[HEG_expr_score]))/(MAX(Table1[HEG_expr_score])-MIN(Table1[HEG_expr_score]))</f>
        <v>0.33333333333333331</v>
      </c>
    </row>
    <row r="603" spans="17:22" x14ac:dyDescent="0.3">
      <c r="Q603" s="59">
        <f>(Table1[[#This Row],[log_Mtb_NP_Prtn_count]]-MIN(Table1[log_Mtb_NP_Prtn_count]))/(MAX(Table1[log_Mtb_NP_Prtn_count])-MIN(Table1[log_Mtb_NP_Prtn_count]))</f>
        <v>0.23137821315975918</v>
      </c>
      <c r="R603" s="59">
        <f>(Table1[[#This Row],[log_Locus_count]]-MIN(Table1[log_Locus_count]))/(MAX(Table1[log_Locus_count])-MIN(Table1[log_Locus_count]))</f>
        <v>0.66666666666666674</v>
      </c>
      <c r="S603" s="59">
        <f>(Table1[[#This Row],[log_Alleles_count]]-MIN(Table1[log_Alleles_count]))/(MAX(Table1[log_Alleles_count])-MIN(Table1[log_Alleles_count]))</f>
        <v>0.73342395543969241</v>
      </c>
      <c r="T603" s="59">
        <v>0</v>
      </c>
      <c r="U603" s="59">
        <v>1</v>
      </c>
      <c r="V603" s="59">
        <f>(Table1[[#This Row],[HEG_expr_score]]-MIN(Table1[HEG_expr_score]))/(MAX(Table1[HEG_expr_score])-MIN(Table1[HEG_expr_score]))</f>
        <v>0.66666666666666663</v>
      </c>
    </row>
    <row r="604" spans="17:22" x14ac:dyDescent="0.3">
      <c r="Q604" s="59">
        <f>(Table1[[#This Row],[log_Mtb_NP_Prtn_count]]-MIN(Table1[log_Mtb_NP_Prtn_count]))/(MAX(Table1[log_Mtb_NP_Prtn_count])-MIN(Table1[log_Mtb_NP_Prtn_count]))</f>
        <v>0.23137821315975918</v>
      </c>
      <c r="R604" s="59">
        <f>(Table1[[#This Row],[log_Locus_count]]-MIN(Table1[log_Locus_count]))/(MAX(Table1[log_Locus_count])-MIN(Table1[log_Locus_count]))</f>
        <v>0.66666666666666674</v>
      </c>
      <c r="S604" s="59">
        <f>(Table1[[#This Row],[log_Alleles_count]]-MIN(Table1[log_Alleles_count]))/(MAX(Table1[log_Alleles_count])-MIN(Table1[log_Alleles_count]))</f>
        <v>0.54781663158060112</v>
      </c>
      <c r="T604" s="59">
        <v>0</v>
      </c>
      <c r="U604" s="59">
        <v>1</v>
      </c>
      <c r="V604" s="59">
        <f>(Table1[[#This Row],[HEG_expr_score]]-MIN(Table1[HEG_expr_score]))/(MAX(Table1[HEG_expr_score])-MIN(Table1[HEG_expr_score]))</f>
        <v>0.33333333333333331</v>
      </c>
    </row>
    <row r="605" spans="17:22" x14ac:dyDescent="0.3">
      <c r="Q605" s="59">
        <f>(Table1[[#This Row],[log_Mtb_NP_Prtn_count]]-MIN(Table1[log_Mtb_NP_Prtn_count]))/(MAX(Table1[log_Mtb_NP_Prtn_count])-MIN(Table1[log_Mtb_NP_Prtn_count]))</f>
        <v>0.23137821315975918</v>
      </c>
      <c r="R605" s="59">
        <f>(Table1[[#This Row],[log_Locus_count]]-MIN(Table1[log_Locus_count]))/(MAX(Table1[log_Locus_count])-MIN(Table1[log_Locus_count]))</f>
        <v>0.66666666666666674</v>
      </c>
      <c r="S605" s="59">
        <f>(Table1[[#This Row],[log_Alleles_count]]-MIN(Table1[log_Alleles_count]))/(MAX(Table1[log_Alleles_count])-MIN(Table1[log_Alleles_count]))</f>
        <v>0.38268031849431083</v>
      </c>
      <c r="T605" s="59">
        <v>0</v>
      </c>
      <c r="U605" s="59">
        <v>0.99629999999999996</v>
      </c>
      <c r="V605" s="59">
        <f>(Table1[[#This Row],[HEG_expr_score]]-MIN(Table1[HEG_expr_score]))/(MAX(Table1[HEG_expr_score])-MIN(Table1[HEG_expr_score]))</f>
        <v>0</v>
      </c>
    </row>
    <row r="606" spans="17:22" x14ac:dyDescent="0.3">
      <c r="Q606" s="59">
        <f>(Table1[[#This Row],[log_Mtb_NP_Prtn_count]]-MIN(Table1[log_Mtb_NP_Prtn_count]))/(MAX(Table1[log_Mtb_NP_Prtn_count])-MIN(Table1[log_Mtb_NP_Prtn_count]))</f>
        <v>0.23137821315975918</v>
      </c>
      <c r="R606" s="59">
        <f>(Table1[[#This Row],[log_Locus_count]]-MIN(Table1[log_Locus_count]))/(MAX(Table1[log_Locus_count])-MIN(Table1[log_Locus_count]))</f>
        <v>0.77397603162912088</v>
      </c>
      <c r="S606" s="59">
        <f>(Table1[[#This Row],[log_Alleles_count]]-MIN(Table1[log_Alleles_count]))/(MAX(Table1[log_Alleles_count])-MIN(Table1[log_Alleles_count]))</f>
        <v>0.70391808903413466</v>
      </c>
      <c r="T606" s="59">
        <v>0</v>
      </c>
      <c r="U606" s="59">
        <v>0.99629999999999996</v>
      </c>
      <c r="V606" s="59">
        <f>(Table1[[#This Row],[HEG_expr_score]]-MIN(Table1[HEG_expr_score]))/(MAX(Table1[HEG_expr_score])-MIN(Table1[HEG_expr_score]))</f>
        <v>1</v>
      </c>
    </row>
    <row r="607" spans="17:22" x14ac:dyDescent="0.3">
      <c r="Q607" s="59">
        <f>(Table1[[#This Row],[log_Mtb_NP_Prtn_count]]-MIN(Table1[log_Mtb_NP_Prtn_count]))/(MAX(Table1[log_Mtb_NP_Prtn_count])-MIN(Table1[log_Mtb_NP_Prtn_count]))</f>
        <v>0.36672579134208461</v>
      </c>
      <c r="R607" s="59">
        <f>(Table1[[#This Row],[log_Locus_count]]-MIN(Table1[log_Locus_count]))/(MAX(Table1[log_Locus_count])-MIN(Table1[log_Locus_count]))</f>
        <v>0.52832083357371873</v>
      </c>
      <c r="S607" s="59">
        <f>(Table1[[#This Row],[log_Alleles_count]]-MIN(Table1[log_Alleles_count]))/(MAX(Table1[log_Alleles_count])-MIN(Table1[log_Alleles_count]))</f>
        <v>0.29608191096586522</v>
      </c>
      <c r="T607" s="59">
        <v>0</v>
      </c>
      <c r="U607" s="59">
        <v>0.99270000000000003</v>
      </c>
      <c r="V607" s="59">
        <f>(Table1[[#This Row],[HEG_expr_score]]-MIN(Table1[HEG_expr_score]))/(MAX(Table1[HEG_expr_score])-MIN(Table1[HEG_expr_score]))</f>
        <v>1</v>
      </c>
    </row>
    <row r="608" spans="17:22" x14ac:dyDescent="0.3">
      <c r="Q608" s="59">
        <f>(Table1[[#This Row],[log_Mtb_NP_Prtn_count]]-MIN(Table1[log_Mtb_NP_Prtn_count]))/(MAX(Table1[log_Mtb_NP_Prtn_count])-MIN(Table1[log_Mtb_NP_Prtn_count]))</f>
        <v>0.23137821315975918</v>
      </c>
      <c r="R608" s="59">
        <f>(Table1[[#This Row],[log_Locus_count]]-MIN(Table1[log_Locus_count]))/(MAX(Table1[log_Locus_count])-MIN(Table1[log_Locus_count]))</f>
        <v>0.52832083357371873</v>
      </c>
      <c r="S608" s="59">
        <f>(Table1[[#This Row],[log_Alleles_count]]-MIN(Table1[log_Alleles_count]))/(MAX(Table1[log_Alleles_count])-MIN(Table1[log_Alleles_count]))</f>
        <v>0.34374045372979056</v>
      </c>
      <c r="T608" s="59">
        <v>0</v>
      </c>
      <c r="U608" s="59">
        <v>1</v>
      </c>
      <c r="V608" s="59">
        <f>(Table1[[#This Row],[HEG_expr_score]]-MIN(Table1[HEG_expr_score]))/(MAX(Table1[HEG_expr_score])-MIN(Table1[HEG_expr_score]))</f>
        <v>0.33333333333333331</v>
      </c>
    </row>
    <row r="609" spans="17:22" x14ac:dyDescent="0.3">
      <c r="Q609" s="59">
        <f>(Table1[[#This Row],[log_Mtb_NP_Prtn_count]]-MIN(Table1[log_Mtb_NP_Prtn_count]))/(MAX(Table1[log_Mtb_NP_Prtn_count])-MIN(Table1[log_Mtb_NP_Prtn_count]))</f>
        <v>0.23137821315975918</v>
      </c>
      <c r="R609" s="59">
        <f>(Table1[[#This Row],[log_Locus_count]]-MIN(Table1[log_Locus_count]))/(MAX(Table1[log_Locus_count])-MIN(Table1[log_Locus_count]))</f>
        <v>0.52832083357371873</v>
      </c>
      <c r="S609" s="59">
        <f>(Table1[[#This Row],[log_Alleles_count]]-MIN(Table1[log_Alleles_count]))/(MAX(Table1[log_Alleles_count])-MIN(Table1[log_Alleles_count]))</f>
        <v>0.46927872602275644</v>
      </c>
      <c r="T609" s="59">
        <v>0</v>
      </c>
      <c r="U609" s="59">
        <v>0.96699999999999997</v>
      </c>
      <c r="V609" s="59">
        <f>(Table1[[#This Row],[HEG_expr_score]]-MIN(Table1[HEG_expr_score]))/(MAX(Table1[HEG_expr_score])-MIN(Table1[HEG_expr_score]))</f>
        <v>0</v>
      </c>
    </row>
    <row r="610" spans="17:22" x14ac:dyDescent="0.3">
      <c r="Q610" s="59">
        <f>(Table1[[#This Row],[log_Mtb_NP_Prtn_count]]-MIN(Table1[log_Mtb_NP_Prtn_count]))/(MAX(Table1[log_Mtb_NP_Prtn_count])-MIN(Table1[log_Mtb_NP_Prtn_count]))</f>
        <v>0.23137821315975918</v>
      </c>
      <c r="R610" s="59">
        <f>(Table1[[#This Row],[log_Locus_count]]-MIN(Table1[log_Locus_count]))/(MAX(Table1[log_Locus_count])-MIN(Table1[log_Locus_count]))</f>
        <v>0.66666666666666674</v>
      </c>
      <c r="S610" s="59">
        <f>(Table1[[#This Row],[log_Alleles_count]]-MIN(Table1[log_Alleles_count]))/(MAX(Table1[log_Alleles_count])-MIN(Table1[log_Alleles_count]))</f>
        <v>0.59216382193173045</v>
      </c>
      <c r="T610" s="59">
        <v>0.40600000000000003</v>
      </c>
      <c r="U610" s="59">
        <v>3.6600000000000001E-2</v>
      </c>
      <c r="V610" s="59">
        <f>(Table1[[#This Row],[HEG_expr_score]]-MIN(Table1[HEG_expr_score]))/(MAX(Table1[HEG_expr_score])-MIN(Table1[HEG_expr_score]))</f>
        <v>0.66666666666666663</v>
      </c>
    </row>
  </sheetData>
  <pageMargins left="0.7" right="0.7" top="0.75" bottom="0.75" header="0.3" footer="0.3"/>
  <drawing r:id="rId9"/>
  <tableParts count="2">
    <tablePart r:id="rId10"/>
    <tablePart r:id="rId1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10"/>
  <sheetViews>
    <sheetView topLeftCell="AH1" zoomScaleNormal="100" workbookViewId="0">
      <selection activeCell="AL607" sqref="AL607"/>
    </sheetView>
  </sheetViews>
  <sheetFormatPr defaultRowHeight="14.4" x14ac:dyDescent="0.3"/>
  <cols>
    <col min="1" max="1" width="8.88671875" bestFit="1" customWidth="1"/>
    <col min="2" max="2" width="31.6640625" bestFit="1" customWidth="1"/>
    <col min="3" max="3" width="12.6640625" bestFit="1" customWidth="1"/>
    <col min="4" max="4" width="55" customWidth="1"/>
    <col min="5" max="5" width="20.88671875" bestFit="1" customWidth="1"/>
    <col min="6" max="6" width="24.5546875" bestFit="1" customWidth="1"/>
    <col min="7" max="7" width="28.88671875" bestFit="1" customWidth="1"/>
    <col min="8" max="8" width="35.44140625" customWidth="1"/>
    <col min="9" max="9" width="20.5546875" bestFit="1" customWidth="1"/>
    <col min="10" max="10" width="17.109375" customWidth="1"/>
    <col min="11" max="11" width="18.5546875" bestFit="1" customWidth="1"/>
    <col min="12" max="12" width="62.6640625" customWidth="1"/>
    <col min="13" max="13" width="20.6640625" bestFit="1" customWidth="1"/>
    <col min="14" max="14" width="16.6640625" bestFit="1" customWidth="1"/>
    <col min="15" max="15" width="18.44140625" bestFit="1" customWidth="1"/>
    <col min="16" max="16" width="20.88671875" bestFit="1" customWidth="1"/>
    <col min="17" max="17" width="23.6640625" bestFit="1" customWidth="1"/>
    <col min="18" max="18" width="20.33203125" customWidth="1"/>
    <col min="19" max="19" width="13.88671875" bestFit="1" customWidth="1"/>
    <col min="20" max="20" width="17.5546875" bestFit="1" customWidth="1"/>
    <col min="21" max="21" width="21.88671875" bestFit="1" customWidth="1"/>
    <col min="22" max="22" width="66.5546875" customWidth="1"/>
    <col min="23" max="23" width="14.44140625" bestFit="1" customWidth="1"/>
    <col min="24" max="24" width="18.109375" bestFit="1" customWidth="1"/>
    <col min="25" max="25" width="22.44140625" bestFit="1" customWidth="1"/>
    <col min="26" max="26" width="8.33203125" bestFit="1" customWidth="1"/>
    <col min="27" max="27" width="7.6640625" bestFit="1" customWidth="1"/>
    <col min="28" max="28" width="16.33203125" bestFit="1" customWidth="1"/>
    <col min="29" max="29" width="10.6640625" bestFit="1" customWidth="1"/>
    <col min="30" max="30" width="26.6640625" customWidth="1"/>
    <col min="31" max="31" width="59.109375" customWidth="1"/>
    <col min="32" max="32" width="16.6640625" bestFit="1" customWidth="1"/>
    <col min="33" max="33" width="16.33203125" bestFit="1" customWidth="1"/>
    <col min="34" max="34" width="21.109375" bestFit="1" customWidth="1"/>
    <col min="35" max="35" width="38.44140625" customWidth="1"/>
    <col min="36" max="36" width="31.44140625" customWidth="1"/>
    <col min="37" max="37" width="15.6640625" bestFit="1" customWidth="1"/>
    <col min="38" max="38" width="32.44140625" bestFit="1" customWidth="1"/>
    <col min="39" max="39" width="16.88671875" bestFit="1" customWidth="1"/>
    <col min="40" max="40" width="24.88671875" bestFit="1" customWidth="1"/>
    <col min="41" max="41" width="13.5546875" bestFit="1" customWidth="1"/>
    <col min="42" max="42" width="16.44140625" bestFit="1" customWidth="1"/>
  </cols>
  <sheetData>
    <row r="1" spans="1:42" x14ac:dyDescent="0.3">
      <c r="A1" t="s">
        <v>453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402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481</v>
      </c>
      <c r="AE1" t="s">
        <v>482</v>
      </c>
      <c r="AF1" t="s">
        <v>483</v>
      </c>
      <c r="AG1" t="s">
        <v>484</v>
      </c>
      <c r="AH1" t="s">
        <v>485</v>
      </c>
      <c r="AI1" t="s">
        <v>486</v>
      </c>
      <c r="AJ1" t="s">
        <v>487</v>
      </c>
      <c r="AK1" t="s">
        <v>488</v>
      </c>
      <c r="AL1" t="s">
        <v>489</v>
      </c>
      <c r="AM1" t="s">
        <v>490</v>
      </c>
      <c r="AN1" t="s">
        <v>491</v>
      </c>
      <c r="AO1" t="s">
        <v>492</v>
      </c>
      <c r="AP1" t="s">
        <v>493</v>
      </c>
    </row>
    <row r="2" spans="1:42" hidden="1" x14ac:dyDescent="0.3">
      <c r="A2">
        <v>19</v>
      </c>
      <c r="B2" t="s">
        <v>1295</v>
      </c>
      <c r="C2">
        <f>LEN(Table1[[#This Row],[TCE_sequence]])</f>
        <v>20</v>
      </c>
      <c r="D2" t="s">
        <v>43</v>
      </c>
      <c r="E2">
        <v>1</v>
      </c>
      <c r="F2">
        <f>LOG10(Table1[[#This Row],[Mtb_NP_Prtn_count]]+1)</f>
        <v>0.3010299956639812</v>
      </c>
      <c r="G2">
        <f>(Table1[[#This Row],[log_Mtb_NP_Prtn_count]]-MIN(Table1[log_Mtb_NP_Prtn_count]))/(MAX(Table1[log_Mtb_NP_Prtn_count])-MIN(Table1[log_Mtb_NP_Prtn_count]))</f>
        <v>0.23137821315975918</v>
      </c>
      <c r="H2" t="s">
        <v>240</v>
      </c>
      <c r="I2">
        <v>1</v>
      </c>
      <c r="J2" t="s">
        <v>82</v>
      </c>
      <c r="K2">
        <v>0</v>
      </c>
      <c r="L2" t="s">
        <v>82</v>
      </c>
      <c r="M2">
        <v>0</v>
      </c>
      <c r="N2" t="s">
        <v>495</v>
      </c>
      <c r="O2" t="s">
        <v>496</v>
      </c>
      <c r="P2" t="s">
        <v>496</v>
      </c>
      <c r="Q2" t="s">
        <v>496</v>
      </c>
      <c r="R2" t="s">
        <v>412</v>
      </c>
      <c r="S2">
        <v>7</v>
      </c>
      <c r="T2">
        <f>LOG10(Table1[[#This Row],[Locus_count]]+1)</f>
        <v>0.90308998699194354</v>
      </c>
      <c r="U2">
        <f>(Table1[[#This Row],[log_Locus_count]]-MIN(Table1[log_Locus_count]))/(MAX(Table1[log_Locus_count])-MIN(Table1[log_Locus_count]))</f>
        <v>1</v>
      </c>
      <c r="V2" t="s">
        <v>1296</v>
      </c>
      <c r="W2">
        <v>47</v>
      </c>
      <c r="X2">
        <f>LOG10(Table1[[#This Row],[Alleles_count]]+1)</f>
        <v>1.6812412373755872</v>
      </c>
      <c r="Y2">
        <f>(Table1[[#This Row],[log_Alleles_count]]-MIN(Table1[log_Alleles_count]))/(MAX(Table1[log_Alleles_count])-MIN(Table1[log_Alleles_count]))</f>
        <v>0.82680318494310867</v>
      </c>
      <c r="Z2">
        <v>1</v>
      </c>
      <c r="AA2">
        <v>1</v>
      </c>
      <c r="AB2">
        <v>0.99939999999999996</v>
      </c>
      <c r="AC2">
        <v>0.85460000000000003</v>
      </c>
      <c r="AD2" t="s">
        <v>82</v>
      </c>
      <c r="AE2" t="s">
        <v>82</v>
      </c>
      <c r="AF2">
        <v>0</v>
      </c>
      <c r="AG2">
        <v>0.94140000000000001</v>
      </c>
      <c r="AH2" t="s">
        <v>778</v>
      </c>
      <c r="AI2" t="s">
        <v>240</v>
      </c>
      <c r="AJ2" t="s">
        <v>1297</v>
      </c>
      <c r="AK2">
        <v>1</v>
      </c>
      <c r="AL2" t="s">
        <v>238</v>
      </c>
      <c r="AM2" s="12">
        <v>2</v>
      </c>
      <c r="AN2">
        <f>(Table1[[#This Row],[HEG_expr_score]]-MIN(Table1[HEG_expr_score]))/(MAX(Table1[HEG_expr_score])-MIN(Table1[HEG_expr_score]))</f>
        <v>0.66666666666666663</v>
      </c>
      <c r="AO2">
        <f t="shared" ref="AO2:AO65" si="0">SUM(G2,U2,Y2,Z2,AG2,AN2)</f>
        <v>4.666248064769535</v>
      </c>
      <c r="AP2">
        <v>31</v>
      </c>
    </row>
    <row r="3" spans="1:42" hidden="1" x14ac:dyDescent="0.3">
      <c r="A3">
        <v>187</v>
      </c>
      <c r="B3" t="s">
        <v>1986</v>
      </c>
      <c r="C3">
        <f>LEN(Table1[[#This Row],[TCE_sequence]])</f>
        <v>15</v>
      </c>
      <c r="D3" t="s">
        <v>25</v>
      </c>
      <c r="E3">
        <v>1</v>
      </c>
      <c r="F3">
        <f>LOG10(Table1[[#This Row],[Mtb_NP_Prtn_count]]+1)</f>
        <v>0.3010299956639812</v>
      </c>
      <c r="G3">
        <f>(Table1[[#This Row],[log_Mtb_NP_Prtn_count]]-MIN(Table1[log_Mtb_NP_Prtn_count]))/(MAX(Table1[log_Mtb_NP_Prtn_count])-MIN(Table1[log_Mtb_NP_Prtn_count]))</f>
        <v>0.23137821315975918</v>
      </c>
      <c r="H3" t="s">
        <v>241</v>
      </c>
      <c r="I3">
        <v>1</v>
      </c>
      <c r="J3" t="s">
        <v>82</v>
      </c>
      <c r="K3">
        <v>0</v>
      </c>
      <c r="L3" t="s">
        <v>82</v>
      </c>
      <c r="M3">
        <v>0</v>
      </c>
      <c r="N3" t="s">
        <v>495</v>
      </c>
      <c r="O3" t="s">
        <v>496</v>
      </c>
      <c r="P3" t="s">
        <v>496</v>
      </c>
      <c r="Q3" t="s">
        <v>496</v>
      </c>
      <c r="R3" t="s">
        <v>446</v>
      </c>
      <c r="S3">
        <v>4</v>
      </c>
      <c r="T3">
        <f>LOG10(Table1[[#This Row],[Locus_count]]+1)</f>
        <v>0.69897000433601886</v>
      </c>
      <c r="U3">
        <f>(Table1[[#This Row],[log_Locus_count]]-MIN(Table1[log_Locus_count]))/(MAX(Table1[log_Locus_count])-MIN(Table1[log_Locus_count]))</f>
        <v>0.77397603162912088</v>
      </c>
      <c r="V3" t="s">
        <v>1987</v>
      </c>
      <c r="W3">
        <v>40</v>
      </c>
      <c r="X3">
        <f>LOG10(Table1[[#This Row],[Alleles_count]]+1)</f>
        <v>1.6127838567197355</v>
      </c>
      <c r="Y3">
        <f>(Table1[[#This Row],[log_Alleles_count]]-MIN(Table1[log_Alleles_count]))/(MAX(Table1[log_Alleles_count])-MIN(Table1[log_Alleles_count]))</f>
        <v>0.7931371178131621</v>
      </c>
      <c r="Z3">
        <v>0.99990000000000001</v>
      </c>
      <c r="AA3">
        <v>0.999</v>
      </c>
      <c r="AB3">
        <v>0.97399999999999998</v>
      </c>
      <c r="AC3">
        <v>0.83740000000000003</v>
      </c>
      <c r="AD3" t="s">
        <v>1988</v>
      </c>
      <c r="AE3" t="s">
        <v>1989</v>
      </c>
      <c r="AF3">
        <v>1</v>
      </c>
      <c r="AG3">
        <v>0.99629999999999996</v>
      </c>
      <c r="AH3" t="s">
        <v>505</v>
      </c>
      <c r="AI3" t="s">
        <v>241</v>
      </c>
      <c r="AJ3" t="s">
        <v>1501</v>
      </c>
      <c r="AK3">
        <v>1</v>
      </c>
      <c r="AL3" t="s">
        <v>236</v>
      </c>
      <c r="AM3" s="12">
        <v>1</v>
      </c>
      <c r="AN3">
        <f>(Table1[[#This Row],[HEG_expr_score]]-MIN(Table1[HEG_expr_score]))/(MAX(Table1[HEG_expr_score])-MIN(Table1[HEG_expr_score]))</f>
        <v>0.33333333333333331</v>
      </c>
      <c r="AO3">
        <f t="shared" si="0"/>
        <v>4.128024695935375</v>
      </c>
      <c r="AP3">
        <v>237</v>
      </c>
    </row>
    <row r="4" spans="1:42" hidden="1" x14ac:dyDescent="0.3">
      <c r="A4">
        <v>189</v>
      </c>
      <c r="B4" t="s">
        <v>656</v>
      </c>
      <c r="C4">
        <f>LEN(Table1[[#This Row],[TCE_sequence]])</f>
        <v>25</v>
      </c>
      <c r="D4" t="s">
        <v>25</v>
      </c>
      <c r="E4">
        <v>1</v>
      </c>
      <c r="F4">
        <f>LOG10(Table1[[#This Row],[Mtb_NP_Prtn_count]]+1)</f>
        <v>0.3010299956639812</v>
      </c>
      <c r="G4">
        <f>(Table1[[#This Row],[log_Mtb_NP_Prtn_count]]-MIN(Table1[log_Mtb_NP_Prtn_count]))/(MAX(Table1[log_Mtb_NP_Prtn_count])-MIN(Table1[log_Mtb_NP_Prtn_count]))</f>
        <v>0.23137821315975918</v>
      </c>
      <c r="H4" t="s">
        <v>241</v>
      </c>
      <c r="I4">
        <v>1</v>
      </c>
      <c r="J4" t="s">
        <v>82</v>
      </c>
      <c r="K4">
        <v>0</v>
      </c>
      <c r="L4" t="s">
        <v>82</v>
      </c>
      <c r="M4">
        <v>0</v>
      </c>
      <c r="N4" t="s">
        <v>495</v>
      </c>
      <c r="O4" t="s">
        <v>496</v>
      </c>
      <c r="P4" t="s">
        <v>496</v>
      </c>
      <c r="Q4" t="s">
        <v>496</v>
      </c>
      <c r="R4" t="s">
        <v>406</v>
      </c>
      <c r="S4">
        <v>2</v>
      </c>
      <c r="T4">
        <f>LOG10(Table1[[#This Row],[Locus_count]]+1)</f>
        <v>0.47712125471966244</v>
      </c>
      <c r="U4">
        <f>(Table1[[#This Row],[log_Locus_count]]-MIN(Table1[log_Locus_count]))/(MAX(Table1[log_Locus_count])-MIN(Table1[log_Locus_count]))</f>
        <v>0.52832083357371873</v>
      </c>
      <c r="V4" t="s">
        <v>657</v>
      </c>
      <c r="W4">
        <v>17</v>
      </c>
      <c r="X4">
        <f>LOG10(Table1[[#This Row],[Alleles_count]]+1)</f>
        <v>1.255272505103306</v>
      </c>
      <c r="Y4">
        <f>(Table1[[#This Row],[log_Alleles_count]]-MIN(Table1[log_Alleles_count]))/(MAX(Table1[log_Alleles_count])-MIN(Table1[log_Alleles_count]))</f>
        <v>0.61731968150568906</v>
      </c>
      <c r="Z4">
        <v>0.82410000000000005</v>
      </c>
      <c r="AA4">
        <v>0.69620000000000004</v>
      </c>
      <c r="AB4">
        <v>0.73199999999999998</v>
      </c>
      <c r="AC4">
        <v>0.48899999999999999</v>
      </c>
      <c r="AD4" t="s">
        <v>658</v>
      </c>
      <c r="AE4" t="s">
        <v>659</v>
      </c>
      <c r="AF4">
        <v>3</v>
      </c>
      <c r="AG4">
        <v>0.90110000000000001</v>
      </c>
      <c r="AH4" t="s">
        <v>500</v>
      </c>
      <c r="AI4" t="s">
        <v>241</v>
      </c>
      <c r="AJ4" t="s">
        <v>660</v>
      </c>
      <c r="AK4">
        <v>1</v>
      </c>
      <c r="AL4" t="s">
        <v>236</v>
      </c>
      <c r="AM4" s="10">
        <v>1</v>
      </c>
      <c r="AN4">
        <f>(Table1[[#This Row],[HEG_expr_score]]-MIN(Table1[HEG_expr_score]))/(MAX(Table1[HEG_expr_score])-MIN(Table1[HEG_expr_score]))</f>
        <v>0.33333333333333331</v>
      </c>
      <c r="AO4">
        <f t="shared" si="0"/>
        <v>3.4355520615725004</v>
      </c>
      <c r="AP4">
        <v>397</v>
      </c>
    </row>
    <row r="5" spans="1:42" hidden="1" x14ac:dyDescent="0.3">
      <c r="A5">
        <v>194</v>
      </c>
      <c r="B5" t="s">
        <v>606</v>
      </c>
      <c r="C5">
        <f>LEN(Table1[[#This Row],[TCE_sequence]])</f>
        <v>9</v>
      </c>
      <c r="D5" t="s">
        <v>73</v>
      </c>
      <c r="E5">
        <v>1</v>
      </c>
      <c r="F5">
        <f>LOG10(Table1[[#This Row],[Mtb_NP_Prtn_count]]+1)</f>
        <v>0.3010299956639812</v>
      </c>
      <c r="G5">
        <f>(Table1[[#This Row],[log_Mtb_NP_Prtn_count]]-MIN(Table1[log_Mtb_NP_Prtn_count]))/(MAX(Table1[log_Mtb_NP_Prtn_count])-MIN(Table1[log_Mtb_NP_Prtn_count]))</f>
        <v>0.23137821315975918</v>
      </c>
      <c r="H5" t="s">
        <v>242</v>
      </c>
      <c r="I5">
        <v>1</v>
      </c>
      <c r="J5" t="s">
        <v>607</v>
      </c>
      <c r="K5">
        <v>5</v>
      </c>
      <c r="L5" t="s">
        <v>82</v>
      </c>
      <c r="M5">
        <v>0</v>
      </c>
      <c r="N5" t="s">
        <v>496</v>
      </c>
      <c r="O5" t="s">
        <v>495</v>
      </c>
      <c r="P5" t="s">
        <v>496</v>
      </c>
      <c r="Q5" t="s">
        <v>496</v>
      </c>
      <c r="R5" t="s">
        <v>385</v>
      </c>
      <c r="S5">
        <v>3</v>
      </c>
      <c r="T5">
        <f>LOG10(Table1[[#This Row],[Locus_count]]+1)</f>
        <v>0.6020599913279624</v>
      </c>
      <c r="U5">
        <f>(Table1[[#This Row],[log_Locus_count]]-MIN(Table1[log_Locus_count]))/(MAX(Table1[log_Locus_count])-MIN(Table1[log_Locus_count]))</f>
        <v>0.66666666666666674</v>
      </c>
      <c r="V5" t="s">
        <v>608</v>
      </c>
      <c r="W5">
        <v>10</v>
      </c>
      <c r="X5">
        <f>LOG10(Table1[[#This Row],[Alleles_count]]+1)</f>
        <v>1.0413926851582251</v>
      </c>
      <c r="Y5">
        <f>(Table1[[#This Row],[log_Alleles_count]]-MIN(Table1[log_Alleles_count]))/(MAX(Table1[log_Alleles_count])-MIN(Table1[log_Alleles_count]))</f>
        <v>0.51213756225093365</v>
      </c>
      <c r="Z5">
        <v>0.49049999999999999</v>
      </c>
      <c r="AA5">
        <v>0.4022</v>
      </c>
      <c r="AB5">
        <v>0.43030000000000002</v>
      </c>
      <c r="AC5">
        <v>2.4799999999999999E-2</v>
      </c>
      <c r="AD5" t="s">
        <v>82</v>
      </c>
      <c r="AE5" t="s">
        <v>82</v>
      </c>
      <c r="AF5">
        <v>0</v>
      </c>
      <c r="AG5">
        <v>0.99270000000000003</v>
      </c>
      <c r="AH5" t="s">
        <v>530</v>
      </c>
      <c r="AI5" t="s">
        <v>242</v>
      </c>
      <c r="AJ5" t="s">
        <v>609</v>
      </c>
      <c r="AK5">
        <v>1</v>
      </c>
      <c r="AL5" t="s">
        <v>236</v>
      </c>
      <c r="AM5" s="10">
        <v>1</v>
      </c>
      <c r="AN5">
        <f>(Table1[[#This Row],[HEG_expr_score]]-MIN(Table1[HEG_expr_score]))/(MAX(Table1[HEG_expr_score])-MIN(Table1[HEG_expr_score]))</f>
        <v>0.33333333333333331</v>
      </c>
      <c r="AO5">
        <f t="shared" si="0"/>
        <v>3.226715775410693</v>
      </c>
      <c r="AP5">
        <v>437</v>
      </c>
    </row>
    <row r="6" spans="1:42" hidden="1" x14ac:dyDescent="0.3">
      <c r="A6">
        <v>223</v>
      </c>
      <c r="B6" t="s">
        <v>1665</v>
      </c>
      <c r="C6">
        <f>LEN(Table1[[#This Row],[TCE_sequence]])</f>
        <v>20</v>
      </c>
      <c r="D6" t="s">
        <v>26</v>
      </c>
      <c r="E6">
        <v>1</v>
      </c>
      <c r="F6">
        <f>LOG10(Table1[[#This Row],[Mtb_NP_Prtn_count]]+1)</f>
        <v>0.3010299956639812</v>
      </c>
      <c r="G6">
        <f>(Table1[[#This Row],[log_Mtb_NP_Prtn_count]]-MIN(Table1[log_Mtb_NP_Prtn_count]))/(MAX(Table1[log_Mtb_NP_Prtn_count])-MIN(Table1[log_Mtb_NP_Prtn_count]))</f>
        <v>0.23137821315975918</v>
      </c>
      <c r="H6" t="s">
        <v>243</v>
      </c>
      <c r="I6">
        <v>1</v>
      </c>
      <c r="J6" t="s">
        <v>82</v>
      </c>
      <c r="K6">
        <v>0</v>
      </c>
      <c r="L6" t="s">
        <v>585</v>
      </c>
      <c r="M6">
        <v>2</v>
      </c>
      <c r="N6" t="s">
        <v>496</v>
      </c>
      <c r="O6" t="s">
        <v>496</v>
      </c>
      <c r="P6" t="s">
        <v>495</v>
      </c>
      <c r="Q6" t="s">
        <v>496</v>
      </c>
      <c r="R6" t="s">
        <v>387</v>
      </c>
      <c r="S6">
        <v>7</v>
      </c>
      <c r="T6">
        <f>LOG10(Table1[[#This Row],[Locus_count]]+1)</f>
        <v>0.90308998699194354</v>
      </c>
      <c r="U6">
        <f>(Table1[[#This Row],[log_Locus_count]]-MIN(Table1[log_Locus_count]))/(MAX(Table1[log_Locus_count])-MIN(Table1[log_Locus_count]))</f>
        <v>1</v>
      </c>
      <c r="V6" t="s">
        <v>1666</v>
      </c>
      <c r="W6">
        <v>42</v>
      </c>
      <c r="X6">
        <f>LOG10(Table1[[#This Row],[Alleles_count]]+1)</f>
        <v>1.6334684555795864</v>
      </c>
      <c r="Y6">
        <f>(Table1[[#This Row],[log_Alleles_count]]-MIN(Table1[log_Alleles_count]))/(MAX(Table1[log_Alleles_count])-MIN(Table1[log_Alleles_count]))</f>
        <v>0.80330941898945951</v>
      </c>
      <c r="Z6">
        <v>0.99719999999999998</v>
      </c>
      <c r="AA6">
        <v>0.99909999999999999</v>
      </c>
      <c r="AB6">
        <v>0.99660000000000004</v>
      </c>
      <c r="AC6">
        <v>0.85219999999999996</v>
      </c>
      <c r="AD6" t="s">
        <v>1667</v>
      </c>
      <c r="AE6" t="s">
        <v>1668</v>
      </c>
      <c r="AF6">
        <v>4</v>
      </c>
      <c r="AG6">
        <v>0.99629999999999996</v>
      </c>
      <c r="AH6" t="s">
        <v>505</v>
      </c>
      <c r="AI6" t="s">
        <v>243</v>
      </c>
      <c r="AJ6" t="s">
        <v>1313</v>
      </c>
      <c r="AK6">
        <v>1</v>
      </c>
      <c r="AL6" t="s">
        <v>236</v>
      </c>
      <c r="AM6" s="12">
        <v>1</v>
      </c>
      <c r="AN6">
        <f>(Table1[[#This Row],[HEG_expr_score]]-MIN(Table1[HEG_expr_score]))/(MAX(Table1[HEG_expr_score])-MIN(Table1[HEG_expr_score]))</f>
        <v>0.33333333333333331</v>
      </c>
      <c r="AO6">
        <f t="shared" si="0"/>
        <v>4.3615209654825513</v>
      </c>
      <c r="AP6">
        <v>137</v>
      </c>
    </row>
    <row r="7" spans="1:42" hidden="1" x14ac:dyDescent="0.3">
      <c r="A7">
        <v>265</v>
      </c>
      <c r="B7" t="s">
        <v>1693</v>
      </c>
      <c r="C7">
        <f>LEN(Table1[[#This Row],[TCE_sequence]])</f>
        <v>18</v>
      </c>
      <c r="D7" t="s">
        <v>30</v>
      </c>
      <c r="E7">
        <v>1</v>
      </c>
      <c r="F7">
        <f>LOG10(Table1[[#This Row],[Mtb_NP_Prtn_count]]+1)</f>
        <v>0.3010299956639812</v>
      </c>
      <c r="G7">
        <f>(Table1[[#This Row],[log_Mtb_NP_Prtn_count]]-MIN(Table1[log_Mtb_NP_Prtn_count]))/(MAX(Table1[log_Mtb_NP_Prtn_count])-MIN(Table1[log_Mtb_NP_Prtn_count]))</f>
        <v>0.23137821315975918</v>
      </c>
      <c r="H7" t="s">
        <v>244</v>
      </c>
      <c r="I7">
        <v>1</v>
      </c>
      <c r="J7" t="s">
        <v>82</v>
      </c>
      <c r="K7">
        <v>0</v>
      </c>
      <c r="L7" t="s">
        <v>82</v>
      </c>
      <c r="M7">
        <v>0</v>
      </c>
      <c r="N7" t="s">
        <v>495</v>
      </c>
      <c r="O7" t="s">
        <v>496</v>
      </c>
      <c r="P7" t="s">
        <v>496</v>
      </c>
      <c r="Q7" t="s">
        <v>496</v>
      </c>
      <c r="R7" t="s">
        <v>437</v>
      </c>
      <c r="S7">
        <v>6</v>
      </c>
      <c r="T7">
        <f>LOG10(Table1[[#This Row],[Locus_count]]+1)</f>
        <v>0.84509804001425681</v>
      </c>
      <c r="U7">
        <f>(Table1[[#This Row],[log_Locus_count]]-MIN(Table1[log_Locus_count]))/(MAX(Table1[log_Locus_count])-MIN(Table1[log_Locus_count]))</f>
        <v>0.93578497401920135</v>
      </c>
      <c r="V7" t="s">
        <v>1694</v>
      </c>
      <c r="W7">
        <v>55</v>
      </c>
      <c r="X7">
        <f>LOG10(Table1[[#This Row],[Alleles_count]]+1)</f>
        <v>1.7481880270062005</v>
      </c>
      <c r="Y7">
        <f>(Table1[[#This Row],[log_Alleles_count]]-MIN(Table1[log_Alleles_count]))/(MAX(Table1[log_Alleles_count])-MIN(Table1[log_Alleles_count]))</f>
        <v>0.85972637148991937</v>
      </c>
      <c r="Z7">
        <v>1</v>
      </c>
      <c r="AA7">
        <v>1</v>
      </c>
      <c r="AB7">
        <v>0.99880000000000002</v>
      </c>
      <c r="AC7">
        <v>0.90980000000000005</v>
      </c>
      <c r="AD7" t="s">
        <v>82</v>
      </c>
      <c r="AE7" t="s">
        <v>82</v>
      </c>
      <c r="AF7">
        <v>0</v>
      </c>
      <c r="AG7">
        <v>0.99270000000000003</v>
      </c>
      <c r="AH7" t="s">
        <v>530</v>
      </c>
      <c r="AI7" t="s">
        <v>244</v>
      </c>
      <c r="AJ7" t="s">
        <v>1695</v>
      </c>
      <c r="AK7">
        <v>1</v>
      </c>
      <c r="AL7" t="s">
        <v>236</v>
      </c>
      <c r="AM7" s="12">
        <v>1</v>
      </c>
      <c r="AN7">
        <f>(Table1[[#This Row],[HEG_expr_score]]-MIN(Table1[HEG_expr_score]))/(MAX(Table1[HEG_expr_score])-MIN(Table1[HEG_expr_score]))</f>
        <v>0.33333333333333331</v>
      </c>
      <c r="AO7">
        <f t="shared" si="0"/>
        <v>4.3529228920022129</v>
      </c>
      <c r="AP7">
        <v>145</v>
      </c>
    </row>
    <row r="8" spans="1:42" hidden="1" x14ac:dyDescent="0.3">
      <c r="A8">
        <v>326</v>
      </c>
      <c r="B8" t="s">
        <v>2041</v>
      </c>
      <c r="C8">
        <f>LEN(Table1[[#This Row],[TCE_sequence]])</f>
        <v>15</v>
      </c>
      <c r="D8" t="s">
        <v>25</v>
      </c>
      <c r="E8">
        <v>1</v>
      </c>
      <c r="F8">
        <f>LOG10(Table1[[#This Row],[Mtb_NP_Prtn_count]]+1)</f>
        <v>0.3010299956639812</v>
      </c>
      <c r="G8">
        <f>(Table1[[#This Row],[log_Mtb_NP_Prtn_count]]-MIN(Table1[log_Mtb_NP_Prtn_count]))/(MAX(Table1[log_Mtb_NP_Prtn_count])-MIN(Table1[log_Mtb_NP_Prtn_count]))</f>
        <v>0.23137821315975918</v>
      </c>
      <c r="H8" t="s">
        <v>241</v>
      </c>
      <c r="I8">
        <v>1</v>
      </c>
      <c r="J8" t="s">
        <v>82</v>
      </c>
      <c r="K8">
        <v>0</v>
      </c>
      <c r="L8" t="s">
        <v>82</v>
      </c>
      <c r="M8">
        <v>0</v>
      </c>
      <c r="N8" t="s">
        <v>495</v>
      </c>
      <c r="O8" t="s">
        <v>496</v>
      </c>
      <c r="P8" t="s">
        <v>496</v>
      </c>
      <c r="Q8" t="s">
        <v>496</v>
      </c>
      <c r="R8" t="s">
        <v>396</v>
      </c>
      <c r="S8">
        <v>4</v>
      </c>
      <c r="T8">
        <f>LOG10(Table1[[#This Row],[Locus_count]]+1)</f>
        <v>0.69897000433601886</v>
      </c>
      <c r="U8">
        <f>(Table1[[#This Row],[log_Locus_count]]-MIN(Table1[log_Locus_count]))/(MAX(Table1[log_Locus_count])-MIN(Table1[log_Locus_count]))</f>
        <v>0.77397603162912088</v>
      </c>
      <c r="V8" t="s">
        <v>2042</v>
      </c>
      <c r="W8">
        <v>31</v>
      </c>
      <c r="X8">
        <f>LOG10(Table1[[#This Row],[Alleles_count]]+1)</f>
        <v>1.505149978319906</v>
      </c>
      <c r="Y8">
        <f>(Table1[[#This Row],[log_Alleles_count]]-MIN(Table1[log_Alleles_count]))/(MAX(Table1[log_Alleles_count])-MIN(Table1[log_Alleles_count]))</f>
        <v>0.74020477741466306</v>
      </c>
      <c r="Z8">
        <v>0.99250000000000005</v>
      </c>
      <c r="AA8">
        <v>0.99439999999999995</v>
      </c>
      <c r="AB8">
        <v>0.98450000000000004</v>
      </c>
      <c r="AC8">
        <v>0.30309999999999998</v>
      </c>
      <c r="AD8" t="s">
        <v>82</v>
      </c>
      <c r="AE8" t="s">
        <v>82</v>
      </c>
      <c r="AF8">
        <v>0</v>
      </c>
      <c r="AG8">
        <v>1</v>
      </c>
      <c r="AH8" t="s">
        <v>563</v>
      </c>
      <c r="AI8" t="s">
        <v>241</v>
      </c>
      <c r="AJ8" t="s">
        <v>1871</v>
      </c>
      <c r="AK8">
        <v>1</v>
      </c>
      <c r="AL8" t="s">
        <v>236</v>
      </c>
      <c r="AM8" s="10">
        <v>1</v>
      </c>
      <c r="AN8">
        <f>(Table1[[#This Row],[HEG_expr_score]]-MIN(Table1[HEG_expr_score]))/(MAX(Table1[HEG_expr_score])-MIN(Table1[HEG_expr_score]))</f>
        <v>0.33333333333333331</v>
      </c>
      <c r="AO8">
        <f t="shared" si="0"/>
        <v>4.0713923555368767</v>
      </c>
      <c r="AP8">
        <v>256</v>
      </c>
    </row>
    <row r="9" spans="1:42" hidden="1" x14ac:dyDescent="0.3">
      <c r="A9">
        <v>327</v>
      </c>
      <c r="B9" t="s">
        <v>1977</v>
      </c>
      <c r="C9">
        <f>LEN(Table1[[#This Row],[TCE_sequence]])</f>
        <v>20</v>
      </c>
      <c r="D9" t="s">
        <v>25</v>
      </c>
      <c r="E9">
        <v>1</v>
      </c>
      <c r="F9">
        <f>LOG10(Table1[[#This Row],[Mtb_NP_Prtn_count]]+1)</f>
        <v>0.3010299956639812</v>
      </c>
      <c r="G9">
        <f>(Table1[[#This Row],[log_Mtb_NP_Prtn_count]]-MIN(Table1[log_Mtb_NP_Prtn_count]))/(MAX(Table1[log_Mtb_NP_Prtn_count])-MIN(Table1[log_Mtb_NP_Prtn_count]))</f>
        <v>0.23137821315975918</v>
      </c>
      <c r="H9" t="s">
        <v>241</v>
      </c>
      <c r="I9">
        <v>1</v>
      </c>
      <c r="J9" t="s">
        <v>82</v>
      </c>
      <c r="K9">
        <v>0</v>
      </c>
      <c r="L9" t="s">
        <v>82</v>
      </c>
      <c r="M9">
        <v>0</v>
      </c>
      <c r="N9" t="s">
        <v>495</v>
      </c>
      <c r="O9" t="s">
        <v>496</v>
      </c>
      <c r="P9" t="s">
        <v>496</v>
      </c>
      <c r="Q9" t="s">
        <v>496</v>
      </c>
      <c r="R9" t="s">
        <v>396</v>
      </c>
      <c r="S9">
        <v>4</v>
      </c>
      <c r="T9">
        <f>LOG10(Table1[[#This Row],[Locus_count]]+1)</f>
        <v>0.69897000433601886</v>
      </c>
      <c r="U9">
        <f>(Table1[[#This Row],[log_Locus_count]]-MIN(Table1[log_Locus_count]))/(MAX(Table1[log_Locus_count])-MIN(Table1[log_Locus_count]))</f>
        <v>0.77397603162912088</v>
      </c>
      <c r="V9" t="s">
        <v>1978</v>
      </c>
      <c r="W9">
        <v>40</v>
      </c>
      <c r="X9">
        <f>LOG10(Table1[[#This Row],[Alleles_count]]+1)</f>
        <v>1.6127838567197355</v>
      </c>
      <c r="Y9">
        <f>(Table1[[#This Row],[log_Alleles_count]]-MIN(Table1[log_Alleles_count]))/(MAX(Table1[log_Alleles_count])-MIN(Table1[log_Alleles_count]))</f>
        <v>0.7931371178131621</v>
      </c>
      <c r="Z9">
        <v>0.99770000000000003</v>
      </c>
      <c r="AA9">
        <v>0.99690000000000001</v>
      </c>
      <c r="AB9">
        <v>0.99280000000000002</v>
      </c>
      <c r="AC9">
        <v>0.69340000000000002</v>
      </c>
      <c r="AD9" t="s">
        <v>1979</v>
      </c>
      <c r="AE9" t="s">
        <v>1980</v>
      </c>
      <c r="AF9">
        <v>2</v>
      </c>
      <c r="AG9">
        <v>1</v>
      </c>
      <c r="AH9" t="s">
        <v>563</v>
      </c>
      <c r="AI9" t="s">
        <v>241</v>
      </c>
      <c r="AJ9" t="s">
        <v>678</v>
      </c>
      <c r="AK9">
        <v>1</v>
      </c>
      <c r="AL9" t="s">
        <v>236</v>
      </c>
      <c r="AM9" s="12">
        <v>1</v>
      </c>
      <c r="AN9">
        <f>(Table1[[#This Row],[HEG_expr_score]]-MIN(Table1[HEG_expr_score]))/(MAX(Table1[HEG_expr_score])-MIN(Table1[HEG_expr_score]))</f>
        <v>0.33333333333333331</v>
      </c>
      <c r="AO9">
        <f t="shared" si="0"/>
        <v>4.1295246959353751</v>
      </c>
      <c r="AP9">
        <v>235</v>
      </c>
    </row>
    <row r="10" spans="1:42" hidden="1" x14ac:dyDescent="0.3">
      <c r="A10">
        <v>328</v>
      </c>
      <c r="B10" t="s">
        <v>2288</v>
      </c>
      <c r="C10">
        <f>LEN(Table1[[#This Row],[TCE_sequence]])</f>
        <v>25</v>
      </c>
      <c r="D10" t="s">
        <v>25</v>
      </c>
      <c r="E10">
        <v>1</v>
      </c>
      <c r="F10">
        <f>LOG10(Table1[[#This Row],[Mtb_NP_Prtn_count]]+1)</f>
        <v>0.3010299956639812</v>
      </c>
      <c r="G10">
        <f>(Table1[[#This Row],[log_Mtb_NP_Prtn_count]]-MIN(Table1[log_Mtb_NP_Prtn_count]))/(MAX(Table1[log_Mtb_NP_Prtn_count])-MIN(Table1[log_Mtb_NP_Prtn_count]))</f>
        <v>0.23137821315975918</v>
      </c>
      <c r="H10" t="s">
        <v>241</v>
      </c>
      <c r="I10">
        <v>1</v>
      </c>
      <c r="J10" t="s">
        <v>82</v>
      </c>
      <c r="K10">
        <v>0</v>
      </c>
      <c r="L10" t="s">
        <v>82</v>
      </c>
      <c r="M10">
        <v>0</v>
      </c>
      <c r="N10" t="s">
        <v>495</v>
      </c>
      <c r="O10" t="s">
        <v>496</v>
      </c>
      <c r="P10" t="s">
        <v>496</v>
      </c>
      <c r="Q10" t="s">
        <v>496</v>
      </c>
      <c r="R10" t="s">
        <v>406</v>
      </c>
      <c r="S10">
        <v>2</v>
      </c>
      <c r="T10">
        <f>LOG10(Table1[[#This Row],[Locus_count]]+1)</f>
        <v>0.47712125471966244</v>
      </c>
      <c r="U10">
        <f>(Table1[[#This Row],[log_Locus_count]]-MIN(Table1[log_Locus_count]))/(MAX(Table1[log_Locus_count])-MIN(Table1[log_Locus_count]))</f>
        <v>0.52832083357371873</v>
      </c>
      <c r="V10" t="s">
        <v>2289</v>
      </c>
      <c r="W10">
        <v>33</v>
      </c>
      <c r="X10">
        <f>LOG10(Table1[[#This Row],[Alleles_count]]+1)</f>
        <v>1.5314789170422551</v>
      </c>
      <c r="Y10">
        <f>(Table1[[#This Row],[log_Alleles_count]]-MIN(Table1[log_Alleles_count]))/(MAX(Table1[log_Alleles_count])-MIN(Table1[log_Alleles_count]))</f>
        <v>0.75315286000261539</v>
      </c>
      <c r="Z10">
        <v>0.82210000000000005</v>
      </c>
      <c r="AA10">
        <v>0.70050000000000001</v>
      </c>
      <c r="AB10">
        <v>0.73360000000000003</v>
      </c>
      <c r="AC10">
        <v>0.45379999999999998</v>
      </c>
      <c r="AD10" t="s">
        <v>2290</v>
      </c>
      <c r="AE10" t="s">
        <v>2291</v>
      </c>
      <c r="AF10">
        <v>2</v>
      </c>
      <c r="AG10">
        <v>1</v>
      </c>
      <c r="AH10" t="s">
        <v>563</v>
      </c>
      <c r="AI10" t="s">
        <v>241</v>
      </c>
      <c r="AJ10" t="s">
        <v>670</v>
      </c>
      <c r="AK10">
        <v>1</v>
      </c>
      <c r="AL10" t="s">
        <v>236</v>
      </c>
      <c r="AM10" s="12">
        <v>1</v>
      </c>
      <c r="AN10">
        <f>(Table1[[#This Row],[HEG_expr_score]]-MIN(Table1[HEG_expr_score]))/(MAX(Table1[HEG_expr_score])-MIN(Table1[HEG_expr_score]))</f>
        <v>0.33333333333333331</v>
      </c>
      <c r="AO10">
        <f t="shared" si="0"/>
        <v>3.668285240069427</v>
      </c>
      <c r="AP10">
        <v>352</v>
      </c>
    </row>
    <row r="11" spans="1:42" hidden="1" x14ac:dyDescent="0.3">
      <c r="A11">
        <v>502</v>
      </c>
      <c r="B11" t="s">
        <v>2578</v>
      </c>
      <c r="C11">
        <f>LEN(Table1[[#This Row],[TCE_sequence]])</f>
        <v>15</v>
      </c>
      <c r="D11" t="s">
        <v>26</v>
      </c>
      <c r="E11">
        <v>1</v>
      </c>
      <c r="F11">
        <f>LOG10(Table1[[#This Row],[Mtb_NP_Prtn_count]]+1)</f>
        <v>0.3010299956639812</v>
      </c>
      <c r="G11">
        <f>(Table1[[#This Row],[log_Mtb_NP_Prtn_count]]-MIN(Table1[log_Mtb_NP_Prtn_count]))/(MAX(Table1[log_Mtb_NP_Prtn_count])-MIN(Table1[log_Mtb_NP_Prtn_count]))</f>
        <v>0.23137821315975918</v>
      </c>
      <c r="H11" t="s">
        <v>243</v>
      </c>
      <c r="I11">
        <v>1</v>
      </c>
      <c r="J11" t="s">
        <v>82</v>
      </c>
      <c r="K11">
        <v>0</v>
      </c>
      <c r="L11" t="s">
        <v>516</v>
      </c>
      <c r="M11">
        <v>1</v>
      </c>
      <c r="N11" t="s">
        <v>496</v>
      </c>
      <c r="O11" t="s">
        <v>496</v>
      </c>
      <c r="P11" t="s">
        <v>495</v>
      </c>
      <c r="Q11" t="s">
        <v>496</v>
      </c>
      <c r="R11" t="s">
        <v>406</v>
      </c>
      <c r="S11">
        <v>2</v>
      </c>
      <c r="T11">
        <f>LOG10(Table1[[#This Row],[Locus_count]]+1)</f>
        <v>0.47712125471966244</v>
      </c>
      <c r="U11">
        <f>(Table1[[#This Row],[log_Locus_count]]-MIN(Table1[log_Locus_count]))/(MAX(Table1[log_Locus_count])-MIN(Table1[log_Locus_count]))</f>
        <v>0.52832083357371873</v>
      </c>
      <c r="V11" t="s">
        <v>2579</v>
      </c>
      <c r="W11">
        <v>4</v>
      </c>
      <c r="X11">
        <f>LOG10(Table1[[#This Row],[Alleles_count]]+1)</f>
        <v>0.69897000433601886</v>
      </c>
      <c r="Y11">
        <f>(Table1[[#This Row],[log_Alleles_count]]-MIN(Table1[log_Alleles_count]))/(MAX(Table1[log_Alleles_count])-MIN(Table1[log_Alleles_count]))</f>
        <v>0.34374045372979056</v>
      </c>
      <c r="Z11">
        <v>0.56489999999999996</v>
      </c>
      <c r="AA11">
        <v>0.49030000000000001</v>
      </c>
      <c r="AB11">
        <v>0.53200000000000003</v>
      </c>
      <c r="AC11">
        <v>0.36380000000000001</v>
      </c>
      <c r="AD11" t="s">
        <v>82</v>
      </c>
      <c r="AE11" t="s">
        <v>82</v>
      </c>
      <c r="AF11">
        <v>0</v>
      </c>
      <c r="AG11">
        <v>0.99629999999999996</v>
      </c>
      <c r="AH11" t="s">
        <v>505</v>
      </c>
      <c r="AI11" t="s">
        <v>243</v>
      </c>
      <c r="AJ11" t="s">
        <v>1334</v>
      </c>
      <c r="AK11">
        <v>1</v>
      </c>
      <c r="AL11" t="s">
        <v>236</v>
      </c>
      <c r="AM11" s="10">
        <v>1</v>
      </c>
      <c r="AN11">
        <f>(Table1[[#This Row],[HEG_expr_score]]-MIN(Table1[HEG_expr_score]))/(MAX(Table1[HEG_expr_score])-MIN(Table1[HEG_expr_score]))</f>
        <v>0.33333333333333331</v>
      </c>
      <c r="AO11">
        <f t="shared" si="0"/>
        <v>2.9979728337966018</v>
      </c>
      <c r="AP11">
        <v>470</v>
      </c>
    </row>
    <row r="12" spans="1:42" hidden="1" x14ac:dyDescent="0.3">
      <c r="A12">
        <v>505</v>
      </c>
      <c r="B12" t="s">
        <v>2266</v>
      </c>
      <c r="C12">
        <f>LEN(Table1[[#This Row],[TCE_sequence]])</f>
        <v>15</v>
      </c>
      <c r="D12" t="s">
        <v>25</v>
      </c>
      <c r="E12">
        <v>1</v>
      </c>
      <c r="F12">
        <f>LOG10(Table1[[#This Row],[Mtb_NP_Prtn_count]]+1)</f>
        <v>0.3010299956639812</v>
      </c>
      <c r="G12">
        <f>(Table1[[#This Row],[log_Mtb_NP_Prtn_count]]-MIN(Table1[log_Mtb_NP_Prtn_count]))/(MAX(Table1[log_Mtb_NP_Prtn_count])-MIN(Table1[log_Mtb_NP_Prtn_count]))</f>
        <v>0.23137821315975918</v>
      </c>
      <c r="H12" t="s">
        <v>241</v>
      </c>
      <c r="I12">
        <v>1</v>
      </c>
      <c r="J12" t="s">
        <v>82</v>
      </c>
      <c r="K12">
        <v>0</v>
      </c>
      <c r="L12" t="s">
        <v>82</v>
      </c>
      <c r="M12">
        <v>0</v>
      </c>
      <c r="N12" t="s">
        <v>495</v>
      </c>
      <c r="O12" t="s">
        <v>496</v>
      </c>
      <c r="P12" t="s">
        <v>496</v>
      </c>
      <c r="Q12" t="s">
        <v>496</v>
      </c>
      <c r="R12" t="s">
        <v>394</v>
      </c>
      <c r="S12">
        <v>4</v>
      </c>
      <c r="T12">
        <f>LOG10(Table1[[#This Row],[Locus_count]]+1)</f>
        <v>0.69897000433601886</v>
      </c>
      <c r="U12">
        <f>(Table1[[#This Row],[log_Locus_count]]-MIN(Table1[log_Locus_count]))/(MAX(Table1[log_Locus_count])-MIN(Table1[log_Locus_count]))</f>
        <v>0.77397603162912088</v>
      </c>
      <c r="V12" t="s">
        <v>2267</v>
      </c>
      <c r="W12">
        <v>25</v>
      </c>
      <c r="X12">
        <f>LOG10(Table1[[#This Row],[Alleles_count]]+1)</f>
        <v>1.414973347970818</v>
      </c>
      <c r="Y12">
        <f>(Table1[[#This Row],[log_Alleles_count]]-MIN(Table1[log_Alleles_count]))/(MAX(Table1[log_Alleles_count])-MIN(Table1[log_Alleles_count]))</f>
        <v>0.69585758706353373</v>
      </c>
      <c r="Z12">
        <v>0.65580000000000005</v>
      </c>
      <c r="AA12">
        <v>0.54479999999999995</v>
      </c>
      <c r="AB12">
        <v>0.45390000000000003</v>
      </c>
      <c r="AC12">
        <v>0.36409999999999998</v>
      </c>
      <c r="AD12" t="s">
        <v>2268</v>
      </c>
      <c r="AE12" t="s">
        <v>2269</v>
      </c>
      <c r="AF12">
        <v>2</v>
      </c>
      <c r="AG12">
        <v>0.99629999999999996</v>
      </c>
      <c r="AH12" t="s">
        <v>505</v>
      </c>
      <c r="AI12" t="s">
        <v>241</v>
      </c>
      <c r="AJ12" t="s">
        <v>1676</v>
      </c>
      <c r="AK12">
        <v>1</v>
      </c>
      <c r="AL12" t="s">
        <v>236</v>
      </c>
      <c r="AM12" s="12">
        <v>1</v>
      </c>
      <c r="AN12">
        <f>(Table1[[#This Row],[HEG_expr_score]]-MIN(Table1[HEG_expr_score]))/(MAX(Table1[HEG_expr_score])-MIN(Table1[HEG_expr_score]))</f>
        <v>0.33333333333333331</v>
      </c>
      <c r="AO12">
        <f t="shared" si="0"/>
        <v>3.6866451651857477</v>
      </c>
      <c r="AP12">
        <v>344</v>
      </c>
    </row>
    <row r="13" spans="1:42" hidden="1" x14ac:dyDescent="0.3">
      <c r="A13">
        <v>511</v>
      </c>
      <c r="B13" t="s">
        <v>2500</v>
      </c>
      <c r="C13">
        <f>LEN(Table1[[#This Row],[TCE_sequence]])</f>
        <v>20</v>
      </c>
      <c r="D13" t="s">
        <v>24</v>
      </c>
      <c r="E13">
        <v>1</v>
      </c>
      <c r="F13">
        <f>LOG10(Table1[[#This Row],[Mtb_NP_Prtn_count]]+1)</f>
        <v>0.3010299956639812</v>
      </c>
      <c r="G13">
        <f>(Table1[[#This Row],[log_Mtb_NP_Prtn_count]]-MIN(Table1[log_Mtb_NP_Prtn_count]))/(MAX(Table1[log_Mtb_NP_Prtn_count])-MIN(Table1[log_Mtb_NP_Prtn_count]))</f>
        <v>0.23137821315975918</v>
      </c>
      <c r="H13" t="s">
        <v>247</v>
      </c>
      <c r="I13">
        <v>1</v>
      </c>
      <c r="J13" t="s">
        <v>82</v>
      </c>
      <c r="K13">
        <v>0</v>
      </c>
      <c r="L13" t="s">
        <v>82</v>
      </c>
      <c r="M13">
        <v>0</v>
      </c>
      <c r="N13" t="s">
        <v>495</v>
      </c>
      <c r="O13" t="s">
        <v>496</v>
      </c>
      <c r="P13" t="s">
        <v>496</v>
      </c>
      <c r="Q13" t="s">
        <v>496</v>
      </c>
      <c r="R13" t="s">
        <v>406</v>
      </c>
      <c r="S13">
        <v>2</v>
      </c>
      <c r="T13">
        <f>LOG10(Table1[[#This Row],[Locus_count]]+1)</f>
        <v>0.47712125471966244</v>
      </c>
      <c r="U13">
        <f>(Table1[[#This Row],[log_Locus_count]]-MIN(Table1[log_Locus_count]))/(MAX(Table1[log_Locus_count])-MIN(Table1[log_Locus_count]))</f>
        <v>0.52832083357371873</v>
      </c>
      <c r="V13" t="s">
        <v>2501</v>
      </c>
      <c r="W13">
        <v>2</v>
      </c>
      <c r="X13">
        <f>LOG10(Table1[[#This Row],[Alleles_count]]+1)</f>
        <v>0.47712125471966244</v>
      </c>
      <c r="Y13">
        <f>(Table1[[#This Row],[log_Alleles_count]]-MIN(Table1[log_Alleles_count]))/(MAX(Table1[log_Alleles_count])-MIN(Table1[log_Alleles_count]))</f>
        <v>0.23463936301137822</v>
      </c>
      <c r="Z13">
        <v>0.56459999999999999</v>
      </c>
      <c r="AA13">
        <v>0.47449999999999998</v>
      </c>
      <c r="AB13">
        <v>0.52280000000000004</v>
      </c>
      <c r="AC13">
        <v>0.36380000000000001</v>
      </c>
      <c r="AD13" t="s">
        <v>2502</v>
      </c>
      <c r="AE13" t="s">
        <v>2503</v>
      </c>
      <c r="AF13">
        <v>1</v>
      </c>
      <c r="AG13">
        <v>1</v>
      </c>
      <c r="AH13" t="s">
        <v>563</v>
      </c>
      <c r="AI13" t="s">
        <v>247</v>
      </c>
      <c r="AJ13" t="s">
        <v>1210</v>
      </c>
      <c r="AK13">
        <v>1</v>
      </c>
      <c r="AL13" t="s">
        <v>234</v>
      </c>
      <c r="AM13" s="10">
        <v>2</v>
      </c>
      <c r="AN13">
        <f>(Table1[[#This Row],[HEG_expr_score]]-MIN(Table1[HEG_expr_score]))/(MAX(Table1[HEG_expr_score])-MIN(Table1[HEG_expr_score]))</f>
        <v>0.66666666666666663</v>
      </c>
      <c r="AO13">
        <f t="shared" si="0"/>
        <v>3.2256050764115227</v>
      </c>
      <c r="AP13">
        <v>439</v>
      </c>
    </row>
    <row r="14" spans="1:42" hidden="1" x14ac:dyDescent="0.3">
      <c r="A14">
        <v>655</v>
      </c>
      <c r="B14" t="s">
        <v>2214</v>
      </c>
      <c r="C14">
        <f>LEN(Table1[[#This Row],[TCE_sequence]])</f>
        <v>15</v>
      </c>
      <c r="D14" t="s">
        <v>25</v>
      </c>
      <c r="E14">
        <v>1</v>
      </c>
      <c r="F14">
        <f>LOG10(Table1[[#This Row],[Mtb_NP_Prtn_count]]+1)</f>
        <v>0.3010299956639812</v>
      </c>
      <c r="G14">
        <f>(Table1[[#This Row],[log_Mtb_NP_Prtn_count]]-MIN(Table1[log_Mtb_NP_Prtn_count]))/(MAX(Table1[log_Mtb_NP_Prtn_count])-MIN(Table1[log_Mtb_NP_Prtn_count]))</f>
        <v>0.23137821315975918</v>
      </c>
      <c r="H14" t="s">
        <v>241</v>
      </c>
      <c r="I14">
        <v>1</v>
      </c>
      <c r="J14" t="s">
        <v>82</v>
      </c>
      <c r="K14">
        <v>0</v>
      </c>
      <c r="L14" t="s">
        <v>82</v>
      </c>
      <c r="M14">
        <v>0</v>
      </c>
      <c r="N14" t="s">
        <v>495</v>
      </c>
      <c r="O14" t="s">
        <v>496</v>
      </c>
      <c r="P14" t="s">
        <v>496</v>
      </c>
      <c r="Q14" t="s">
        <v>496</v>
      </c>
      <c r="R14" t="s">
        <v>385</v>
      </c>
      <c r="S14">
        <v>3</v>
      </c>
      <c r="T14">
        <f>LOG10(Table1[[#This Row],[Locus_count]]+1)</f>
        <v>0.6020599913279624</v>
      </c>
      <c r="U14">
        <f>(Table1[[#This Row],[log_Locus_count]]-MIN(Table1[log_Locus_count]))/(MAX(Table1[log_Locus_count])-MIN(Table1[log_Locus_count]))</f>
        <v>0.66666666666666674</v>
      </c>
      <c r="V14" t="s">
        <v>2215</v>
      </c>
      <c r="W14">
        <v>29</v>
      </c>
      <c r="X14">
        <f>LOG10(Table1[[#This Row],[Alleles_count]]+1)</f>
        <v>1.4771212547196624</v>
      </c>
      <c r="Y14">
        <f>(Table1[[#This Row],[log_Alleles_count]]-MIN(Table1[log_Alleles_count]))/(MAX(Table1[log_Alleles_count])-MIN(Table1[log_Alleles_count]))</f>
        <v>0.7264207722241014</v>
      </c>
      <c r="Z14">
        <v>0.82199999999999995</v>
      </c>
      <c r="AA14">
        <v>0.79910000000000003</v>
      </c>
      <c r="AB14">
        <v>0.92059999999999997</v>
      </c>
      <c r="AC14">
        <v>0.75739999999999996</v>
      </c>
      <c r="AD14" t="s">
        <v>2216</v>
      </c>
      <c r="AE14" t="s">
        <v>2217</v>
      </c>
      <c r="AF14">
        <v>1</v>
      </c>
      <c r="AG14">
        <v>1</v>
      </c>
      <c r="AH14" t="s">
        <v>563</v>
      </c>
      <c r="AI14" t="s">
        <v>241</v>
      </c>
      <c r="AJ14" t="s">
        <v>1619</v>
      </c>
      <c r="AK14">
        <v>1</v>
      </c>
      <c r="AL14" t="s">
        <v>236</v>
      </c>
      <c r="AM14" s="12">
        <v>1</v>
      </c>
      <c r="AN14">
        <f>(Table1[[#This Row],[HEG_expr_score]]-MIN(Table1[HEG_expr_score]))/(MAX(Table1[HEG_expr_score])-MIN(Table1[HEG_expr_score]))</f>
        <v>0.33333333333333331</v>
      </c>
      <c r="AO14">
        <f t="shared" si="0"/>
        <v>3.7797989853838607</v>
      </c>
      <c r="AP14">
        <v>326</v>
      </c>
    </row>
    <row r="15" spans="1:42" hidden="1" x14ac:dyDescent="0.3">
      <c r="A15">
        <v>904</v>
      </c>
      <c r="B15" t="s">
        <v>2253</v>
      </c>
      <c r="C15">
        <f>LEN(Table1[[#This Row],[TCE_sequence]])</f>
        <v>15</v>
      </c>
      <c r="D15" t="s">
        <v>26</v>
      </c>
      <c r="E15">
        <v>1</v>
      </c>
      <c r="F15">
        <f>LOG10(Table1[[#This Row],[Mtb_NP_Prtn_count]]+1)</f>
        <v>0.3010299956639812</v>
      </c>
      <c r="G15">
        <f>(Table1[[#This Row],[log_Mtb_NP_Prtn_count]]-MIN(Table1[log_Mtb_NP_Prtn_count]))/(MAX(Table1[log_Mtb_NP_Prtn_count])-MIN(Table1[log_Mtb_NP_Prtn_count]))</f>
        <v>0.23137821315975918</v>
      </c>
      <c r="H15" t="s">
        <v>243</v>
      </c>
      <c r="I15">
        <v>1</v>
      </c>
      <c r="J15" t="s">
        <v>82</v>
      </c>
      <c r="K15">
        <v>0</v>
      </c>
      <c r="L15" t="s">
        <v>585</v>
      </c>
      <c r="M15">
        <v>2</v>
      </c>
      <c r="N15" t="s">
        <v>496</v>
      </c>
      <c r="O15" t="s">
        <v>496</v>
      </c>
      <c r="P15" t="s">
        <v>495</v>
      </c>
      <c r="Q15" t="s">
        <v>496</v>
      </c>
      <c r="R15" t="s">
        <v>435</v>
      </c>
      <c r="S15">
        <v>2</v>
      </c>
      <c r="T15">
        <f>LOG10(Table1[[#This Row],[Locus_count]]+1)</f>
        <v>0.47712125471966244</v>
      </c>
      <c r="U15">
        <f>(Table1[[#This Row],[log_Locus_count]]-MIN(Table1[log_Locus_count]))/(MAX(Table1[log_Locus_count])-MIN(Table1[log_Locus_count]))</f>
        <v>0.52832083357371873</v>
      </c>
      <c r="V15" t="s">
        <v>2254</v>
      </c>
      <c r="W15">
        <v>21</v>
      </c>
      <c r="X15">
        <f>LOG10(Table1[[#This Row],[Alleles_count]]+1)</f>
        <v>1.3424226808222062</v>
      </c>
      <c r="Y15">
        <f>(Table1[[#This Row],[log_Alleles_count]]-MIN(Table1[log_Alleles_count]))/(MAX(Table1[log_Alleles_count])-MIN(Table1[log_Alleles_count]))</f>
        <v>0.66017851773386627</v>
      </c>
      <c r="Z15">
        <v>0.95640000000000003</v>
      </c>
      <c r="AA15">
        <v>0.99239999999999995</v>
      </c>
      <c r="AB15">
        <v>0.80859999999999999</v>
      </c>
      <c r="AC15">
        <v>0.88229999999999997</v>
      </c>
      <c r="AD15" t="s">
        <v>2255</v>
      </c>
      <c r="AE15" t="s">
        <v>2256</v>
      </c>
      <c r="AF15">
        <v>1</v>
      </c>
      <c r="AG15">
        <v>0.99629999999999996</v>
      </c>
      <c r="AH15" t="s">
        <v>505</v>
      </c>
      <c r="AI15" t="s">
        <v>243</v>
      </c>
      <c r="AJ15" t="s">
        <v>2257</v>
      </c>
      <c r="AK15">
        <v>1</v>
      </c>
      <c r="AL15" t="s">
        <v>236</v>
      </c>
      <c r="AM15" s="10">
        <v>1</v>
      </c>
      <c r="AN15">
        <f>(Table1[[#This Row],[HEG_expr_score]]-MIN(Table1[HEG_expr_score]))/(MAX(Table1[HEG_expr_score])-MIN(Table1[HEG_expr_score]))</f>
        <v>0.33333333333333331</v>
      </c>
      <c r="AO15">
        <f t="shared" si="0"/>
        <v>3.7059108978006772</v>
      </c>
      <c r="AP15">
        <v>341</v>
      </c>
    </row>
    <row r="16" spans="1:42" hidden="1" x14ac:dyDescent="0.3">
      <c r="A16">
        <v>965</v>
      </c>
      <c r="B16" t="s">
        <v>549</v>
      </c>
      <c r="C16">
        <f>LEN(Table1[[#This Row],[TCE_sequence]])</f>
        <v>15</v>
      </c>
      <c r="D16" t="s">
        <v>550</v>
      </c>
      <c r="E16">
        <v>5</v>
      </c>
      <c r="F16">
        <f>LOG10(Table1[[#This Row],[Mtb_NP_Prtn_count]]+1)</f>
        <v>0.77815125038364363</v>
      </c>
      <c r="G16">
        <f>(Table1[[#This Row],[log_Mtb_NP_Prtn_count]]-MIN(Table1[log_Mtb_NP_Prtn_count]))/(MAX(Table1[log_Mtb_NP_Prtn_count])-MIN(Table1[log_Mtb_NP_Prtn_count]))</f>
        <v>0.59810400450184376</v>
      </c>
      <c r="H16" t="s">
        <v>551</v>
      </c>
      <c r="I16">
        <v>5</v>
      </c>
      <c r="J16" t="s">
        <v>82</v>
      </c>
      <c r="K16">
        <v>0</v>
      </c>
      <c r="L16" t="s">
        <v>552</v>
      </c>
      <c r="M16">
        <v>5</v>
      </c>
      <c r="N16" t="s">
        <v>496</v>
      </c>
      <c r="O16" t="s">
        <v>496</v>
      </c>
      <c r="P16" t="s">
        <v>495</v>
      </c>
      <c r="Q16" t="s">
        <v>496</v>
      </c>
      <c r="R16" t="s">
        <v>409</v>
      </c>
      <c r="S16">
        <v>1</v>
      </c>
      <c r="T16">
        <f>LOG10(Table1[[#This Row],[Locus_count]]+1)</f>
        <v>0.3010299956639812</v>
      </c>
      <c r="U16">
        <f>(Table1[[#This Row],[log_Locus_count]]-MIN(Table1[log_Locus_count]))/(MAX(Table1[log_Locus_count])-MIN(Table1[log_Locus_count]))</f>
        <v>0.33333333333333337</v>
      </c>
      <c r="V16" t="s">
        <v>553</v>
      </c>
      <c r="W16">
        <v>10</v>
      </c>
      <c r="X16">
        <f>LOG10(Table1[[#This Row],[Alleles_count]]+1)</f>
        <v>1.0413926851582251</v>
      </c>
      <c r="Y16">
        <f>(Table1[[#This Row],[log_Alleles_count]]-MIN(Table1[log_Alleles_count]))/(MAX(Table1[log_Alleles_count])-MIN(Table1[log_Alleles_count]))</f>
        <v>0.51213756225093365</v>
      </c>
      <c r="Z16">
        <v>0.2092</v>
      </c>
      <c r="AA16">
        <v>0.2046</v>
      </c>
      <c r="AB16">
        <v>0.16470000000000001</v>
      </c>
      <c r="AC16">
        <v>0.2175</v>
      </c>
      <c r="AD16" t="s">
        <v>554</v>
      </c>
      <c r="AE16" t="s">
        <v>555</v>
      </c>
      <c r="AF16">
        <v>1</v>
      </c>
      <c r="AG16">
        <v>1</v>
      </c>
      <c r="AH16" t="s">
        <v>556</v>
      </c>
      <c r="AI16" t="s">
        <v>557</v>
      </c>
      <c r="AJ16" t="s">
        <v>558</v>
      </c>
      <c r="AK16">
        <v>5</v>
      </c>
      <c r="AL16" t="s">
        <v>236</v>
      </c>
      <c r="AM16" s="10">
        <v>1</v>
      </c>
      <c r="AN16">
        <f>(Table1[[#This Row],[HEG_expr_score]]-MIN(Table1[HEG_expr_score]))/(MAX(Table1[HEG_expr_score])-MIN(Table1[HEG_expr_score]))</f>
        <v>0.33333333333333331</v>
      </c>
      <c r="AO16">
        <f t="shared" si="0"/>
        <v>2.9861082334194444</v>
      </c>
      <c r="AP16">
        <v>474</v>
      </c>
    </row>
    <row r="17" spans="1:42" hidden="1" x14ac:dyDescent="0.3">
      <c r="A17">
        <v>967</v>
      </c>
      <c r="B17" t="s">
        <v>2790</v>
      </c>
      <c r="C17">
        <f>LEN(Table1[[#This Row],[TCE_sequence]])</f>
        <v>15</v>
      </c>
      <c r="D17" t="s">
        <v>2791</v>
      </c>
      <c r="E17">
        <v>3</v>
      </c>
      <c r="F17">
        <f>LOG10(Table1[[#This Row],[Mtb_NP_Prtn_count]]+1)</f>
        <v>0.6020599913279624</v>
      </c>
      <c r="G17">
        <f>(Table1[[#This Row],[log_Mtb_NP_Prtn_count]]-MIN(Table1[log_Mtb_NP_Prtn_count]))/(MAX(Table1[log_Mtb_NP_Prtn_count])-MIN(Table1[log_Mtb_NP_Prtn_count]))</f>
        <v>0.46275642631951835</v>
      </c>
      <c r="H17" t="s">
        <v>2792</v>
      </c>
      <c r="I17">
        <v>3</v>
      </c>
      <c r="J17" t="s">
        <v>82</v>
      </c>
      <c r="K17">
        <v>0</v>
      </c>
      <c r="L17" t="s">
        <v>552</v>
      </c>
      <c r="M17">
        <v>5</v>
      </c>
      <c r="N17" t="s">
        <v>496</v>
      </c>
      <c r="O17" t="s">
        <v>496</v>
      </c>
      <c r="P17" t="s">
        <v>495</v>
      </c>
      <c r="Q17" t="s">
        <v>496</v>
      </c>
      <c r="R17" t="s">
        <v>409</v>
      </c>
      <c r="S17">
        <v>1</v>
      </c>
      <c r="T17">
        <f>LOG10(Table1[[#This Row],[Locus_count]]+1)</f>
        <v>0.3010299956639812</v>
      </c>
      <c r="U17">
        <f>(Table1[[#This Row],[log_Locus_count]]-MIN(Table1[log_Locus_count]))/(MAX(Table1[log_Locus_count])-MIN(Table1[log_Locus_count]))</f>
        <v>0.33333333333333337</v>
      </c>
      <c r="V17" t="s">
        <v>2793</v>
      </c>
      <c r="W17">
        <v>7</v>
      </c>
      <c r="X17">
        <f>LOG10(Table1[[#This Row],[Alleles_count]]+1)</f>
        <v>0.90308998699194354</v>
      </c>
      <c r="Y17">
        <f>(Table1[[#This Row],[log_Alleles_count]]-MIN(Table1[log_Alleles_count]))/(MAX(Table1[log_Alleles_count])-MIN(Table1[log_Alleles_count]))</f>
        <v>0.44412286644879784</v>
      </c>
      <c r="Z17">
        <v>8.9999999999999998E-4</v>
      </c>
      <c r="AA17">
        <v>1.9599999999999999E-2</v>
      </c>
      <c r="AB17">
        <v>0</v>
      </c>
      <c r="AC17">
        <v>0</v>
      </c>
      <c r="AD17" t="s">
        <v>554</v>
      </c>
      <c r="AE17" t="s">
        <v>2794</v>
      </c>
      <c r="AF17">
        <v>1</v>
      </c>
      <c r="AG17">
        <v>1</v>
      </c>
      <c r="AH17" t="s">
        <v>2795</v>
      </c>
      <c r="AI17" t="s">
        <v>2796</v>
      </c>
      <c r="AJ17" t="s">
        <v>2797</v>
      </c>
      <c r="AK17">
        <v>3</v>
      </c>
      <c r="AL17" t="s">
        <v>236</v>
      </c>
      <c r="AM17" s="10">
        <v>1</v>
      </c>
      <c r="AN17">
        <f>(Table1[[#This Row],[HEG_expr_score]]-MIN(Table1[HEG_expr_score]))/(MAX(Table1[HEG_expr_score])-MIN(Table1[HEG_expr_score]))</f>
        <v>0.33333333333333331</v>
      </c>
      <c r="AO17">
        <f t="shared" si="0"/>
        <v>2.5744459594349833</v>
      </c>
      <c r="AP17">
        <v>537</v>
      </c>
    </row>
    <row r="18" spans="1:42" hidden="1" x14ac:dyDescent="0.3">
      <c r="A18">
        <v>1020</v>
      </c>
      <c r="B18" t="s">
        <v>1439</v>
      </c>
      <c r="C18">
        <f>LEN(Table1[[#This Row],[TCE_sequence]])</f>
        <v>20</v>
      </c>
      <c r="D18" t="s">
        <v>43</v>
      </c>
      <c r="E18">
        <v>1</v>
      </c>
      <c r="F18">
        <f>LOG10(Table1[[#This Row],[Mtb_NP_Prtn_count]]+1)</f>
        <v>0.3010299956639812</v>
      </c>
      <c r="G18">
        <f>(Table1[[#This Row],[log_Mtb_NP_Prtn_count]]-MIN(Table1[log_Mtb_NP_Prtn_count]))/(MAX(Table1[log_Mtb_NP_Prtn_count])-MIN(Table1[log_Mtb_NP_Prtn_count]))</f>
        <v>0.23137821315975918</v>
      </c>
      <c r="H18" t="s">
        <v>240</v>
      </c>
      <c r="I18">
        <v>1</v>
      </c>
      <c r="J18" t="s">
        <v>82</v>
      </c>
      <c r="K18">
        <v>0</v>
      </c>
      <c r="L18" t="s">
        <v>82</v>
      </c>
      <c r="M18">
        <v>0</v>
      </c>
      <c r="N18" t="s">
        <v>495</v>
      </c>
      <c r="O18" t="s">
        <v>496</v>
      </c>
      <c r="P18" t="s">
        <v>496</v>
      </c>
      <c r="Q18" t="s">
        <v>496</v>
      </c>
      <c r="R18" t="s">
        <v>393</v>
      </c>
      <c r="S18">
        <v>5</v>
      </c>
      <c r="T18">
        <f>LOG10(Table1[[#This Row],[Locus_count]]+1)</f>
        <v>0.77815125038364363</v>
      </c>
      <c r="U18">
        <f>(Table1[[#This Row],[log_Locus_count]]-MIN(Table1[log_Locus_count]))/(MAX(Table1[log_Locus_count])-MIN(Table1[log_Locus_count]))</f>
        <v>0.8616541669070521</v>
      </c>
      <c r="V18" t="s">
        <v>1440</v>
      </c>
      <c r="W18">
        <v>42</v>
      </c>
      <c r="X18">
        <f>LOG10(Table1[[#This Row],[Alleles_count]]+1)</f>
        <v>1.6334684555795864</v>
      </c>
      <c r="Y18">
        <f>(Table1[[#This Row],[log_Alleles_count]]-MIN(Table1[log_Alleles_count]))/(MAX(Table1[log_Alleles_count])-MIN(Table1[log_Alleles_count]))</f>
        <v>0.80330941898945951</v>
      </c>
      <c r="Z18">
        <v>0.99729999999999996</v>
      </c>
      <c r="AA18">
        <v>0.99550000000000005</v>
      </c>
      <c r="AB18">
        <v>0.98650000000000004</v>
      </c>
      <c r="AC18">
        <v>0.76390000000000002</v>
      </c>
      <c r="AD18" t="s">
        <v>82</v>
      </c>
      <c r="AE18" t="s">
        <v>82</v>
      </c>
      <c r="AF18">
        <v>0</v>
      </c>
      <c r="AG18">
        <v>0.94140000000000001</v>
      </c>
      <c r="AH18" t="s">
        <v>778</v>
      </c>
      <c r="AI18" t="s">
        <v>240</v>
      </c>
      <c r="AJ18" t="s">
        <v>1441</v>
      </c>
      <c r="AK18">
        <v>1</v>
      </c>
      <c r="AL18" t="s">
        <v>238</v>
      </c>
      <c r="AM18" s="10">
        <v>2</v>
      </c>
      <c r="AN18">
        <f>(Table1[[#This Row],[HEG_expr_score]]-MIN(Table1[HEG_expr_score]))/(MAX(Table1[HEG_expr_score])-MIN(Table1[HEG_expr_score]))</f>
        <v>0.66666666666666663</v>
      </c>
      <c r="AO18">
        <f t="shared" si="0"/>
        <v>4.5017084657229383</v>
      </c>
      <c r="AP18">
        <v>74</v>
      </c>
    </row>
    <row r="19" spans="1:42" hidden="1" x14ac:dyDescent="0.3">
      <c r="A19">
        <v>1078</v>
      </c>
      <c r="B19" t="s">
        <v>2929</v>
      </c>
      <c r="C19">
        <f>LEN(Table1[[#This Row],[TCE_sequence]])</f>
        <v>8</v>
      </c>
      <c r="D19" t="s">
        <v>25</v>
      </c>
      <c r="E19">
        <v>1</v>
      </c>
      <c r="F19">
        <f>LOG10(Table1[[#This Row],[Mtb_NP_Prtn_count]]+1)</f>
        <v>0.3010299956639812</v>
      </c>
      <c r="G19">
        <f>(Table1[[#This Row],[log_Mtb_NP_Prtn_count]]-MIN(Table1[log_Mtb_NP_Prtn_count]))/(MAX(Table1[log_Mtb_NP_Prtn_count])-MIN(Table1[log_Mtb_NP_Prtn_count]))</f>
        <v>0.23137821315975918</v>
      </c>
      <c r="H19" t="s">
        <v>241</v>
      </c>
      <c r="I19">
        <v>1</v>
      </c>
      <c r="J19" t="s">
        <v>82</v>
      </c>
      <c r="K19">
        <v>0</v>
      </c>
      <c r="L19" t="s">
        <v>82</v>
      </c>
      <c r="M19">
        <v>0</v>
      </c>
      <c r="N19" t="s">
        <v>495</v>
      </c>
      <c r="O19" t="s">
        <v>496</v>
      </c>
      <c r="P19" t="s">
        <v>496</v>
      </c>
      <c r="Q19" t="s">
        <v>496</v>
      </c>
      <c r="R19" t="s">
        <v>410</v>
      </c>
      <c r="S19">
        <v>1</v>
      </c>
      <c r="T19">
        <f>LOG10(Table1[[#This Row],[Locus_count]]+1)</f>
        <v>0.3010299956639812</v>
      </c>
      <c r="U19">
        <f>(Table1[[#This Row],[log_Locus_count]]-MIN(Table1[log_Locus_count]))/(MAX(Table1[log_Locus_count])-MIN(Table1[log_Locus_count]))</f>
        <v>0.33333333333333337</v>
      </c>
      <c r="V19" t="s">
        <v>1061</v>
      </c>
      <c r="W19">
        <v>1</v>
      </c>
      <c r="X19">
        <f>LOG10(Table1[[#This Row],[Alleles_count]]+1)</f>
        <v>0.3010299956639812</v>
      </c>
      <c r="Y19">
        <f>(Table1[[#This Row],[log_Alleles_count]]-MIN(Table1[log_Alleles_count]))/(MAX(Table1[log_Alleles_count])-MIN(Table1[log_Alleles_count]))</f>
        <v>0.14804095548293261</v>
      </c>
      <c r="Z19">
        <v>1.6899999999999998E-2</v>
      </c>
      <c r="AA19">
        <v>1.24E-2</v>
      </c>
      <c r="AB19">
        <v>2E-3</v>
      </c>
      <c r="AC19">
        <v>0</v>
      </c>
      <c r="AD19" t="s">
        <v>82</v>
      </c>
      <c r="AE19" t="s">
        <v>82</v>
      </c>
      <c r="AF19">
        <v>0</v>
      </c>
      <c r="AG19">
        <v>0.99629999999999996</v>
      </c>
      <c r="AH19" t="s">
        <v>505</v>
      </c>
      <c r="AI19" t="s">
        <v>241</v>
      </c>
      <c r="AJ19" s="2">
        <v>44806</v>
      </c>
      <c r="AK19">
        <v>1</v>
      </c>
      <c r="AL19" t="s">
        <v>236</v>
      </c>
      <c r="AM19" s="12">
        <v>1</v>
      </c>
      <c r="AN19">
        <f>(Table1[[#This Row],[HEG_expr_score]]-MIN(Table1[HEG_expr_score]))/(MAX(Table1[HEG_expr_score])-MIN(Table1[HEG_expr_score]))</f>
        <v>0.33333333333333331</v>
      </c>
      <c r="AO19">
        <f t="shared" si="0"/>
        <v>2.0592858353093586</v>
      </c>
      <c r="AP19">
        <v>575</v>
      </c>
    </row>
    <row r="20" spans="1:42" hidden="1" x14ac:dyDescent="0.3">
      <c r="A20">
        <v>1079</v>
      </c>
      <c r="B20" t="s">
        <v>577</v>
      </c>
      <c r="C20">
        <f>LEN(Table1[[#This Row],[TCE_sequence]])</f>
        <v>10</v>
      </c>
      <c r="D20" t="s">
        <v>25</v>
      </c>
      <c r="E20">
        <v>1</v>
      </c>
      <c r="F20">
        <f>LOG10(Table1[[#This Row],[Mtb_NP_Prtn_count]]+1)</f>
        <v>0.3010299956639812</v>
      </c>
      <c r="G20">
        <f>(Table1[[#This Row],[log_Mtb_NP_Prtn_count]]-MIN(Table1[log_Mtb_NP_Prtn_count]))/(MAX(Table1[log_Mtb_NP_Prtn_count])-MIN(Table1[log_Mtb_NP_Prtn_count]))</f>
        <v>0.23137821315975918</v>
      </c>
      <c r="H20" t="s">
        <v>241</v>
      </c>
      <c r="I20">
        <v>1</v>
      </c>
      <c r="J20" t="s">
        <v>82</v>
      </c>
      <c r="K20">
        <v>0</v>
      </c>
      <c r="L20" t="s">
        <v>82</v>
      </c>
      <c r="M20">
        <v>0</v>
      </c>
      <c r="N20" t="s">
        <v>495</v>
      </c>
      <c r="O20" t="s">
        <v>496</v>
      </c>
      <c r="P20" t="s">
        <v>496</v>
      </c>
      <c r="Q20" t="s">
        <v>496</v>
      </c>
      <c r="R20" t="s">
        <v>384</v>
      </c>
      <c r="S20">
        <v>2</v>
      </c>
      <c r="T20">
        <f>LOG10(Table1[[#This Row],[Locus_count]]+1)</f>
        <v>0.47712125471966244</v>
      </c>
      <c r="U20">
        <f>(Table1[[#This Row],[log_Locus_count]]-MIN(Table1[log_Locus_count]))/(MAX(Table1[log_Locus_count])-MIN(Table1[log_Locus_count]))</f>
        <v>0.52832083357371873</v>
      </c>
      <c r="V20" t="s">
        <v>576</v>
      </c>
      <c r="W20">
        <v>13</v>
      </c>
      <c r="X20">
        <f>LOG10(Table1[[#This Row],[Alleles_count]]+1)</f>
        <v>1.146128035678238</v>
      </c>
      <c r="Y20">
        <f>(Table1[[#This Row],[log_Alleles_count]]-MIN(Table1[log_Alleles_count]))/(MAX(Table1[log_Alleles_count])-MIN(Table1[log_Alleles_count]))</f>
        <v>0.56364446052405415</v>
      </c>
      <c r="Z20">
        <v>0.46879999999999999</v>
      </c>
      <c r="AA20">
        <v>0.38669999999999999</v>
      </c>
      <c r="AB20">
        <v>0.53510000000000002</v>
      </c>
      <c r="AC20">
        <v>0.33760000000000001</v>
      </c>
      <c r="AD20" t="s">
        <v>82</v>
      </c>
      <c r="AE20" t="s">
        <v>82</v>
      </c>
      <c r="AF20">
        <v>0</v>
      </c>
      <c r="AG20">
        <v>1</v>
      </c>
      <c r="AH20" t="s">
        <v>563</v>
      </c>
      <c r="AI20" t="s">
        <v>241</v>
      </c>
      <c r="AJ20" s="2">
        <v>44867</v>
      </c>
      <c r="AK20">
        <v>1</v>
      </c>
      <c r="AL20" t="s">
        <v>236</v>
      </c>
      <c r="AM20" s="12">
        <v>1</v>
      </c>
      <c r="AN20">
        <f>(Table1[[#This Row],[HEG_expr_score]]-MIN(Table1[HEG_expr_score]))/(MAX(Table1[HEG_expr_score])-MIN(Table1[HEG_expr_score]))</f>
        <v>0.33333333333333331</v>
      </c>
      <c r="AO20">
        <f t="shared" si="0"/>
        <v>3.1254768405908653</v>
      </c>
      <c r="AP20">
        <v>457</v>
      </c>
    </row>
    <row r="21" spans="1:42" hidden="1" x14ac:dyDescent="0.3">
      <c r="A21">
        <v>1080</v>
      </c>
      <c r="B21" t="s">
        <v>575</v>
      </c>
      <c r="C21">
        <f>LEN(Table1[[#This Row],[TCE_sequence]])</f>
        <v>11</v>
      </c>
      <c r="D21" t="s">
        <v>25</v>
      </c>
      <c r="E21">
        <v>1</v>
      </c>
      <c r="F21">
        <f>LOG10(Table1[[#This Row],[Mtb_NP_Prtn_count]]+1)</f>
        <v>0.3010299956639812</v>
      </c>
      <c r="G21">
        <f>(Table1[[#This Row],[log_Mtb_NP_Prtn_count]]-MIN(Table1[log_Mtb_NP_Prtn_count]))/(MAX(Table1[log_Mtb_NP_Prtn_count])-MIN(Table1[log_Mtb_NP_Prtn_count]))</f>
        <v>0.23137821315975918</v>
      </c>
      <c r="H21" t="s">
        <v>241</v>
      </c>
      <c r="I21">
        <v>1</v>
      </c>
      <c r="J21" t="s">
        <v>82</v>
      </c>
      <c r="K21">
        <v>0</v>
      </c>
      <c r="L21" t="s">
        <v>82</v>
      </c>
      <c r="M21">
        <v>0</v>
      </c>
      <c r="N21" t="s">
        <v>495</v>
      </c>
      <c r="O21" t="s">
        <v>496</v>
      </c>
      <c r="P21" t="s">
        <v>496</v>
      </c>
      <c r="Q21" t="s">
        <v>496</v>
      </c>
      <c r="R21" t="s">
        <v>384</v>
      </c>
      <c r="S21">
        <v>2</v>
      </c>
      <c r="T21">
        <f>LOG10(Table1[[#This Row],[Locus_count]]+1)</f>
        <v>0.47712125471966244</v>
      </c>
      <c r="U21">
        <f>(Table1[[#This Row],[log_Locus_count]]-MIN(Table1[log_Locus_count]))/(MAX(Table1[log_Locus_count])-MIN(Table1[log_Locus_count]))</f>
        <v>0.52832083357371873</v>
      </c>
      <c r="V21" t="s">
        <v>576</v>
      </c>
      <c r="W21">
        <v>13</v>
      </c>
      <c r="X21">
        <f>LOG10(Table1[[#This Row],[Alleles_count]]+1)</f>
        <v>1.146128035678238</v>
      </c>
      <c r="Y21">
        <f>(Table1[[#This Row],[log_Alleles_count]]-MIN(Table1[log_Alleles_count]))/(MAX(Table1[log_Alleles_count])-MIN(Table1[log_Alleles_count]))</f>
        <v>0.56364446052405415</v>
      </c>
      <c r="Z21">
        <v>0.46879999999999999</v>
      </c>
      <c r="AA21">
        <v>0.38669999999999999</v>
      </c>
      <c r="AB21">
        <v>0.53510000000000002</v>
      </c>
      <c r="AC21">
        <v>0.33760000000000001</v>
      </c>
      <c r="AD21" t="s">
        <v>82</v>
      </c>
      <c r="AE21" t="s">
        <v>82</v>
      </c>
      <c r="AF21">
        <v>0</v>
      </c>
      <c r="AG21">
        <v>1</v>
      </c>
      <c r="AH21" t="s">
        <v>563</v>
      </c>
      <c r="AI21" t="s">
        <v>241</v>
      </c>
      <c r="AJ21" s="2">
        <v>44897</v>
      </c>
      <c r="AK21">
        <v>1</v>
      </c>
      <c r="AL21" t="s">
        <v>236</v>
      </c>
      <c r="AM21" s="10">
        <v>1</v>
      </c>
      <c r="AN21">
        <f>(Table1[[#This Row],[HEG_expr_score]]-MIN(Table1[HEG_expr_score]))/(MAX(Table1[HEG_expr_score])-MIN(Table1[HEG_expr_score]))</f>
        <v>0.33333333333333331</v>
      </c>
      <c r="AO21">
        <f t="shared" si="0"/>
        <v>3.1254768405908653</v>
      </c>
      <c r="AP21">
        <v>458</v>
      </c>
    </row>
    <row r="22" spans="1:42" hidden="1" x14ac:dyDescent="0.3">
      <c r="A22">
        <v>1150</v>
      </c>
      <c r="B22" t="s">
        <v>1286</v>
      </c>
      <c r="C22">
        <f>LEN(Table1[[#This Row],[TCE_sequence]])</f>
        <v>20</v>
      </c>
      <c r="D22" t="s">
        <v>69</v>
      </c>
      <c r="E22">
        <v>1</v>
      </c>
      <c r="F22">
        <f>LOG10(Table1[[#This Row],[Mtb_NP_Prtn_count]]+1)</f>
        <v>0.3010299956639812</v>
      </c>
      <c r="G22">
        <f>(Table1[[#This Row],[log_Mtb_NP_Prtn_count]]-MIN(Table1[log_Mtb_NP_Prtn_count]))/(MAX(Table1[log_Mtb_NP_Prtn_count])-MIN(Table1[log_Mtb_NP_Prtn_count]))</f>
        <v>0.23137821315975918</v>
      </c>
      <c r="H22" t="s">
        <v>267</v>
      </c>
      <c r="I22">
        <v>1</v>
      </c>
      <c r="J22" t="s">
        <v>82</v>
      </c>
      <c r="K22">
        <v>0</v>
      </c>
      <c r="L22" t="s">
        <v>82</v>
      </c>
      <c r="M22">
        <v>0</v>
      </c>
      <c r="N22" t="s">
        <v>495</v>
      </c>
      <c r="O22" t="s">
        <v>496</v>
      </c>
      <c r="P22" t="s">
        <v>496</v>
      </c>
      <c r="Q22" t="s">
        <v>496</v>
      </c>
      <c r="R22" t="s">
        <v>433</v>
      </c>
      <c r="S22">
        <v>6</v>
      </c>
      <c r="T22">
        <f>LOG10(Table1[[#This Row],[Locus_count]]+1)</f>
        <v>0.84509804001425681</v>
      </c>
      <c r="U22">
        <f>(Table1[[#This Row],[log_Locus_count]]-MIN(Table1[log_Locus_count]))/(MAX(Table1[log_Locus_count])-MIN(Table1[log_Locus_count]))</f>
        <v>0.93578497401920135</v>
      </c>
      <c r="V22" t="s">
        <v>1287</v>
      </c>
      <c r="W22">
        <v>56</v>
      </c>
      <c r="X22">
        <f>LOG10(Table1[[#This Row],[Alleles_count]]+1)</f>
        <v>1.7558748556724915</v>
      </c>
      <c r="Y22">
        <f>(Table1[[#This Row],[log_Alleles_count]]-MIN(Table1[log_Alleles_count]))/(MAX(Table1[log_Alleles_count])-MIN(Table1[log_Alleles_count]))</f>
        <v>0.86350661092380476</v>
      </c>
      <c r="Z22">
        <v>1</v>
      </c>
      <c r="AA22">
        <v>1</v>
      </c>
      <c r="AB22">
        <v>0.99619999999999997</v>
      </c>
      <c r="AC22">
        <v>0.86060000000000003</v>
      </c>
      <c r="AD22" t="s">
        <v>82</v>
      </c>
      <c r="AE22" t="s">
        <v>82</v>
      </c>
      <c r="AF22">
        <v>0</v>
      </c>
      <c r="AG22">
        <v>0.98170000000000002</v>
      </c>
      <c r="AH22" t="s">
        <v>876</v>
      </c>
      <c r="AI22" t="s">
        <v>267</v>
      </c>
      <c r="AJ22" t="s">
        <v>1288</v>
      </c>
      <c r="AK22">
        <v>1</v>
      </c>
      <c r="AL22" t="s">
        <v>234</v>
      </c>
      <c r="AM22" s="10">
        <v>2</v>
      </c>
      <c r="AN22">
        <f>(Table1[[#This Row],[HEG_expr_score]]-MIN(Table1[HEG_expr_score]))/(MAX(Table1[HEG_expr_score])-MIN(Table1[HEG_expr_score]))</f>
        <v>0.66666666666666663</v>
      </c>
      <c r="AO22">
        <f t="shared" si="0"/>
        <v>4.6790364647694327</v>
      </c>
      <c r="AP22">
        <v>28</v>
      </c>
    </row>
    <row r="23" spans="1:42" hidden="1" x14ac:dyDescent="0.3">
      <c r="A23">
        <v>1452</v>
      </c>
      <c r="B23" t="s">
        <v>1888</v>
      </c>
      <c r="C23">
        <f>LEN(Table1[[#This Row],[TCE_sequence]])</f>
        <v>20</v>
      </c>
      <c r="D23" t="s">
        <v>43</v>
      </c>
      <c r="E23">
        <v>1</v>
      </c>
      <c r="F23">
        <f>LOG10(Table1[[#This Row],[Mtb_NP_Prtn_count]]+1)</f>
        <v>0.3010299956639812</v>
      </c>
      <c r="G23">
        <f>(Table1[[#This Row],[log_Mtb_NP_Prtn_count]]-MIN(Table1[log_Mtb_NP_Prtn_count]))/(MAX(Table1[log_Mtb_NP_Prtn_count])-MIN(Table1[log_Mtb_NP_Prtn_count]))</f>
        <v>0.23137821315975918</v>
      </c>
      <c r="H23" t="s">
        <v>240</v>
      </c>
      <c r="I23">
        <v>1</v>
      </c>
      <c r="J23" t="s">
        <v>82</v>
      </c>
      <c r="K23">
        <v>0</v>
      </c>
      <c r="L23" t="s">
        <v>82</v>
      </c>
      <c r="M23">
        <v>0</v>
      </c>
      <c r="N23" t="s">
        <v>495</v>
      </c>
      <c r="O23" t="s">
        <v>496</v>
      </c>
      <c r="P23" t="s">
        <v>496</v>
      </c>
      <c r="Q23" t="s">
        <v>496</v>
      </c>
      <c r="R23" t="s">
        <v>390</v>
      </c>
      <c r="S23">
        <v>4</v>
      </c>
      <c r="T23">
        <f>LOG10(Table1[[#This Row],[Locus_count]]+1)</f>
        <v>0.69897000433601886</v>
      </c>
      <c r="U23">
        <f>(Table1[[#This Row],[log_Locus_count]]-MIN(Table1[log_Locus_count]))/(MAX(Table1[log_Locus_count])-MIN(Table1[log_Locus_count]))</f>
        <v>0.77397603162912088</v>
      </c>
      <c r="V23" t="s">
        <v>1889</v>
      </c>
      <c r="W23">
        <v>23</v>
      </c>
      <c r="X23">
        <f>LOG10(Table1[[#This Row],[Alleles_count]]+1)</f>
        <v>1.3802112417116059</v>
      </c>
      <c r="Y23">
        <f>(Table1[[#This Row],[log_Alleles_count]]-MIN(Table1[log_Alleles_count]))/(MAX(Table1[log_Alleles_count])-MIN(Table1[log_Alleles_count]))</f>
        <v>0.67876222946017606</v>
      </c>
      <c r="Z23">
        <v>0.91839999999999999</v>
      </c>
      <c r="AA23">
        <v>0.90680000000000005</v>
      </c>
      <c r="AB23">
        <v>0.93979999999999997</v>
      </c>
      <c r="AC23">
        <v>0.53059999999999996</v>
      </c>
      <c r="AD23" t="s">
        <v>82</v>
      </c>
      <c r="AE23" t="s">
        <v>82</v>
      </c>
      <c r="AF23">
        <v>0</v>
      </c>
      <c r="AG23">
        <v>0.93769999999999998</v>
      </c>
      <c r="AH23" t="s">
        <v>778</v>
      </c>
      <c r="AI23" t="s">
        <v>240</v>
      </c>
      <c r="AJ23" t="s">
        <v>1890</v>
      </c>
      <c r="AK23">
        <v>1</v>
      </c>
      <c r="AL23" t="s">
        <v>238</v>
      </c>
      <c r="AM23" s="12">
        <v>2</v>
      </c>
      <c r="AN23">
        <f>(Table1[[#This Row],[HEG_expr_score]]-MIN(Table1[HEG_expr_score]))/(MAX(Table1[HEG_expr_score])-MIN(Table1[HEG_expr_score]))</f>
        <v>0.66666666666666663</v>
      </c>
      <c r="AO23">
        <f t="shared" si="0"/>
        <v>4.206883140915723</v>
      </c>
      <c r="AP23">
        <v>207</v>
      </c>
    </row>
    <row r="24" spans="1:42" hidden="1" x14ac:dyDescent="0.3">
      <c r="A24">
        <v>1545</v>
      </c>
      <c r="B24" t="s">
        <v>3004</v>
      </c>
      <c r="C24">
        <f>LEN(Table1[[#This Row],[TCE_sequence]])</f>
        <v>20</v>
      </c>
      <c r="D24" t="s">
        <v>26</v>
      </c>
      <c r="E24">
        <v>1</v>
      </c>
      <c r="F24">
        <f>LOG10(Table1[[#This Row],[Mtb_NP_Prtn_count]]+1)</f>
        <v>0.3010299956639812</v>
      </c>
      <c r="G24">
        <f>(Table1[[#This Row],[log_Mtb_NP_Prtn_count]]-MIN(Table1[log_Mtb_NP_Prtn_count]))/(MAX(Table1[log_Mtb_NP_Prtn_count])-MIN(Table1[log_Mtb_NP_Prtn_count]))</f>
        <v>0.23137821315975918</v>
      </c>
      <c r="H24" t="s">
        <v>243</v>
      </c>
      <c r="I24">
        <v>1</v>
      </c>
      <c r="J24" t="s">
        <v>82</v>
      </c>
      <c r="K24">
        <v>0</v>
      </c>
      <c r="L24" t="s">
        <v>585</v>
      </c>
      <c r="M24">
        <v>2</v>
      </c>
      <c r="N24" t="s">
        <v>496</v>
      </c>
      <c r="O24" t="s">
        <v>496</v>
      </c>
      <c r="P24" t="s">
        <v>495</v>
      </c>
      <c r="Q24" t="s">
        <v>496</v>
      </c>
      <c r="R24" t="s">
        <v>82</v>
      </c>
      <c r="S24">
        <v>0</v>
      </c>
      <c r="T24">
        <f>LOG10(Table1[[#This Row],[Locus_count]]+1)</f>
        <v>0</v>
      </c>
      <c r="U24">
        <f>(Table1[[#This Row],[log_Locus_count]]-MIN(Table1[log_Locus_count]))/(MAX(Table1[log_Locus_count])-MIN(Table1[log_Locus_count]))</f>
        <v>0</v>
      </c>
      <c r="V24" t="s">
        <v>82</v>
      </c>
      <c r="W24">
        <v>0</v>
      </c>
      <c r="X24">
        <f>LOG10(Table1[[#This Row],[Alleles_count]]+1)</f>
        <v>0</v>
      </c>
      <c r="Y24">
        <f>(Table1[[#This Row],[log_Alleles_count]]-MIN(Table1[log_Alleles_count]))/(MAX(Table1[log_Alleles_count])-MIN(Table1[log_Alleles_count]))</f>
        <v>0</v>
      </c>
      <c r="Z24">
        <v>0</v>
      </c>
      <c r="AA24">
        <v>0</v>
      </c>
      <c r="AB24">
        <v>0</v>
      </c>
      <c r="AC24">
        <v>0</v>
      </c>
      <c r="AD24" t="s">
        <v>3005</v>
      </c>
      <c r="AE24" t="s">
        <v>3006</v>
      </c>
      <c r="AF24">
        <v>3</v>
      </c>
      <c r="AG24">
        <v>0.99629999999999996</v>
      </c>
      <c r="AH24" t="s">
        <v>505</v>
      </c>
      <c r="AI24" t="s">
        <v>243</v>
      </c>
      <c r="AJ24" t="s">
        <v>1768</v>
      </c>
      <c r="AK24">
        <v>1</v>
      </c>
      <c r="AL24" t="s">
        <v>236</v>
      </c>
      <c r="AM24" s="10">
        <v>1</v>
      </c>
      <c r="AN24">
        <f>(Table1[[#This Row],[HEG_expr_score]]-MIN(Table1[HEG_expr_score]))/(MAX(Table1[HEG_expr_score])-MIN(Table1[HEG_expr_score]))</f>
        <v>0.33333333333333331</v>
      </c>
      <c r="AO24">
        <f t="shared" si="0"/>
        <v>1.5610115464930925</v>
      </c>
      <c r="AP24">
        <v>604</v>
      </c>
    </row>
    <row r="25" spans="1:42" hidden="1" x14ac:dyDescent="0.3">
      <c r="A25">
        <v>1681</v>
      </c>
      <c r="B25" t="s">
        <v>2992</v>
      </c>
      <c r="C25">
        <f>LEN(Table1[[#This Row],[TCE_sequence]])</f>
        <v>15</v>
      </c>
      <c r="D25" t="s">
        <v>25</v>
      </c>
      <c r="E25">
        <v>1</v>
      </c>
      <c r="F25">
        <f>LOG10(Table1[[#This Row],[Mtb_NP_Prtn_count]]+1)</f>
        <v>0.3010299956639812</v>
      </c>
      <c r="G25">
        <f>(Table1[[#This Row],[log_Mtb_NP_Prtn_count]]-MIN(Table1[log_Mtb_NP_Prtn_count]))/(MAX(Table1[log_Mtb_NP_Prtn_count])-MIN(Table1[log_Mtb_NP_Prtn_count]))</f>
        <v>0.23137821315975918</v>
      </c>
      <c r="H25" t="s">
        <v>241</v>
      </c>
      <c r="I25">
        <v>1</v>
      </c>
      <c r="J25" t="s">
        <v>82</v>
      </c>
      <c r="K25">
        <v>0</v>
      </c>
      <c r="L25" t="s">
        <v>82</v>
      </c>
      <c r="M25">
        <v>0</v>
      </c>
      <c r="N25" t="s">
        <v>495</v>
      </c>
      <c r="O25" t="s">
        <v>496</v>
      </c>
      <c r="P25" t="s">
        <v>496</v>
      </c>
      <c r="Q25" t="s">
        <v>496</v>
      </c>
      <c r="R25" t="s">
        <v>82</v>
      </c>
      <c r="S25">
        <v>0</v>
      </c>
      <c r="T25">
        <f>LOG10(Table1[[#This Row],[Locus_count]]+1)</f>
        <v>0</v>
      </c>
      <c r="U25">
        <f>(Table1[[#This Row],[log_Locus_count]]-MIN(Table1[log_Locus_count]))/(MAX(Table1[log_Locus_count])-MIN(Table1[log_Locus_count]))</f>
        <v>0</v>
      </c>
      <c r="V25" t="s">
        <v>82</v>
      </c>
      <c r="W25">
        <v>0</v>
      </c>
      <c r="X25">
        <f>LOG10(Table1[[#This Row],[Alleles_count]]+1)</f>
        <v>0</v>
      </c>
      <c r="Y25">
        <f>(Table1[[#This Row],[log_Alleles_count]]-MIN(Table1[log_Alleles_count]))/(MAX(Table1[log_Alleles_count])-MIN(Table1[log_Alleles_count]))</f>
        <v>0</v>
      </c>
      <c r="Z25">
        <v>0</v>
      </c>
      <c r="AA25">
        <v>0</v>
      </c>
      <c r="AB25">
        <v>0</v>
      </c>
      <c r="AC25">
        <v>0</v>
      </c>
      <c r="AD25" t="s">
        <v>82</v>
      </c>
      <c r="AE25" t="s">
        <v>82</v>
      </c>
      <c r="AF25">
        <v>0</v>
      </c>
      <c r="AG25">
        <v>1</v>
      </c>
      <c r="AH25" t="s">
        <v>563</v>
      </c>
      <c r="AI25" t="s">
        <v>241</v>
      </c>
      <c r="AJ25" t="s">
        <v>2430</v>
      </c>
      <c r="AK25">
        <v>1</v>
      </c>
      <c r="AL25" t="s">
        <v>236</v>
      </c>
      <c r="AM25" s="12">
        <v>1</v>
      </c>
      <c r="AN25">
        <f>(Table1[[#This Row],[HEG_expr_score]]-MIN(Table1[HEG_expr_score]))/(MAX(Table1[HEG_expr_score])-MIN(Table1[HEG_expr_score]))</f>
        <v>0.33333333333333331</v>
      </c>
      <c r="AO25">
        <f t="shared" si="0"/>
        <v>1.5647115464930925</v>
      </c>
      <c r="AP25">
        <v>597</v>
      </c>
    </row>
    <row r="26" spans="1:42" hidden="1" x14ac:dyDescent="0.3">
      <c r="A26">
        <v>2695</v>
      </c>
      <c r="B26" t="s">
        <v>2067</v>
      </c>
      <c r="C26">
        <f>LEN(Table1[[#This Row],[TCE_sequence]])</f>
        <v>20</v>
      </c>
      <c r="D26" t="s">
        <v>26</v>
      </c>
      <c r="E26">
        <v>1</v>
      </c>
      <c r="F26">
        <f>LOG10(Table1[[#This Row],[Mtb_NP_Prtn_count]]+1)</f>
        <v>0.3010299956639812</v>
      </c>
      <c r="G26">
        <f>(Table1[[#This Row],[log_Mtb_NP_Prtn_count]]-MIN(Table1[log_Mtb_NP_Prtn_count]))/(MAX(Table1[log_Mtb_NP_Prtn_count])-MIN(Table1[log_Mtb_NP_Prtn_count]))</f>
        <v>0.23137821315975918</v>
      </c>
      <c r="H26" t="s">
        <v>243</v>
      </c>
      <c r="I26">
        <v>1</v>
      </c>
      <c r="J26" t="s">
        <v>82</v>
      </c>
      <c r="K26">
        <v>0</v>
      </c>
      <c r="L26" t="s">
        <v>585</v>
      </c>
      <c r="M26">
        <v>2</v>
      </c>
      <c r="N26" t="s">
        <v>496</v>
      </c>
      <c r="O26" t="s">
        <v>496</v>
      </c>
      <c r="P26" t="s">
        <v>495</v>
      </c>
      <c r="Q26" t="s">
        <v>496</v>
      </c>
      <c r="R26" t="s">
        <v>396</v>
      </c>
      <c r="S26">
        <v>4</v>
      </c>
      <c r="T26">
        <f>LOG10(Table1[[#This Row],[Locus_count]]+1)</f>
        <v>0.69897000433601886</v>
      </c>
      <c r="U26">
        <f>(Table1[[#This Row],[log_Locus_count]]-MIN(Table1[log_Locus_count]))/(MAX(Table1[log_Locus_count])-MIN(Table1[log_Locus_count]))</f>
        <v>0.77397603162912088</v>
      </c>
      <c r="V26" t="s">
        <v>2068</v>
      </c>
      <c r="W26">
        <v>28</v>
      </c>
      <c r="X26">
        <f>LOG10(Table1[[#This Row],[Alleles_count]]+1)</f>
        <v>1.4623979978989561</v>
      </c>
      <c r="Y26">
        <f>(Table1[[#This Row],[log_Alleles_count]]-MIN(Table1[log_Alleles_count]))/(MAX(Table1[log_Alleles_count])-MIN(Table1[log_Alleles_count]))</f>
        <v>0.71918014823661358</v>
      </c>
      <c r="Z26">
        <v>0.97460000000000002</v>
      </c>
      <c r="AA26">
        <v>0.98899999999999999</v>
      </c>
      <c r="AB26">
        <v>0.97970000000000002</v>
      </c>
      <c r="AC26">
        <v>0.69579999999999997</v>
      </c>
      <c r="AD26" t="s">
        <v>2069</v>
      </c>
      <c r="AE26" t="s">
        <v>2070</v>
      </c>
      <c r="AF26">
        <v>1</v>
      </c>
      <c r="AG26">
        <v>0.99629999999999996</v>
      </c>
      <c r="AH26" t="s">
        <v>505</v>
      </c>
      <c r="AI26" t="s">
        <v>243</v>
      </c>
      <c r="AJ26" t="s">
        <v>1354</v>
      </c>
      <c r="AK26">
        <v>1</v>
      </c>
      <c r="AL26" t="s">
        <v>236</v>
      </c>
      <c r="AM26" s="12">
        <v>1</v>
      </c>
      <c r="AN26">
        <f>(Table1[[#This Row],[HEG_expr_score]]-MIN(Table1[HEG_expr_score]))/(MAX(Table1[HEG_expr_score])-MIN(Table1[HEG_expr_score]))</f>
        <v>0.33333333333333331</v>
      </c>
      <c r="AO26">
        <f t="shared" si="0"/>
        <v>4.0287677263588266</v>
      </c>
      <c r="AP26">
        <v>270</v>
      </c>
    </row>
    <row r="27" spans="1:42" hidden="1" x14ac:dyDescent="0.3">
      <c r="A27">
        <v>2867</v>
      </c>
      <c r="B27" t="s">
        <v>1631</v>
      </c>
      <c r="C27">
        <f>LEN(Table1[[#This Row],[TCE_sequence]])</f>
        <v>20</v>
      </c>
      <c r="D27" t="s">
        <v>71</v>
      </c>
      <c r="E27">
        <v>1</v>
      </c>
      <c r="F27">
        <f>LOG10(Table1[[#This Row],[Mtb_NP_Prtn_count]]+1)</f>
        <v>0.3010299956639812</v>
      </c>
      <c r="G27">
        <f>(Table1[[#This Row],[log_Mtb_NP_Prtn_count]]-MIN(Table1[log_Mtb_NP_Prtn_count]))/(MAX(Table1[log_Mtb_NP_Prtn_count])-MIN(Table1[log_Mtb_NP_Prtn_count]))</f>
        <v>0.23137821315975918</v>
      </c>
      <c r="H27" t="s">
        <v>273</v>
      </c>
      <c r="I27">
        <v>1</v>
      </c>
      <c r="J27" t="s">
        <v>82</v>
      </c>
      <c r="K27">
        <v>0</v>
      </c>
      <c r="L27" t="s">
        <v>82</v>
      </c>
      <c r="M27">
        <v>0</v>
      </c>
      <c r="N27" t="s">
        <v>495</v>
      </c>
      <c r="O27" t="s">
        <v>496</v>
      </c>
      <c r="P27" t="s">
        <v>496</v>
      </c>
      <c r="Q27" t="s">
        <v>496</v>
      </c>
      <c r="R27" t="s">
        <v>412</v>
      </c>
      <c r="S27">
        <v>7</v>
      </c>
      <c r="T27">
        <f>LOG10(Table1[[#This Row],[Locus_count]]+1)</f>
        <v>0.90308998699194354</v>
      </c>
      <c r="U27">
        <f>(Table1[[#This Row],[log_Locus_count]]-MIN(Table1[log_Locus_count]))/(MAX(Table1[log_Locus_count])-MIN(Table1[log_Locus_count]))</f>
        <v>1</v>
      </c>
      <c r="V27" t="s">
        <v>1632</v>
      </c>
      <c r="W27">
        <v>88</v>
      </c>
      <c r="X27">
        <f>LOG10(Table1[[#This Row],[Alleles_count]]+1)</f>
        <v>1.9493900066449128</v>
      </c>
      <c r="Y27">
        <f>(Table1[[#This Row],[log_Alleles_count]]-MIN(Table1[log_Alleles_count]))/(MAX(Table1[log_Alleles_count])-MIN(Table1[log_Alleles_count]))</f>
        <v>0.95867376457303499</v>
      </c>
      <c r="Z27">
        <v>1</v>
      </c>
      <c r="AA27">
        <v>1</v>
      </c>
      <c r="AB27">
        <v>0.99990000000000001</v>
      </c>
      <c r="AC27">
        <v>0.97040000000000004</v>
      </c>
      <c r="AD27" t="s">
        <v>82</v>
      </c>
      <c r="AE27" t="s">
        <v>82</v>
      </c>
      <c r="AF27">
        <v>0</v>
      </c>
      <c r="AG27">
        <v>0.85709999999999997</v>
      </c>
      <c r="AH27" t="s">
        <v>1633</v>
      </c>
      <c r="AI27" t="s">
        <v>273</v>
      </c>
      <c r="AJ27" t="s">
        <v>1244</v>
      </c>
      <c r="AK27">
        <v>1</v>
      </c>
      <c r="AL27" t="s">
        <v>236</v>
      </c>
      <c r="AM27" s="12">
        <v>1</v>
      </c>
      <c r="AN27">
        <f>(Table1[[#This Row],[HEG_expr_score]]-MIN(Table1[HEG_expr_score]))/(MAX(Table1[HEG_expr_score])-MIN(Table1[HEG_expr_score]))</f>
        <v>0.33333333333333331</v>
      </c>
      <c r="AO27">
        <f t="shared" si="0"/>
        <v>4.3804853110661268</v>
      </c>
      <c r="AP27">
        <v>128</v>
      </c>
    </row>
    <row r="28" spans="1:42" hidden="1" x14ac:dyDescent="0.3">
      <c r="A28">
        <v>2879</v>
      </c>
      <c r="B28" t="s">
        <v>2591</v>
      </c>
      <c r="C28">
        <f>LEN(Table1[[#This Row],[TCE_sequence]])</f>
        <v>25</v>
      </c>
      <c r="D28" t="s">
        <v>39</v>
      </c>
      <c r="E28">
        <v>1</v>
      </c>
      <c r="F28">
        <f>LOG10(Table1[[#This Row],[Mtb_NP_Prtn_count]]+1)</f>
        <v>0.3010299956639812</v>
      </c>
      <c r="G28">
        <f>(Table1[[#This Row],[log_Mtb_NP_Prtn_count]]-MIN(Table1[log_Mtb_NP_Prtn_count]))/(MAX(Table1[log_Mtb_NP_Prtn_count])-MIN(Table1[log_Mtb_NP_Prtn_count]))</f>
        <v>0.23137821315975918</v>
      </c>
      <c r="H28" t="s">
        <v>274</v>
      </c>
      <c r="I28">
        <v>1</v>
      </c>
      <c r="J28" t="s">
        <v>82</v>
      </c>
      <c r="K28">
        <v>0</v>
      </c>
      <c r="L28" t="s">
        <v>2592</v>
      </c>
      <c r="M28">
        <v>1</v>
      </c>
      <c r="N28" t="s">
        <v>496</v>
      </c>
      <c r="O28" t="s">
        <v>496</v>
      </c>
      <c r="P28" t="s">
        <v>495</v>
      </c>
      <c r="Q28" t="s">
        <v>496</v>
      </c>
      <c r="R28" t="s">
        <v>409</v>
      </c>
      <c r="S28">
        <v>1</v>
      </c>
      <c r="T28">
        <f>LOG10(Table1[[#This Row],[Locus_count]]+1)</f>
        <v>0.3010299956639812</v>
      </c>
      <c r="U28">
        <f>(Table1[[#This Row],[log_Locus_count]]-MIN(Table1[log_Locus_count]))/(MAX(Table1[log_Locus_count])-MIN(Table1[log_Locus_count]))</f>
        <v>0.33333333333333337</v>
      </c>
      <c r="V28" t="s">
        <v>2593</v>
      </c>
      <c r="W28">
        <v>30</v>
      </c>
      <c r="X28">
        <f>LOG10(Table1[[#This Row],[Alleles_count]]+1)</f>
        <v>1.4913616938342726</v>
      </c>
      <c r="Y28">
        <f>(Table1[[#This Row],[log_Alleles_count]]-MIN(Table1[log_Alleles_count]))/(MAX(Table1[log_Alleles_count])-MIN(Table1[log_Alleles_count]))</f>
        <v>0.73342395543969241</v>
      </c>
      <c r="Z28">
        <v>0.33539999999999998</v>
      </c>
      <c r="AA28">
        <v>0.2152</v>
      </c>
      <c r="AB28">
        <v>0.19989999999999999</v>
      </c>
      <c r="AC28">
        <v>0.2172</v>
      </c>
      <c r="AD28" t="s">
        <v>2594</v>
      </c>
      <c r="AE28" t="s">
        <v>2595</v>
      </c>
      <c r="AF28">
        <v>1</v>
      </c>
      <c r="AG28">
        <v>1</v>
      </c>
      <c r="AH28" t="s">
        <v>563</v>
      </c>
      <c r="AI28" t="s">
        <v>274</v>
      </c>
      <c r="AJ28" t="s">
        <v>2380</v>
      </c>
      <c r="AK28">
        <v>1</v>
      </c>
      <c r="AL28" t="s">
        <v>236</v>
      </c>
      <c r="AM28" s="12">
        <v>1</v>
      </c>
      <c r="AN28">
        <f>(Table1[[#This Row],[HEG_expr_score]]-MIN(Table1[HEG_expr_score]))/(MAX(Table1[HEG_expr_score])-MIN(Table1[HEG_expr_score]))</f>
        <v>0.33333333333333331</v>
      </c>
      <c r="AO28">
        <f t="shared" si="0"/>
        <v>2.9668688352661183</v>
      </c>
      <c r="AP28">
        <v>477</v>
      </c>
    </row>
    <row r="29" spans="1:42" hidden="1" x14ac:dyDescent="0.3">
      <c r="A29">
        <v>3064</v>
      </c>
      <c r="B29" t="s">
        <v>2938</v>
      </c>
      <c r="C29">
        <f>LEN(Table1[[#This Row],[TCE_sequence]])</f>
        <v>9</v>
      </c>
      <c r="D29" t="s">
        <v>24</v>
      </c>
      <c r="E29">
        <v>1</v>
      </c>
      <c r="F29">
        <f>LOG10(Table1[[#This Row],[Mtb_NP_Prtn_count]]+1)</f>
        <v>0.3010299956639812</v>
      </c>
      <c r="G29">
        <f>(Table1[[#This Row],[log_Mtb_NP_Prtn_count]]-MIN(Table1[log_Mtb_NP_Prtn_count]))/(MAX(Table1[log_Mtb_NP_Prtn_count])-MIN(Table1[log_Mtb_NP_Prtn_count]))</f>
        <v>0.23137821315975918</v>
      </c>
      <c r="H29" t="s">
        <v>247</v>
      </c>
      <c r="I29">
        <v>1</v>
      </c>
      <c r="J29" t="s">
        <v>82</v>
      </c>
      <c r="K29">
        <v>0</v>
      </c>
      <c r="L29" t="s">
        <v>82</v>
      </c>
      <c r="M29">
        <v>0</v>
      </c>
      <c r="N29" t="s">
        <v>495</v>
      </c>
      <c r="O29" t="s">
        <v>496</v>
      </c>
      <c r="P29" t="s">
        <v>496</v>
      </c>
      <c r="Q29" t="s">
        <v>496</v>
      </c>
      <c r="R29" t="s">
        <v>82</v>
      </c>
      <c r="S29">
        <v>0</v>
      </c>
      <c r="T29">
        <f>LOG10(Table1[[#This Row],[Locus_count]]+1)</f>
        <v>0</v>
      </c>
      <c r="U29">
        <f>(Table1[[#This Row],[log_Locus_count]]-MIN(Table1[log_Locus_count]))/(MAX(Table1[log_Locus_count])-MIN(Table1[log_Locus_count]))</f>
        <v>0</v>
      </c>
      <c r="V29" t="s">
        <v>82</v>
      </c>
      <c r="W29">
        <v>0</v>
      </c>
      <c r="X29">
        <f>LOG10(Table1[[#This Row],[Alleles_count]]+1)</f>
        <v>0</v>
      </c>
      <c r="Y29">
        <f>(Table1[[#This Row],[log_Alleles_count]]-MIN(Table1[log_Alleles_count]))/(MAX(Table1[log_Alleles_count])-MIN(Table1[log_Alleles_count]))</f>
        <v>0</v>
      </c>
      <c r="Z29">
        <v>0</v>
      </c>
      <c r="AA29">
        <v>0</v>
      </c>
      <c r="AB29">
        <v>0</v>
      </c>
      <c r="AC29">
        <v>0</v>
      </c>
      <c r="AD29" t="s">
        <v>82</v>
      </c>
      <c r="AE29" t="s">
        <v>82</v>
      </c>
      <c r="AF29">
        <v>0</v>
      </c>
      <c r="AG29">
        <v>1</v>
      </c>
      <c r="AH29" t="s">
        <v>563</v>
      </c>
      <c r="AI29" t="s">
        <v>247</v>
      </c>
      <c r="AJ29" t="s">
        <v>2939</v>
      </c>
      <c r="AK29">
        <v>1</v>
      </c>
      <c r="AL29" t="s">
        <v>234</v>
      </c>
      <c r="AM29" s="12">
        <v>2</v>
      </c>
      <c r="AN29">
        <f>(Table1[[#This Row],[HEG_expr_score]]-MIN(Table1[HEG_expr_score]))/(MAX(Table1[HEG_expr_score])-MIN(Table1[HEG_expr_score]))</f>
        <v>0.66666666666666663</v>
      </c>
      <c r="AO29">
        <f t="shared" si="0"/>
        <v>1.898044879826426</v>
      </c>
      <c r="AP29">
        <v>579</v>
      </c>
    </row>
    <row r="30" spans="1:42" hidden="1" x14ac:dyDescent="0.3">
      <c r="A30">
        <v>3098</v>
      </c>
      <c r="B30" t="s">
        <v>2479</v>
      </c>
      <c r="C30">
        <f>LEN(Table1[[#This Row],[TCE_sequence]])</f>
        <v>18</v>
      </c>
      <c r="D30" t="s">
        <v>30</v>
      </c>
      <c r="E30">
        <v>1</v>
      </c>
      <c r="F30">
        <f>LOG10(Table1[[#This Row],[Mtb_NP_Prtn_count]]+1)</f>
        <v>0.3010299956639812</v>
      </c>
      <c r="G30">
        <f>(Table1[[#This Row],[log_Mtb_NP_Prtn_count]]-MIN(Table1[log_Mtb_NP_Prtn_count]))/(MAX(Table1[log_Mtb_NP_Prtn_count])-MIN(Table1[log_Mtb_NP_Prtn_count]))</f>
        <v>0.23137821315975918</v>
      </c>
      <c r="H30" t="s">
        <v>244</v>
      </c>
      <c r="I30">
        <v>1</v>
      </c>
      <c r="J30" t="s">
        <v>82</v>
      </c>
      <c r="K30">
        <v>0</v>
      </c>
      <c r="L30" t="s">
        <v>82</v>
      </c>
      <c r="M30">
        <v>0</v>
      </c>
      <c r="N30" t="s">
        <v>495</v>
      </c>
      <c r="O30" t="s">
        <v>496</v>
      </c>
      <c r="P30" t="s">
        <v>496</v>
      </c>
      <c r="Q30" t="s">
        <v>496</v>
      </c>
      <c r="R30" t="s">
        <v>398</v>
      </c>
      <c r="S30">
        <v>3</v>
      </c>
      <c r="T30">
        <f>LOG10(Table1[[#This Row],[Locus_count]]+1)</f>
        <v>0.6020599913279624</v>
      </c>
      <c r="U30">
        <f>(Table1[[#This Row],[log_Locus_count]]-MIN(Table1[log_Locus_count]))/(MAX(Table1[log_Locus_count])-MIN(Table1[log_Locus_count]))</f>
        <v>0.66666666666666674</v>
      </c>
      <c r="V30" t="s">
        <v>2480</v>
      </c>
      <c r="W30">
        <v>6</v>
      </c>
      <c r="X30">
        <f>LOG10(Table1[[#This Row],[Alleles_count]]+1)</f>
        <v>0.84509804001425681</v>
      </c>
      <c r="Y30">
        <f>(Table1[[#This Row],[log_Alleles_count]]-MIN(Table1[log_Alleles_count]))/(MAX(Table1[log_Alleles_count])-MIN(Table1[log_Alleles_count]))</f>
        <v>0.41560350504112153</v>
      </c>
      <c r="Z30">
        <v>0.61829999999999996</v>
      </c>
      <c r="AA30">
        <v>0.55720000000000003</v>
      </c>
      <c r="AB30">
        <v>0.61960000000000004</v>
      </c>
      <c r="AC30">
        <v>0.4778</v>
      </c>
      <c r="AD30" t="s">
        <v>82</v>
      </c>
      <c r="AE30" t="s">
        <v>82</v>
      </c>
      <c r="AF30">
        <v>0</v>
      </c>
      <c r="AG30">
        <v>0.98529999999999995</v>
      </c>
      <c r="AH30" t="s">
        <v>703</v>
      </c>
      <c r="AI30" t="s">
        <v>244</v>
      </c>
      <c r="AJ30" t="s">
        <v>2481</v>
      </c>
      <c r="AK30">
        <v>1</v>
      </c>
      <c r="AL30" t="s">
        <v>236</v>
      </c>
      <c r="AM30" s="12">
        <v>1</v>
      </c>
      <c r="AN30">
        <f>(Table1[[#This Row],[HEG_expr_score]]-MIN(Table1[HEG_expr_score]))/(MAX(Table1[HEG_expr_score])-MIN(Table1[HEG_expr_score]))</f>
        <v>0.33333333333333331</v>
      </c>
      <c r="AO30">
        <f t="shared" si="0"/>
        <v>3.2505817182008809</v>
      </c>
      <c r="AP30">
        <v>430</v>
      </c>
    </row>
    <row r="31" spans="1:42" hidden="1" x14ac:dyDescent="0.3">
      <c r="A31">
        <v>3400</v>
      </c>
      <c r="B31" t="s">
        <v>2023</v>
      </c>
      <c r="C31">
        <f>LEN(Table1[[#This Row],[TCE_sequence]])</f>
        <v>20</v>
      </c>
      <c r="D31" t="s">
        <v>26</v>
      </c>
      <c r="E31">
        <v>1</v>
      </c>
      <c r="F31">
        <f>LOG10(Table1[[#This Row],[Mtb_NP_Prtn_count]]+1)</f>
        <v>0.3010299956639812</v>
      </c>
      <c r="G31">
        <f>(Table1[[#This Row],[log_Mtb_NP_Prtn_count]]-MIN(Table1[log_Mtb_NP_Prtn_count]))/(MAX(Table1[log_Mtb_NP_Prtn_count])-MIN(Table1[log_Mtb_NP_Prtn_count]))</f>
        <v>0.23137821315975918</v>
      </c>
      <c r="H31" t="s">
        <v>243</v>
      </c>
      <c r="I31">
        <v>1</v>
      </c>
      <c r="J31" t="s">
        <v>82</v>
      </c>
      <c r="K31">
        <v>0</v>
      </c>
      <c r="L31" t="s">
        <v>82</v>
      </c>
      <c r="M31">
        <v>0</v>
      </c>
      <c r="N31" t="s">
        <v>495</v>
      </c>
      <c r="O31" t="s">
        <v>496</v>
      </c>
      <c r="P31" t="s">
        <v>496</v>
      </c>
      <c r="Q31" t="s">
        <v>496</v>
      </c>
      <c r="R31" t="s">
        <v>391</v>
      </c>
      <c r="S31">
        <v>5</v>
      </c>
      <c r="T31">
        <f>LOG10(Table1[[#This Row],[Locus_count]]+1)</f>
        <v>0.77815125038364363</v>
      </c>
      <c r="U31">
        <f>(Table1[[#This Row],[log_Locus_count]]-MIN(Table1[log_Locus_count]))/(MAX(Table1[log_Locus_count])-MIN(Table1[log_Locus_count]))</f>
        <v>0.8616541669070521</v>
      </c>
      <c r="V31" t="s">
        <v>2024</v>
      </c>
      <c r="W31">
        <v>27</v>
      </c>
      <c r="X31">
        <f>LOG10(Table1[[#This Row],[Alleles_count]]+1)</f>
        <v>1.4471580313422192</v>
      </c>
      <c r="Y31">
        <f>(Table1[[#This Row],[log_Alleles_count]]-MIN(Table1[log_Alleles_count]))/(MAX(Table1[log_Alleles_count])-MIN(Table1[log_Alleles_count]))</f>
        <v>0.71168541600698676</v>
      </c>
      <c r="Z31">
        <v>0.95569999999999999</v>
      </c>
      <c r="AA31">
        <v>0.95569999999999999</v>
      </c>
      <c r="AB31">
        <v>0.97489999999999999</v>
      </c>
      <c r="AC31">
        <v>0.67969999999999997</v>
      </c>
      <c r="AD31" t="s">
        <v>2025</v>
      </c>
      <c r="AE31" t="s">
        <v>2026</v>
      </c>
      <c r="AF31">
        <v>4</v>
      </c>
      <c r="AG31">
        <v>0.99629999999999996</v>
      </c>
      <c r="AH31" t="s">
        <v>505</v>
      </c>
      <c r="AI31" t="s">
        <v>243</v>
      </c>
      <c r="AJ31" t="s">
        <v>1199</v>
      </c>
      <c r="AK31">
        <v>1</v>
      </c>
      <c r="AL31" t="s">
        <v>236</v>
      </c>
      <c r="AM31" s="12">
        <v>1</v>
      </c>
      <c r="AN31">
        <f>(Table1[[#This Row],[HEG_expr_score]]-MIN(Table1[HEG_expr_score]))/(MAX(Table1[HEG_expr_score])-MIN(Table1[HEG_expr_score]))</f>
        <v>0.33333333333333331</v>
      </c>
      <c r="AO31">
        <f t="shared" si="0"/>
        <v>4.0900511294071311</v>
      </c>
      <c r="AP31">
        <v>249</v>
      </c>
    </row>
    <row r="32" spans="1:42" hidden="1" x14ac:dyDescent="0.3">
      <c r="A32">
        <v>3629</v>
      </c>
      <c r="B32" t="s">
        <v>2785</v>
      </c>
      <c r="C32">
        <f>LEN(Table1[[#This Row],[TCE_sequence]])</f>
        <v>20</v>
      </c>
      <c r="D32" t="s">
        <v>34</v>
      </c>
      <c r="E32">
        <v>1</v>
      </c>
      <c r="F32">
        <f>LOG10(Table1[[#This Row],[Mtb_NP_Prtn_count]]+1)</f>
        <v>0.3010299956639812</v>
      </c>
      <c r="G32">
        <f>(Table1[[#This Row],[log_Mtb_NP_Prtn_count]]-MIN(Table1[log_Mtb_NP_Prtn_count]))/(MAX(Table1[log_Mtb_NP_Prtn_count])-MIN(Table1[log_Mtb_NP_Prtn_count]))</f>
        <v>0.23137821315975918</v>
      </c>
      <c r="H32" t="s">
        <v>279</v>
      </c>
      <c r="I32">
        <v>1</v>
      </c>
      <c r="J32" t="s">
        <v>82</v>
      </c>
      <c r="K32">
        <v>0</v>
      </c>
      <c r="L32" t="s">
        <v>82</v>
      </c>
      <c r="M32">
        <v>0</v>
      </c>
      <c r="N32" t="s">
        <v>495</v>
      </c>
      <c r="O32" t="s">
        <v>496</v>
      </c>
      <c r="P32" t="s">
        <v>496</v>
      </c>
      <c r="Q32" t="s">
        <v>496</v>
      </c>
      <c r="R32" t="s">
        <v>410</v>
      </c>
      <c r="S32">
        <v>1</v>
      </c>
      <c r="T32">
        <f>LOG10(Table1[[#This Row],[Locus_count]]+1)</f>
        <v>0.3010299956639812</v>
      </c>
      <c r="U32">
        <f>(Table1[[#This Row],[log_Locus_count]]-MIN(Table1[log_Locus_count]))/(MAX(Table1[log_Locus_count])-MIN(Table1[log_Locus_count]))</f>
        <v>0.33333333333333337</v>
      </c>
      <c r="V32" t="s">
        <v>2786</v>
      </c>
      <c r="W32">
        <v>5</v>
      </c>
      <c r="X32">
        <f>LOG10(Table1[[#This Row],[Alleles_count]]+1)</f>
        <v>0.77815125038364363</v>
      </c>
      <c r="Y32">
        <f>(Table1[[#This Row],[log_Alleles_count]]-MIN(Table1[log_Alleles_count]))/(MAX(Table1[log_Alleles_count])-MIN(Table1[log_Alleles_count]))</f>
        <v>0.38268031849431083</v>
      </c>
      <c r="Z32">
        <v>0.29509999999999997</v>
      </c>
      <c r="AA32">
        <v>0.13059999999999999</v>
      </c>
      <c r="AB32">
        <v>4.3999999999999997E-2</v>
      </c>
      <c r="AC32">
        <v>2.4799999999999999E-2</v>
      </c>
      <c r="AD32" t="s">
        <v>2787</v>
      </c>
      <c r="AE32" t="s">
        <v>2788</v>
      </c>
      <c r="AF32">
        <v>1</v>
      </c>
      <c r="AG32">
        <v>1</v>
      </c>
      <c r="AH32" t="s">
        <v>563</v>
      </c>
      <c r="AI32" t="s">
        <v>279</v>
      </c>
      <c r="AJ32" t="s">
        <v>2789</v>
      </c>
      <c r="AK32">
        <v>1</v>
      </c>
      <c r="AL32" t="s">
        <v>236</v>
      </c>
      <c r="AM32" s="12">
        <v>1</v>
      </c>
      <c r="AN32">
        <f>(Table1[[#This Row],[HEG_expr_score]]-MIN(Table1[HEG_expr_score]))/(MAX(Table1[HEG_expr_score])-MIN(Table1[HEG_expr_score]))</f>
        <v>0.33333333333333331</v>
      </c>
      <c r="AO32">
        <f t="shared" si="0"/>
        <v>2.5758251983207368</v>
      </c>
      <c r="AP32">
        <v>536</v>
      </c>
    </row>
    <row r="33" spans="1:42" hidden="1" x14ac:dyDescent="0.3">
      <c r="A33">
        <v>3934</v>
      </c>
      <c r="B33" t="s">
        <v>2230</v>
      </c>
      <c r="C33">
        <f>LEN(Table1[[#This Row],[TCE_sequence]])</f>
        <v>15</v>
      </c>
      <c r="D33" t="s">
        <v>25</v>
      </c>
      <c r="E33">
        <v>1</v>
      </c>
      <c r="F33">
        <f>LOG10(Table1[[#This Row],[Mtb_NP_Prtn_count]]+1)</f>
        <v>0.3010299956639812</v>
      </c>
      <c r="G33">
        <f>(Table1[[#This Row],[log_Mtb_NP_Prtn_count]]-MIN(Table1[log_Mtb_NP_Prtn_count]))/(MAX(Table1[log_Mtb_NP_Prtn_count])-MIN(Table1[log_Mtb_NP_Prtn_count]))</f>
        <v>0.23137821315975918</v>
      </c>
      <c r="H33" t="s">
        <v>241</v>
      </c>
      <c r="I33">
        <v>1</v>
      </c>
      <c r="J33" t="s">
        <v>82</v>
      </c>
      <c r="K33">
        <v>0</v>
      </c>
      <c r="L33" t="s">
        <v>82</v>
      </c>
      <c r="M33">
        <v>0</v>
      </c>
      <c r="N33" t="s">
        <v>495</v>
      </c>
      <c r="O33" t="s">
        <v>496</v>
      </c>
      <c r="P33" t="s">
        <v>496</v>
      </c>
      <c r="Q33" t="s">
        <v>496</v>
      </c>
      <c r="R33" t="s">
        <v>394</v>
      </c>
      <c r="S33">
        <v>4</v>
      </c>
      <c r="T33">
        <f>LOG10(Table1[[#This Row],[Locus_count]]+1)</f>
        <v>0.69897000433601886</v>
      </c>
      <c r="U33">
        <f>(Table1[[#This Row],[log_Locus_count]]-MIN(Table1[log_Locus_count]))/(MAX(Table1[log_Locus_count])-MIN(Table1[log_Locus_count]))</f>
        <v>0.77397603162912088</v>
      </c>
      <c r="V33" t="s">
        <v>2231</v>
      </c>
      <c r="W33">
        <v>30</v>
      </c>
      <c r="X33">
        <f>LOG10(Table1[[#This Row],[Alleles_count]]+1)</f>
        <v>1.4913616938342726</v>
      </c>
      <c r="Y33">
        <f>(Table1[[#This Row],[log_Alleles_count]]-MIN(Table1[log_Alleles_count]))/(MAX(Table1[log_Alleles_count])-MIN(Table1[log_Alleles_count]))</f>
        <v>0.73342395543969241</v>
      </c>
      <c r="Z33">
        <v>0.68089999999999995</v>
      </c>
      <c r="AA33">
        <v>0.61109999999999998</v>
      </c>
      <c r="AB33">
        <v>0.58350000000000002</v>
      </c>
      <c r="AC33">
        <v>0.55840000000000001</v>
      </c>
      <c r="AD33" t="s">
        <v>2232</v>
      </c>
      <c r="AE33" t="s">
        <v>2233</v>
      </c>
      <c r="AF33">
        <v>2</v>
      </c>
      <c r="AG33">
        <v>0.99629999999999996</v>
      </c>
      <c r="AH33" t="s">
        <v>505</v>
      </c>
      <c r="AI33" t="s">
        <v>241</v>
      </c>
      <c r="AJ33" t="s">
        <v>2234</v>
      </c>
      <c r="AK33">
        <v>1</v>
      </c>
      <c r="AL33" t="s">
        <v>236</v>
      </c>
      <c r="AM33" s="10">
        <v>1</v>
      </c>
      <c r="AN33">
        <f>(Table1[[#This Row],[HEG_expr_score]]-MIN(Table1[HEG_expr_score]))/(MAX(Table1[HEG_expr_score])-MIN(Table1[HEG_expr_score]))</f>
        <v>0.33333333333333331</v>
      </c>
      <c r="AO33">
        <f t="shared" si="0"/>
        <v>3.7493115335619058</v>
      </c>
      <c r="AP33">
        <v>333</v>
      </c>
    </row>
    <row r="34" spans="1:42" hidden="1" x14ac:dyDescent="0.3">
      <c r="A34">
        <v>3935</v>
      </c>
      <c r="B34" t="s">
        <v>494</v>
      </c>
      <c r="C34">
        <f>LEN(Table1[[#This Row],[TCE_sequence]])</f>
        <v>20</v>
      </c>
      <c r="D34" t="s">
        <v>25</v>
      </c>
      <c r="E34">
        <v>1</v>
      </c>
      <c r="F34">
        <f>LOG10(Table1[[#This Row],[Mtb_NP_Prtn_count]]+1)</f>
        <v>0.3010299956639812</v>
      </c>
      <c r="G34">
        <f>(Table1[[#This Row],[log_Mtb_NP_Prtn_count]]-MIN(Table1[log_Mtb_NP_Prtn_count]))/(MAX(Table1[log_Mtb_NP_Prtn_count])-MIN(Table1[log_Mtb_NP_Prtn_count]))</f>
        <v>0.23137821315975918</v>
      </c>
      <c r="H34" t="s">
        <v>241</v>
      </c>
      <c r="I34">
        <v>1</v>
      </c>
      <c r="J34" t="s">
        <v>82</v>
      </c>
      <c r="K34">
        <v>0</v>
      </c>
      <c r="L34" t="s">
        <v>82</v>
      </c>
      <c r="M34">
        <v>0</v>
      </c>
      <c r="N34" t="s">
        <v>495</v>
      </c>
      <c r="O34" t="s">
        <v>496</v>
      </c>
      <c r="P34" t="s">
        <v>496</v>
      </c>
      <c r="Q34" t="s">
        <v>496</v>
      </c>
      <c r="R34" t="s">
        <v>409</v>
      </c>
      <c r="S34">
        <v>1</v>
      </c>
      <c r="T34">
        <f>LOG10(Table1[[#This Row],[Locus_count]]+1)</f>
        <v>0.3010299956639812</v>
      </c>
      <c r="U34">
        <f>(Table1[[#This Row],[log_Locus_count]]-MIN(Table1[log_Locus_count]))/(MAX(Table1[log_Locus_count])-MIN(Table1[log_Locus_count]))</f>
        <v>0.33333333333333337</v>
      </c>
      <c r="V34" t="s">
        <v>497</v>
      </c>
      <c r="W34">
        <v>14</v>
      </c>
      <c r="X34">
        <f>LOG10(Table1[[#This Row],[Alleles_count]]+1)</f>
        <v>1.1760912590556813</v>
      </c>
      <c r="Y34">
        <f>(Table1[[#This Row],[log_Alleles_count]]-MIN(Table1[log_Alleles_count]))/(MAX(Table1[log_Alleles_count])-MIN(Table1[log_Alleles_count]))</f>
        <v>0.57837981674116878</v>
      </c>
      <c r="Z34">
        <v>9.7100000000000006E-2</v>
      </c>
      <c r="AA34">
        <v>8.5300000000000001E-2</v>
      </c>
      <c r="AB34">
        <v>8.8000000000000005E-3</v>
      </c>
      <c r="AC34">
        <v>2.3900000000000001E-2</v>
      </c>
      <c r="AD34" t="s">
        <v>498</v>
      </c>
      <c r="AE34" t="s">
        <v>499</v>
      </c>
      <c r="AF34">
        <v>2</v>
      </c>
      <c r="AG34">
        <v>0.90110000000000001</v>
      </c>
      <c r="AH34" t="s">
        <v>500</v>
      </c>
      <c r="AI34" t="s">
        <v>241</v>
      </c>
      <c r="AJ34" t="s">
        <v>501</v>
      </c>
      <c r="AK34">
        <v>1</v>
      </c>
      <c r="AL34" t="s">
        <v>236</v>
      </c>
      <c r="AM34" s="10">
        <v>1</v>
      </c>
      <c r="AN34">
        <f>(Table1[[#This Row],[HEG_expr_score]]-MIN(Table1[HEG_expr_score]))/(MAX(Table1[HEG_expr_score])-MIN(Table1[HEG_expr_score]))</f>
        <v>0.33333333333333331</v>
      </c>
      <c r="AO34">
        <f t="shared" si="0"/>
        <v>2.4746246965675947</v>
      </c>
      <c r="AP34">
        <v>551</v>
      </c>
    </row>
    <row r="35" spans="1:42" hidden="1" x14ac:dyDescent="0.3">
      <c r="A35">
        <v>4002</v>
      </c>
      <c r="B35" t="s">
        <v>2842</v>
      </c>
      <c r="C35">
        <f>LEN(Table1[[#This Row],[TCE_sequence]])</f>
        <v>9</v>
      </c>
      <c r="D35" t="s">
        <v>78</v>
      </c>
      <c r="E35">
        <v>1</v>
      </c>
      <c r="F35">
        <f>LOG10(Table1[[#This Row],[Mtb_NP_Prtn_count]]+1)</f>
        <v>0.3010299956639812</v>
      </c>
      <c r="G35">
        <f>(Table1[[#This Row],[log_Mtb_NP_Prtn_count]]-MIN(Table1[log_Mtb_NP_Prtn_count]))/(MAX(Table1[log_Mtb_NP_Prtn_count])-MIN(Table1[log_Mtb_NP_Prtn_count]))</f>
        <v>0.23137821315975918</v>
      </c>
      <c r="H35" t="s">
        <v>283</v>
      </c>
      <c r="I35">
        <v>1</v>
      </c>
      <c r="J35" t="s">
        <v>82</v>
      </c>
      <c r="K35">
        <v>0</v>
      </c>
      <c r="L35" t="s">
        <v>82</v>
      </c>
      <c r="M35">
        <v>0</v>
      </c>
      <c r="N35" t="s">
        <v>495</v>
      </c>
      <c r="O35" t="s">
        <v>496</v>
      </c>
      <c r="P35" t="s">
        <v>496</v>
      </c>
      <c r="Q35" t="s">
        <v>496</v>
      </c>
      <c r="R35" t="s">
        <v>384</v>
      </c>
      <c r="S35">
        <v>2</v>
      </c>
      <c r="T35">
        <f>LOG10(Table1[[#This Row],[Locus_count]]+1)</f>
        <v>0.47712125471966244</v>
      </c>
      <c r="U35">
        <f>(Table1[[#This Row],[log_Locus_count]]-MIN(Table1[log_Locus_count]))/(MAX(Table1[log_Locus_count])-MIN(Table1[log_Locus_count]))</f>
        <v>0.52832083357371873</v>
      </c>
      <c r="V35" t="s">
        <v>2843</v>
      </c>
      <c r="W35">
        <v>5</v>
      </c>
      <c r="X35">
        <f>LOG10(Table1[[#This Row],[Alleles_count]]+1)</f>
        <v>0.77815125038364363</v>
      </c>
      <c r="Y35">
        <f>(Table1[[#This Row],[log_Alleles_count]]-MIN(Table1[log_Alleles_count]))/(MAX(Table1[log_Alleles_count])-MIN(Table1[log_Alleles_count]))</f>
        <v>0.38268031849431083</v>
      </c>
      <c r="Z35">
        <v>0.1341</v>
      </c>
      <c r="AA35">
        <v>0.23699999999999999</v>
      </c>
      <c r="AB35">
        <v>0.24390000000000001</v>
      </c>
      <c r="AC35">
        <v>0.254</v>
      </c>
      <c r="AD35" t="s">
        <v>82</v>
      </c>
      <c r="AE35" t="s">
        <v>82</v>
      </c>
      <c r="AF35">
        <v>0</v>
      </c>
      <c r="AG35">
        <v>0.87549999999999994</v>
      </c>
      <c r="AH35" t="s">
        <v>2844</v>
      </c>
      <c r="AI35" t="s">
        <v>283</v>
      </c>
      <c r="AJ35" t="s">
        <v>2845</v>
      </c>
      <c r="AK35">
        <v>1</v>
      </c>
      <c r="AL35" t="s">
        <v>236</v>
      </c>
      <c r="AM35" s="10">
        <v>1</v>
      </c>
      <c r="AN35">
        <f>(Table1[[#This Row],[HEG_expr_score]]-MIN(Table1[HEG_expr_score]))/(MAX(Table1[HEG_expr_score])-MIN(Table1[HEG_expr_score]))</f>
        <v>0.33333333333333331</v>
      </c>
      <c r="AO35">
        <f t="shared" si="0"/>
        <v>2.4853126985611218</v>
      </c>
      <c r="AP35">
        <v>548</v>
      </c>
    </row>
    <row r="36" spans="1:42" hidden="1" x14ac:dyDescent="0.3">
      <c r="A36">
        <v>4186</v>
      </c>
      <c r="B36" t="s">
        <v>1971</v>
      </c>
      <c r="C36">
        <f>LEN(Table1[[#This Row],[TCE_sequence]])</f>
        <v>18</v>
      </c>
      <c r="D36" t="s">
        <v>30</v>
      </c>
      <c r="E36">
        <v>1</v>
      </c>
      <c r="F36">
        <f>LOG10(Table1[[#This Row],[Mtb_NP_Prtn_count]]+1)</f>
        <v>0.3010299956639812</v>
      </c>
      <c r="G36">
        <f>(Table1[[#This Row],[log_Mtb_NP_Prtn_count]]-MIN(Table1[log_Mtb_NP_Prtn_count]))/(MAX(Table1[log_Mtb_NP_Prtn_count])-MIN(Table1[log_Mtb_NP_Prtn_count]))</f>
        <v>0.23137821315975918</v>
      </c>
      <c r="H36" t="s">
        <v>244</v>
      </c>
      <c r="I36">
        <v>1</v>
      </c>
      <c r="J36" t="s">
        <v>82</v>
      </c>
      <c r="K36">
        <v>0</v>
      </c>
      <c r="L36" t="s">
        <v>82</v>
      </c>
      <c r="M36">
        <v>0</v>
      </c>
      <c r="N36" t="s">
        <v>495</v>
      </c>
      <c r="O36" t="s">
        <v>496</v>
      </c>
      <c r="P36" t="s">
        <v>496</v>
      </c>
      <c r="Q36" t="s">
        <v>496</v>
      </c>
      <c r="R36" t="s">
        <v>440</v>
      </c>
      <c r="S36">
        <v>5</v>
      </c>
      <c r="T36">
        <f>LOG10(Table1[[#This Row],[Locus_count]]+1)</f>
        <v>0.77815125038364363</v>
      </c>
      <c r="U36">
        <f>(Table1[[#This Row],[log_Locus_count]]-MIN(Table1[log_Locus_count]))/(MAX(Table1[log_Locus_count])-MIN(Table1[log_Locus_count]))</f>
        <v>0.8616541669070521</v>
      </c>
      <c r="V36" t="s">
        <v>1972</v>
      </c>
      <c r="W36">
        <v>27</v>
      </c>
      <c r="X36">
        <f>LOG10(Table1[[#This Row],[Alleles_count]]+1)</f>
        <v>1.4471580313422192</v>
      </c>
      <c r="Y36">
        <f>(Table1[[#This Row],[log_Alleles_count]]-MIN(Table1[log_Alleles_count]))/(MAX(Table1[log_Alleles_count])-MIN(Table1[log_Alleles_count]))</f>
        <v>0.71168541600698676</v>
      </c>
      <c r="Z36">
        <v>1</v>
      </c>
      <c r="AA36">
        <v>0.99980000000000002</v>
      </c>
      <c r="AB36">
        <v>0.98850000000000005</v>
      </c>
      <c r="AC36">
        <v>0.55359999999999998</v>
      </c>
      <c r="AD36" t="s">
        <v>82</v>
      </c>
      <c r="AE36" t="s">
        <v>82</v>
      </c>
      <c r="AF36">
        <v>0</v>
      </c>
      <c r="AG36">
        <v>0.99270000000000003</v>
      </c>
      <c r="AH36" t="s">
        <v>530</v>
      </c>
      <c r="AI36" t="s">
        <v>244</v>
      </c>
      <c r="AJ36" t="s">
        <v>1973</v>
      </c>
      <c r="AK36">
        <v>1</v>
      </c>
      <c r="AL36" t="s">
        <v>236</v>
      </c>
      <c r="AM36" s="12">
        <v>1</v>
      </c>
      <c r="AN36">
        <f>(Table1[[#This Row],[HEG_expr_score]]-MIN(Table1[HEG_expr_score]))/(MAX(Table1[HEG_expr_score])-MIN(Table1[HEG_expr_score]))</f>
        <v>0.33333333333333331</v>
      </c>
      <c r="AO36">
        <f t="shared" si="0"/>
        <v>4.1307511294071313</v>
      </c>
      <c r="AP36">
        <v>233</v>
      </c>
    </row>
    <row r="37" spans="1:42" hidden="1" x14ac:dyDescent="0.3">
      <c r="A37">
        <v>4682</v>
      </c>
      <c r="B37" t="s">
        <v>2048</v>
      </c>
      <c r="C37">
        <f>LEN(Table1[[#This Row],[TCE_sequence]])</f>
        <v>9</v>
      </c>
      <c r="D37" t="s">
        <v>109</v>
      </c>
      <c r="E37">
        <v>1</v>
      </c>
      <c r="F37">
        <f>LOG10(Table1[[#This Row],[Mtb_NP_Prtn_count]]+1)</f>
        <v>0.3010299956639812</v>
      </c>
      <c r="G37">
        <f>(Table1[[#This Row],[log_Mtb_NP_Prtn_count]]-MIN(Table1[log_Mtb_NP_Prtn_count]))/(MAX(Table1[log_Mtb_NP_Prtn_count])-MIN(Table1[log_Mtb_NP_Prtn_count]))</f>
        <v>0.23137821315975918</v>
      </c>
      <c r="H37" t="s">
        <v>284</v>
      </c>
      <c r="I37">
        <v>1</v>
      </c>
      <c r="J37" t="s">
        <v>82</v>
      </c>
      <c r="K37">
        <v>0</v>
      </c>
      <c r="L37" t="s">
        <v>82</v>
      </c>
      <c r="M37">
        <v>0</v>
      </c>
      <c r="N37" t="s">
        <v>495</v>
      </c>
      <c r="O37" t="s">
        <v>496</v>
      </c>
      <c r="P37" t="s">
        <v>496</v>
      </c>
      <c r="Q37" t="s">
        <v>496</v>
      </c>
      <c r="R37" t="s">
        <v>416</v>
      </c>
      <c r="S37">
        <v>4</v>
      </c>
      <c r="T37">
        <f>LOG10(Table1[[#This Row],[Locus_count]]+1)</f>
        <v>0.69897000433601886</v>
      </c>
      <c r="U37">
        <f>(Table1[[#This Row],[log_Locus_count]]-MIN(Table1[log_Locus_count]))/(MAX(Table1[log_Locus_count])-MIN(Table1[log_Locus_count]))</f>
        <v>0.77397603162912088</v>
      </c>
      <c r="V37" t="s">
        <v>2049</v>
      </c>
      <c r="W37">
        <v>29</v>
      </c>
      <c r="X37">
        <f>LOG10(Table1[[#This Row],[Alleles_count]]+1)</f>
        <v>1.4771212547196624</v>
      </c>
      <c r="Y37">
        <f>(Table1[[#This Row],[log_Alleles_count]]-MIN(Table1[log_Alleles_count]))/(MAX(Table1[log_Alleles_count])-MIN(Table1[log_Alleles_count]))</f>
        <v>0.7264207722241014</v>
      </c>
      <c r="Z37">
        <v>0.99990000000000001</v>
      </c>
      <c r="AA37">
        <v>0.99960000000000004</v>
      </c>
      <c r="AB37">
        <v>0.96079999999999999</v>
      </c>
      <c r="AC37">
        <v>0.36259999999999998</v>
      </c>
      <c r="AD37" t="s">
        <v>82</v>
      </c>
      <c r="AE37" t="s">
        <v>82</v>
      </c>
      <c r="AF37">
        <v>0</v>
      </c>
      <c r="AG37">
        <v>0.99629999999999996</v>
      </c>
      <c r="AH37" t="s">
        <v>505</v>
      </c>
      <c r="AI37" t="s">
        <v>284</v>
      </c>
      <c r="AJ37" t="s">
        <v>2050</v>
      </c>
      <c r="AK37">
        <v>1</v>
      </c>
      <c r="AL37" t="s">
        <v>236</v>
      </c>
      <c r="AM37" s="10">
        <v>1</v>
      </c>
      <c r="AN37">
        <f>(Table1[[#This Row],[HEG_expr_score]]-MIN(Table1[HEG_expr_score]))/(MAX(Table1[HEG_expr_score])-MIN(Table1[HEG_expr_score]))</f>
        <v>0.33333333333333331</v>
      </c>
      <c r="AO37">
        <f t="shared" si="0"/>
        <v>4.0613083503463141</v>
      </c>
      <c r="AP37">
        <v>262</v>
      </c>
    </row>
    <row r="38" spans="1:42" hidden="1" x14ac:dyDescent="0.3">
      <c r="A38">
        <v>4969</v>
      </c>
      <c r="B38" t="s">
        <v>701</v>
      </c>
      <c r="C38">
        <f>LEN(Table1[[#This Row],[TCE_sequence]])</f>
        <v>18</v>
      </c>
      <c r="D38" t="s">
        <v>30</v>
      </c>
      <c r="E38">
        <v>1</v>
      </c>
      <c r="F38">
        <f>LOG10(Table1[[#This Row],[Mtb_NP_Prtn_count]]+1)</f>
        <v>0.3010299956639812</v>
      </c>
      <c r="G38">
        <f>(Table1[[#This Row],[log_Mtb_NP_Prtn_count]]-MIN(Table1[log_Mtb_NP_Prtn_count]))/(MAX(Table1[log_Mtb_NP_Prtn_count])-MIN(Table1[log_Mtb_NP_Prtn_count]))</f>
        <v>0.23137821315975918</v>
      </c>
      <c r="H38" t="s">
        <v>244</v>
      </c>
      <c r="I38">
        <v>1</v>
      </c>
      <c r="J38" t="s">
        <v>82</v>
      </c>
      <c r="K38">
        <v>0</v>
      </c>
      <c r="L38" t="s">
        <v>82</v>
      </c>
      <c r="M38">
        <v>0</v>
      </c>
      <c r="N38" t="s">
        <v>495</v>
      </c>
      <c r="O38" t="s">
        <v>496</v>
      </c>
      <c r="P38" t="s">
        <v>496</v>
      </c>
      <c r="Q38" t="s">
        <v>496</v>
      </c>
      <c r="R38" t="s">
        <v>421</v>
      </c>
      <c r="S38">
        <v>3</v>
      </c>
      <c r="T38">
        <f>LOG10(Table1[[#This Row],[Locus_count]]+1)</f>
        <v>0.6020599913279624</v>
      </c>
      <c r="U38">
        <f>(Table1[[#This Row],[log_Locus_count]]-MIN(Table1[log_Locus_count]))/(MAX(Table1[log_Locus_count])-MIN(Table1[log_Locus_count]))</f>
        <v>0.66666666666666674</v>
      </c>
      <c r="V38" t="s">
        <v>702</v>
      </c>
      <c r="W38">
        <v>12</v>
      </c>
      <c r="X38">
        <f>LOG10(Table1[[#This Row],[Alleles_count]]+1)</f>
        <v>1.1139433523068367</v>
      </c>
      <c r="Y38">
        <f>(Table1[[#This Row],[log_Alleles_count]]-MIN(Table1[log_Alleles_count]))/(MAX(Table1[log_Alleles_count])-MIN(Table1[log_Alleles_count]))</f>
        <v>0.54781663158060112</v>
      </c>
      <c r="Z38">
        <v>0.83220000000000005</v>
      </c>
      <c r="AA38">
        <v>0.83460000000000001</v>
      </c>
      <c r="AB38">
        <v>0.90649999999999997</v>
      </c>
      <c r="AC38">
        <v>0.43109999999999998</v>
      </c>
      <c r="AD38" t="s">
        <v>82</v>
      </c>
      <c r="AE38" t="s">
        <v>82</v>
      </c>
      <c r="AF38">
        <v>0</v>
      </c>
      <c r="AG38">
        <v>0.98529999999999995</v>
      </c>
      <c r="AH38" t="s">
        <v>703</v>
      </c>
      <c r="AI38" t="s">
        <v>244</v>
      </c>
      <c r="AJ38" t="s">
        <v>704</v>
      </c>
      <c r="AK38">
        <v>1</v>
      </c>
      <c r="AL38" t="s">
        <v>236</v>
      </c>
      <c r="AM38" s="12">
        <v>1</v>
      </c>
      <c r="AN38">
        <f>(Table1[[#This Row],[HEG_expr_score]]-MIN(Table1[HEG_expr_score]))/(MAX(Table1[HEG_expr_score])-MIN(Table1[HEG_expr_score]))</f>
        <v>0.33333333333333331</v>
      </c>
      <c r="AO38">
        <f t="shared" si="0"/>
        <v>3.5966948447403606</v>
      </c>
      <c r="AP38">
        <v>363</v>
      </c>
    </row>
    <row r="39" spans="1:42" hidden="1" x14ac:dyDescent="0.3">
      <c r="A39">
        <v>5245</v>
      </c>
      <c r="B39" t="s">
        <v>668</v>
      </c>
      <c r="C39">
        <f>LEN(Table1[[#This Row],[TCE_sequence]])</f>
        <v>25</v>
      </c>
      <c r="D39" t="s">
        <v>39</v>
      </c>
      <c r="E39">
        <v>1</v>
      </c>
      <c r="F39">
        <f>LOG10(Table1[[#This Row],[Mtb_NP_Prtn_count]]+1)</f>
        <v>0.3010299956639812</v>
      </c>
      <c r="G39">
        <f>(Table1[[#This Row],[log_Mtb_NP_Prtn_count]]-MIN(Table1[log_Mtb_NP_Prtn_count]))/(MAX(Table1[log_Mtb_NP_Prtn_count])-MIN(Table1[log_Mtb_NP_Prtn_count]))</f>
        <v>0.23137821315975918</v>
      </c>
      <c r="H39" t="s">
        <v>274</v>
      </c>
      <c r="I39">
        <v>1</v>
      </c>
      <c r="J39" t="s">
        <v>82</v>
      </c>
      <c r="K39">
        <v>0</v>
      </c>
      <c r="L39" t="s">
        <v>82</v>
      </c>
      <c r="M39">
        <v>0</v>
      </c>
      <c r="N39" t="s">
        <v>495</v>
      </c>
      <c r="O39" t="s">
        <v>496</v>
      </c>
      <c r="P39" t="s">
        <v>496</v>
      </c>
      <c r="Q39" t="s">
        <v>496</v>
      </c>
      <c r="R39" t="s">
        <v>419</v>
      </c>
      <c r="S39">
        <v>3</v>
      </c>
      <c r="T39">
        <f>LOG10(Table1[[#This Row],[Locus_count]]+1)</f>
        <v>0.6020599913279624</v>
      </c>
      <c r="U39">
        <f>(Table1[[#This Row],[log_Locus_count]]-MIN(Table1[log_Locus_count]))/(MAX(Table1[log_Locus_count])-MIN(Table1[log_Locus_count]))</f>
        <v>0.66666666666666674</v>
      </c>
      <c r="V39" t="s">
        <v>669</v>
      </c>
      <c r="W39">
        <v>10</v>
      </c>
      <c r="X39">
        <f>LOG10(Table1[[#This Row],[Alleles_count]]+1)</f>
        <v>1.0413926851582251</v>
      </c>
      <c r="Y39">
        <f>(Table1[[#This Row],[log_Alleles_count]]-MIN(Table1[log_Alleles_count]))/(MAX(Table1[log_Alleles_count])-MIN(Table1[log_Alleles_count]))</f>
        <v>0.51213756225093365</v>
      </c>
      <c r="Z39">
        <v>0.74339999999999995</v>
      </c>
      <c r="AA39">
        <v>0.7389</v>
      </c>
      <c r="AB39">
        <v>0.4254</v>
      </c>
      <c r="AC39">
        <v>0.46079999999999999</v>
      </c>
      <c r="AD39" t="s">
        <v>82</v>
      </c>
      <c r="AE39" t="s">
        <v>82</v>
      </c>
      <c r="AF39">
        <v>0</v>
      </c>
      <c r="AG39">
        <v>1</v>
      </c>
      <c r="AH39" t="s">
        <v>563</v>
      </c>
      <c r="AI39" t="s">
        <v>274</v>
      </c>
      <c r="AJ39" t="s">
        <v>670</v>
      </c>
      <c r="AK39">
        <v>1</v>
      </c>
      <c r="AL39" t="s">
        <v>236</v>
      </c>
      <c r="AM39" s="10">
        <v>1</v>
      </c>
      <c r="AN39">
        <f>(Table1[[#This Row],[HEG_expr_score]]-MIN(Table1[HEG_expr_score]))/(MAX(Table1[HEG_expr_score])-MIN(Table1[HEG_expr_score]))</f>
        <v>0.33333333333333331</v>
      </c>
      <c r="AO39">
        <f t="shared" si="0"/>
        <v>3.4869157754106928</v>
      </c>
      <c r="AP39">
        <v>385</v>
      </c>
    </row>
    <row r="40" spans="1:42" hidden="1" x14ac:dyDescent="0.3">
      <c r="A40">
        <v>5252</v>
      </c>
      <c r="B40" t="s">
        <v>768</v>
      </c>
      <c r="C40">
        <f>LEN(Table1[[#This Row],[TCE_sequence]])</f>
        <v>17</v>
      </c>
      <c r="D40" t="s">
        <v>151</v>
      </c>
      <c r="E40">
        <v>1</v>
      </c>
      <c r="F40">
        <f>LOG10(Table1[[#This Row],[Mtb_NP_Prtn_count]]+1)</f>
        <v>0.3010299956639812</v>
      </c>
      <c r="G40">
        <f>(Table1[[#This Row],[log_Mtb_NP_Prtn_count]]-MIN(Table1[log_Mtb_NP_Prtn_count]))/(MAX(Table1[log_Mtb_NP_Prtn_count])-MIN(Table1[log_Mtb_NP_Prtn_count]))</f>
        <v>0.23137821315975918</v>
      </c>
      <c r="H40" t="s">
        <v>288</v>
      </c>
      <c r="I40">
        <v>1</v>
      </c>
      <c r="J40" t="s">
        <v>82</v>
      </c>
      <c r="K40">
        <v>0</v>
      </c>
      <c r="L40" t="s">
        <v>82</v>
      </c>
      <c r="M40">
        <v>0</v>
      </c>
      <c r="N40" t="s">
        <v>495</v>
      </c>
      <c r="O40" t="s">
        <v>496</v>
      </c>
      <c r="P40" t="s">
        <v>496</v>
      </c>
      <c r="Q40" t="s">
        <v>496</v>
      </c>
      <c r="R40" t="s">
        <v>391</v>
      </c>
      <c r="S40">
        <v>5</v>
      </c>
      <c r="T40">
        <f>LOG10(Table1[[#This Row],[Locus_count]]+1)</f>
        <v>0.77815125038364363</v>
      </c>
      <c r="U40">
        <f>(Table1[[#This Row],[log_Locus_count]]-MIN(Table1[log_Locus_count]))/(MAX(Table1[log_Locus_count])-MIN(Table1[log_Locus_count]))</f>
        <v>0.8616541669070521</v>
      </c>
      <c r="V40" t="s">
        <v>769</v>
      </c>
      <c r="W40">
        <v>11</v>
      </c>
      <c r="X40">
        <f>LOG10(Table1[[#This Row],[Alleles_count]]+1)</f>
        <v>1.0791812460476249</v>
      </c>
      <c r="Y40">
        <f>(Table1[[#This Row],[log_Alleles_count]]-MIN(Table1[log_Alleles_count]))/(MAX(Table1[log_Alleles_count])-MIN(Table1[log_Alleles_count]))</f>
        <v>0.53072127397724345</v>
      </c>
      <c r="Z40">
        <v>0.90920000000000001</v>
      </c>
      <c r="AA40">
        <v>0.79990000000000006</v>
      </c>
      <c r="AB40">
        <v>0.81259999999999999</v>
      </c>
      <c r="AC40">
        <v>0.68</v>
      </c>
      <c r="AD40" t="s">
        <v>82</v>
      </c>
      <c r="AE40" t="s">
        <v>82</v>
      </c>
      <c r="AF40">
        <v>0</v>
      </c>
      <c r="AG40">
        <v>0.98899999999999999</v>
      </c>
      <c r="AH40" t="s">
        <v>613</v>
      </c>
      <c r="AI40" t="s">
        <v>288</v>
      </c>
      <c r="AJ40" s="1">
        <v>45505</v>
      </c>
      <c r="AK40">
        <v>1</v>
      </c>
      <c r="AL40" t="s">
        <v>236</v>
      </c>
      <c r="AM40" s="12">
        <v>1</v>
      </c>
      <c r="AN40">
        <f>(Table1[[#This Row],[HEG_expr_score]]-MIN(Table1[HEG_expr_score]))/(MAX(Table1[HEG_expr_score])-MIN(Table1[HEG_expr_score]))</f>
        <v>0.33333333333333331</v>
      </c>
      <c r="AO40">
        <f t="shared" si="0"/>
        <v>3.8552869873773878</v>
      </c>
      <c r="AP40">
        <v>311</v>
      </c>
    </row>
    <row r="41" spans="1:42" hidden="1" x14ac:dyDescent="0.3">
      <c r="A41">
        <v>5381</v>
      </c>
      <c r="B41" t="s">
        <v>689</v>
      </c>
      <c r="C41">
        <f>LEN(Table1[[#This Row],[TCE_sequence]])</f>
        <v>11</v>
      </c>
      <c r="D41" t="s">
        <v>109</v>
      </c>
      <c r="E41">
        <v>1</v>
      </c>
      <c r="F41">
        <f>LOG10(Table1[[#This Row],[Mtb_NP_Prtn_count]]+1)</f>
        <v>0.3010299956639812</v>
      </c>
      <c r="G41">
        <f>(Table1[[#This Row],[log_Mtb_NP_Prtn_count]]-MIN(Table1[log_Mtb_NP_Prtn_count]))/(MAX(Table1[log_Mtb_NP_Prtn_count])-MIN(Table1[log_Mtb_NP_Prtn_count]))</f>
        <v>0.23137821315975918</v>
      </c>
      <c r="H41" t="s">
        <v>284</v>
      </c>
      <c r="I41">
        <v>1</v>
      </c>
      <c r="J41" t="s">
        <v>82</v>
      </c>
      <c r="K41">
        <v>0</v>
      </c>
      <c r="L41" t="s">
        <v>82</v>
      </c>
      <c r="M41">
        <v>0</v>
      </c>
      <c r="N41" t="s">
        <v>495</v>
      </c>
      <c r="O41" t="s">
        <v>496</v>
      </c>
      <c r="P41" t="s">
        <v>496</v>
      </c>
      <c r="Q41" t="s">
        <v>496</v>
      </c>
      <c r="R41" t="s">
        <v>385</v>
      </c>
      <c r="S41">
        <v>3</v>
      </c>
      <c r="T41">
        <f>LOG10(Table1[[#This Row],[Locus_count]]+1)</f>
        <v>0.6020599913279624</v>
      </c>
      <c r="U41">
        <f>(Table1[[#This Row],[log_Locus_count]]-MIN(Table1[log_Locus_count]))/(MAX(Table1[log_Locus_count])-MIN(Table1[log_Locus_count]))</f>
        <v>0.66666666666666674</v>
      </c>
      <c r="V41" t="s">
        <v>690</v>
      </c>
      <c r="W41">
        <v>17</v>
      </c>
      <c r="X41">
        <f>LOG10(Table1[[#This Row],[Alleles_count]]+1)</f>
        <v>1.255272505103306</v>
      </c>
      <c r="Y41">
        <f>(Table1[[#This Row],[log_Alleles_count]]-MIN(Table1[log_Alleles_count]))/(MAX(Table1[log_Alleles_count])-MIN(Table1[log_Alleles_count]))</f>
        <v>0.61731968150568906</v>
      </c>
      <c r="Z41">
        <v>0.70030000000000003</v>
      </c>
      <c r="AA41">
        <v>0.69140000000000001</v>
      </c>
      <c r="AB41">
        <v>0.69630000000000003</v>
      </c>
      <c r="AC41">
        <v>0.50149999999999995</v>
      </c>
      <c r="AD41" t="s">
        <v>82</v>
      </c>
      <c r="AE41" t="s">
        <v>82</v>
      </c>
      <c r="AF41">
        <v>0</v>
      </c>
      <c r="AG41">
        <v>0.99629999999999996</v>
      </c>
      <c r="AH41" t="s">
        <v>505</v>
      </c>
      <c r="AI41" t="s">
        <v>284</v>
      </c>
      <c r="AJ41" t="s">
        <v>691</v>
      </c>
      <c r="AK41">
        <v>1</v>
      </c>
      <c r="AL41" t="s">
        <v>236</v>
      </c>
      <c r="AM41" s="10">
        <v>1</v>
      </c>
      <c r="AN41">
        <f>(Table1[[#This Row],[HEG_expr_score]]-MIN(Table1[HEG_expr_score]))/(MAX(Table1[HEG_expr_score])-MIN(Table1[HEG_expr_score]))</f>
        <v>0.33333333333333331</v>
      </c>
      <c r="AO41">
        <f t="shared" si="0"/>
        <v>3.5452978946654485</v>
      </c>
      <c r="AP41">
        <v>371</v>
      </c>
    </row>
    <row r="42" spans="1:42" hidden="1" x14ac:dyDescent="0.3">
      <c r="A42">
        <v>5707</v>
      </c>
      <c r="B42" t="s">
        <v>1639</v>
      </c>
      <c r="C42">
        <f>LEN(Table1[[#This Row],[TCE_sequence]])</f>
        <v>17</v>
      </c>
      <c r="D42" t="s">
        <v>53</v>
      </c>
      <c r="E42">
        <v>1</v>
      </c>
      <c r="F42">
        <f>LOG10(Table1[[#This Row],[Mtb_NP_Prtn_count]]+1)</f>
        <v>0.3010299956639812</v>
      </c>
      <c r="G42">
        <f>(Table1[[#This Row],[log_Mtb_NP_Prtn_count]]-MIN(Table1[log_Mtb_NP_Prtn_count]))/(MAX(Table1[log_Mtb_NP_Prtn_count])-MIN(Table1[log_Mtb_NP_Prtn_count]))</f>
        <v>0.23137821315975918</v>
      </c>
      <c r="H42" t="s">
        <v>291</v>
      </c>
      <c r="I42">
        <v>1</v>
      </c>
      <c r="J42" t="s">
        <v>82</v>
      </c>
      <c r="K42">
        <v>0</v>
      </c>
      <c r="L42" t="s">
        <v>1640</v>
      </c>
      <c r="M42">
        <v>3</v>
      </c>
      <c r="N42" t="s">
        <v>496</v>
      </c>
      <c r="O42" t="s">
        <v>496</v>
      </c>
      <c r="P42" t="s">
        <v>495</v>
      </c>
      <c r="Q42" t="s">
        <v>496</v>
      </c>
      <c r="R42" t="s">
        <v>433</v>
      </c>
      <c r="S42">
        <v>6</v>
      </c>
      <c r="T42">
        <f>LOG10(Table1[[#This Row],[Locus_count]]+1)</f>
        <v>0.84509804001425681</v>
      </c>
      <c r="U42">
        <f>(Table1[[#This Row],[log_Locus_count]]-MIN(Table1[log_Locus_count]))/(MAX(Table1[log_Locus_count])-MIN(Table1[log_Locus_count]))</f>
        <v>0.93578497401920135</v>
      </c>
      <c r="V42" t="s">
        <v>1641</v>
      </c>
      <c r="W42">
        <v>62</v>
      </c>
      <c r="X42">
        <f>LOG10(Table1[[#This Row],[Alleles_count]]+1)</f>
        <v>1.7993405494535817</v>
      </c>
      <c r="Y42">
        <f>(Table1[[#This Row],[log_Alleles_count]]-MIN(Table1[log_Alleles_count]))/(MAX(Table1[log_Alleles_count])-MIN(Table1[log_Alleles_count]))</f>
        <v>0.88488223106387798</v>
      </c>
      <c r="Z42">
        <v>1</v>
      </c>
      <c r="AA42">
        <v>1</v>
      </c>
      <c r="AB42">
        <v>0.9929</v>
      </c>
      <c r="AC42">
        <v>0.93240000000000001</v>
      </c>
      <c r="AD42" t="s">
        <v>82</v>
      </c>
      <c r="AE42" t="s">
        <v>82</v>
      </c>
      <c r="AF42">
        <v>0</v>
      </c>
      <c r="AG42">
        <v>0.98529999999999995</v>
      </c>
      <c r="AH42" t="s">
        <v>703</v>
      </c>
      <c r="AI42" t="s">
        <v>291</v>
      </c>
      <c r="AJ42" t="s">
        <v>1642</v>
      </c>
      <c r="AK42">
        <v>1</v>
      </c>
      <c r="AL42" t="s">
        <v>236</v>
      </c>
      <c r="AM42" s="12">
        <v>1</v>
      </c>
      <c r="AN42">
        <f>(Table1[[#This Row],[HEG_expr_score]]-MIN(Table1[HEG_expr_score]))/(MAX(Table1[HEG_expr_score])-MIN(Table1[HEG_expr_score]))</f>
        <v>0.33333333333333331</v>
      </c>
      <c r="AO42">
        <f t="shared" si="0"/>
        <v>4.3706787515761709</v>
      </c>
      <c r="AP42">
        <v>130</v>
      </c>
    </row>
    <row r="43" spans="1:42" hidden="1" x14ac:dyDescent="0.3">
      <c r="A43">
        <v>5794</v>
      </c>
      <c r="B43" t="s">
        <v>1939</v>
      </c>
      <c r="C43">
        <f>LEN(Table1[[#This Row],[TCE_sequence]])</f>
        <v>9</v>
      </c>
      <c r="D43" t="s">
        <v>1940</v>
      </c>
      <c r="E43">
        <v>3</v>
      </c>
      <c r="F43">
        <f>LOG10(Table1[[#This Row],[Mtb_NP_Prtn_count]]+1)</f>
        <v>0.6020599913279624</v>
      </c>
      <c r="G43">
        <f>(Table1[[#This Row],[log_Mtb_NP_Prtn_count]]-MIN(Table1[log_Mtb_NP_Prtn_count]))/(MAX(Table1[log_Mtb_NP_Prtn_count])-MIN(Table1[log_Mtb_NP_Prtn_count]))</f>
        <v>0.46275642631951835</v>
      </c>
      <c r="H43" t="s">
        <v>1941</v>
      </c>
      <c r="I43">
        <v>3</v>
      </c>
      <c r="J43" t="s">
        <v>82</v>
      </c>
      <c r="K43">
        <v>0</v>
      </c>
      <c r="L43" t="s">
        <v>1492</v>
      </c>
      <c r="M43">
        <v>3</v>
      </c>
      <c r="N43" t="s">
        <v>496</v>
      </c>
      <c r="O43" t="s">
        <v>496</v>
      </c>
      <c r="P43" t="s">
        <v>495</v>
      </c>
      <c r="Q43" t="s">
        <v>496</v>
      </c>
      <c r="R43" t="s">
        <v>428</v>
      </c>
      <c r="S43">
        <v>3</v>
      </c>
      <c r="T43">
        <f>LOG10(Table1[[#This Row],[Locus_count]]+1)</f>
        <v>0.6020599913279624</v>
      </c>
      <c r="U43">
        <f>(Table1[[#This Row],[log_Locus_count]]-MIN(Table1[log_Locus_count]))/(MAX(Table1[log_Locus_count])-MIN(Table1[log_Locus_count]))</f>
        <v>0.66666666666666674</v>
      </c>
      <c r="V43" t="s">
        <v>1942</v>
      </c>
      <c r="W43">
        <v>25</v>
      </c>
      <c r="X43">
        <f>LOG10(Table1[[#This Row],[Alleles_count]]+1)</f>
        <v>1.414973347970818</v>
      </c>
      <c r="Y43">
        <f>(Table1[[#This Row],[log_Alleles_count]]-MIN(Table1[log_Alleles_count]))/(MAX(Table1[log_Alleles_count])-MIN(Table1[log_Alleles_count]))</f>
        <v>0.69585758706353373</v>
      </c>
      <c r="Z43">
        <v>0.99980000000000002</v>
      </c>
      <c r="AA43">
        <v>0.99609999999999999</v>
      </c>
      <c r="AB43">
        <v>0.8508</v>
      </c>
      <c r="AC43">
        <v>0.34110000000000001</v>
      </c>
      <c r="AD43" t="s">
        <v>82</v>
      </c>
      <c r="AE43" t="s">
        <v>82</v>
      </c>
      <c r="AF43">
        <v>0</v>
      </c>
      <c r="AG43">
        <v>1</v>
      </c>
      <c r="AH43" t="s">
        <v>1450</v>
      </c>
      <c r="AI43" t="s">
        <v>1943</v>
      </c>
      <c r="AJ43" t="s">
        <v>1944</v>
      </c>
      <c r="AK43">
        <v>3</v>
      </c>
      <c r="AL43" t="s">
        <v>236</v>
      </c>
      <c r="AM43" s="12">
        <v>1</v>
      </c>
      <c r="AN43">
        <f>(Table1[[#This Row],[HEG_expr_score]]-MIN(Table1[HEG_expr_score]))/(MAX(Table1[HEG_expr_score])-MIN(Table1[HEG_expr_score]))</f>
        <v>0.33333333333333331</v>
      </c>
      <c r="AO43">
        <f t="shared" si="0"/>
        <v>4.1584140133830516</v>
      </c>
      <c r="AP43">
        <v>222</v>
      </c>
    </row>
    <row r="44" spans="1:42" hidden="1" x14ac:dyDescent="0.3">
      <c r="A44">
        <v>5952</v>
      </c>
      <c r="B44" t="s">
        <v>812</v>
      </c>
      <c r="C44">
        <f>LEN(Table1[[#This Row],[TCE_sequence]])</f>
        <v>9</v>
      </c>
      <c r="D44" t="s">
        <v>813</v>
      </c>
      <c r="E44">
        <v>3</v>
      </c>
      <c r="F44">
        <f>LOG10(Table1[[#This Row],[Mtb_NP_Prtn_count]]+1)</f>
        <v>0.6020599913279624</v>
      </c>
      <c r="G44">
        <f>(Table1[[#This Row],[log_Mtb_NP_Prtn_count]]-MIN(Table1[log_Mtb_NP_Prtn_count]))/(MAX(Table1[log_Mtb_NP_Prtn_count])-MIN(Table1[log_Mtb_NP_Prtn_count]))</f>
        <v>0.46275642631951835</v>
      </c>
      <c r="H44" t="s">
        <v>814</v>
      </c>
      <c r="I44">
        <v>5</v>
      </c>
      <c r="J44" t="s">
        <v>82</v>
      </c>
      <c r="K44">
        <v>0</v>
      </c>
      <c r="L44" t="s">
        <v>82</v>
      </c>
      <c r="M44">
        <v>0</v>
      </c>
      <c r="N44" t="s">
        <v>495</v>
      </c>
      <c r="O44" t="s">
        <v>496</v>
      </c>
      <c r="P44" t="s">
        <v>496</v>
      </c>
      <c r="Q44" t="s">
        <v>496</v>
      </c>
      <c r="R44" t="s">
        <v>450</v>
      </c>
      <c r="S44">
        <v>3</v>
      </c>
      <c r="T44">
        <f>LOG10(Table1[[#This Row],[Locus_count]]+1)</f>
        <v>0.6020599913279624</v>
      </c>
      <c r="U44">
        <f>(Table1[[#This Row],[log_Locus_count]]-MIN(Table1[log_Locus_count]))/(MAX(Table1[log_Locus_count])-MIN(Table1[log_Locus_count]))</f>
        <v>0.66666666666666674</v>
      </c>
      <c r="V44" t="s">
        <v>815</v>
      </c>
      <c r="W44">
        <v>15</v>
      </c>
      <c r="X44">
        <f>LOG10(Table1[[#This Row],[Alleles_count]]+1)</f>
        <v>1.2041199826559248</v>
      </c>
      <c r="Y44">
        <f>(Table1[[#This Row],[log_Alleles_count]]-MIN(Table1[log_Alleles_count]))/(MAX(Table1[log_Alleles_count])-MIN(Table1[log_Alleles_count]))</f>
        <v>0.59216382193173045</v>
      </c>
      <c r="Z44">
        <v>0.99990000000000001</v>
      </c>
      <c r="AA44">
        <v>0.99950000000000006</v>
      </c>
      <c r="AB44">
        <v>0.94879999999999998</v>
      </c>
      <c r="AC44">
        <v>0.1762</v>
      </c>
      <c r="AD44" t="s">
        <v>82</v>
      </c>
      <c r="AE44" t="s">
        <v>82</v>
      </c>
      <c r="AF44">
        <v>0</v>
      </c>
      <c r="AG44">
        <v>1</v>
      </c>
      <c r="AH44" t="s">
        <v>816</v>
      </c>
      <c r="AI44" t="s">
        <v>817</v>
      </c>
      <c r="AJ44" t="s">
        <v>818</v>
      </c>
      <c r="AK44">
        <v>2</v>
      </c>
      <c r="AL44" t="s">
        <v>236</v>
      </c>
      <c r="AM44" s="12">
        <v>1</v>
      </c>
      <c r="AN44">
        <f>(Table1[[#This Row],[HEG_expr_score]]-MIN(Table1[HEG_expr_score]))/(MAX(Table1[HEG_expr_score])-MIN(Table1[HEG_expr_score]))</f>
        <v>0.33333333333333331</v>
      </c>
      <c r="AO44">
        <f t="shared" si="0"/>
        <v>4.0548202482512483</v>
      </c>
      <c r="AP44">
        <v>263</v>
      </c>
    </row>
    <row r="45" spans="1:42" hidden="1" x14ac:dyDescent="0.3">
      <c r="A45">
        <v>6323</v>
      </c>
      <c r="B45" t="s">
        <v>2571</v>
      </c>
      <c r="C45">
        <f>LEN(Table1[[#This Row],[TCE_sequence]])</f>
        <v>20</v>
      </c>
      <c r="D45" t="s">
        <v>26</v>
      </c>
      <c r="E45">
        <v>1</v>
      </c>
      <c r="F45">
        <f>LOG10(Table1[[#This Row],[Mtb_NP_Prtn_count]]+1)</f>
        <v>0.3010299956639812</v>
      </c>
      <c r="G45">
        <f>(Table1[[#This Row],[log_Mtb_NP_Prtn_count]]-MIN(Table1[log_Mtb_NP_Prtn_count]))/(MAX(Table1[log_Mtb_NP_Prtn_count])-MIN(Table1[log_Mtb_NP_Prtn_count]))</f>
        <v>0.23137821315975918</v>
      </c>
      <c r="H45" t="s">
        <v>243</v>
      </c>
      <c r="I45">
        <v>1</v>
      </c>
      <c r="J45" t="s">
        <v>82</v>
      </c>
      <c r="K45">
        <v>0</v>
      </c>
      <c r="L45" t="s">
        <v>516</v>
      </c>
      <c r="M45">
        <v>1</v>
      </c>
      <c r="N45" t="s">
        <v>496</v>
      </c>
      <c r="O45" t="s">
        <v>496</v>
      </c>
      <c r="P45" t="s">
        <v>495</v>
      </c>
      <c r="Q45" t="s">
        <v>496</v>
      </c>
      <c r="R45" t="s">
        <v>417</v>
      </c>
      <c r="S45">
        <v>1</v>
      </c>
      <c r="T45">
        <f>LOG10(Table1[[#This Row],[Locus_count]]+1)</f>
        <v>0.3010299956639812</v>
      </c>
      <c r="U45">
        <f>(Table1[[#This Row],[log_Locus_count]]-MIN(Table1[log_Locus_count]))/(MAX(Table1[log_Locus_count])-MIN(Table1[log_Locus_count]))</f>
        <v>0.33333333333333337</v>
      </c>
      <c r="V45" t="s">
        <v>2572</v>
      </c>
      <c r="W45">
        <v>3</v>
      </c>
      <c r="X45">
        <f>LOG10(Table1[[#This Row],[Alleles_count]]+1)</f>
        <v>0.6020599913279624</v>
      </c>
      <c r="Y45">
        <f>(Table1[[#This Row],[log_Alleles_count]]-MIN(Table1[log_Alleles_count]))/(MAX(Table1[log_Alleles_count])-MIN(Table1[log_Alleles_count]))</f>
        <v>0.29608191096586522</v>
      </c>
      <c r="Z45">
        <v>0.8276</v>
      </c>
      <c r="AA45">
        <v>0.68779999999999997</v>
      </c>
      <c r="AB45">
        <v>0.71850000000000003</v>
      </c>
      <c r="AC45">
        <v>0.47670000000000001</v>
      </c>
      <c r="AD45" t="s">
        <v>2573</v>
      </c>
      <c r="AE45" t="s">
        <v>2574</v>
      </c>
      <c r="AF45">
        <v>2</v>
      </c>
      <c r="AG45">
        <v>0.99629999999999996</v>
      </c>
      <c r="AH45" t="s">
        <v>505</v>
      </c>
      <c r="AI45" t="s">
        <v>243</v>
      </c>
      <c r="AJ45" t="s">
        <v>855</v>
      </c>
      <c r="AK45">
        <v>1</v>
      </c>
      <c r="AL45" t="s">
        <v>236</v>
      </c>
      <c r="AM45" s="12">
        <v>1</v>
      </c>
      <c r="AN45">
        <f>(Table1[[#This Row],[HEG_expr_score]]-MIN(Table1[HEG_expr_score]))/(MAX(Table1[HEG_expr_score])-MIN(Table1[HEG_expr_score]))</f>
        <v>0.33333333333333331</v>
      </c>
      <c r="AO45">
        <f t="shared" si="0"/>
        <v>3.0180267907922915</v>
      </c>
      <c r="AP45">
        <v>467</v>
      </c>
    </row>
    <row r="46" spans="1:42" hidden="1" x14ac:dyDescent="0.3">
      <c r="A46">
        <v>7530</v>
      </c>
      <c r="B46" t="s">
        <v>827</v>
      </c>
      <c r="C46">
        <f>LEN(Table1[[#This Row],[TCE_sequence]])</f>
        <v>15</v>
      </c>
      <c r="D46" t="s">
        <v>550</v>
      </c>
      <c r="E46">
        <v>5</v>
      </c>
      <c r="F46">
        <f>LOG10(Table1[[#This Row],[Mtb_NP_Prtn_count]]+1)</f>
        <v>0.77815125038364363</v>
      </c>
      <c r="G46">
        <f>(Table1[[#This Row],[log_Mtb_NP_Prtn_count]]-MIN(Table1[log_Mtb_NP_Prtn_count]))/(MAX(Table1[log_Mtb_NP_Prtn_count])-MIN(Table1[log_Mtb_NP_Prtn_count]))</f>
        <v>0.59810400450184376</v>
      </c>
      <c r="H46" t="s">
        <v>551</v>
      </c>
      <c r="I46">
        <v>5</v>
      </c>
      <c r="J46" t="s">
        <v>82</v>
      </c>
      <c r="K46">
        <v>0</v>
      </c>
      <c r="L46" t="s">
        <v>828</v>
      </c>
      <c r="M46">
        <v>3</v>
      </c>
      <c r="N46" t="s">
        <v>496</v>
      </c>
      <c r="O46" t="s">
        <v>496</v>
      </c>
      <c r="P46" t="s">
        <v>495</v>
      </c>
      <c r="Q46" t="s">
        <v>496</v>
      </c>
      <c r="R46" t="s">
        <v>419</v>
      </c>
      <c r="S46">
        <v>3</v>
      </c>
      <c r="T46">
        <f>LOG10(Table1[[#This Row],[Locus_count]]+1)</f>
        <v>0.6020599913279624</v>
      </c>
      <c r="U46">
        <f>(Table1[[#This Row],[log_Locus_count]]-MIN(Table1[log_Locus_count]))/(MAX(Table1[log_Locus_count])-MIN(Table1[log_Locus_count]))</f>
        <v>0.66666666666666674</v>
      </c>
      <c r="V46" t="s">
        <v>829</v>
      </c>
      <c r="W46">
        <v>11</v>
      </c>
      <c r="X46">
        <f>LOG10(Table1[[#This Row],[Alleles_count]]+1)</f>
        <v>1.0791812460476249</v>
      </c>
      <c r="Y46">
        <f>(Table1[[#This Row],[log_Alleles_count]]-MIN(Table1[log_Alleles_count]))/(MAX(Table1[log_Alleles_count])-MIN(Table1[log_Alleles_count]))</f>
        <v>0.53072127397724345</v>
      </c>
      <c r="Z46">
        <v>0.95740000000000003</v>
      </c>
      <c r="AA46">
        <v>0.91279999999999994</v>
      </c>
      <c r="AB46">
        <v>0.88739999999999997</v>
      </c>
      <c r="AC46">
        <v>0.6331</v>
      </c>
      <c r="AD46" t="s">
        <v>82</v>
      </c>
      <c r="AE46" t="s">
        <v>82</v>
      </c>
      <c r="AF46">
        <v>0</v>
      </c>
      <c r="AG46">
        <v>1</v>
      </c>
      <c r="AH46" t="s">
        <v>830</v>
      </c>
      <c r="AI46" t="s">
        <v>831</v>
      </c>
      <c r="AJ46" t="s">
        <v>832</v>
      </c>
      <c r="AK46">
        <v>5</v>
      </c>
      <c r="AL46" t="s">
        <v>236</v>
      </c>
      <c r="AM46" s="12">
        <v>1</v>
      </c>
      <c r="AN46">
        <f>(Table1[[#This Row],[HEG_expr_score]]-MIN(Table1[HEG_expr_score]))/(MAX(Table1[HEG_expr_score])-MIN(Table1[HEG_expr_score]))</f>
        <v>0.33333333333333331</v>
      </c>
      <c r="AO46">
        <f t="shared" si="0"/>
        <v>4.0862252784790867</v>
      </c>
      <c r="AP46">
        <v>253</v>
      </c>
    </row>
    <row r="47" spans="1:42" hidden="1" x14ac:dyDescent="0.3">
      <c r="A47">
        <v>7531</v>
      </c>
      <c r="B47" t="s">
        <v>2249</v>
      </c>
      <c r="C47">
        <f>LEN(Table1[[#This Row],[TCE_sequence]])</f>
        <v>15</v>
      </c>
      <c r="D47" t="s">
        <v>550</v>
      </c>
      <c r="E47">
        <v>5</v>
      </c>
      <c r="F47">
        <f>LOG10(Table1[[#This Row],[Mtb_NP_Prtn_count]]+1)</f>
        <v>0.77815125038364363</v>
      </c>
      <c r="G47">
        <f>(Table1[[#This Row],[log_Mtb_NP_Prtn_count]]-MIN(Table1[log_Mtb_NP_Prtn_count]))/(MAX(Table1[log_Mtb_NP_Prtn_count])-MIN(Table1[log_Mtb_NP_Prtn_count]))</f>
        <v>0.59810400450184376</v>
      </c>
      <c r="H47" t="s">
        <v>551</v>
      </c>
      <c r="I47">
        <v>5</v>
      </c>
      <c r="J47" t="s">
        <v>82</v>
      </c>
      <c r="K47">
        <v>0</v>
      </c>
      <c r="L47" t="s">
        <v>82</v>
      </c>
      <c r="M47">
        <v>0</v>
      </c>
      <c r="N47" t="s">
        <v>495</v>
      </c>
      <c r="O47" t="s">
        <v>496</v>
      </c>
      <c r="P47" t="s">
        <v>496</v>
      </c>
      <c r="Q47" t="s">
        <v>496</v>
      </c>
      <c r="R47" t="s">
        <v>406</v>
      </c>
      <c r="S47">
        <v>2</v>
      </c>
      <c r="T47">
        <f>LOG10(Table1[[#This Row],[Locus_count]]+1)</f>
        <v>0.47712125471966244</v>
      </c>
      <c r="U47">
        <f>(Table1[[#This Row],[log_Locus_count]]-MIN(Table1[log_Locus_count]))/(MAX(Table1[log_Locus_count])-MIN(Table1[log_Locus_count]))</f>
        <v>0.52832083357371873</v>
      </c>
      <c r="V47" t="s">
        <v>2250</v>
      </c>
      <c r="W47">
        <v>7</v>
      </c>
      <c r="X47">
        <f>LOG10(Table1[[#This Row],[Alleles_count]]+1)</f>
        <v>0.90308998699194354</v>
      </c>
      <c r="Y47">
        <f>(Table1[[#This Row],[log_Alleles_count]]-MIN(Table1[log_Alleles_count]))/(MAX(Table1[log_Alleles_count])-MIN(Table1[log_Alleles_count]))</f>
        <v>0.44412286644879784</v>
      </c>
      <c r="Z47">
        <v>0.80479999999999996</v>
      </c>
      <c r="AA47">
        <v>0.72840000000000005</v>
      </c>
      <c r="AB47">
        <v>0.7681</v>
      </c>
      <c r="AC47">
        <v>0.51390000000000002</v>
      </c>
      <c r="AD47" t="s">
        <v>82</v>
      </c>
      <c r="AE47" t="s">
        <v>82</v>
      </c>
      <c r="AF47">
        <v>0</v>
      </c>
      <c r="AG47">
        <v>1</v>
      </c>
      <c r="AH47" t="s">
        <v>2251</v>
      </c>
      <c r="AI47" t="s">
        <v>2252</v>
      </c>
      <c r="AJ47" t="s">
        <v>832</v>
      </c>
      <c r="AK47">
        <v>5</v>
      </c>
      <c r="AL47" t="s">
        <v>236</v>
      </c>
      <c r="AM47" s="12">
        <v>1</v>
      </c>
      <c r="AN47">
        <f>(Table1[[#This Row],[HEG_expr_score]]-MIN(Table1[HEG_expr_score]))/(MAX(Table1[HEG_expr_score])-MIN(Table1[HEG_expr_score]))</f>
        <v>0.33333333333333331</v>
      </c>
      <c r="AO47">
        <f t="shared" si="0"/>
        <v>3.7086810378576938</v>
      </c>
      <c r="AP47">
        <v>340</v>
      </c>
    </row>
    <row r="48" spans="1:42" hidden="1" x14ac:dyDescent="0.3">
      <c r="A48">
        <v>7799</v>
      </c>
      <c r="B48" t="s">
        <v>1245</v>
      </c>
      <c r="C48">
        <f>LEN(Table1[[#This Row],[TCE_sequence]])</f>
        <v>20</v>
      </c>
      <c r="D48" t="s">
        <v>28</v>
      </c>
      <c r="E48">
        <v>1</v>
      </c>
      <c r="F48">
        <f>LOG10(Table1[[#This Row],[Mtb_NP_Prtn_count]]+1)</f>
        <v>0.3010299956639812</v>
      </c>
      <c r="G48">
        <f>(Table1[[#This Row],[log_Mtb_NP_Prtn_count]]-MIN(Table1[log_Mtb_NP_Prtn_count]))/(MAX(Table1[log_Mtb_NP_Prtn_count])-MIN(Table1[log_Mtb_NP_Prtn_count]))</f>
        <v>0.23137821315975918</v>
      </c>
      <c r="H48" t="s">
        <v>309</v>
      </c>
      <c r="I48">
        <v>1</v>
      </c>
      <c r="J48" t="s">
        <v>82</v>
      </c>
      <c r="K48">
        <v>0</v>
      </c>
      <c r="L48" t="s">
        <v>763</v>
      </c>
      <c r="M48">
        <v>1</v>
      </c>
      <c r="N48" t="s">
        <v>496</v>
      </c>
      <c r="O48" t="s">
        <v>496</v>
      </c>
      <c r="P48" t="s">
        <v>495</v>
      </c>
      <c r="Q48" t="s">
        <v>496</v>
      </c>
      <c r="R48" t="s">
        <v>412</v>
      </c>
      <c r="S48">
        <v>7</v>
      </c>
      <c r="T48">
        <f>LOG10(Table1[[#This Row],[Locus_count]]+1)</f>
        <v>0.90308998699194354</v>
      </c>
      <c r="U48">
        <f>(Table1[[#This Row],[log_Locus_count]]-MIN(Table1[log_Locus_count]))/(MAX(Table1[log_Locus_count])-MIN(Table1[log_Locus_count]))</f>
        <v>1</v>
      </c>
      <c r="V48" t="s">
        <v>1246</v>
      </c>
      <c r="W48">
        <v>57</v>
      </c>
      <c r="X48">
        <f>LOG10(Table1[[#This Row],[Alleles_count]]+1)</f>
        <v>1.7634279935629373</v>
      </c>
      <c r="Y48">
        <f>(Table1[[#This Row],[log_Alleles_count]]-MIN(Table1[log_Alleles_count]))/(MAX(Table1[log_Alleles_count])-MIN(Table1[log_Alleles_count]))</f>
        <v>0.86722110371954619</v>
      </c>
      <c r="Z48">
        <v>1</v>
      </c>
      <c r="AA48">
        <v>1</v>
      </c>
      <c r="AB48">
        <v>0.99950000000000006</v>
      </c>
      <c r="AC48">
        <v>0.8034</v>
      </c>
      <c r="AD48" t="s">
        <v>82</v>
      </c>
      <c r="AE48" t="s">
        <v>82</v>
      </c>
      <c r="AF48">
        <v>0</v>
      </c>
      <c r="AG48">
        <v>0.99270000000000003</v>
      </c>
      <c r="AH48" t="s">
        <v>530</v>
      </c>
      <c r="AI48" t="s">
        <v>309</v>
      </c>
      <c r="AJ48" t="s">
        <v>1213</v>
      </c>
      <c r="AK48">
        <v>1</v>
      </c>
      <c r="AL48" t="s">
        <v>234</v>
      </c>
      <c r="AM48" s="12">
        <v>2</v>
      </c>
      <c r="AN48">
        <f>(Table1[[#This Row],[HEG_expr_score]]-MIN(Table1[HEG_expr_score]))/(MAX(Table1[HEG_expr_score])-MIN(Table1[HEG_expr_score]))</f>
        <v>0.66666666666666663</v>
      </c>
      <c r="AO48">
        <f t="shared" si="0"/>
        <v>4.7579659835459722</v>
      </c>
      <c r="AP48">
        <v>17</v>
      </c>
    </row>
    <row r="49" spans="1:42" hidden="1" x14ac:dyDescent="0.3">
      <c r="A49">
        <v>7992</v>
      </c>
      <c r="B49" t="s">
        <v>2425</v>
      </c>
      <c r="C49">
        <f>LEN(Table1[[#This Row],[TCE_sequence]])</f>
        <v>20</v>
      </c>
      <c r="D49" t="s">
        <v>43</v>
      </c>
      <c r="E49">
        <v>1</v>
      </c>
      <c r="F49">
        <f>LOG10(Table1[[#This Row],[Mtb_NP_Prtn_count]]+1)</f>
        <v>0.3010299956639812</v>
      </c>
      <c r="G49">
        <f>(Table1[[#This Row],[log_Mtb_NP_Prtn_count]]-MIN(Table1[log_Mtb_NP_Prtn_count]))/(MAX(Table1[log_Mtb_NP_Prtn_count])-MIN(Table1[log_Mtb_NP_Prtn_count]))</f>
        <v>0.23137821315975918</v>
      </c>
      <c r="H49" t="s">
        <v>240</v>
      </c>
      <c r="I49">
        <v>1</v>
      </c>
      <c r="J49" t="s">
        <v>82</v>
      </c>
      <c r="K49">
        <v>0</v>
      </c>
      <c r="L49" t="s">
        <v>82</v>
      </c>
      <c r="M49">
        <v>0</v>
      </c>
      <c r="N49" t="s">
        <v>495</v>
      </c>
      <c r="O49" t="s">
        <v>496</v>
      </c>
      <c r="P49" t="s">
        <v>496</v>
      </c>
      <c r="Q49" t="s">
        <v>496</v>
      </c>
      <c r="R49" t="s">
        <v>427</v>
      </c>
      <c r="S49">
        <v>2</v>
      </c>
      <c r="T49">
        <f>LOG10(Table1[[#This Row],[Locus_count]]+1)</f>
        <v>0.47712125471966244</v>
      </c>
      <c r="U49">
        <f>(Table1[[#This Row],[log_Locus_count]]-MIN(Table1[log_Locus_count]))/(MAX(Table1[log_Locus_count])-MIN(Table1[log_Locus_count]))</f>
        <v>0.52832083357371873</v>
      </c>
      <c r="V49" t="s">
        <v>2426</v>
      </c>
      <c r="W49">
        <v>5</v>
      </c>
      <c r="X49">
        <f>LOG10(Table1[[#This Row],[Alleles_count]]+1)</f>
        <v>0.77815125038364363</v>
      </c>
      <c r="Y49">
        <f>(Table1[[#This Row],[log_Alleles_count]]-MIN(Table1[log_Alleles_count]))/(MAX(Table1[log_Alleles_count])-MIN(Table1[log_Alleles_count]))</f>
        <v>0.38268031849431083</v>
      </c>
      <c r="Z49">
        <v>0.64200000000000002</v>
      </c>
      <c r="AA49">
        <v>0.51259999999999994</v>
      </c>
      <c r="AB49">
        <v>0.55089999999999995</v>
      </c>
      <c r="AC49">
        <v>0.39510000000000001</v>
      </c>
      <c r="AD49" t="s">
        <v>82</v>
      </c>
      <c r="AE49" t="s">
        <v>82</v>
      </c>
      <c r="AF49">
        <v>0</v>
      </c>
      <c r="AG49">
        <v>0.94140000000000001</v>
      </c>
      <c r="AH49" t="s">
        <v>778</v>
      </c>
      <c r="AI49" t="s">
        <v>240</v>
      </c>
      <c r="AJ49" t="s">
        <v>2427</v>
      </c>
      <c r="AK49">
        <v>1</v>
      </c>
      <c r="AL49" t="s">
        <v>238</v>
      </c>
      <c r="AM49" s="12">
        <v>2</v>
      </c>
      <c r="AN49">
        <f>(Table1[[#This Row],[HEG_expr_score]]-MIN(Table1[HEG_expr_score]))/(MAX(Table1[HEG_expr_score])-MIN(Table1[HEG_expr_score]))</f>
        <v>0.66666666666666663</v>
      </c>
      <c r="AO49">
        <f t="shared" si="0"/>
        <v>3.3924460318944551</v>
      </c>
      <c r="AP49">
        <v>408</v>
      </c>
    </row>
    <row r="50" spans="1:42" hidden="1" x14ac:dyDescent="0.3">
      <c r="A50">
        <v>8244</v>
      </c>
      <c r="B50" t="s">
        <v>1617</v>
      </c>
      <c r="C50">
        <f>LEN(Table1[[#This Row],[TCE_sequence]])</f>
        <v>15</v>
      </c>
      <c r="D50" t="s">
        <v>28</v>
      </c>
      <c r="E50">
        <v>1</v>
      </c>
      <c r="F50">
        <f>LOG10(Table1[[#This Row],[Mtb_NP_Prtn_count]]+1)</f>
        <v>0.3010299956639812</v>
      </c>
      <c r="G50">
        <f>(Table1[[#This Row],[log_Mtb_NP_Prtn_count]]-MIN(Table1[log_Mtb_NP_Prtn_count]))/(MAX(Table1[log_Mtb_NP_Prtn_count])-MIN(Table1[log_Mtb_NP_Prtn_count]))</f>
        <v>0.23137821315975918</v>
      </c>
      <c r="H50" t="s">
        <v>309</v>
      </c>
      <c r="I50">
        <v>1</v>
      </c>
      <c r="J50" t="s">
        <v>82</v>
      </c>
      <c r="K50">
        <v>0</v>
      </c>
      <c r="L50" t="s">
        <v>763</v>
      </c>
      <c r="M50">
        <v>1</v>
      </c>
      <c r="N50" t="s">
        <v>496</v>
      </c>
      <c r="O50" t="s">
        <v>496</v>
      </c>
      <c r="P50" t="s">
        <v>495</v>
      </c>
      <c r="Q50" t="s">
        <v>496</v>
      </c>
      <c r="R50" t="s">
        <v>447</v>
      </c>
      <c r="S50">
        <v>4</v>
      </c>
      <c r="T50">
        <f>LOG10(Table1[[#This Row],[Locus_count]]+1)</f>
        <v>0.69897000433601886</v>
      </c>
      <c r="U50">
        <f>(Table1[[#This Row],[log_Locus_count]]-MIN(Table1[log_Locus_count]))/(MAX(Table1[log_Locus_count])-MIN(Table1[log_Locus_count]))</f>
        <v>0.77397603162912088</v>
      </c>
      <c r="V50" t="s">
        <v>1618</v>
      </c>
      <c r="W50">
        <v>27</v>
      </c>
      <c r="X50">
        <f>LOG10(Table1[[#This Row],[Alleles_count]]+1)</f>
        <v>1.4471580313422192</v>
      </c>
      <c r="Y50">
        <f>(Table1[[#This Row],[log_Alleles_count]]-MIN(Table1[log_Alleles_count]))/(MAX(Table1[log_Alleles_count])-MIN(Table1[log_Alleles_count]))</f>
        <v>0.71168541600698676</v>
      </c>
      <c r="Z50">
        <v>0.99990000000000001</v>
      </c>
      <c r="AA50">
        <v>0.99960000000000004</v>
      </c>
      <c r="AB50">
        <v>0.82040000000000002</v>
      </c>
      <c r="AC50">
        <v>0.72519999999999996</v>
      </c>
      <c r="AD50" t="s">
        <v>82</v>
      </c>
      <c r="AE50" t="s">
        <v>82</v>
      </c>
      <c r="AF50">
        <v>0</v>
      </c>
      <c r="AG50">
        <v>1</v>
      </c>
      <c r="AH50" t="s">
        <v>563</v>
      </c>
      <c r="AI50" t="s">
        <v>309</v>
      </c>
      <c r="AJ50" t="s">
        <v>1619</v>
      </c>
      <c r="AK50">
        <v>1</v>
      </c>
      <c r="AL50" t="s">
        <v>234</v>
      </c>
      <c r="AM50" s="12">
        <v>2</v>
      </c>
      <c r="AN50">
        <f>(Table1[[#This Row],[HEG_expr_score]]-MIN(Table1[HEG_expr_score]))/(MAX(Table1[HEG_expr_score])-MIN(Table1[HEG_expr_score]))</f>
        <v>0.66666666666666663</v>
      </c>
      <c r="AO50">
        <f t="shared" si="0"/>
        <v>4.3836063274625339</v>
      </c>
      <c r="AP50">
        <v>124</v>
      </c>
    </row>
    <row r="51" spans="1:42" hidden="1" x14ac:dyDescent="0.3">
      <c r="A51">
        <v>8300</v>
      </c>
      <c r="B51" t="s">
        <v>2318</v>
      </c>
      <c r="C51">
        <f>LEN(Table1[[#This Row],[TCE_sequence]])</f>
        <v>17</v>
      </c>
      <c r="D51" t="s">
        <v>90</v>
      </c>
      <c r="E51">
        <v>1</v>
      </c>
      <c r="F51">
        <f>LOG10(Table1[[#This Row],[Mtb_NP_Prtn_count]]+1)</f>
        <v>0.3010299956639812</v>
      </c>
      <c r="G51">
        <f>(Table1[[#This Row],[log_Mtb_NP_Prtn_count]]-MIN(Table1[log_Mtb_NP_Prtn_count]))/(MAX(Table1[log_Mtb_NP_Prtn_count])-MIN(Table1[log_Mtb_NP_Prtn_count]))</f>
        <v>0.23137821315975918</v>
      </c>
      <c r="H51" t="s">
        <v>2319</v>
      </c>
      <c r="I51">
        <v>1</v>
      </c>
      <c r="J51" t="s">
        <v>82</v>
      </c>
      <c r="K51">
        <v>0</v>
      </c>
      <c r="L51" t="s">
        <v>82</v>
      </c>
      <c r="M51">
        <v>0</v>
      </c>
      <c r="N51" t="s">
        <v>495</v>
      </c>
      <c r="O51" t="s">
        <v>496</v>
      </c>
      <c r="P51" t="s">
        <v>496</v>
      </c>
      <c r="Q51" t="s">
        <v>496</v>
      </c>
      <c r="R51" t="s">
        <v>394</v>
      </c>
      <c r="S51">
        <v>4</v>
      </c>
      <c r="T51">
        <f>LOG10(Table1[[#This Row],[Locus_count]]+1)</f>
        <v>0.69897000433601886</v>
      </c>
      <c r="U51">
        <f>(Table1[[#This Row],[log_Locus_count]]-MIN(Table1[log_Locus_count]))/(MAX(Table1[log_Locus_count])-MIN(Table1[log_Locus_count]))</f>
        <v>0.77397603162912088</v>
      </c>
      <c r="V51" t="s">
        <v>2320</v>
      </c>
      <c r="W51">
        <v>40</v>
      </c>
      <c r="X51">
        <f>LOG10(Table1[[#This Row],[Alleles_count]]+1)</f>
        <v>1.6127838567197355</v>
      </c>
      <c r="Y51">
        <f>(Table1[[#This Row],[log_Alleles_count]]-MIN(Table1[log_Alleles_count]))/(MAX(Table1[log_Alleles_count])-MIN(Table1[log_Alleles_count]))</f>
        <v>0.7931371178131621</v>
      </c>
      <c r="Z51">
        <v>0.80210000000000004</v>
      </c>
      <c r="AA51">
        <v>0.70440000000000003</v>
      </c>
      <c r="AB51">
        <v>0.7782</v>
      </c>
      <c r="AC51">
        <v>0.4224</v>
      </c>
      <c r="AD51" t="s">
        <v>82</v>
      </c>
      <c r="AE51" t="s">
        <v>82</v>
      </c>
      <c r="AF51">
        <v>0</v>
      </c>
      <c r="AG51">
        <v>1</v>
      </c>
      <c r="AH51" t="s">
        <v>563</v>
      </c>
      <c r="AI51" t="s">
        <v>82</v>
      </c>
      <c r="AJ51" t="s">
        <v>82</v>
      </c>
      <c r="AK51">
        <v>0</v>
      </c>
      <c r="AL51" t="s">
        <v>82</v>
      </c>
      <c r="AM51" s="12">
        <v>0</v>
      </c>
      <c r="AN51">
        <f>(Table1[[#This Row],[HEG_expr_score]]-MIN(Table1[HEG_expr_score]))/(MAX(Table1[HEG_expr_score])-MIN(Table1[HEG_expr_score]))</f>
        <v>0</v>
      </c>
      <c r="AO51">
        <f t="shared" si="0"/>
        <v>3.6005913626020423</v>
      </c>
      <c r="AP51">
        <v>362</v>
      </c>
    </row>
    <row r="52" spans="1:42" hidden="1" x14ac:dyDescent="0.3">
      <c r="A52">
        <v>8686</v>
      </c>
      <c r="B52" t="s">
        <v>2888</v>
      </c>
      <c r="C52">
        <f>LEN(Table1[[#This Row],[TCE_sequence]])</f>
        <v>20</v>
      </c>
      <c r="D52" t="s">
        <v>539</v>
      </c>
      <c r="E52">
        <v>2</v>
      </c>
      <c r="F52">
        <f>LOG10(Table1[[#This Row],[Mtb_NP_Prtn_count]]+1)</f>
        <v>0.47712125471966244</v>
      </c>
      <c r="G52">
        <f>(Table1[[#This Row],[log_Mtb_NP_Prtn_count]]-MIN(Table1[log_Mtb_NP_Prtn_count]))/(MAX(Table1[log_Mtb_NP_Prtn_count])-MIN(Table1[log_Mtb_NP_Prtn_count]))</f>
        <v>0.36672579134208461</v>
      </c>
      <c r="H52" t="s">
        <v>540</v>
      </c>
      <c r="I52">
        <v>2</v>
      </c>
      <c r="J52" t="s">
        <v>82</v>
      </c>
      <c r="K52">
        <v>0</v>
      </c>
      <c r="L52" t="s">
        <v>585</v>
      </c>
      <c r="M52">
        <v>2</v>
      </c>
      <c r="N52" t="s">
        <v>496</v>
      </c>
      <c r="O52" t="s">
        <v>496</v>
      </c>
      <c r="P52" t="s">
        <v>495</v>
      </c>
      <c r="Q52" t="s">
        <v>496</v>
      </c>
      <c r="R52" t="s">
        <v>409</v>
      </c>
      <c r="S52">
        <v>1</v>
      </c>
      <c r="T52">
        <f>LOG10(Table1[[#This Row],[Locus_count]]+1)</f>
        <v>0.3010299956639812</v>
      </c>
      <c r="U52">
        <f>(Table1[[#This Row],[log_Locus_count]]-MIN(Table1[log_Locus_count]))/(MAX(Table1[log_Locus_count])-MIN(Table1[log_Locus_count]))</f>
        <v>0.33333333333333337</v>
      </c>
      <c r="V52" t="s">
        <v>1075</v>
      </c>
      <c r="W52">
        <v>1</v>
      </c>
      <c r="X52">
        <f>LOG10(Table1[[#This Row],[Alleles_count]]+1)</f>
        <v>0.3010299956639812</v>
      </c>
      <c r="Y52">
        <f>(Table1[[#This Row],[log_Alleles_count]]-MIN(Table1[log_Alleles_count]))/(MAX(Table1[log_Alleles_count])-MIN(Table1[log_Alleles_count]))</f>
        <v>0.14804095548293261</v>
      </c>
      <c r="Z52">
        <v>0.11210000000000001</v>
      </c>
      <c r="AA52">
        <v>2.2100000000000002E-2</v>
      </c>
      <c r="AB52">
        <v>3.5999999999999999E-3</v>
      </c>
      <c r="AC52">
        <v>0</v>
      </c>
      <c r="AD52" t="s">
        <v>1833</v>
      </c>
      <c r="AE52" t="s">
        <v>2889</v>
      </c>
      <c r="AF52">
        <v>2</v>
      </c>
      <c r="AG52">
        <v>1</v>
      </c>
      <c r="AH52" t="s">
        <v>543</v>
      </c>
      <c r="AI52" t="s">
        <v>544</v>
      </c>
      <c r="AJ52" t="s">
        <v>2890</v>
      </c>
      <c r="AK52">
        <v>2</v>
      </c>
      <c r="AL52" t="s">
        <v>236</v>
      </c>
      <c r="AM52" s="12">
        <v>1</v>
      </c>
      <c r="AN52">
        <f>(Table1[[#This Row],[HEG_expr_score]]-MIN(Table1[HEG_expr_score]))/(MAX(Table1[HEG_expr_score])-MIN(Table1[HEG_expr_score]))</f>
        <v>0.33333333333333331</v>
      </c>
      <c r="AO52">
        <f t="shared" si="0"/>
        <v>2.293533413491684</v>
      </c>
      <c r="AP52">
        <v>563</v>
      </c>
    </row>
    <row r="53" spans="1:42" hidden="1" x14ac:dyDescent="0.3">
      <c r="A53">
        <v>8687</v>
      </c>
      <c r="B53" t="s">
        <v>2891</v>
      </c>
      <c r="C53">
        <f>LEN(Table1[[#This Row],[TCE_sequence]])</f>
        <v>15</v>
      </c>
      <c r="D53" t="s">
        <v>539</v>
      </c>
      <c r="E53">
        <v>2</v>
      </c>
      <c r="F53">
        <f>LOG10(Table1[[#This Row],[Mtb_NP_Prtn_count]]+1)</f>
        <v>0.47712125471966244</v>
      </c>
      <c r="G53">
        <f>(Table1[[#This Row],[log_Mtb_NP_Prtn_count]]-MIN(Table1[log_Mtb_NP_Prtn_count]))/(MAX(Table1[log_Mtb_NP_Prtn_count])-MIN(Table1[log_Mtb_NP_Prtn_count]))</f>
        <v>0.36672579134208461</v>
      </c>
      <c r="H53" t="s">
        <v>540</v>
      </c>
      <c r="I53">
        <v>2</v>
      </c>
      <c r="J53" t="s">
        <v>82</v>
      </c>
      <c r="K53">
        <v>0</v>
      </c>
      <c r="L53" t="s">
        <v>585</v>
      </c>
      <c r="M53">
        <v>2</v>
      </c>
      <c r="N53" t="s">
        <v>496</v>
      </c>
      <c r="O53" t="s">
        <v>496</v>
      </c>
      <c r="P53" t="s">
        <v>495</v>
      </c>
      <c r="Q53" t="s">
        <v>496</v>
      </c>
      <c r="R53" t="s">
        <v>409</v>
      </c>
      <c r="S53">
        <v>1</v>
      </c>
      <c r="T53">
        <f>LOG10(Table1[[#This Row],[Locus_count]]+1)</f>
        <v>0.3010299956639812</v>
      </c>
      <c r="U53">
        <f>(Table1[[#This Row],[log_Locus_count]]-MIN(Table1[log_Locus_count]))/(MAX(Table1[log_Locus_count])-MIN(Table1[log_Locus_count]))</f>
        <v>0.33333333333333337</v>
      </c>
      <c r="V53" t="s">
        <v>1075</v>
      </c>
      <c r="W53">
        <v>1</v>
      </c>
      <c r="X53">
        <f>LOG10(Table1[[#This Row],[Alleles_count]]+1)</f>
        <v>0.3010299956639812</v>
      </c>
      <c r="Y53">
        <f>(Table1[[#This Row],[log_Alleles_count]]-MIN(Table1[log_Alleles_count]))/(MAX(Table1[log_Alleles_count])-MIN(Table1[log_Alleles_count]))</f>
        <v>0.14804095548293261</v>
      </c>
      <c r="Z53">
        <v>0.11210000000000001</v>
      </c>
      <c r="AA53">
        <v>2.2100000000000002E-2</v>
      </c>
      <c r="AB53">
        <v>3.5999999999999999E-3</v>
      </c>
      <c r="AC53">
        <v>0</v>
      </c>
      <c r="AD53" t="s">
        <v>82</v>
      </c>
      <c r="AE53" t="s">
        <v>82</v>
      </c>
      <c r="AF53">
        <v>0</v>
      </c>
      <c r="AG53">
        <v>1</v>
      </c>
      <c r="AH53" t="s">
        <v>543</v>
      </c>
      <c r="AI53" t="s">
        <v>544</v>
      </c>
      <c r="AJ53" t="s">
        <v>2892</v>
      </c>
      <c r="AK53">
        <v>2</v>
      </c>
      <c r="AL53" t="s">
        <v>236</v>
      </c>
      <c r="AM53" s="10">
        <v>1</v>
      </c>
      <c r="AN53">
        <f>(Table1[[#This Row],[HEG_expr_score]]-MIN(Table1[HEG_expr_score]))/(MAX(Table1[HEG_expr_score])-MIN(Table1[HEG_expr_score]))</f>
        <v>0.33333333333333331</v>
      </c>
      <c r="AO53">
        <f t="shared" si="0"/>
        <v>2.293533413491684</v>
      </c>
      <c r="AP53">
        <v>564</v>
      </c>
    </row>
    <row r="54" spans="1:42" hidden="1" x14ac:dyDescent="0.3">
      <c r="A54">
        <v>8688</v>
      </c>
      <c r="B54" t="s">
        <v>1831</v>
      </c>
      <c r="C54">
        <f>LEN(Table1[[#This Row],[TCE_sequence]])</f>
        <v>20</v>
      </c>
      <c r="D54" t="s">
        <v>539</v>
      </c>
      <c r="E54">
        <v>2</v>
      </c>
      <c r="F54">
        <f>LOG10(Table1[[#This Row],[Mtb_NP_Prtn_count]]+1)</f>
        <v>0.47712125471966244</v>
      </c>
      <c r="G54">
        <f>(Table1[[#This Row],[log_Mtb_NP_Prtn_count]]-MIN(Table1[log_Mtb_NP_Prtn_count]))/(MAX(Table1[log_Mtb_NP_Prtn_count])-MIN(Table1[log_Mtb_NP_Prtn_count]))</f>
        <v>0.36672579134208461</v>
      </c>
      <c r="H54" t="s">
        <v>540</v>
      </c>
      <c r="I54">
        <v>2</v>
      </c>
      <c r="J54" t="s">
        <v>82</v>
      </c>
      <c r="K54">
        <v>0</v>
      </c>
      <c r="L54" t="s">
        <v>585</v>
      </c>
      <c r="M54">
        <v>2</v>
      </c>
      <c r="N54" t="s">
        <v>496</v>
      </c>
      <c r="O54" t="s">
        <v>496</v>
      </c>
      <c r="P54" t="s">
        <v>495</v>
      </c>
      <c r="Q54" t="s">
        <v>496</v>
      </c>
      <c r="R54" t="s">
        <v>432</v>
      </c>
      <c r="S54">
        <v>5</v>
      </c>
      <c r="T54">
        <f>LOG10(Table1[[#This Row],[Locus_count]]+1)</f>
        <v>0.77815125038364363</v>
      </c>
      <c r="U54">
        <f>(Table1[[#This Row],[log_Locus_count]]-MIN(Table1[log_Locus_count]))/(MAX(Table1[log_Locus_count])-MIN(Table1[log_Locus_count]))</f>
        <v>0.8616541669070521</v>
      </c>
      <c r="V54" t="s">
        <v>1832</v>
      </c>
      <c r="W54">
        <v>25</v>
      </c>
      <c r="X54">
        <f>LOG10(Table1[[#This Row],[Alleles_count]]+1)</f>
        <v>1.414973347970818</v>
      </c>
      <c r="Y54">
        <f>(Table1[[#This Row],[log_Alleles_count]]-MIN(Table1[log_Alleles_count]))/(MAX(Table1[log_Alleles_count])-MIN(Table1[log_Alleles_count]))</f>
        <v>0.69585758706353373</v>
      </c>
      <c r="Z54">
        <v>0.99990000000000001</v>
      </c>
      <c r="AA54">
        <v>0.99939999999999996</v>
      </c>
      <c r="AB54">
        <v>0.92330000000000001</v>
      </c>
      <c r="AC54">
        <v>0.2281</v>
      </c>
      <c r="AD54" t="s">
        <v>1833</v>
      </c>
      <c r="AE54" t="s">
        <v>1834</v>
      </c>
      <c r="AF54">
        <v>2</v>
      </c>
      <c r="AG54">
        <v>1</v>
      </c>
      <c r="AH54" t="s">
        <v>543</v>
      </c>
      <c r="AI54" t="s">
        <v>540</v>
      </c>
      <c r="AJ54" t="s">
        <v>1835</v>
      </c>
      <c r="AK54">
        <v>2</v>
      </c>
      <c r="AL54" t="s">
        <v>236</v>
      </c>
      <c r="AM54" s="10">
        <v>1</v>
      </c>
      <c r="AN54">
        <f>(Table1[[#This Row],[HEG_expr_score]]-MIN(Table1[HEG_expr_score]))/(MAX(Table1[HEG_expr_score])-MIN(Table1[HEG_expr_score]))</f>
        <v>0.33333333333333331</v>
      </c>
      <c r="AO54">
        <f t="shared" si="0"/>
        <v>4.2574708786460036</v>
      </c>
      <c r="AP54">
        <v>185</v>
      </c>
    </row>
    <row r="55" spans="1:42" hidden="1" x14ac:dyDescent="0.3">
      <c r="A55">
        <v>9613</v>
      </c>
      <c r="B55" t="s">
        <v>1452</v>
      </c>
      <c r="C55">
        <f>LEN(Table1[[#This Row],[TCE_sequence]])</f>
        <v>20</v>
      </c>
      <c r="D55" t="s">
        <v>28</v>
      </c>
      <c r="E55">
        <v>1</v>
      </c>
      <c r="F55">
        <f>LOG10(Table1[[#This Row],[Mtb_NP_Prtn_count]]+1)</f>
        <v>0.3010299956639812</v>
      </c>
      <c r="G55">
        <f>(Table1[[#This Row],[log_Mtb_NP_Prtn_count]]-MIN(Table1[log_Mtb_NP_Prtn_count]))/(MAX(Table1[log_Mtb_NP_Prtn_count])-MIN(Table1[log_Mtb_NP_Prtn_count]))</f>
        <v>0.23137821315975918</v>
      </c>
      <c r="H55" t="s">
        <v>309</v>
      </c>
      <c r="I55">
        <v>1</v>
      </c>
      <c r="J55" t="s">
        <v>82</v>
      </c>
      <c r="K55">
        <v>0</v>
      </c>
      <c r="L55" t="s">
        <v>763</v>
      </c>
      <c r="M55">
        <v>1</v>
      </c>
      <c r="N55" t="s">
        <v>496</v>
      </c>
      <c r="O55" t="s">
        <v>496</v>
      </c>
      <c r="P55" t="s">
        <v>495</v>
      </c>
      <c r="Q55" t="s">
        <v>496</v>
      </c>
      <c r="R55" t="s">
        <v>394</v>
      </c>
      <c r="S55">
        <v>4</v>
      </c>
      <c r="T55">
        <f>LOG10(Table1[[#This Row],[Locus_count]]+1)</f>
        <v>0.69897000433601886</v>
      </c>
      <c r="U55">
        <f>(Table1[[#This Row],[log_Locus_count]]-MIN(Table1[log_Locus_count]))/(MAX(Table1[log_Locus_count])-MIN(Table1[log_Locus_count]))</f>
        <v>0.77397603162912088</v>
      </c>
      <c r="V55" t="s">
        <v>1453</v>
      </c>
      <c r="W55">
        <v>48</v>
      </c>
      <c r="X55">
        <f>LOG10(Table1[[#This Row],[Alleles_count]]+1)</f>
        <v>1.6901960800285136</v>
      </c>
      <c r="Y55">
        <f>(Table1[[#This Row],[log_Alleles_count]]-MIN(Table1[log_Alleles_count]))/(MAX(Table1[log_Alleles_count])-MIN(Table1[log_Alleles_count]))</f>
        <v>0.83120701008224307</v>
      </c>
      <c r="Z55">
        <v>0.97970000000000002</v>
      </c>
      <c r="AA55">
        <v>0.96560000000000001</v>
      </c>
      <c r="AB55">
        <v>0.96819999999999995</v>
      </c>
      <c r="AC55">
        <v>0.8246</v>
      </c>
      <c r="AD55" t="s">
        <v>82</v>
      </c>
      <c r="AE55" t="s">
        <v>82</v>
      </c>
      <c r="AF55">
        <v>0</v>
      </c>
      <c r="AG55">
        <v>1</v>
      </c>
      <c r="AH55" t="s">
        <v>563</v>
      </c>
      <c r="AI55" t="s">
        <v>309</v>
      </c>
      <c r="AJ55" t="s">
        <v>678</v>
      </c>
      <c r="AK55">
        <v>1</v>
      </c>
      <c r="AL55" t="s">
        <v>234</v>
      </c>
      <c r="AM55" s="10">
        <v>2</v>
      </c>
      <c r="AN55">
        <f>(Table1[[#This Row],[HEG_expr_score]]-MIN(Table1[HEG_expr_score]))/(MAX(Table1[HEG_expr_score])-MIN(Table1[HEG_expr_score]))</f>
        <v>0.66666666666666663</v>
      </c>
      <c r="AO55">
        <f t="shared" si="0"/>
        <v>4.4829279215377902</v>
      </c>
      <c r="AP55">
        <v>77</v>
      </c>
    </row>
    <row r="56" spans="1:42" hidden="1" x14ac:dyDescent="0.3">
      <c r="A56">
        <v>10705</v>
      </c>
      <c r="B56" t="s">
        <v>856</v>
      </c>
      <c r="C56">
        <f>LEN(Table1[[#This Row],[TCE_sequence]])</f>
        <v>20</v>
      </c>
      <c r="D56" t="s">
        <v>43</v>
      </c>
      <c r="E56">
        <v>1</v>
      </c>
      <c r="F56">
        <f>LOG10(Table1[[#This Row],[Mtb_NP_Prtn_count]]+1)</f>
        <v>0.3010299956639812</v>
      </c>
      <c r="G56">
        <f>(Table1[[#This Row],[log_Mtb_NP_Prtn_count]]-MIN(Table1[log_Mtb_NP_Prtn_count]))/(MAX(Table1[log_Mtb_NP_Prtn_count])-MIN(Table1[log_Mtb_NP_Prtn_count]))</f>
        <v>0.23137821315975918</v>
      </c>
      <c r="H56" t="s">
        <v>240</v>
      </c>
      <c r="I56">
        <v>1</v>
      </c>
      <c r="J56" t="s">
        <v>82</v>
      </c>
      <c r="K56">
        <v>0</v>
      </c>
      <c r="L56" t="s">
        <v>82</v>
      </c>
      <c r="M56">
        <v>0</v>
      </c>
      <c r="N56" t="s">
        <v>495</v>
      </c>
      <c r="O56" t="s">
        <v>496</v>
      </c>
      <c r="P56" t="s">
        <v>496</v>
      </c>
      <c r="Q56" t="s">
        <v>496</v>
      </c>
      <c r="R56" t="s">
        <v>401</v>
      </c>
      <c r="S56">
        <v>4</v>
      </c>
      <c r="T56">
        <f>LOG10(Table1[[#This Row],[Locus_count]]+1)</f>
        <v>0.69897000433601886</v>
      </c>
      <c r="U56">
        <f>(Table1[[#This Row],[log_Locus_count]]-MIN(Table1[log_Locus_count]))/(MAX(Table1[log_Locus_count])-MIN(Table1[log_Locus_count]))</f>
        <v>0.77397603162912088</v>
      </c>
      <c r="V56" t="s">
        <v>857</v>
      </c>
      <c r="W56">
        <v>17</v>
      </c>
      <c r="X56">
        <f>LOG10(Table1[[#This Row],[Alleles_count]]+1)</f>
        <v>1.255272505103306</v>
      </c>
      <c r="Y56">
        <f>(Table1[[#This Row],[log_Alleles_count]]-MIN(Table1[log_Alleles_count]))/(MAX(Table1[log_Alleles_count])-MIN(Table1[log_Alleles_count]))</f>
        <v>0.61731968150568906</v>
      </c>
      <c r="Z56">
        <v>0.94969999999999999</v>
      </c>
      <c r="AA56">
        <v>0.87360000000000004</v>
      </c>
      <c r="AB56">
        <v>0.88100000000000001</v>
      </c>
      <c r="AC56">
        <v>0.61119999999999997</v>
      </c>
      <c r="AD56" t="s">
        <v>858</v>
      </c>
      <c r="AE56" t="s">
        <v>859</v>
      </c>
      <c r="AF56">
        <v>1</v>
      </c>
      <c r="AG56">
        <v>0.94140000000000001</v>
      </c>
      <c r="AH56" t="s">
        <v>778</v>
      </c>
      <c r="AI56" t="s">
        <v>240</v>
      </c>
      <c r="AJ56" t="s">
        <v>860</v>
      </c>
      <c r="AK56">
        <v>1</v>
      </c>
      <c r="AL56" t="s">
        <v>238</v>
      </c>
      <c r="AM56" s="12">
        <v>2</v>
      </c>
      <c r="AN56">
        <f>(Table1[[#This Row],[HEG_expr_score]]-MIN(Table1[HEG_expr_score]))/(MAX(Table1[HEG_expr_score])-MIN(Table1[HEG_expr_score]))</f>
        <v>0.66666666666666663</v>
      </c>
      <c r="AO56">
        <f t="shared" si="0"/>
        <v>4.1804405929612365</v>
      </c>
      <c r="AP56">
        <v>219</v>
      </c>
    </row>
    <row r="57" spans="1:42" hidden="1" x14ac:dyDescent="0.3">
      <c r="A57">
        <v>10838</v>
      </c>
      <c r="B57" t="s">
        <v>2971</v>
      </c>
      <c r="C57">
        <f>LEN(Table1[[#This Row],[TCE_sequence]])</f>
        <v>20</v>
      </c>
      <c r="D57" t="s">
        <v>539</v>
      </c>
      <c r="E57">
        <v>2</v>
      </c>
      <c r="F57">
        <f>LOG10(Table1[[#This Row],[Mtb_NP_Prtn_count]]+1)</f>
        <v>0.47712125471966244</v>
      </c>
      <c r="G57">
        <f>(Table1[[#This Row],[log_Mtb_NP_Prtn_count]]-MIN(Table1[log_Mtb_NP_Prtn_count]))/(MAX(Table1[log_Mtb_NP_Prtn_count])-MIN(Table1[log_Mtb_NP_Prtn_count]))</f>
        <v>0.36672579134208461</v>
      </c>
      <c r="H57" t="s">
        <v>540</v>
      </c>
      <c r="I57">
        <v>2</v>
      </c>
      <c r="J57" t="s">
        <v>82</v>
      </c>
      <c r="K57">
        <v>0</v>
      </c>
      <c r="L57" t="s">
        <v>585</v>
      </c>
      <c r="M57">
        <v>2</v>
      </c>
      <c r="N57" t="s">
        <v>496</v>
      </c>
      <c r="O57" t="s">
        <v>496</v>
      </c>
      <c r="P57" t="s">
        <v>495</v>
      </c>
      <c r="Q57" t="s">
        <v>496</v>
      </c>
      <c r="R57" t="s">
        <v>82</v>
      </c>
      <c r="S57">
        <v>0</v>
      </c>
      <c r="T57">
        <f>LOG10(Table1[[#This Row],[Locus_count]]+1)</f>
        <v>0</v>
      </c>
      <c r="U57">
        <f>(Table1[[#This Row],[log_Locus_count]]-MIN(Table1[log_Locus_count]))/(MAX(Table1[log_Locus_count])-MIN(Table1[log_Locus_count]))</f>
        <v>0</v>
      </c>
      <c r="V57" t="s">
        <v>82</v>
      </c>
      <c r="W57">
        <v>0</v>
      </c>
      <c r="X57">
        <f>LOG10(Table1[[#This Row],[Alleles_count]]+1)</f>
        <v>0</v>
      </c>
      <c r="Y57">
        <f>(Table1[[#This Row],[log_Alleles_count]]-MIN(Table1[log_Alleles_count]))/(MAX(Table1[log_Alleles_count])-MIN(Table1[log_Alleles_count]))</f>
        <v>0</v>
      </c>
      <c r="Z57">
        <v>0</v>
      </c>
      <c r="AA57">
        <v>0</v>
      </c>
      <c r="AB57">
        <v>0</v>
      </c>
      <c r="AC57">
        <v>0</v>
      </c>
      <c r="AD57" t="s">
        <v>2972</v>
      </c>
      <c r="AE57" t="s">
        <v>2973</v>
      </c>
      <c r="AF57">
        <v>3</v>
      </c>
      <c r="AG57">
        <v>1</v>
      </c>
      <c r="AH57" t="s">
        <v>543</v>
      </c>
      <c r="AI57" t="s">
        <v>544</v>
      </c>
      <c r="AJ57" t="s">
        <v>2974</v>
      </c>
      <c r="AK57">
        <v>2</v>
      </c>
      <c r="AL57" t="s">
        <v>236</v>
      </c>
      <c r="AM57" s="10">
        <v>1</v>
      </c>
      <c r="AN57">
        <f>(Table1[[#This Row],[HEG_expr_score]]-MIN(Table1[HEG_expr_score]))/(MAX(Table1[HEG_expr_score])-MIN(Table1[HEG_expr_score]))</f>
        <v>0.33333333333333331</v>
      </c>
      <c r="AO57">
        <f t="shared" si="0"/>
        <v>1.7000591246754178</v>
      </c>
      <c r="AP57">
        <v>591</v>
      </c>
    </row>
    <row r="58" spans="1:42" hidden="1" x14ac:dyDescent="0.3">
      <c r="A58">
        <v>10841</v>
      </c>
      <c r="B58" t="s">
        <v>584</v>
      </c>
      <c r="C58">
        <f>LEN(Table1[[#This Row],[TCE_sequence]])</f>
        <v>20</v>
      </c>
      <c r="D58" t="s">
        <v>539</v>
      </c>
      <c r="E58">
        <v>2</v>
      </c>
      <c r="F58">
        <f>LOG10(Table1[[#This Row],[Mtb_NP_Prtn_count]]+1)</f>
        <v>0.47712125471966244</v>
      </c>
      <c r="G58">
        <f>(Table1[[#This Row],[log_Mtb_NP_Prtn_count]]-MIN(Table1[log_Mtb_NP_Prtn_count]))/(MAX(Table1[log_Mtb_NP_Prtn_count])-MIN(Table1[log_Mtb_NP_Prtn_count]))</f>
        <v>0.36672579134208461</v>
      </c>
      <c r="H58" t="s">
        <v>540</v>
      </c>
      <c r="I58">
        <v>2</v>
      </c>
      <c r="J58" t="s">
        <v>82</v>
      </c>
      <c r="K58">
        <v>0</v>
      </c>
      <c r="L58" t="s">
        <v>585</v>
      </c>
      <c r="M58">
        <v>2</v>
      </c>
      <c r="N58" t="s">
        <v>496</v>
      </c>
      <c r="O58" t="s">
        <v>496</v>
      </c>
      <c r="P58" t="s">
        <v>495</v>
      </c>
      <c r="Q58" t="s">
        <v>496</v>
      </c>
      <c r="R58" t="s">
        <v>384</v>
      </c>
      <c r="S58">
        <v>2</v>
      </c>
      <c r="T58">
        <f>LOG10(Table1[[#This Row],[Locus_count]]+1)</f>
        <v>0.47712125471966244</v>
      </c>
      <c r="U58">
        <f>(Table1[[#This Row],[log_Locus_count]]-MIN(Table1[log_Locus_count]))/(MAX(Table1[log_Locus_count])-MIN(Table1[log_Locus_count]))</f>
        <v>0.52832083357371873</v>
      </c>
      <c r="V58" t="s">
        <v>586</v>
      </c>
      <c r="W58">
        <v>10</v>
      </c>
      <c r="X58">
        <f>LOG10(Table1[[#This Row],[Alleles_count]]+1)</f>
        <v>1.0413926851582251</v>
      </c>
      <c r="Y58">
        <f>(Table1[[#This Row],[log_Alleles_count]]-MIN(Table1[log_Alleles_count]))/(MAX(Table1[log_Alleles_count])-MIN(Table1[log_Alleles_count]))</f>
        <v>0.51213756225093365</v>
      </c>
      <c r="Z58">
        <v>0.40860000000000002</v>
      </c>
      <c r="AA58">
        <v>0.46460000000000001</v>
      </c>
      <c r="AB58">
        <v>0.60580000000000001</v>
      </c>
      <c r="AC58">
        <v>0.3216</v>
      </c>
      <c r="AD58" t="s">
        <v>587</v>
      </c>
      <c r="AE58" t="s">
        <v>588</v>
      </c>
      <c r="AF58">
        <v>3</v>
      </c>
      <c r="AG58">
        <v>1</v>
      </c>
      <c r="AH58" t="s">
        <v>543</v>
      </c>
      <c r="AI58" t="s">
        <v>540</v>
      </c>
      <c r="AJ58" t="s">
        <v>589</v>
      </c>
      <c r="AK58">
        <v>2</v>
      </c>
      <c r="AL58" t="s">
        <v>236</v>
      </c>
      <c r="AM58" s="10">
        <v>1</v>
      </c>
      <c r="AN58">
        <f>(Table1[[#This Row],[HEG_expr_score]]-MIN(Table1[HEG_expr_score]))/(MAX(Table1[HEG_expr_score])-MIN(Table1[HEG_expr_score]))</f>
        <v>0.33333333333333331</v>
      </c>
      <c r="AO58">
        <f t="shared" si="0"/>
        <v>3.1491175205000705</v>
      </c>
      <c r="AP58">
        <v>453</v>
      </c>
    </row>
    <row r="59" spans="1:42" hidden="1" x14ac:dyDescent="0.3">
      <c r="A59">
        <v>11182</v>
      </c>
      <c r="B59" t="s">
        <v>1737</v>
      </c>
      <c r="C59">
        <f>LEN(Table1[[#This Row],[TCE_sequence]])</f>
        <v>20</v>
      </c>
      <c r="D59" t="s">
        <v>200</v>
      </c>
      <c r="E59">
        <v>1</v>
      </c>
      <c r="F59">
        <f>LOG10(Table1[[#This Row],[Mtb_NP_Prtn_count]]+1)</f>
        <v>0.3010299956639812</v>
      </c>
      <c r="G59">
        <f>(Table1[[#This Row],[log_Mtb_NP_Prtn_count]]-MIN(Table1[log_Mtb_NP_Prtn_count]))/(MAX(Table1[log_Mtb_NP_Prtn_count])-MIN(Table1[log_Mtb_NP_Prtn_count]))</f>
        <v>0.23137821315975918</v>
      </c>
      <c r="H59" t="s">
        <v>324</v>
      </c>
      <c r="I59">
        <v>1</v>
      </c>
      <c r="J59" t="s">
        <v>82</v>
      </c>
      <c r="K59">
        <v>0</v>
      </c>
      <c r="L59" t="s">
        <v>82</v>
      </c>
      <c r="M59">
        <v>0</v>
      </c>
      <c r="N59" t="s">
        <v>495</v>
      </c>
      <c r="O59" t="s">
        <v>496</v>
      </c>
      <c r="P59" t="s">
        <v>496</v>
      </c>
      <c r="Q59" t="s">
        <v>496</v>
      </c>
      <c r="R59" t="s">
        <v>433</v>
      </c>
      <c r="S59">
        <v>6</v>
      </c>
      <c r="T59">
        <f>LOG10(Table1[[#This Row],[Locus_count]]+1)</f>
        <v>0.84509804001425681</v>
      </c>
      <c r="U59">
        <f>(Table1[[#This Row],[log_Locus_count]]-MIN(Table1[log_Locus_count]))/(MAX(Table1[log_Locus_count])-MIN(Table1[log_Locus_count]))</f>
        <v>0.93578497401920135</v>
      </c>
      <c r="V59" t="s">
        <v>1738</v>
      </c>
      <c r="W59">
        <v>63</v>
      </c>
      <c r="X59">
        <f>LOG10(Table1[[#This Row],[Alleles_count]]+1)</f>
        <v>1.8061799739838871</v>
      </c>
      <c r="Y59">
        <f>(Table1[[#This Row],[log_Alleles_count]]-MIN(Table1[log_Alleles_count]))/(MAX(Table1[log_Alleles_count])-MIN(Table1[log_Alleles_count]))</f>
        <v>0.88824573289759567</v>
      </c>
      <c r="Z59">
        <v>1</v>
      </c>
      <c r="AA59">
        <v>1</v>
      </c>
      <c r="AB59">
        <v>0.99980000000000002</v>
      </c>
      <c r="AC59">
        <v>0.96179999999999999</v>
      </c>
      <c r="AD59" t="s">
        <v>82</v>
      </c>
      <c r="AE59" t="s">
        <v>82</v>
      </c>
      <c r="AF59">
        <v>0</v>
      </c>
      <c r="AG59">
        <v>0.93410000000000004</v>
      </c>
      <c r="AH59" t="s">
        <v>1739</v>
      </c>
      <c r="AI59" t="s">
        <v>324</v>
      </c>
      <c r="AJ59" t="s">
        <v>1369</v>
      </c>
      <c r="AK59">
        <v>1</v>
      </c>
      <c r="AL59" t="s">
        <v>227</v>
      </c>
      <c r="AM59" s="10">
        <v>1</v>
      </c>
      <c r="AN59">
        <f>(Table1[[#This Row],[HEG_expr_score]]-MIN(Table1[HEG_expr_score]))/(MAX(Table1[HEG_expr_score])-MIN(Table1[HEG_expr_score]))</f>
        <v>0.33333333333333331</v>
      </c>
      <c r="AO59">
        <f t="shared" si="0"/>
        <v>4.3228422534098891</v>
      </c>
      <c r="AP59">
        <v>156</v>
      </c>
    </row>
    <row r="60" spans="1:42" hidden="1" x14ac:dyDescent="0.3">
      <c r="A60">
        <v>11486</v>
      </c>
      <c r="B60" t="s">
        <v>2328</v>
      </c>
      <c r="C60">
        <f>LEN(Table1[[#This Row],[TCE_sequence]])</f>
        <v>18</v>
      </c>
      <c r="D60" t="s">
        <v>30</v>
      </c>
      <c r="E60">
        <v>1</v>
      </c>
      <c r="F60">
        <f>LOG10(Table1[[#This Row],[Mtb_NP_Prtn_count]]+1)</f>
        <v>0.3010299956639812</v>
      </c>
      <c r="G60">
        <f>(Table1[[#This Row],[log_Mtb_NP_Prtn_count]]-MIN(Table1[log_Mtb_NP_Prtn_count]))/(MAX(Table1[log_Mtb_NP_Prtn_count])-MIN(Table1[log_Mtb_NP_Prtn_count]))</f>
        <v>0.23137821315975918</v>
      </c>
      <c r="H60" t="s">
        <v>244</v>
      </c>
      <c r="I60">
        <v>1</v>
      </c>
      <c r="J60" t="s">
        <v>82</v>
      </c>
      <c r="K60">
        <v>0</v>
      </c>
      <c r="L60" t="s">
        <v>82</v>
      </c>
      <c r="M60">
        <v>0</v>
      </c>
      <c r="N60" t="s">
        <v>495</v>
      </c>
      <c r="O60" t="s">
        <v>496</v>
      </c>
      <c r="P60" t="s">
        <v>496</v>
      </c>
      <c r="Q60" t="s">
        <v>496</v>
      </c>
      <c r="R60" t="s">
        <v>394</v>
      </c>
      <c r="S60">
        <v>4</v>
      </c>
      <c r="T60">
        <f>LOG10(Table1[[#This Row],[Locus_count]]+1)</f>
        <v>0.69897000433601886</v>
      </c>
      <c r="U60">
        <f>(Table1[[#This Row],[log_Locus_count]]-MIN(Table1[log_Locus_count]))/(MAX(Table1[log_Locus_count])-MIN(Table1[log_Locus_count]))</f>
        <v>0.77397603162912088</v>
      </c>
      <c r="V60" t="s">
        <v>2329</v>
      </c>
      <c r="W60">
        <v>20</v>
      </c>
      <c r="X60">
        <f>LOG10(Table1[[#This Row],[Alleles_count]]+1)</f>
        <v>1.3222192947339193</v>
      </c>
      <c r="Y60">
        <f>(Table1[[#This Row],[log_Alleles_count]]-MIN(Table1[log_Alleles_count]))/(MAX(Table1[log_Alleles_count])-MIN(Table1[log_Alleles_count]))</f>
        <v>0.65024286805249976</v>
      </c>
      <c r="Z60">
        <v>0.60270000000000001</v>
      </c>
      <c r="AA60">
        <v>0.57199999999999995</v>
      </c>
      <c r="AB60">
        <v>0.72509999999999997</v>
      </c>
      <c r="AC60">
        <v>0.55100000000000005</v>
      </c>
      <c r="AD60" t="s">
        <v>82</v>
      </c>
      <c r="AE60" t="s">
        <v>82</v>
      </c>
      <c r="AF60">
        <v>0</v>
      </c>
      <c r="AG60">
        <v>0.99270000000000003</v>
      </c>
      <c r="AH60" t="s">
        <v>530</v>
      </c>
      <c r="AI60" t="s">
        <v>244</v>
      </c>
      <c r="AJ60" t="s">
        <v>2330</v>
      </c>
      <c r="AK60">
        <v>1</v>
      </c>
      <c r="AL60" t="s">
        <v>236</v>
      </c>
      <c r="AM60" s="12">
        <v>1</v>
      </c>
      <c r="AN60">
        <f>(Table1[[#This Row],[HEG_expr_score]]-MIN(Table1[HEG_expr_score]))/(MAX(Table1[HEG_expr_score])-MIN(Table1[HEG_expr_score]))</f>
        <v>0.33333333333333331</v>
      </c>
      <c r="AO60">
        <f t="shared" si="0"/>
        <v>3.5843304461747136</v>
      </c>
      <c r="AP60">
        <v>367</v>
      </c>
    </row>
    <row r="61" spans="1:42" hidden="1" x14ac:dyDescent="0.3">
      <c r="A61">
        <v>12206</v>
      </c>
      <c r="B61" t="s">
        <v>2372</v>
      </c>
      <c r="C61">
        <f>LEN(Table1[[#This Row],[TCE_sequence]])</f>
        <v>20</v>
      </c>
      <c r="D61" t="s">
        <v>24</v>
      </c>
      <c r="E61">
        <v>1</v>
      </c>
      <c r="F61">
        <f>LOG10(Table1[[#This Row],[Mtb_NP_Prtn_count]]+1)</f>
        <v>0.3010299956639812</v>
      </c>
      <c r="G61">
        <f>(Table1[[#This Row],[log_Mtb_NP_Prtn_count]]-MIN(Table1[log_Mtb_NP_Prtn_count]))/(MAX(Table1[log_Mtb_NP_Prtn_count])-MIN(Table1[log_Mtb_NP_Prtn_count]))</f>
        <v>0.23137821315975918</v>
      </c>
      <c r="H61" t="s">
        <v>247</v>
      </c>
      <c r="I61">
        <v>1</v>
      </c>
      <c r="J61" t="s">
        <v>82</v>
      </c>
      <c r="K61">
        <v>0</v>
      </c>
      <c r="L61" t="s">
        <v>82</v>
      </c>
      <c r="M61">
        <v>0</v>
      </c>
      <c r="N61" t="s">
        <v>495</v>
      </c>
      <c r="O61" t="s">
        <v>496</v>
      </c>
      <c r="P61" t="s">
        <v>496</v>
      </c>
      <c r="Q61" t="s">
        <v>496</v>
      </c>
      <c r="R61" t="s">
        <v>406</v>
      </c>
      <c r="S61">
        <v>2</v>
      </c>
      <c r="T61">
        <f>LOG10(Table1[[#This Row],[Locus_count]]+1)</f>
        <v>0.47712125471966244</v>
      </c>
      <c r="U61">
        <f>(Table1[[#This Row],[log_Locus_count]]-MIN(Table1[log_Locus_count]))/(MAX(Table1[log_Locus_count])-MIN(Table1[log_Locus_count]))</f>
        <v>0.52832083357371873</v>
      </c>
      <c r="V61" t="s">
        <v>2373</v>
      </c>
      <c r="W61">
        <v>3</v>
      </c>
      <c r="X61">
        <f>LOG10(Table1[[#This Row],[Alleles_count]]+1)</f>
        <v>0.6020599913279624</v>
      </c>
      <c r="Y61">
        <f>(Table1[[#This Row],[log_Alleles_count]]-MIN(Table1[log_Alleles_count]))/(MAX(Table1[log_Alleles_count])-MIN(Table1[log_Alleles_count]))</f>
        <v>0.29608191096586522</v>
      </c>
      <c r="Z61">
        <v>0.76</v>
      </c>
      <c r="AA61">
        <v>0.68920000000000003</v>
      </c>
      <c r="AB61">
        <v>0.76039999999999996</v>
      </c>
      <c r="AC61">
        <v>0.4819</v>
      </c>
      <c r="AD61" t="s">
        <v>2374</v>
      </c>
      <c r="AE61" t="s">
        <v>2375</v>
      </c>
      <c r="AF61">
        <v>1</v>
      </c>
      <c r="AG61">
        <v>1</v>
      </c>
      <c r="AH61" t="s">
        <v>563</v>
      </c>
      <c r="AI61" t="s">
        <v>247</v>
      </c>
      <c r="AJ61" t="s">
        <v>1244</v>
      </c>
      <c r="AK61">
        <v>1</v>
      </c>
      <c r="AL61" t="s">
        <v>234</v>
      </c>
      <c r="AM61" s="10">
        <v>2</v>
      </c>
      <c r="AN61">
        <f>(Table1[[#This Row],[HEG_expr_score]]-MIN(Table1[HEG_expr_score]))/(MAX(Table1[HEG_expr_score])-MIN(Table1[HEG_expr_score]))</f>
        <v>0.66666666666666663</v>
      </c>
      <c r="AO61">
        <f t="shared" si="0"/>
        <v>3.4824476243660096</v>
      </c>
      <c r="AP61">
        <v>387</v>
      </c>
    </row>
    <row r="62" spans="1:42" hidden="1" x14ac:dyDescent="0.3">
      <c r="A62">
        <v>12207</v>
      </c>
      <c r="B62" t="s">
        <v>2338</v>
      </c>
      <c r="C62">
        <f>LEN(Table1[[#This Row],[TCE_sequence]])</f>
        <v>25</v>
      </c>
      <c r="D62" t="s">
        <v>24</v>
      </c>
      <c r="E62">
        <v>1</v>
      </c>
      <c r="F62">
        <f>LOG10(Table1[[#This Row],[Mtb_NP_Prtn_count]]+1)</f>
        <v>0.3010299956639812</v>
      </c>
      <c r="G62">
        <f>(Table1[[#This Row],[log_Mtb_NP_Prtn_count]]-MIN(Table1[log_Mtb_NP_Prtn_count]))/(MAX(Table1[log_Mtb_NP_Prtn_count])-MIN(Table1[log_Mtb_NP_Prtn_count]))</f>
        <v>0.23137821315975918</v>
      </c>
      <c r="H62" t="s">
        <v>247</v>
      </c>
      <c r="I62">
        <v>1</v>
      </c>
      <c r="J62" t="s">
        <v>82</v>
      </c>
      <c r="K62">
        <v>0</v>
      </c>
      <c r="L62" t="s">
        <v>82</v>
      </c>
      <c r="M62">
        <v>0</v>
      </c>
      <c r="N62" t="s">
        <v>495</v>
      </c>
      <c r="O62" t="s">
        <v>496</v>
      </c>
      <c r="P62" t="s">
        <v>496</v>
      </c>
      <c r="Q62" t="s">
        <v>496</v>
      </c>
      <c r="R62" t="s">
        <v>406</v>
      </c>
      <c r="S62">
        <v>2</v>
      </c>
      <c r="T62">
        <f>LOG10(Table1[[#This Row],[Locus_count]]+1)</f>
        <v>0.47712125471966244</v>
      </c>
      <c r="U62">
        <f>(Table1[[#This Row],[log_Locus_count]]-MIN(Table1[log_Locus_count]))/(MAX(Table1[log_Locus_count])-MIN(Table1[log_Locus_count]))</f>
        <v>0.52832083357371873</v>
      </c>
      <c r="V62" t="s">
        <v>2339</v>
      </c>
      <c r="W62">
        <v>4</v>
      </c>
      <c r="X62">
        <f>LOG10(Table1[[#This Row],[Alleles_count]]+1)</f>
        <v>0.69897000433601886</v>
      </c>
      <c r="Y62">
        <f>(Table1[[#This Row],[log_Alleles_count]]-MIN(Table1[log_Alleles_count]))/(MAX(Table1[log_Alleles_count])-MIN(Table1[log_Alleles_count]))</f>
        <v>0.34374045372979056</v>
      </c>
      <c r="Z62">
        <v>0.7601</v>
      </c>
      <c r="AA62">
        <v>0.68940000000000001</v>
      </c>
      <c r="AB62">
        <v>0.76039999999999996</v>
      </c>
      <c r="AC62">
        <v>0.4819</v>
      </c>
      <c r="AD62" t="s">
        <v>2340</v>
      </c>
      <c r="AE62" t="s">
        <v>2341</v>
      </c>
      <c r="AF62">
        <v>1</v>
      </c>
      <c r="AG62">
        <v>1</v>
      </c>
      <c r="AH62" t="s">
        <v>563</v>
      </c>
      <c r="AI62" t="s">
        <v>247</v>
      </c>
      <c r="AJ62" t="s">
        <v>2342</v>
      </c>
      <c r="AK62">
        <v>1</v>
      </c>
      <c r="AL62" t="s">
        <v>234</v>
      </c>
      <c r="AM62" s="10">
        <v>2</v>
      </c>
      <c r="AN62">
        <f>(Table1[[#This Row],[HEG_expr_score]]-MIN(Table1[HEG_expr_score]))/(MAX(Table1[HEG_expr_score])-MIN(Table1[HEG_expr_score]))</f>
        <v>0.66666666666666663</v>
      </c>
      <c r="AO62">
        <f t="shared" si="0"/>
        <v>3.530206167129935</v>
      </c>
      <c r="AP62">
        <v>374</v>
      </c>
    </row>
    <row r="63" spans="1:42" hidden="1" x14ac:dyDescent="0.3">
      <c r="A63">
        <v>12583</v>
      </c>
      <c r="B63" t="s">
        <v>2902</v>
      </c>
      <c r="C63">
        <f>LEN(Table1[[#This Row],[TCE_sequence]])</f>
        <v>9</v>
      </c>
      <c r="D63" t="s">
        <v>2903</v>
      </c>
      <c r="E63">
        <v>2</v>
      </c>
      <c r="F63">
        <f>LOG10(Table1[[#This Row],[Mtb_NP_Prtn_count]]+1)</f>
        <v>0.47712125471966244</v>
      </c>
      <c r="G63">
        <f>(Table1[[#This Row],[log_Mtb_NP_Prtn_count]]-MIN(Table1[log_Mtb_NP_Prtn_count]))/(MAX(Table1[log_Mtb_NP_Prtn_count])-MIN(Table1[log_Mtb_NP_Prtn_count]))</f>
        <v>0.36672579134208461</v>
      </c>
      <c r="H63" t="s">
        <v>2904</v>
      </c>
      <c r="I63">
        <v>2</v>
      </c>
      <c r="J63" t="s">
        <v>82</v>
      </c>
      <c r="K63">
        <v>0</v>
      </c>
      <c r="L63" t="s">
        <v>82</v>
      </c>
      <c r="M63">
        <v>0</v>
      </c>
      <c r="N63" t="s">
        <v>495</v>
      </c>
      <c r="O63" t="s">
        <v>496</v>
      </c>
      <c r="P63" t="s">
        <v>496</v>
      </c>
      <c r="Q63" t="s">
        <v>496</v>
      </c>
      <c r="R63" t="s">
        <v>383</v>
      </c>
      <c r="S63">
        <v>1</v>
      </c>
      <c r="T63">
        <f>LOG10(Table1[[#This Row],[Locus_count]]+1)</f>
        <v>0.3010299956639812</v>
      </c>
      <c r="U63">
        <f>(Table1[[#This Row],[log_Locus_count]]-MIN(Table1[log_Locus_count]))/(MAX(Table1[log_Locus_count])-MIN(Table1[log_Locus_count]))</f>
        <v>0.33333333333333337</v>
      </c>
      <c r="V63" t="s">
        <v>965</v>
      </c>
      <c r="W63">
        <v>1</v>
      </c>
      <c r="X63">
        <f>LOG10(Table1[[#This Row],[Alleles_count]]+1)</f>
        <v>0.3010299956639812</v>
      </c>
      <c r="Y63">
        <f>(Table1[[#This Row],[log_Alleles_count]]-MIN(Table1[log_Alleles_count]))/(MAX(Table1[log_Alleles_count])-MIN(Table1[log_Alleles_count]))</f>
        <v>0.14804095548293261</v>
      </c>
      <c r="Z63">
        <v>2.5000000000000001E-2</v>
      </c>
      <c r="AA63">
        <v>2.5000000000000001E-3</v>
      </c>
      <c r="AB63">
        <v>8.0000000000000004E-4</v>
      </c>
      <c r="AC63">
        <v>0</v>
      </c>
      <c r="AD63" t="s">
        <v>82</v>
      </c>
      <c r="AE63" t="s">
        <v>82</v>
      </c>
      <c r="AF63">
        <v>0</v>
      </c>
      <c r="AG63">
        <v>1</v>
      </c>
      <c r="AH63" t="s">
        <v>2905</v>
      </c>
      <c r="AI63" t="s">
        <v>241</v>
      </c>
      <c r="AJ63" t="s">
        <v>2018</v>
      </c>
      <c r="AK63">
        <v>1</v>
      </c>
      <c r="AL63" t="s">
        <v>236</v>
      </c>
      <c r="AM63" s="10">
        <v>1</v>
      </c>
      <c r="AN63">
        <f>(Table1[[#This Row],[HEG_expr_score]]-MIN(Table1[HEG_expr_score]))/(MAX(Table1[HEG_expr_score])-MIN(Table1[HEG_expr_score]))</f>
        <v>0.33333333333333331</v>
      </c>
      <c r="AO63">
        <f t="shared" si="0"/>
        <v>2.2064334134916841</v>
      </c>
      <c r="AP63">
        <v>567</v>
      </c>
    </row>
    <row r="64" spans="1:42" hidden="1" x14ac:dyDescent="0.3">
      <c r="A64">
        <v>12584</v>
      </c>
      <c r="B64" t="s">
        <v>1779</v>
      </c>
      <c r="C64">
        <f>LEN(Table1[[#This Row],[TCE_sequence]])</f>
        <v>15</v>
      </c>
      <c r="D64" t="s">
        <v>25</v>
      </c>
      <c r="E64">
        <v>1</v>
      </c>
      <c r="F64">
        <f>LOG10(Table1[[#This Row],[Mtb_NP_Prtn_count]]+1)</f>
        <v>0.3010299956639812</v>
      </c>
      <c r="G64">
        <f>(Table1[[#This Row],[log_Mtb_NP_Prtn_count]]-MIN(Table1[log_Mtb_NP_Prtn_count]))/(MAX(Table1[log_Mtb_NP_Prtn_count])-MIN(Table1[log_Mtb_NP_Prtn_count]))</f>
        <v>0.23137821315975918</v>
      </c>
      <c r="H64" t="s">
        <v>241</v>
      </c>
      <c r="I64">
        <v>1</v>
      </c>
      <c r="J64" t="s">
        <v>82</v>
      </c>
      <c r="K64">
        <v>0</v>
      </c>
      <c r="L64" t="s">
        <v>82</v>
      </c>
      <c r="M64">
        <v>0</v>
      </c>
      <c r="N64" t="s">
        <v>495</v>
      </c>
      <c r="O64" t="s">
        <v>496</v>
      </c>
      <c r="P64" t="s">
        <v>496</v>
      </c>
      <c r="Q64" t="s">
        <v>496</v>
      </c>
      <c r="R64" t="s">
        <v>391</v>
      </c>
      <c r="S64">
        <v>5</v>
      </c>
      <c r="T64">
        <f>LOG10(Table1[[#This Row],[Locus_count]]+1)</f>
        <v>0.77815125038364363</v>
      </c>
      <c r="U64">
        <f>(Table1[[#This Row],[log_Locus_count]]-MIN(Table1[log_Locus_count]))/(MAX(Table1[log_Locus_count])-MIN(Table1[log_Locus_count]))</f>
        <v>0.8616541669070521</v>
      </c>
      <c r="V64" t="s">
        <v>1780</v>
      </c>
      <c r="W64">
        <v>62</v>
      </c>
      <c r="X64">
        <f>LOG10(Table1[[#This Row],[Alleles_count]]+1)</f>
        <v>1.7993405494535817</v>
      </c>
      <c r="Y64">
        <f>(Table1[[#This Row],[log_Alleles_count]]-MIN(Table1[log_Alleles_count]))/(MAX(Table1[log_Alleles_count])-MIN(Table1[log_Alleles_count]))</f>
        <v>0.88488223106387798</v>
      </c>
      <c r="Z64">
        <v>0.98280000000000001</v>
      </c>
      <c r="AA64">
        <v>0.96919999999999995</v>
      </c>
      <c r="AB64">
        <v>0.96940000000000004</v>
      </c>
      <c r="AC64">
        <v>0.79630000000000001</v>
      </c>
      <c r="AD64" t="s">
        <v>82</v>
      </c>
      <c r="AE64" t="s">
        <v>82</v>
      </c>
      <c r="AF64">
        <v>0</v>
      </c>
      <c r="AG64">
        <v>1</v>
      </c>
      <c r="AH64" t="s">
        <v>563</v>
      </c>
      <c r="AI64" t="s">
        <v>241</v>
      </c>
      <c r="AJ64" t="s">
        <v>518</v>
      </c>
      <c r="AK64">
        <v>1</v>
      </c>
      <c r="AL64" t="s">
        <v>236</v>
      </c>
      <c r="AM64" s="12">
        <v>1</v>
      </c>
      <c r="AN64">
        <f>(Table1[[#This Row],[HEG_expr_score]]-MIN(Table1[HEG_expr_score]))/(MAX(Table1[HEG_expr_score])-MIN(Table1[HEG_expr_score]))</f>
        <v>0.33333333333333331</v>
      </c>
      <c r="AO64">
        <f t="shared" si="0"/>
        <v>4.2940479444640225</v>
      </c>
      <c r="AP64">
        <v>170</v>
      </c>
    </row>
    <row r="65" spans="1:42" hidden="1" x14ac:dyDescent="0.3">
      <c r="A65">
        <v>12585</v>
      </c>
      <c r="B65" t="s">
        <v>1759</v>
      </c>
      <c r="C65">
        <f>LEN(Table1[[#This Row],[TCE_sequence]])</f>
        <v>20</v>
      </c>
      <c r="D65" t="s">
        <v>25</v>
      </c>
      <c r="E65">
        <v>1</v>
      </c>
      <c r="F65">
        <f>LOG10(Table1[[#This Row],[Mtb_NP_Prtn_count]]+1)</f>
        <v>0.3010299956639812</v>
      </c>
      <c r="G65">
        <f>(Table1[[#This Row],[log_Mtb_NP_Prtn_count]]-MIN(Table1[log_Mtb_NP_Prtn_count]))/(MAX(Table1[log_Mtb_NP_Prtn_count])-MIN(Table1[log_Mtb_NP_Prtn_count]))</f>
        <v>0.23137821315975918</v>
      </c>
      <c r="H65" t="s">
        <v>241</v>
      </c>
      <c r="I65">
        <v>1</v>
      </c>
      <c r="J65" t="s">
        <v>82</v>
      </c>
      <c r="K65">
        <v>0</v>
      </c>
      <c r="L65" t="s">
        <v>82</v>
      </c>
      <c r="M65">
        <v>0</v>
      </c>
      <c r="N65" t="s">
        <v>495</v>
      </c>
      <c r="O65" t="s">
        <v>496</v>
      </c>
      <c r="P65" t="s">
        <v>496</v>
      </c>
      <c r="Q65" t="s">
        <v>496</v>
      </c>
      <c r="R65" t="s">
        <v>391</v>
      </c>
      <c r="S65">
        <v>5</v>
      </c>
      <c r="T65">
        <f>LOG10(Table1[[#This Row],[Locus_count]]+1)</f>
        <v>0.77815125038364363</v>
      </c>
      <c r="U65">
        <f>(Table1[[#This Row],[log_Locus_count]]-MIN(Table1[log_Locus_count]))/(MAX(Table1[log_Locus_count])-MIN(Table1[log_Locus_count]))</f>
        <v>0.8616541669070521</v>
      </c>
      <c r="V65" t="s">
        <v>1760</v>
      </c>
      <c r="W65">
        <v>64</v>
      </c>
      <c r="X65">
        <f>LOG10(Table1[[#This Row],[Alleles_count]]+1)</f>
        <v>1.8129133566428555</v>
      </c>
      <c r="Y65">
        <f>(Table1[[#This Row],[log_Alleles_count]]-MIN(Table1[log_Alleles_count]))/(MAX(Table1[log_Alleles_count])-MIN(Table1[log_Alleles_count]))</f>
        <v>0.89155708531039157</v>
      </c>
      <c r="Z65">
        <v>0.98480000000000001</v>
      </c>
      <c r="AA65">
        <v>0.97119999999999995</v>
      </c>
      <c r="AB65">
        <v>0.97109999999999996</v>
      </c>
      <c r="AC65">
        <v>0.79630000000000001</v>
      </c>
      <c r="AD65" t="s">
        <v>82</v>
      </c>
      <c r="AE65" t="s">
        <v>82</v>
      </c>
      <c r="AF65">
        <v>0</v>
      </c>
      <c r="AG65">
        <v>1</v>
      </c>
      <c r="AH65" t="s">
        <v>563</v>
      </c>
      <c r="AI65" t="s">
        <v>241</v>
      </c>
      <c r="AJ65" t="s">
        <v>767</v>
      </c>
      <c r="AK65">
        <v>1</v>
      </c>
      <c r="AL65" t="s">
        <v>236</v>
      </c>
      <c r="AM65" s="10">
        <v>1</v>
      </c>
      <c r="AN65">
        <f>(Table1[[#This Row],[HEG_expr_score]]-MIN(Table1[HEG_expr_score]))/(MAX(Table1[HEG_expr_score])-MIN(Table1[HEG_expr_score]))</f>
        <v>0.33333333333333331</v>
      </c>
      <c r="AO65">
        <f t="shared" si="0"/>
        <v>4.3027227987105361</v>
      </c>
      <c r="AP65">
        <v>163</v>
      </c>
    </row>
    <row r="66" spans="1:42" hidden="1" x14ac:dyDescent="0.3">
      <c r="A66">
        <v>13205</v>
      </c>
      <c r="B66" t="s">
        <v>2683</v>
      </c>
      <c r="C66">
        <f>LEN(Table1[[#This Row],[TCE_sequence]])</f>
        <v>15</v>
      </c>
      <c r="D66" t="s">
        <v>28</v>
      </c>
      <c r="E66">
        <v>1</v>
      </c>
      <c r="F66">
        <f>LOG10(Table1[[#This Row],[Mtb_NP_Prtn_count]]+1)</f>
        <v>0.3010299956639812</v>
      </c>
      <c r="G66">
        <f>(Table1[[#This Row],[log_Mtb_NP_Prtn_count]]-MIN(Table1[log_Mtb_NP_Prtn_count]))/(MAX(Table1[log_Mtb_NP_Prtn_count])-MIN(Table1[log_Mtb_NP_Prtn_count]))</f>
        <v>0.23137821315975918</v>
      </c>
      <c r="H66" t="s">
        <v>309</v>
      </c>
      <c r="I66">
        <v>1</v>
      </c>
      <c r="J66" t="s">
        <v>82</v>
      </c>
      <c r="K66">
        <v>0</v>
      </c>
      <c r="L66" t="s">
        <v>82</v>
      </c>
      <c r="M66">
        <v>0</v>
      </c>
      <c r="N66" t="s">
        <v>495</v>
      </c>
      <c r="O66" t="s">
        <v>496</v>
      </c>
      <c r="P66" t="s">
        <v>496</v>
      </c>
      <c r="Q66" t="s">
        <v>496</v>
      </c>
      <c r="R66" t="s">
        <v>410</v>
      </c>
      <c r="S66">
        <v>1</v>
      </c>
      <c r="T66">
        <f>LOG10(Table1[[#This Row],[Locus_count]]+1)</f>
        <v>0.3010299956639812</v>
      </c>
      <c r="U66">
        <f>(Table1[[#This Row],[log_Locus_count]]-MIN(Table1[log_Locus_count]))/(MAX(Table1[log_Locus_count])-MIN(Table1[log_Locus_count]))</f>
        <v>0.33333333333333337</v>
      </c>
      <c r="V66" t="s">
        <v>2684</v>
      </c>
      <c r="W66">
        <v>4</v>
      </c>
      <c r="X66">
        <f>LOG10(Table1[[#This Row],[Alleles_count]]+1)</f>
        <v>0.69897000433601886</v>
      </c>
      <c r="Y66">
        <f>(Table1[[#This Row],[log_Alleles_count]]-MIN(Table1[log_Alleles_count]))/(MAX(Table1[log_Alleles_count])-MIN(Table1[log_Alleles_count]))</f>
        <v>0.34374045372979056</v>
      </c>
      <c r="Z66">
        <v>0.20899999999999999</v>
      </c>
      <c r="AA66">
        <v>0.20699999999999999</v>
      </c>
      <c r="AB66">
        <v>8.3099999999999993E-2</v>
      </c>
      <c r="AC66">
        <v>0.1285</v>
      </c>
      <c r="AD66" t="s">
        <v>82</v>
      </c>
      <c r="AE66" t="s">
        <v>82</v>
      </c>
      <c r="AF66">
        <v>0</v>
      </c>
      <c r="AG66">
        <v>1</v>
      </c>
      <c r="AH66" t="s">
        <v>563</v>
      </c>
      <c r="AI66" t="s">
        <v>309</v>
      </c>
      <c r="AJ66" t="s">
        <v>1397</v>
      </c>
      <c r="AK66">
        <v>1</v>
      </c>
      <c r="AL66" t="s">
        <v>234</v>
      </c>
      <c r="AM66" s="10">
        <v>2</v>
      </c>
      <c r="AN66">
        <f>(Table1[[#This Row],[HEG_expr_score]]-MIN(Table1[HEG_expr_score]))/(MAX(Table1[HEG_expr_score])-MIN(Table1[HEG_expr_score]))</f>
        <v>0.66666666666666663</v>
      </c>
      <c r="AO66">
        <f t="shared" ref="AO66:AO129" si="1">SUM(G66,U66,Y66,Z66,AG66,AN66)</f>
        <v>2.7841186668895497</v>
      </c>
      <c r="AP66">
        <v>501</v>
      </c>
    </row>
    <row r="67" spans="1:42" hidden="1" x14ac:dyDescent="0.3">
      <c r="A67">
        <v>13215</v>
      </c>
      <c r="B67" t="s">
        <v>2798</v>
      </c>
      <c r="C67">
        <f>LEN(Table1[[#This Row],[TCE_sequence]])</f>
        <v>10</v>
      </c>
      <c r="D67" t="s">
        <v>2799</v>
      </c>
      <c r="E67">
        <v>4</v>
      </c>
      <c r="F67">
        <f>LOG10(Table1[[#This Row],[Mtb_NP_Prtn_count]]+1)</f>
        <v>0.69897000433601886</v>
      </c>
      <c r="G67">
        <f>(Table1[[#This Row],[log_Mtb_NP_Prtn_count]]-MIN(Table1[log_Mtb_NP_Prtn_count]))/(MAX(Table1[log_Mtb_NP_Prtn_count])-MIN(Table1[log_Mtb_NP_Prtn_count]))</f>
        <v>0.5372435736804817</v>
      </c>
      <c r="H67" t="s">
        <v>2800</v>
      </c>
      <c r="I67">
        <v>4</v>
      </c>
      <c r="J67" t="s">
        <v>2801</v>
      </c>
      <c r="K67">
        <v>4</v>
      </c>
      <c r="L67" t="s">
        <v>82</v>
      </c>
      <c r="M67">
        <v>0</v>
      </c>
      <c r="N67" t="s">
        <v>496</v>
      </c>
      <c r="O67" t="s">
        <v>495</v>
      </c>
      <c r="P67" t="s">
        <v>496</v>
      </c>
      <c r="Q67" t="s">
        <v>496</v>
      </c>
      <c r="R67" t="s">
        <v>383</v>
      </c>
      <c r="S67">
        <v>1</v>
      </c>
      <c r="T67">
        <f>LOG10(Table1[[#This Row],[Locus_count]]+1)</f>
        <v>0.3010299956639812</v>
      </c>
      <c r="U67">
        <f>(Table1[[#This Row],[log_Locus_count]]-MIN(Table1[log_Locus_count]))/(MAX(Table1[log_Locus_count])-MIN(Table1[log_Locus_count]))</f>
        <v>0.33333333333333337</v>
      </c>
      <c r="V67" t="s">
        <v>2802</v>
      </c>
      <c r="W67">
        <v>2</v>
      </c>
      <c r="X67">
        <f>LOG10(Table1[[#This Row],[Alleles_count]]+1)</f>
        <v>0.47712125471966244</v>
      </c>
      <c r="Y67">
        <f>(Table1[[#This Row],[log_Alleles_count]]-MIN(Table1[log_Alleles_count]))/(MAX(Table1[log_Alleles_count])-MIN(Table1[log_Alleles_count]))</f>
        <v>0.23463936301137822</v>
      </c>
      <c r="Z67">
        <v>0.1047</v>
      </c>
      <c r="AA67">
        <v>0.21990000000000001</v>
      </c>
      <c r="AB67">
        <v>0.17249999999999999</v>
      </c>
      <c r="AC67">
        <v>0.2112</v>
      </c>
      <c r="AD67" t="s">
        <v>82</v>
      </c>
      <c r="AE67" t="s">
        <v>82</v>
      </c>
      <c r="AF67">
        <v>0</v>
      </c>
      <c r="AG67">
        <v>1</v>
      </c>
      <c r="AH67" t="s">
        <v>2803</v>
      </c>
      <c r="AI67" t="s">
        <v>2804</v>
      </c>
      <c r="AJ67" t="s">
        <v>2805</v>
      </c>
      <c r="AK67">
        <v>3</v>
      </c>
      <c r="AL67" t="s">
        <v>236</v>
      </c>
      <c r="AM67" s="10">
        <v>1</v>
      </c>
      <c r="AN67">
        <f>(Table1[[#This Row],[HEG_expr_score]]-MIN(Table1[HEG_expr_score]))/(MAX(Table1[HEG_expr_score])-MIN(Table1[HEG_expr_score]))</f>
        <v>0.33333333333333331</v>
      </c>
      <c r="AO67">
        <f t="shared" si="1"/>
        <v>2.5432496033585266</v>
      </c>
      <c r="AP67">
        <v>539</v>
      </c>
    </row>
    <row r="68" spans="1:42" hidden="1" x14ac:dyDescent="0.3">
      <c r="A68">
        <v>13386</v>
      </c>
      <c r="B68" t="s">
        <v>2691</v>
      </c>
      <c r="C68">
        <f>LEN(Table1[[#This Row],[TCE_sequence]])</f>
        <v>9</v>
      </c>
      <c r="D68" t="s">
        <v>2692</v>
      </c>
      <c r="E68">
        <v>2</v>
      </c>
      <c r="F68">
        <f>LOG10(Table1[[#This Row],[Mtb_NP_Prtn_count]]+1)</f>
        <v>0.47712125471966244</v>
      </c>
      <c r="G68">
        <f>(Table1[[#This Row],[log_Mtb_NP_Prtn_count]]-MIN(Table1[log_Mtb_NP_Prtn_count]))/(MAX(Table1[log_Mtb_NP_Prtn_count])-MIN(Table1[log_Mtb_NP_Prtn_count]))</f>
        <v>0.36672579134208461</v>
      </c>
      <c r="H68" t="s">
        <v>2693</v>
      </c>
      <c r="I68">
        <v>2</v>
      </c>
      <c r="J68" t="s">
        <v>82</v>
      </c>
      <c r="K68">
        <v>0</v>
      </c>
      <c r="L68" t="s">
        <v>82</v>
      </c>
      <c r="M68">
        <v>0</v>
      </c>
      <c r="N68" t="s">
        <v>495</v>
      </c>
      <c r="O68" t="s">
        <v>496</v>
      </c>
      <c r="P68" t="s">
        <v>496</v>
      </c>
      <c r="Q68" t="s">
        <v>496</v>
      </c>
      <c r="R68" t="s">
        <v>384</v>
      </c>
      <c r="S68">
        <v>2</v>
      </c>
      <c r="T68">
        <f>LOG10(Table1[[#This Row],[Locus_count]]+1)</f>
        <v>0.47712125471966244</v>
      </c>
      <c r="U68">
        <f>(Table1[[#This Row],[log_Locus_count]]-MIN(Table1[log_Locus_count]))/(MAX(Table1[log_Locus_count])-MIN(Table1[log_Locus_count]))</f>
        <v>0.52832083357371873</v>
      </c>
      <c r="V68" t="s">
        <v>2694</v>
      </c>
      <c r="W68">
        <v>4</v>
      </c>
      <c r="X68">
        <f>LOG10(Table1[[#This Row],[Alleles_count]]+1)</f>
        <v>0.69897000433601886</v>
      </c>
      <c r="Y68">
        <f>(Table1[[#This Row],[log_Alleles_count]]-MIN(Table1[log_Alleles_count]))/(MAX(Table1[log_Alleles_count])-MIN(Table1[log_Alleles_count]))</f>
        <v>0.34374045372979056</v>
      </c>
      <c r="Z68">
        <v>0.184</v>
      </c>
      <c r="AA68">
        <v>8.9399999999999993E-2</v>
      </c>
      <c r="AB68">
        <v>0.1072</v>
      </c>
      <c r="AC68">
        <v>9.8400000000000001E-2</v>
      </c>
      <c r="AD68" t="s">
        <v>82</v>
      </c>
      <c r="AE68" t="s">
        <v>82</v>
      </c>
      <c r="AF68">
        <v>0</v>
      </c>
      <c r="AG68">
        <v>1</v>
      </c>
      <c r="AH68" t="s">
        <v>2695</v>
      </c>
      <c r="AI68" t="s">
        <v>241</v>
      </c>
      <c r="AJ68" s="2">
        <v>44868</v>
      </c>
      <c r="AK68">
        <v>1</v>
      </c>
      <c r="AL68" t="s">
        <v>236</v>
      </c>
      <c r="AM68" s="12">
        <v>1</v>
      </c>
      <c r="AN68">
        <f>(Table1[[#This Row],[HEG_expr_score]]-MIN(Table1[HEG_expr_score]))/(MAX(Table1[HEG_expr_score])-MIN(Table1[HEG_expr_score]))</f>
        <v>0.33333333333333331</v>
      </c>
      <c r="AO68">
        <f t="shared" si="1"/>
        <v>2.7561204119789271</v>
      </c>
      <c r="AP68">
        <v>505</v>
      </c>
    </row>
    <row r="69" spans="1:42" hidden="1" x14ac:dyDescent="0.3">
      <c r="A69">
        <v>13920</v>
      </c>
      <c r="B69" t="s">
        <v>2121</v>
      </c>
      <c r="C69">
        <f>LEN(Table1[[#This Row],[TCE_sequence]])</f>
        <v>20</v>
      </c>
      <c r="D69" t="s">
        <v>74</v>
      </c>
      <c r="E69">
        <v>1</v>
      </c>
      <c r="F69">
        <f>LOG10(Table1[[#This Row],[Mtb_NP_Prtn_count]]+1)</f>
        <v>0.3010299956639812</v>
      </c>
      <c r="G69">
        <f>(Table1[[#This Row],[log_Mtb_NP_Prtn_count]]-MIN(Table1[log_Mtb_NP_Prtn_count]))/(MAX(Table1[log_Mtb_NP_Prtn_count])-MIN(Table1[log_Mtb_NP_Prtn_count]))</f>
        <v>0.23137821315975918</v>
      </c>
      <c r="H69" t="s">
        <v>2060</v>
      </c>
      <c r="I69">
        <v>1</v>
      </c>
      <c r="J69" t="s">
        <v>82</v>
      </c>
      <c r="K69">
        <v>0</v>
      </c>
      <c r="L69" t="s">
        <v>2122</v>
      </c>
      <c r="M69">
        <v>1</v>
      </c>
      <c r="N69" t="s">
        <v>496</v>
      </c>
      <c r="O69" t="s">
        <v>496</v>
      </c>
      <c r="P69" t="s">
        <v>495</v>
      </c>
      <c r="Q69" t="s">
        <v>496</v>
      </c>
      <c r="R69" t="s">
        <v>389</v>
      </c>
      <c r="S69">
        <v>6</v>
      </c>
      <c r="T69">
        <f>LOG10(Table1[[#This Row],[Locus_count]]+1)</f>
        <v>0.84509804001425681</v>
      </c>
      <c r="U69">
        <f>(Table1[[#This Row],[log_Locus_count]]-MIN(Table1[log_Locus_count]))/(MAX(Table1[log_Locus_count])-MIN(Table1[log_Locus_count]))</f>
        <v>0.93578497401920135</v>
      </c>
      <c r="V69" t="s">
        <v>2123</v>
      </c>
      <c r="W69">
        <v>49</v>
      </c>
      <c r="X69">
        <f>LOG10(Table1[[#This Row],[Alleles_count]]+1)</f>
        <v>1.6989700043360187</v>
      </c>
      <c r="Y69">
        <f>(Table1[[#This Row],[log_Alleles_count]]-MIN(Table1[log_Alleles_count]))/(MAX(Table1[log_Alleles_count])-MIN(Table1[log_Alleles_count]))</f>
        <v>0.83552186294251363</v>
      </c>
      <c r="Z69">
        <v>0.99250000000000005</v>
      </c>
      <c r="AA69">
        <v>0.99590000000000001</v>
      </c>
      <c r="AB69">
        <v>0.96950000000000003</v>
      </c>
      <c r="AC69">
        <v>0.78800000000000003</v>
      </c>
      <c r="AD69" t="s">
        <v>82</v>
      </c>
      <c r="AE69" t="s">
        <v>82</v>
      </c>
      <c r="AF69">
        <v>0</v>
      </c>
      <c r="AG69">
        <v>0.98529999999999995</v>
      </c>
      <c r="AH69" t="s">
        <v>703</v>
      </c>
      <c r="AI69" t="s">
        <v>82</v>
      </c>
      <c r="AJ69" t="s">
        <v>82</v>
      </c>
      <c r="AK69">
        <v>0</v>
      </c>
      <c r="AL69" t="s">
        <v>82</v>
      </c>
      <c r="AM69" s="10">
        <v>0</v>
      </c>
      <c r="AN69">
        <f>(Table1[[#This Row],[HEG_expr_score]]-MIN(Table1[HEG_expr_score]))/(MAX(Table1[HEG_expr_score])-MIN(Table1[HEG_expr_score]))</f>
        <v>0</v>
      </c>
      <c r="AO69">
        <f t="shared" si="1"/>
        <v>3.9804850501214744</v>
      </c>
      <c r="AP69">
        <v>288</v>
      </c>
    </row>
    <row r="70" spans="1:42" hidden="1" x14ac:dyDescent="0.3">
      <c r="A70">
        <v>14020</v>
      </c>
      <c r="B70" t="s">
        <v>1292</v>
      </c>
      <c r="C70">
        <f>LEN(Table1[[#This Row],[TCE_sequence]])</f>
        <v>20</v>
      </c>
      <c r="D70" t="s">
        <v>69</v>
      </c>
      <c r="E70">
        <v>1</v>
      </c>
      <c r="F70">
        <f>LOG10(Table1[[#This Row],[Mtb_NP_Prtn_count]]+1)</f>
        <v>0.3010299956639812</v>
      </c>
      <c r="G70">
        <f>(Table1[[#This Row],[log_Mtb_NP_Prtn_count]]-MIN(Table1[log_Mtb_NP_Prtn_count]))/(MAX(Table1[log_Mtb_NP_Prtn_count])-MIN(Table1[log_Mtb_NP_Prtn_count]))</f>
        <v>0.23137821315975918</v>
      </c>
      <c r="H70" t="s">
        <v>267</v>
      </c>
      <c r="I70">
        <v>1</v>
      </c>
      <c r="J70" t="s">
        <v>82</v>
      </c>
      <c r="K70">
        <v>0</v>
      </c>
      <c r="L70" t="s">
        <v>82</v>
      </c>
      <c r="M70">
        <v>0</v>
      </c>
      <c r="N70" t="s">
        <v>495</v>
      </c>
      <c r="O70" t="s">
        <v>496</v>
      </c>
      <c r="P70" t="s">
        <v>496</v>
      </c>
      <c r="Q70" t="s">
        <v>496</v>
      </c>
      <c r="R70" t="s">
        <v>433</v>
      </c>
      <c r="S70">
        <v>6</v>
      </c>
      <c r="T70">
        <f>LOG10(Table1[[#This Row],[Locus_count]]+1)</f>
        <v>0.84509804001425681</v>
      </c>
      <c r="U70">
        <f>(Table1[[#This Row],[log_Locus_count]]-MIN(Table1[log_Locus_count]))/(MAX(Table1[log_Locus_count])-MIN(Table1[log_Locus_count]))</f>
        <v>0.93578497401920135</v>
      </c>
      <c r="V70" t="s">
        <v>1293</v>
      </c>
      <c r="W70">
        <v>53</v>
      </c>
      <c r="X70">
        <f>LOG10(Table1[[#This Row],[Alleles_count]]+1)</f>
        <v>1.7323937598229686</v>
      </c>
      <c r="Y70">
        <f>(Table1[[#This Row],[log_Alleles_count]]-MIN(Table1[log_Alleles_count]))/(MAX(Table1[log_Alleles_count])-MIN(Table1[log_Alleles_count]))</f>
        <v>0.85195904451706739</v>
      </c>
      <c r="Z70">
        <v>1</v>
      </c>
      <c r="AA70">
        <v>1</v>
      </c>
      <c r="AB70">
        <v>0.996</v>
      </c>
      <c r="AC70">
        <v>0.86060000000000003</v>
      </c>
      <c r="AD70" t="s">
        <v>82</v>
      </c>
      <c r="AE70" t="s">
        <v>82</v>
      </c>
      <c r="AF70">
        <v>0</v>
      </c>
      <c r="AG70">
        <v>0.98170000000000002</v>
      </c>
      <c r="AH70" t="s">
        <v>876</v>
      </c>
      <c r="AI70" t="s">
        <v>267</v>
      </c>
      <c r="AJ70" t="s">
        <v>1294</v>
      </c>
      <c r="AK70">
        <v>1</v>
      </c>
      <c r="AL70" t="s">
        <v>234</v>
      </c>
      <c r="AM70" s="12">
        <v>2</v>
      </c>
      <c r="AN70">
        <f>(Table1[[#This Row],[HEG_expr_score]]-MIN(Table1[HEG_expr_score]))/(MAX(Table1[HEG_expr_score])-MIN(Table1[HEG_expr_score]))</f>
        <v>0.66666666666666663</v>
      </c>
      <c r="AO70">
        <f t="shared" si="1"/>
        <v>4.667488898362695</v>
      </c>
      <c r="AP70">
        <v>30</v>
      </c>
    </row>
    <row r="71" spans="1:42" hidden="1" x14ac:dyDescent="0.3">
      <c r="A71">
        <v>14339</v>
      </c>
      <c r="B71" t="s">
        <v>1471</v>
      </c>
      <c r="C71">
        <f>LEN(Table1[[#This Row],[TCE_sequence]])</f>
        <v>18</v>
      </c>
      <c r="D71" t="s">
        <v>30</v>
      </c>
      <c r="E71">
        <v>1</v>
      </c>
      <c r="F71">
        <f>LOG10(Table1[[#This Row],[Mtb_NP_Prtn_count]]+1)</f>
        <v>0.3010299956639812</v>
      </c>
      <c r="G71">
        <f>(Table1[[#This Row],[log_Mtb_NP_Prtn_count]]-MIN(Table1[log_Mtb_NP_Prtn_count]))/(MAX(Table1[log_Mtb_NP_Prtn_count])-MIN(Table1[log_Mtb_NP_Prtn_count]))</f>
        <v>0.23137821315975918</v>
      </c>
      <c r="H71" t="s">
        <v>244</v>
      </c>
      <c r="I71">
        <v>1</v>
      </c>
      <c r="J71" t="s">
        <v>82</v>
      </c>
      <c r="K71">
        <v>0</v>
      </c>
      <c r="L71" t="s">
        <v>82</v>
      </c>
      <c r="M71">
        <v>0</v>
      </c>
      <c r="N71" t="s">
        <v>495</v>
      </c>
      <c r="O71" t="s">
        <v>496</v>
      </c>
      <c r="P71" t="s">
        <v>496</v>
      </c>
      <c r="Q71" t="s">
        <v>496</v>
      </c>
      <c r="R71" t="s">
        <v>412</v>
      </c>
      <c r="S71">
        <v>7</v>
      </c>
      <c r="T71">
        <f>LOG10(Table1[[#This Row],[Locus_count]]+1)</f>
        <v>0.90308998699194354</v>
      </c>
      <c r="U71">
        <f>(Table1[[#This Row],[log_Locus_count]]-MIN(Table1[log_Locus_count]))/(MAX(Table1[log_Locus_count])-MIN(Table1[log_Locus_count]))</f>
        <v>1</v>
      </c>
      <c r="V71" t="s">
        <v>1472</v>
      </c>
      <c r="W71">
        <v>71</v>
      </c>
      <c r="X71">
        <f>LOG10(Table1[[#This Row],[Alleles_count]]+1)</f>
        <v>1.8573324964312685</v>
      </c>
      <c r="Y71">
        <f>(Table1[[#This Row],[log_Alleles_count]]-MIN(Table1[log_Alleles_count]))/(MAX(Table1[log_Alleles_count])-MIN(Table1[log_Alleles_count]))</f>
        <v>0.91340159247155428</v>
      </c>
      <c r="Z71">
        <v>1</v>
      </c>
      <c r="AA71">
        <v>1</v>
      </c>
      <c r="AB71">
        <v>0.99990000000000001</v>
      </c>
      <c r="AC71">
        <v>0.97709999999999997</v>
      </c>
      <c r="AD71" t="s">
        <v>82</v>
      </c>
      <c r="AE71" t="s">
        <v>82</v>
      </c>
      <c r="AF71">
        <v>0</v>
      </c>
      <c r="AG71">
        <v>0.99270000000000003</v>
      </c>
      <c r="AH71" t="s">
        <v>530</v>
      </c>
      <c r="AI71" t="s">
        <v>244</v>
      </c>
      <c r="AJ71" t="s">
        <v>1473</v>
      </c>
      <c r="AK71">
        <v>1</v>
      </c>
      <c r="AL71" t="s">
        <v>236</v>
      </c>
      <c r="AM71" s="10">
        <v>1</v>
      </c>
      <c r="AN71">
        <f>(Table1[[#This Row],[HEG_expr_score]]-MIN(Table1[HEG_expr_score]))/(MAX(Table1[HEG_expr_score])-MIN(Table1[HEG_expr_score]))</f>
        <v>0.33333333333333331</v>
      </c>
      <c r="AO71">
        <f t="shared" si="1"/>
        <v>4.4708131389646466</v>
      </c>
      <c r="AP71">
        <v>83</v>
      </c>
    </row>
    <row r="72" spans="1:42" hidden="1" x14ac:dyDescent="0.3">
      <c r="A72">
        <v>14773</v>
      </c>
      <c r="B72" t="s">
        <v>2208</v>
      </c>
      <c r="C72">
        <f>LEN(Table1[[#This Row],[TCE_sequence]])</f>
        <v>17</v>
      </c>
      <c r="D72" t="s">
        <v>74</v>
      </c>
      <c r="E72">
        <v>1</v>
      </c>
      <c r="F72">
        <f>LOG10(Table1[[#This Row],[Mtb_NP_Prtn_count]]+1)</f>
        <v>0.3010299956639812</v>
      </c>
      <c r="G72">
        <f>(Table1[[#This Row],[log_Mtb_NP_Prtn_count]]-MIN(Table1[log_Mtb_NP_Prtn_count]))/(MAX(Table1[log_Mtb_NP_Prtn_count])-MIN(Table1[log_Mtb_NP_Prtn_count]))</f>
        <v>0.23137821315975918</v>
      </c>
      <c r="H72" t="s">
        <v>2060</v>
      </c>
      <c r="I72">
        <v>1</v>
      </c>
      <c r="J72" t="s">
        <v>82</v>
      </c>
      <c r="K72">
        <v>0</v>
      </c>
      <c r="L72" t="s">
        <v>2122</v>
      </c>
      <c r="M72">
        <v>1</v>
      </c>
      <c r="N72" t="s">
        <v>496</v>
      </c>
      <c r="O72" t="s">
        <v>496</v>
      </c>
      <c r="P72" t="s">
        <v>495</v>
      </c>
      <c r="Q72" t="s">
        <v>496</v>
      </c>
      <c r="R72" t="s">
        <v>395</v>
      </c>
      <c r="S72">
        <v>5</v>
      </c>
      <c r="T72">
        <f>LOG10(Table1[[#This Row],[Locus_count]]+1)</f>
        <v>0.77815125038364363</v>
      </c>
      <c r="U72">
        <f>(Table1[[#This Row],[log_Locus_count]]-MIN(Table1[log_Locus_count]))/(MAX(Table1[log_Locus_count])-MIN(Table1[log_Locus_count]))</f>
        <v>0.8616541669070521</v>
      </c>
      <c r="V72" t="s">
        <v>2209</v>
      </c>
      <c r="W72">
        <v>32</v>
      </c>
      <c r="X72">
        <f>LOG10(Table1[[#This Row],[Alleles_count]]+1)</f>
        <v>1.5185139398778875</v>
      </c>
      <c r="Y72">
        <f>(Table1[[#This Row],[log_Alleles_count]]-MIN(Table1[log_Alleles_count]))/(MAX(Table1[log_Alleles_count])-MIN(Table1[log_Alleles_count]))</f>
        <v>0.74677692526231187</v>
      </c>
      <c r="Z72">
        <v>0.97409999999999997</v>
      </c>
      <c r="AA72">
        <v>0.99060000000000004</v>
      </c>
      <c r="AB72">
        <v>0.97330000000000005</v>
      </c>
      <c r="AC72">
        <v>0.69499999999999995</v>
      </c>
      <c r="AD72" t="s">
        <v>82</v>
      </c>
      <c r="AE72" t="s">
        <v>82</v>
      </c>
      <c r="AF72">
        <v>0</v>
      </c>
      <c r="AG72">
        <v>0.98529999999999995</v>
      </c>
      <c r="AH72" t="s">
        <v>703</v>
      </c>
      <c r="AI72" t="s">
        <v>82</v>
      </c>
      <c r="AJ72" t="s">
        <v>82</v>
      </c>
      <c r="AK72">
        <v>0</v>
      </c>
      <c r="AL72" t="s">
        <v>82</v>
      </c>
      <c r="AM72" s="12">
        <v>0</v>
      </c>
      <c r="AN72">
        <f>(Table1[[#This Row],[HEG_expr_score]]-MIN(Table1[HEG_expr_score]))/(MAX(Table1[HEG_expr_score])-MIN(Table1[HEG_expr_score]))</f>
        <v>0</v>
      </c>
      <c r="AO72">
        <f t="shared" si="1"/>
        <v>3.7992093053291232</v>
      </c>
      <c r="AP72">
        <v>322</v>
      </c>
    </row>
    <row r="73" spans="1:42" hidden="1" x14ac:dyDescent="0.3">
      <c r="A73">
        <v>15177</v>
      </c>
      <c r="B73" t="s">
        <v>899</v>
      </c>
      <c r="C73">
        <f>LEN(Table1[[#This Row],[TCE_sequence]])</f>
        <v>15</v>
      </c>
      <c r="D73" t="s">
        <v>24</v>
      </c>
      <c r="E73">
        <v>1</v>
      </c>
      <c r="F73">
        <f>LOG10(Table1[[#This Row],[Mtb_NP_Prtn_count]]+1)</f>
        <v>0.3010299956639812</v>
      </c>
      <c r="G73">
        <f>(Table1[[#This Row],[log_Mtb_NP_Prtn_count]]-MIN(Table1[log_Mtb_NP_Prtn_count]))/(MAX(Table1[log_Mtb_NP_Prtn_count])-MIN(Table1[log_Mtb_NP_Prtn_count]))</f>
        <v>0.23137821315975918</v>
      </c>
      <c r="H73" t="s">
        <v>247</v>
      </c>
      <c r="I73">
        <v>1</v>
      </c>
      <c r="J73" t="s">
        <v>82</v>
      </c>
      <c r="K73">
        <v>0</v>
      </c>
      <c r="L73" t="s">
        <v>82</v>
      </c>
      <c r="M73">
        <v>0</v>
      </c>
      <c r="N73" t="s">
        <v>495</v>
      </c>
      <c r="O73" t="s">
        <v>496</v>
      </c>
      <c r="P73" t="s">
        <v>496</v>
      </c>
      <c r="Q73" t="s">
        <v>496</v>
      </c>
      <c r="R73" t="s">
        <v>386</v>
      </c>
      <c r="S73">
        <v>6</v>
      </c>
      <c r="T73">
        <f>LOG10(Table1[[#This Row],[Locus_count]]+1)</f>
        <v>0.84509804001425681</v>
      </c>
      <c r="U73">
        <f>(Table1[[#This Row],[log_Locus_count]]-MIN(Table1[log_Locus_count]))/(MAX(Table1[log_Locus_count])-MIN(Table1[log_Locus_count]))</f>
        <v>0.93578497401920135</v>
      </c>
      <c r="V73" t="s">
        <v>900</v>
      </c>
      <c r="W73">
        <v>16</v>
      </c>
      <c r="X73">
        <f>LOG10(Table1[[#This Row],[Alleles_count]]+1)</f>
        <v>1.2304489213782739</v>
      </c>
      <c r="Y73">
        <f>(Table1[[#This Row],[log_Alleles_count]]-MIN(Table1[log_Alleles_count]))/(MAX(Table1[log_Alleles_count])-MIN(Table1[log_Alleles_count]))</f>
        <v>0.60511190451968278</v>
      </c>
      <c r="Z73">
        <v>0.96530000000000005</v>
      </c>
      <c r="AA73">
        <v>0.91290000000000004</v>
      </c>
      <c r="AB73">
        <v>0.88470000000000004</v>
      </c>
      <c r="AC73">
        <v>0.66590000000000005</v>
      </c>
      <c r="AD73" t="s">
        <v>82</v>
      </c>
      <c r="AE73" t="s">
        <v>82</v>
      </c>
      <c r="AF73">
        <v>0</v>
      </c>
      <c r="AG73">
        <v>0.99629999999999996</v>
      </c>
      <c r="AH73" t="s">
        <v>505</v>
      </c>
      <c r="AI73" t="s">
        <v>247</v>
      </c>
      <c r="AJ73" s="1">
        <v>44774</v>
      </c>
      <c r="AK73">
        <v>1</v>
      </c>
      <c r="AL73" t="s">
        <v>234</v>
      </c>
      <c r="AM73" s="12">
        <v>2</v>
      </c>
      <c r="AN73">
        <f>(Table1[[#This Row],[HEG_expr_score]]-MIN(Table1[HEG_expr_score]))/(MAX(Table1[HEG_expr_score])-MIN(Table1[HEG_expr_score]))</f>
        <v>0.66666666666666663</v>
      </c>
      <c r="AO73">
        <f t="shared" si="1"/>
        <v>4.4005417583653106</v>
      </c>
      <c r="AP73">
        <v>111</v>
      </c>
    </row>
    <row r="74" spans="1:42" hidden="1" x14ac:dyDescent="0.3">
      <c r="A74">
        <v>16010</v>
      </c>
      <c r="B74" t="s">
        <v>640</v>
      </c>
      <c r="C74">
        <f>LEN(Table1[[#This Row],[TCE_sequence]])</f>
        <v>18</v>
      </c>
      <c r="D74" t="s">
        <v>30</v>
      </c>
      <c r="E74">
        <v>1</v>
      </c>
      <c r="F74">
        <f>LOG10(Table1[[#This Row],[Mtb_NP_Prtn_count]]+1)</f>
        <v>0.3010299956639812</v>
      </c>
      <c r="G74">
        <f>(Table1[[#This Row],[log_Mtb_NP_Prtn_count]]-MIN(Table1[log_Mtb_NP_Prtn_count]))/(MAX(Table1[log_Mtb_NP_Prtn_count])-MIN(Table1[log_Mtb_NP_Prtn_count]))</f>
        <v>0.23137821315975918</v>
      </c>
      <c r="H74" t="s">
        <v>244</v>
      </c>
      <c r="I74">
        <v>1</v>
      </c>
      <c r="J74" t="s">
        <v>82</v>
      </c>
      <c r="K74">
        <v>0</v>
      </c>
      <c r="L74" t="s">
        <v>82</v>
      </c>
      <c r="M74">
        <v>0</v>
      </c>
      <c r="N74" t="s">
        <v>495</v>
      </c>
      <c r="O74" t="s">
        <v>496</v>
      </c>
      <c r="P74" t="s">
        <v>496</v>
      </c>
      <c r="Q74" t="s">
        <v>496</v>
      </c>
      <c r="R74" t="s">
        <v>418</v>
      </c>
      <c r="S74">
        <v>2</v>
      </c>
      <c r="T74">
        <f>LOG10(Table1[[#This Row],[Locus_count]]+1)</f>
        <v>0.47712125471966244</v>
      </c>
      <c r="U74">
        <f>(Table1[[#This Row],[log_Locus_count]]-MIN(Table1[log_Locus_count]))/(MAX(Table1[log_Locus_count])-MIN(Table1[log_Locus_count]))</f>
        <v>0.52832083357371873</v>
      </c>
      <c r="V74" t="s">
        <v>641</v>
      </c>
      <c r="W74">
        <v>16</v>
      </c>
      <c r="X74">
        <f>LOG10(Table1[[#This Row],[Alleles_count]]+1)</f>
        <v>1.2304489213782739</v>
      </c>
      <c r="Y74">
        <f>(Table1[[#This Row],[log_Alleles_count]]-MIN(Table1[log_Alleles_count]))/(MAX(Table1[log_Alleles_count])-MIN(Table1[log_Alleles_count]))</f>
        <v>0.60511190451968278</v>
      </c>
      <c r="Z74">
        <v>0.68969999999999998</v>
      </c>
      <c r="AA74">
        <v>0.66390000000000005</v>
      </c>
      <c r="AB74">
        <v>0.75390000000000001</v>
      </c>
      <c r="AC74">
        <v>0.1744</v>
      </c>
      <c r="AD74" t="s">
        <v>82</v>
      </c>
      <c r="AE74" t="s">
        <v>82</v>
      </c>
      <c r="AF74">
        <v>0</v>
      </c>
      <c r="AG74">
        <v>0.99270000000000003</v>
      </c>
      <c r="AH74" t="s">
        <v>530</v>
      </c>
      <c r="AI74" t="s">
        <v>244</v>
      </c>
      <c r="AJ74" t="s">
        <v>642</v>
      </c>
      <c r="AK74">
        <v>1</v>
      </c>
      <c r="AL74" t="s">
        <v>236</v>
      </c>
      <c r="AM74" s="10">
        <v>1</v>
      </c>
      <c r="AN74">
        <f>(Table1[[#This Row],[HEG_expr_score]]-MIN(Table1[HEG_expr_score]))/(MAX(Table1[HEG_expr_score])-MIN(Table1[HEG_expr_score]))</f>
        <v>0.33333333333333331</v>
      </c>
      <c r="AO74">
        <f t="shared" si="1"/>
        <v>3.3805442845864939</v>
      </c>
      <c r="AP74">
        <v>409</v>
      </c>
    </row>
    <row r="75" spans="1:42" hidden="1" x14ac:dyDescent="0.3">
      <c r="A75">
        <v>17348</v>
      </c>
      <c r="B75" t="s">
        <v>2954</v>
      </c>
      <c r="C75">
        <f>LEN(Table1[[#This Row],[TCE_sequence]])</f>
        <v>15</v>
      </c>
      <c r="D75" t="s">
        <v>1255</v>
      </c>
      <c r="E75">
        <v>3</v>
      </c>
      <c r="F75">
        <f>LOG10(Table1[[#This Row],[Mtb_NP_Prtn_count]]+1)</f>
        <v>0.6020599913279624</v>
      </c>
      <c r="G75">
        <f>(Table1[[#This Row],[log_Mtb_NP_Prtn_count]]-MIN(Table1[log_Mtb_NP_Prtn_count]))/(MAX(Table1[log_Mtb_NP_Prtn_count])-MIN(Table1[log_Mtb_NP_Prtn_count]))</f>
        <v>0.46275642631951835</v>
      </c>
      <c r="H75" t="s">
        <v>1256</v>
      </c>
      <c r="I75">
        <v>3</v>
      </c>
      <c r="J75" t="s">
        <v>82</v>
      </c>
      <c r="K75">
        <v>0</v>
      </c>
      <c r="L75" t="s">
        <v>2955</v>
      </c>
      <c r="M75">
        <v>2</v>
      </c>
      <c r="N75" t="s">
        <v>496</v>
      </c>
      <c r="O75" t="s">
        <v>496</v>
      </c>
      <c r="P75" t="s">
        <v>495</v>
      </c>
      <c r="Q75" t="s">
        <v>496</v>
      </c>
      <c r="R75" t="s">
        <v>82</v>
      </c>
      <c r="S75">
        <v>0</v>
      </c>
      <c r="T75">
        <f>LOG10(Table1[[#This Row],[Locus_count]]+1)</f>
        <v>0</v>
      </c>
      <c r="U75">
        <f>(Table1[[#This Row],[log_Locus_count]]-MIN(Table1[log_Locus_count]))/(MAX(Table1[log_Locus_count])-MIN(Table1[log_Locus_count]))</f>
        <v>0</v>
      </c>
      <c r="V75" t="s">
        <v>82</v>
      </c>
      <c r="W75">
        <v>0</v>
      </c>
      <c r="X75">
        <f>LOG10(Table1[[#This Row],[Alleles_count]]+1)</f>
        <v>0</v>
      </c>
      <c r="Y75">
        <f>(Table1[[#This Row],[log_Alleles_count]]-MIN(Table1[log_Alleles_count]))/(MAX(Table1[log_Alleles_count])-MIN(Table1[log_Alleles_count]))</f>
        <v>0</v>
      </c>
      <c r="Z75">
        <v>0</v>
      </c>
      <c r="AA75">
        <v>0</v>
      </c>
      <c r="AB75">
        <v>0</v>
      </c>
      <c r="AC75">
        <v>0</v>
      </c>
      <c r="AD75" t="s">
        <v>2956</v>
      </c>
      <c r="AE75" t="s">
        <v>2957</v>
      </c>
      <c r="AF75">
        <v>1</v>
      </c>
      <c r="AG75">
        <v>1</v>
      </c>
      <c r="AH75" t="s">
        <v>1326</v>
      </c>
      <c r="AI75" t="s">
        <v>1262</v>
      </c>
      <c r="AJ75" t="s">
        <v>2958</v>
      </c>
      <c r="AK75">
        <v>3</v>
      </c>
      <c r="AL75" t="s">
        <v>236</v>
      </c>
      <c r="AM75" s="12">
        <v>1</v>
      </c>
      <c r="AN75">
        <f>(Table1[[#This Row],[HEG_expr_score]]-MIN(Table1[HEG_expr_score]))/(MAX(Table1[HEG_expr_score])-MIN(Table1[HEG_expr_score]))</f>
        <v>0.33333333333333331</v>
      </c>
      <c r="AO75">
        <f t="shared" si="1"/>
        <v>1.7960897596528516</v>
      </c>
      <c r="AP75">
        <v>587</v>
      </c>
    </row>
    <row r="76" spans="1:42" hidden="1" x14ac:dyDescent="0.3">
      <c r="A76">
        <v>17759</v>
      </c>
      <c r="B76" t="s">
        <v>2422</v>
      </c>
      <c r="C76">
        <f>LEN(Table1[[#This Row],[TCE_sequence]])</f>
        <v>25</v>
      </c>
      <c r="D76" t="s">
        <v>39</v>
      </c>
      <c r="E76">
        <v>1</v>
      </c>
      <c r="F76">
        <f>LOG10(Table1[[#This Row],[Mtb_NP_Prtn_count]]+1)</f>
        <v>0.3010299956639812</v>
      </c>
      <c r="G76">
        <f>(Table1[[#This Row],[log_Mtb_NP_Prtn_count]]-MIN(Table1[log_Mtb_NP_Prtn_count]))/(MAX(Table1[log_Mtb_NP_Prtn_count])-MIN(Table1[log_Mtb_NP_Prtn_count]))</f>
        <v>0.23137821315975918</v>
      </c>
      <c r="H76" t="s">
        <v>274</v>
      </c>
      <c r="I76">
        <v>1</v>
      </c>
      <c r="J76" t="s">
        <v>82</v>
      </c>
      <c r="K76">
        <v>0</v>
      </c>
      <c r="L76" t="s">
        <v>82</v>
      </c>
      <c r="M76">
        <v>0</v>
      </c>
      <c r="N76" t="s">
        <v>495</v>
      </c>
      <c r="O76" t="s">
        <v>496</v>
      </c>
      <c r="P76" t="s">
        <v>496</v>
      </c>
      <c r="Q76" t="s">
        <v>496</v>
      </c>
      <c r="R76" t="s">
        <v>419</v>
      </c>
      <c r="S76">
        <v>3</v>
      </c>
      <c r="T76">
        <f>LOG10(Table1[[#This Row],[Locus_count]]+1)</f>
        <v>0.6020599913279624</v>
      </c>
      <c r="U76">
        <f>(Table1[[#This Row],[log_Locus_count]]-MIN(Table1[log_Locus_count]))/(MAX(Table1[log_Locus_count])-MIN(Table1[log_Locus_count]))</f>
        <v>0.66666666666666674</v>
      </c>
      <c r="V76" t="s">
        <v>2423</v>
      </c>
      <c r="W76">
        <v>8</v>
      </c>
      <c r="X76">
        <f>LOG10(Table1[[#This Row],[Alleles_count]]+1)</f>
        <v>0.95424250943932487</v>
      </c>
      <c r="Y76">
        <f>(Table1[[#This Row],[log_Alleles_count]]-MIN(Table1[log_Alleles_count]))/(MAX(Table1[log_Alleles_count])-MIN(Table1[log_Alleles_count]))</f>
        <v>0.46927872602275644</v>
      </c>
      <c r="Z76">
        <v>0.69279999999999997</v>
      </c>
      <c r="AA76">
        <v>0.55779999999999996</v>
      </c>
      <c r="AB76">
        <v>0.50009999999999999</v>
      </c>
      <c r="AC76">
        <v>0.29399999999999998</v>
      </c>
      <c r="AD76" t="s">
        <v>82</v>
      </c>
      <c r="AE76" t="s">
        <v>82</v>
      </c>
      <c r="AF76">
        <v>0</v>
      </c>
      <c r="AG76">
        <v>1</v>
      </c>
      <c r="AH76" t="s">
        <v>563</v>
      </c>
      <c r="AI76" t="s">
        <v>274</v>
      </c>
      <c r="AJ76" t="s">
        <v>2424</v>
      </c>
      <c r="AK76">
        <v>1</v>
      </c>
      <c r="AL76" t="s">
        <v>236</v>
      </c>
      <c r="AM76" s="10">
        <v>1</v>
      </c>
      <c r="AN76">
        <f>(Table1[[#This Row],[HEG_expr_score]]-MIN(Table1[HEG_expr_score]))/(MAX(Table1[HEG_expr_score])-MIN(Table1[HEG_expr_score]))</f>
        <v>0.33333333333333331</v>
      </c>
      <c r="AO76">
        <f t="shared" si="1"/>
        <v>3.3934569391825158</v>
      </c>
      <c r="AP76">
        <v>407</v>
      </c>
    </row>
    <row r="77" spans="1:42" hidden="1" x14ac:dyDescent="0.3">
      <c r="A77">
        <v>17833</v>
      </c>
      <c r="B77" t="s">
        <v>2959</v>
      </c>
      <c r="C77">
        <f>LEN(Table1[[#This Row],[TCE_sequence]])</f>
        <v>15</v>
      </c>
      <c r="D77" t="s">
        <v>1255</v>
      </c>
      <c r="E77">
        <v>3</v>
      </c>
      <c r="F77">
        <f>LOG10(Table1[[#This Row],[Mtb_NP_Prtn_count]]+1)</f>
        <v>0.6020599913279624</v>
      </c>
      <c r="G77">
        <f>(Table1[[#This Row],[log_Mtb_NP_Prtn_count]]-MIN(Table1[log_Mtb_NP_Prtn_count]))/(MAX(Table1[log_Mtb_NP_Prtn_count])-MIN(Table1[log_Mtb_NP_Prtn_count]))</f>
        <v>0.46275642631951835</v>
      </c>
      <c r="H77" t="s">
        <v>1256</v>
      </c>
      <c r="I77">
        <v>3</v>
      </c>
      <c r="J77" t="s">
        <v>82</v>
      </c>
      <c r="K77">
        <v>0</v>
      </c>
      <c r="L77" t="s">
        <v>1257</v>
      </c>
      <c r="M77">
        <v>3</v>
      </c>
      <c r="N77" t="s">
        <v>496</v>
      </c>
      <c r="O77" t="s">
        <v>496</v>
      </c>
      <c r="P77" t="s">
        <v>495</v>
      </c>
      <c r="Q77" t="s">
        <v>496</v>
      </c>
      <c r="R77" t="s">
        <v>82</v>
      </c>
      <c r="S77">
        <v>0</v>
      </c>
      <c r="T77">
        <f>LOG10(Table1[[#This Row],[Locus_count]]+1)</f>
        <v>0</v>
      </c>
      <c r="U77">
        <f>(Table1[[#This Row],[log_Locus_count]]-MIN(Table1[log_Locus_count]))/(MAX(Table1[log_Locus_count])-MIN(Table1[log_Locus_count]))</f>
        <v>0</v>
      </c>
      <c r="V77" t="s">
        <v>82</v>
      </c>
      <c r="W77">
        <v>0</v>
      </c>
      <c r="X77">
        <f>LOG10(Table1[[#This Row],[Alleles_count]]+1)</f>
        <v>0</v>
      </c>
      <c r="Y77">
        <f>(Table1[[#This Row],[log_Alleles_count]]-MIN(Table1[log_Alleles_count]))/(MAX(Table1[log_Alleles_count])-MIN(Table1[log_Alleles_count]))</f>
        <v>0</v>
      </c>
      <c r="Z77">
        <v>0</v>
      </c>
      <c r="AA77">
        <v>0</v>
      </c>
      <c r="AB77">
        <v>0</v>
      </c>
      <c r="AC77">
        <v>0</v>
      </c>
      <c r="AD77" t="s">
        <v>2960</v>
      </c>
      <c r="AE77" t="s">
        <v>2961</v>
      </c>
      <c r="AF77">
        <v>1</v>
      </c>
      <c r="AG77">
        <v>1</v>
      </c>
      <c r="AH77" t="s">
        <v>1450</v>
      </c>
      <c r="AI77" t="s">
        <v>1262</v>
      </c>
      <c r="AJ77" t="s">
        <v>2962</v>
      </c>
      <c r="AK77">
        <v>3</v>
      </c>
      <c r="AL77" t="s">
        <v>236</v>
      </c>
      <c r="AM77" s="10">
        <v>1</v>
      </c>
      <c r="AN77">
        <f>(Table1[[#This Row],[HEG_expr_score]]-MIN(Table1[HEG_expr_score]))/(MAX(Table1[HEG_expr_score])-MIN(Table1[HEG_expr_score]))</f>
        <v>0.33333333333333331</v>
      </c>
      <c r="AO77">
        <f t="shared" si="1"/>
        <v>1.7960897596528516</v>
      </c>
      <c r="AP77">
        <v>588</v>
      </c>
    </row>
    <row r="78" spans="1:42" hidden="1" x14ac:dyDescent="0.3">
      <c r="A78">
        <v>17838</v>
      </c>
      <c r="B78" t="s">
        <v>1362</v>
      </c>
      <c r="C78">
        <f>LEN(Table1[[#This Row],[TCE_sequence]])</f>
        <v>20</v>
      </c>
      <c r="D78" t="s">
        <v>1255</v>
      </c>
      <c r="E78">
        <v>3</v>
      </c>
      <c r="F78">
        <f>LOG10(Table1[[#This Row],[Mtb_NP_Prtn_count]]+1)</f>
        <v>0.6020599913279624</v>
      </c>
      <c r="G78">
        <f>(Table1[[#This Row],[log_Mtb_NP_Prtn_count]]-MIN(Table1[log_Mtb_NP_Prtn_count]))/(MAX(Table1[log_Mtb_NP_Prtn_count])-MIN(Table1[log_Mtb_NP_Prtn_count]))</f>
        <v>0.46275642631951835</v>
      </c>
      <c r="H78" t="s">
        <v>1256</v>
      </c>
      <c r="I78">
        <v>3</v>
      </c>
      <c r="J78" t="s">
        <v>82</v>
      </c>
      <c r="K78">
        <v>0</v>
      </c>
      <c r="L78" t="s">
        <v>1257</v>
      </c>
      <c r="M78">
        <v>3</v>
      </c>
      <c r="N78" t="s">
        <v>496</v>
      </c>
      <c r="O78" t="s">
        <v>496</v>
      </c>
      <c r="P78" t="s">
        <v>495</v>
      </c>
      <c r="Q78" t="s">
        <v>496</v>
      </c>
      <c r="R78" t="s">
        <v>432</v>
      </c>
      <c r="S78">
        <v>5</v>
      </c>
      <c r="T78">
        <f>LOG10(Table1[[#This Row],[Locus_count]]+1)</f>
        <v>0.77815125038364363</v>
      </c>
      <c r="U78">
        <f>(Table1[[#This Row],[log_Locus_count]]-MIN(Table1[log_Locus_count]))/(MAX(Table1[log_Locus_count])-MIN(Table1[log_Locus_count]))</f>
        <v>0.8616541669070521</v>
      </c>
      <c r="V78" t="s">
        <v>1363</v>
      </c>
      <c r="W78">
        <v>76</v>
      </c>
      <c r="X78">
        <f>LOG10(Table1[[#This Row],[Alleles_count]]+1)</f>
        <v>1.8864907251724818</v>
      </c>
      <c r="Y78">
        <f>(Table1[[#This Row],[log_Alleles_count]]-MIN(Table1[log_Alleles_count]))/(MAX(Table1[log_Alleles_count])-MIN(Table1[log_Alleles_count]))</f>
        <v>0.92774106729205519</v>
      </c>
      <c r="Z78">
        <v>1</v>
      </c>
      <c r="AA78">
        <v>1</v>
      </c>
      <c r="AB78">
        <v>1</v>
      </c>
      <c r="AC78">
        <v>0.9718</v>
      </c>
      <c r="AD78" t="s">
        <v>1364</v>
      </c>
      <c r="AE78" t="s">
        <v>1365</v>
      </c>
      <c r="AF78">
        <v>2</v>
      </c>
      <c r="AG78">
        <v>1</v>
      </c>
      <c r="AH78" t="s">
        <v>1326</v>
      </c>
      <c r="AI78" t="s">
        <v>1262</v>
      </c>
      <c r="AJ78" t="s">
        <v>1366</v>
      </c>
      <c r="AK78">
        <v>3</v>
      </c>
      <c r="AL78" t="s">
        <v>236</v>
      </c>
      <c r="AM78" s="10">
        <v>1</v>
      </c>
      <c r="AN78">
        <f>(Table1[[#This Row],[HEG_expr_score]]-MIN(Table1[HEG_expr_score]))/(MAX(Table1[HEG_expr_score])-MIN(Table1[HEG_expr_score]))</f>
        <v>0.33333333333333331</v>
      </c>
      <c r="AO78">
        <f t="shared" si="1"/>
        <v>4.5854849938519591</v>
      </c>
      <c r="AP78">
        <v>53</v>
      </c>
    </row>
    <row r="79" spans="1:42" hidden="1" x14ac:dyDescent="0.3">
      <c r="A79">
        <v>18059</v>
      </c>
      <c r="B79" t="s">
        <v>610</v>
      </c>
      <c r="C79">
        <f>LEN(Table1[[#This Row],[TCE_sequence]])</f>
        <v>11</v>
      </c>
      <c r="D79" t="s">
        <v>130</v>
      </c>
      <c r="E79">
        <v>1</v>
      </c>
      <c r="F79">
        <f>LOG10(Table1[[#This Row],[Mtb_NP_Prtn_count]]+1)</f>
        <v>0.3010299956639812</v>
      </c>
      <c r="G79">
        <f>(Table1[[#This Row],[log_Mtb_NP_Prtn_count]]-MIN(Table1[log_Mtb_NP_Prtn_count]))/(MAX(Table1[log_Mtb_NP_Prtn_count])-MIN(Table1[log_Mtb_NP_Prtn_count]))</f>
        <v>0.23137821315975918</v>
      </c>
      <c r="H79" t="s">
        <v>611</v>
      </c>
      <c r="I79">
        <v>1</v>
      </c>
      <c r="J79" t="s">
        <v>82</v>
      </c>
      <c r="K79">
        <v>0</v>
      </c>
      <c r="L79" t="s">
        <v>82</v>
      </c>
      <c r="M79">
        <v>0</v>
      </c>
      <c r="N79" t="s">
        <v>495</v>
      </c>
      <c r="O79" t="s">
        <v>496</v>
      </c>
      <c r="P79" t="s">
        <v>496</v>
      </c>
      <c r="Q79" t="s">
        <v>496</v>
      </c>
      <c r="R79" t="s">
        <v>385</v>
      </c>
      <c r="S79">
        <v>3</v>
      </c>
      <c r="T79">
        <f>LOG10(Table1[[#This Row],[Locus_count]]+1)</f>
        <v>0.6020599913279624</v>
      </c>
      <c r="U79">
        <f>(Table1[[#This Row],[log_Locus_count]]-MIN(Table1[log_Locus_count]))/(MAX(Table1[log_Locus_count])-MIN(Table1[log_Locus_count]))</f>
        <v>0.66666666666666674</v>
      </c>
      <c r="V79" t="s">
        <v>612</v>
      </c>
      <c r="W79">
        <v>16</v>
      </c>
      <c r="X79">
        <f>LOG10(Table1[[#This Row],[Alleles_count]]+1)</f>
        <v>1.2304489213782739</v>
      </c>
      <c r="Y79">
        <f>(Table1[[#This Row],[log_Alleles_count]]-MIN(Table1[log_Alleles_count]))/(MAX(Table1[log_Alleles_count])-MIN(Table1[log_Alleles_count]))</f>
        <v>0.60511190451968278</v>
      </c>
      <c r="Z79">
        <v>0.74770000000000003</v>
      </c>
      <c r="AA79">
        <v>0.67620000000000002</v>
      </c>
      <c r="AB79">
        <v>0.65069999999999995</v>
      </c>
      <c r="AC79">
        <v>5.8099999999999999E-2</v>
      </c>
      <c r="AD79" t="s">
        <v>82</v>
      </c>
      <c r="AE79" t="s">
        <v>82</v>
      </c>
      <c r="AF79">
        <v>0</v>
      </c>
      <c r="AG79">
        <v>0.98899999999999999</v>
      </c>
      <c r="AH79" t="s">
        <v>613</v>
      </c>
      <c r="AI79" t="s">
        <v>82</v>
      </c>
      <c r="AJ79" t="s">
        <v>82</v>
      </c>
      <c r="AK79">
        <v>0</v>
      </c>
      <c r="AL79" t="s">
        <v>82</v>
      </c>
      <c r="AM79" s="10">
        <v>0</v>
      </c>
      <c r="AN79">
        <f>(Table1[[#This Row],[HEG_expr_score]]-MIN(Table1[HEG_expr_score]))/(MAX(Table1[HEG_expr_score])-MIN(Table1[HEG_expr_score]))</f>
        <v>0</v>
      </c>
      <c r="AO79">
        <f t="shared" si="1"/>
        <v>3.2398567843461086</v>
      </c>
      <c r="AP79">
        <v>436</v>
      </c>
    </row>
    <row r="80" spans="1:42" hidden="1" x14ac:dyDescent="0.3">
      <c r="A80">
        <v>18507</v>
      </c>
      <c r="B80" t="s">
        <v>2103</v>
      </c>
      <c r="C80">
        <f>LEN(Table1[[#This Row],[TCE_sequence]])</f>
        <v>15</v>
      </c>
      <c r="D80" t="s">
        <v>25</v>
      </c>
      <c r="E80">
        <v>1</v>
      </c>
      <c r="F80">
        <f>LOG10(Table1[[#This Row],[Mtb_NP_Prtn_count]]+1)</f>
        <v>0.3010299956639812</v>
      </c>
      <c r="G80">
        <f>(Table1[[#This Row],[log_Mtb_NP_Prtn_count]]-MIN(Table1[log_Mtb_NP_Prtn_count]))/(MAX(Table1[log_Mtb_NP_Prtn_count])-MIN(Table1[log_Mtb_NP_Prtn_count]))</f>
        <v>0.23137821315975918</v>
      </c>
      <c r="H80" t="s">
        <v>241</v>
      </c>
      <c r="I80">
        <v>1</v>
      </c>
      <c r="J80" t="s">
        <v>82</v>
      </c>
      <c r="K80">
        <v>0</v>
      </c>
      <c r="L80" t="s">
        <v>82</v>
      </c>
      <c r="M80">
        <v>0</v>
      </c>
      <c r="N80" t="s">
        <v>495</v>
      </c>
      <c r="O80" t="s">
        <v>496</v>
      </c>
      <c r="P80" t="s">
        <v>496</v>
      </c>
      <c r="Q80" t="s">
        <v>496</v>
      </c>
      <c r="R80" t="s">
        <v>428</v>
      </c>
      <c r="S80">
        <v>3</v>
      </c>
      <c r="T80">
        <f>LOG10(Table1[[#This Row],[Locus_count]]+1)</f>
        <v>0.6020599913279624</v>
      </c>
      <c r="U80">
        <f>(Table1[[#This Row],[log_Locus_count]]-MIN(Table1[log_Locus_count]))/(MAX(Table1[log_Locus_count])-MIN(Table1[log_Locus_count]))</f>
        <v>0.66666666666666674</v>
      </c>
      <c r="V80" t="s">
        <v>2104</v>
      </c>
      <c r="W80">
        <v>37</v>
      </c>
      <c r="X80">
        <f>LOG10(Table1[[#This Row],[Alleles_count]]+1)</f>
        <v>1.5797835966168101</v>
      </c>
      <c r="Y80">
        <f>(Table1[[#This Row],[log_Alleles_count]]-MIN(Table1[log_Alleles_count]))/(MAX(Table1[log_Alleles_count])-MIN(Table1[log_Alleles_count]))</f>
        <v>0.77690820339535904</v>
      </c>
      <c r="Z80">
        <v>0.99970000000000003</v>
      </c>
      <c r="AA80">
        <v>0.99709999999999999</v>
      </c>
      <c r="AB80">
        <v>0.90369999999999995</v>
      </c>
      <c r="AC80">
        <v>0.68930000000000002</v>
      </c>
      <c r="AD80" t="s">
        <v>2105</v>
      </c>
      <c r="AE80" t="s">
        <v>2106</v>
      </c>
      <c r="AF80">
        <v>1</v>
      </c>
      <c r="AG80">
        <v>0.99629999999999996</v>
      </c>
      <c r="AH80" t="s">
        <v>505</v>
      </c>
      <c r="AI80" t="s">
        <v>241</v>
      </c>
      <c r="AJ80" t="s">
        <v>1772</v>
      </c>
      <c r="AK80">
        <v>1</v>
      </c>
      <c r="AL80" t="s">
        <v>236</v>
      </c>
      <c r="AM80" s="10">
        <v>1</v>
      </c>
      <c r="AN80">
        <f>(Table1[[#This Row],[HEG_expr_score]]-MIN(Table1[HEG_expr_score]))/(MAX(Table1[HEG_expr_score])-MIN(Table1[HEG_expr_score]))</f>
        <v>0.33333333333333331</v>
      </c>
      <c r="AO80">
        <f t="shared" si="1"/>
        <v>4.004286416555118</v>
      </c>
      <c r="AP80">
        <v>281</v>
      </c>
    </row>
    <row r="81" spans="1:42" hidden="1" x14ac:dyDescent="0.3">
      <c r="A81">
        <v>18700</v>
      </c>
      <c r="B81" t="s">
        <v>1541</v>
      </c>
      <c r="C81">
        <f>LEN(Table1[[#This Row],[TCE_sequence]])</f>
        <v>20</v>
      </c>
      <c r="D81" t="s">
        <v>26</v>
      </c>
      <c r="E81">
        <v>1</v>
      </c>
      <c r="F81">
        <f>LOG10(Table1[[#This Row],[Mtb_NP_Prtn_count]]+1)</f>
        <v>0.3010299956639812</v>
      </c>
      <c r="G81">
        <f>(Table1[[#This Row],[log_Mtb_NP_Prtn_count]]-MIN(Table1[log_Mtb_NP_Prtn_count]))/(MAX(Table1[log_Mtb_NP_Prtn_count])-MIN(Table1[log_Mtb_NP_Prtn_count]))</f>
        <v>0.23137821315975918</v>
      </c>
      <c r="H81" t="s">
        <v>243</v>
      </c>
      <c r="I81">
        <v>1</v>
      </c>
      <c r="J81" t="s">
        <v>82</v>
      </c>
      <c r="K81">
        <v>0</v>
      </c>
      <c r="L81" t="s">
        <v>516</v>
      </c>
      <c r="M81">
        <v>1</v>
      </c>
      <c r="N81" t="s">
        <v>496</v>
      </c>
      <c r="O81" t="s">
        <v>496</v>
      </c>
      <c r="P81" t="s">
        <v>495</v>
      </c>
      <c r="Q81" t="s">
        <v>496</v>
      </c>
      <c r="R81" t="s">
        <v>441</v>
      </c>
      <c r="S81">
        <v>6</v>
      </c>
      <c r="T81">
        <f>LOG10(Table1[[#This Row],[Locus_count]]+1)</f>
        <v>0.84509804001425681</v>
      </c>
      <c r="U81">
        <f>(Table1[[#This Row],[log_Locus_count]]-MIN(Table1[log_Locus_count]))/(MAX(Table1[log_Locus_count])-MIN(Table1[log_Locus_count]))</f>
        <v>0.93578497401920135</v>
      </c>
      <c r="V81" t="s">
        <v>1542</v>
      </c>
      <c r="W81">
        <v>75</v>
      </c>
      <c r="X81">
        <f>LOG10(Table1[[#This Row],[Alleles_count]]+1)</f>
        <v>1.8808135922807914</v>
      </c>
      <c r="Y81">
        <f>(Table1[[#This Row],[log_Alleles_count]]-MIN(Table1[log_Alleles_count]))/(MAX(Table1[log_Alleles_count])-MIN(Table1[log_Alleles_count]))</f>
        <v>0.92494915887829166</v>
      </c>
      <c r="Z81">
        <v>1</v>
      </c>
      <c r="AA81">
        <v>1</v>
      </c>
      <c r="AB81">
        <v>0.99970000000000003</v>
      </c>
      <c r="AC81">
        <v>0.98950000000000005</v>
      </c>
      <c r="AD81" t="s">
        <v>1543</v>
      </c>
      <c r="AE81" t="s">
        <v>1544</v>
      </c>
      <c r="AF81">
        <v>2</v>
      </c>
      <c r="AG81">
        <v>0.99629999999999996</v>
      </c>
      <c r="AH81" t="s">
        <v>505</v>
      </c>
      <c r="AI81" t="s">
        <v>243</v>
      </c>
      <c r="AJ81" t="s">
        <v>1349</v>
      </c>
      <c r="AK81">
        <v>1</v>
      </c>
      <c r="AL81" t="s">
        <v>236</v>
      </c>
      <c r="AM81" s="12">
        <v>1</v>
      </c>
      <c r="AN81">
        <f>(Table1[[#This Row],[HEG_expr_score]]-MIN(Table1[HEG_expr_score]))/(MAX(Table1[HEG_expr_score])-MIN(Table1[HEG_expr_score]))</f>
        <v>0.33333333333333331</v>
      </c>
      <c r="AO81">
        <f t="shared" si="1"/>
        <v>4.4217456793905852</v>
      </c>
      <c r="AP81">
        <v>102</v>
      </c>
    </row>
    <row r="82" spans="1:42" hidden="1" x14ac:dyDescent="0.3">
      <c r="A82">
        <v>18776</v>
      </c>
      <c r="B82" t="s">
        <v>1847</v>
      </c>
      <c r="C82">
        <f>LEN(Table1[[#This Row],[TCE_sequence]])</f>
        <v>18</v>
      </c>
      <c r="D82" t="s">
        <v>30</v>
      </c>
      <c r="E82">
        <v>1</v>
      </c>
      <c r="F82">
        <f>LOG10(Table1[[#This Row],[Mtb_NP_Prtn_count]]+1)</f>
        <v>0.3010299956639812</v>
      </c>
      <c r="G82">
        <f>(Table1[[#This Row],[log_Mtb_NP_Prtn_count]]-MIN(Table1[log_Mtb_NP_Prtn_count]))/(MAX(Table1[log_Mtb_NP_Prtn_count])-MIN(Table1[log_Mtb_NP_Prtn_count]))</f>
        <v>0.23137821315975918</v>
      </c>
      <c r="H82" t="s">
        <v>244</v>
      </c>
      <c r="I82">
        <v>1</v>
      </c>
      <c r="J82" t="s">
        <v>82</v>
      </c>
      <c r="K82">
        <v>0</v>
      </c>
      <c r="L82" t="s">
        <v>82</v>
      </c>
      <c r="M82">
        <v>0</v>
      </c>
      <c r="N82" t="s">
        <v>495</v>
      </c>
      <c r="O82" t="s">
        <v>496</v>
      </c>
      <c r="P82" t="s">
        <v>496</v>
      </c>
      <c r="Q82" t="s">
        <v>496</v>
      </c>
      <c r="R82" t="s">
        <v>432</v>
      </c>
      <c r="S82">
        <v>5</v>
      </c>
      <c r="T82">
        <f>LOG10(Table1[[#This Row],[Locus_count]]+1)</f>
        <v>0.77815125038364363</v>
      </c>
      <c r="U82">
        <f>(Table1[[#This Row],[log_Locus_count]]-MIN(Table1[log_Locus_count]))/(MAX(Table1[log_Locus_count])-MIN(Table1[log_Locus_count]))</f>
        <v>0.8616541669070521</v>
      </c>
      <c r="V82" t="s">
        <v>1848</v>
      </c>
      <c r="W82">
        <v>48</v>
      </c>
      <c r="X82">
        <f>LOG10(Table1[[#This Row],[Alleles_count]]+1)</f>
        <v>1.6901960800285136</v>
      </c>
      <c r="Y82">
        <f>(Table1[[#This Row],[log_Alleles_count]]-MIN(Table1[log_Alleles_count]))/(MAX(Table1[log_Alleles_count])-MIN(Table1[log_Alleles_count]))</f>
        <v>0.83120701008224307</v>
      </c>
      <c r="Z82">
        <v>0.99990000000000001</v>
      </c>
      <c r="AA82">
        <v>0.99980000000000002</v>
      </c>
      <c r="AB82">
        <v>0.98529999999999995</v>
      </c>
      <c r="AC82">
        <v>0.78280000000000005</v>
      </c>
      <c r="AD82" t="s">
        <v>82</v>
      </c>
      <c r="AE82" t="s">
        <v>82</v>
      </c>
      <c r="AF82">
        <v>0</v>
      </c>
      <c r="AG82">
        <v>0.99270000000000003</v>
      </c>
      <c r="AH82" t="s">
        <v>530</v>
      </c>
      <c r="AI82" t="s">
        <v>244</v>
      </c>
      <c r="AJ82" t="s">
        <v>1849</v>
      </c>
      <c r="AK82">
        <v>1</v>
      </c>
      <c r="AL82" t="s">
        <v>236</v>
      </c>
      <c r="AM82" s="10">
        <v>1</v>
      </c>
      <c r="AN82">
        <f>(Table1[[#This Row],[HEG_expr_score]]-MIN(Table1[HEG_expr_score]))/(MAX(Table1[HEG_expr_score])-MIN(Table1[HEG_expr_score]))</f>
        <v>0.33333333333333331</v>
      </c>
      <c r="AO82">
        <f t="shared" si="1"/>
        <v>4.2501727234823878</v>
      </c>
      <c r="AP82">
        <v>190</v>
      </c>
    </row>
    <row r="83" spans="1:42" hidden="1" x14ac:dyDescent="0.3">
      <c r="A83">
        <v>18781</v>
      </c>
      <c r="B83" t="s">
        <v>2917</v>
      </c>
      <c r="C83">
        <f>LEN(Table1[[#This Row],[TCE_sequence]])</f>
        <v>25</v>
      </c>
      <c r="D83" t="s">
        <v>39</v>
      </c>
      <c r="E83">
        <v>1</v>
      </c>
      <c r="F83">
        <f>LOG10(Table1[[#This Row],[Mtb_NP_Prtn_count]]+1)</f>
        <v>0.3010299956639812</v>
      </c>
      <c r="G83">
        <f>(Table1[[#This Row],[log_Mtb_NP_Prtn_count]]-MIN(Table1[log_Mtb_NP_Prtn_count]))/(MAX(Table1[log_Mtb_NP_Prtn_count])-MIN(Table1[log_Mtb_NP_Prtn_count]))</f>
        <v>0.23137821315975918</v>
      </c>
      <c r="H83" t="s">
        <v>274</v>
      </c>
      <c r="I83">
        <v>1</v>
      </c>
      <c r="J83" t="s">
        <v>82</v>
      </c>
      <c r="K83">
        <v>0</v>
      </c>
      <c r="L83" t="s">
        <v>82</v>
      </c>
      <c r="M83">
        <v>0</v>
      </c>
      <c r="N83" t="s">
        <v>495</v>
      </c>
      <c r="O83" t="s">
        <v>496</v>
      </c>
      <c r="P83" t="s">
        <v>496</v>
      </c>
      <c r="Q83" t="s">
        <v>496</v>
      </c>
      <c r="R83" t="s">
        <v>409</v>
      </c>
      <c r="S83">
        <v>1</v>
      </c>
      <c r="T83">
        <f>LOG10(Table1[[#This Row],[Locus_count]]+1)</f>
        <v>0.3010299956639812</v>
      </c>
      <c r="U83">
        <f>(Table1[[#This Row],[log_Locus_count]]-MIN(Table1[log_Locus_count]))/(MAX(Table1[log_Locus_count])-MIN(Table1[log_Locus_count]))</f>
        <v>0.33333333333333337</v>
      </c>
      <c r="V83" t="s">
        <v>1110</v>
      </c>
      <c r="W83">
        <v>1</v>
      </c>
      <c r="X83">
        <f>LOG10(Table1[[#This Row],[Alleles_count]]+1)</f>
        <v>0.3010299956639812</v>
      </c>
      <c r="Y83">
        <f>(Table1[[#This Row],[log_Alleles_count]]-MIN(Table1[log_Alleles_count]))/(MAX(Table1[log_Alleles_count])-MIN(Table1[log_Alleles_count]))</f>
        <v>0.14804095548293261</v>
      </c>
      <c r="Z83">
        <v>6.6900000000000001E-2</v>
      </c>
      <c r="AA83">
        <v>4.7699999999999999E-2</v>
      </c>
      <c r="AB83">
        <v>2.1899999999999999E-2</v>
      </c>
      <c r="AC83">
        <v>4.6800000000000001E-2</v>
      </c>
      <c r="AD83" t="s">
        <v>2918</v>
      </c>
      <c r="AE83" t="s">
        <v>2919</v>
      </c>
      <c r="AF83">
        <v>2</v>
      </c>
      <c r="AG83">
        <v>1</v>
      </c>
      <c r="AH83" t="s">
        <v>563</v>
      </c>
      <c r="AI83" t="s">
        <v>274</v>
      </c>
      <c r="AJ83" t="s">
        <v>2920</v>
      </c>
      <c r="AK83">
        <v>1</v>
      </c>
      <c r="AL83" t="s">
        <v>236</v>
      </c>
      <c r="AM83" s="12">
        <v>1</v>
      </c>
      <c r="AN83">
        <f>(Table1[[#This Row],[HEG_expr_score]]-MIN(Table1[HEG_expr_score]))/(MAX(Table1[HEG_expr_score])-MIN(Table1[HEG_expr_score]))</f>
        <v>0.33333333333333331</v>
      </c>
      <c r="AO83">
        <f t="shared" si="1"/>
        <v>2.1129858353093587</v>
      </c>
      <c r="AP83">
        <v>571</v>
      </c>
    </row>
    <row r="84" spans="1:42" hidden="1" x14ac:dyDescent="0.3">
      <c r="A84">
        <v>18898</v>
      </c>
      <c r="B84" t="s">
        <v>1518</v>
      </c>
      <c r="C84">
        <f>LEN(Table1[[#This Row],[TCE_sequence]])</f>
        <v>20</v>
      </c>
      <c r="D84" t="s">
        <v>26</v>
      </c>
      <c r="E84">
        <v>1</v>
      </c>
      <c r="F84">
        <f>LOG10(Table1[[#This Row],[Mtb_NP_Prtn_count]]+1)</f>
        <v>0.3010299956639812</v>
      </c>
      <c r="G84">
        <f>(Table1[[#This Row],[log_Mtb_NP_Prtn_count]]-MIN(Table1[log_Mtb_NP_Prtn_count]))/(MAX(Table1[log_Mtb_NP_Prtn_count])-MIN(Table1[log_Mtb_NP_Prtn_count]))</f>
        <v>0.23137821315975918</v>
      </c>
      <c r="H84" t="s">
        <v>243</v>
      </c>
      <c r="I84">
        <v>1</v>
      </c>
      <c r="J84" t="s">
        <v>82</v>
      </c>
      <c r="K84">
        <v>0</v>
      </c>
      <c r="L84" t="s">
        <v>1519</v>
      </c>
      <c r="M84">
        <v>1</v>
      </c>
      <c r="N84" t="s">
        <v>496</v>
      </c>
      <c r="O84" t="s">
        <v>496</v>
      </c>
      <c r="P84" t="s">
        <v>495</v>
      </c>
      <c r="Q84" t="s">
        <v>496</v>
      </c>
      <c r="R84" t="s">
        <v>412</v>
      </c>
      <c r="S84">
        <v>7</v>
      </c>
      <c r="T84">
        <f>LOG10(Table1[[#This Row],[Locus_count]]+1)</f>
        <v>0.90308998699194354</v>
      </c>
      <c r="U84">
        <f>(Table1[[#This Row],[log_Locus_count]]-MIN(Table1[log_Locus_count]))/(MAX(Table1[log_Locus_count])-MIN(Table1[log_Locus_count]))</f>
        <v>1</v>
      </c>
      <c r="V84" t="s">
        <v>1520</v>
      </c>
      <c r="W84">
        <v>58</v>
      </c>
      <c r="X84">
        <f>LOG10(Table1[[#This Row],[Alleles_count]]+1)</f>
        <v>1.7708520116421442</v>
      </c>
      <c r="Y84">
        <f>(Table1[[#This Row],[log_Alleles_count]]-MIN(Table1[log_Alleles_count]))/(MAX(Table1[log_Alleles_count])-MIN(Table1[log_Alleles_count]))</f>
        <v>0.87087209779255936</v>
      </c>
      <c r="Z84">
        <v>1</v>
      </c>
      <c r="AA84">
        <v>1</v>
      </c>
      <c r="AB84">
        <v>0.99929999999999997</v>
      </c>
      <c r="AC84">
        <v>0.98519999999999996</v>
      </c>
      <c r="AD84" t="s">
        <v>1521</v>
      </c>
      <c r="AE84" t="s">
        <v>1522</v>
      </c>
      <c r="AF84">
        <v>1</v>
      </c>
      <c r="AG84">
        <v>0.99629999999999996</v>
      </c>
      <c r="AH84" t="s">
        <v>505</v>
      </c>
      <c r="AI84" t="s">
        <v>243</v>
      </c>
      <c r="AJ84" t="s">
        <v>898</v>
      </c>
      <c r="AK84">
        <v>1</v>
      </c>
      <c r="AL84" t="s">
        <v>236</v>
      </c>
      <c r="AM84" s="10">
        <v>1</v>
      </c>
      <c r="AN84">
        <f>(Table1[[#This Row],[HEG_expr_score]]-MIN(Table1[HEG_expr_score]))/(MAX(Table1[HEG_expr_score])-MIN(Table1[HEG_expr_score]))</f>
        <v>0.33333333333333331</v>
      </c>
      <c r="AO84">
        <f t="shared" si="1"/>
        <v>4.4318836442856515</v>
      </c>
      <c r="AP84">
        <v>96</v>
      </c>
    </row>
    <row r="85" spans="1:42" hidden="1" x14ac:dyDescent="0.3">
      <c r="A85">
        <v>19050</v>
      </c>
      <c r="B85" t="s">
        <v>2604</v>
      </c>
      <c r="C85">
        <f>LEN(Table1[[#This Row],[TCE_sequence]])</f>
        <v>25</v>
      </c>
      <c r="D85" t="s">
        <v>39</v>
      </c>
      <c r="E85">
        <v>1</v>
      </c>
      <c r="F85">
        <f>LOG10(Table1[[#This Row],[Mtb_NP_Prtn_count]]+1)</f>
        <v>0.3010299956639812</v>
      </c>
      <c r="G85">
        <f>(Table1[[#This Row],[log_Mtb_NP_Prtn_count]]-MIN(Table1[log_Mtb_NP_Prtn_count]))/(MAX(Table1[log_Mtb_NP_Prtn_count])-MIN(Table1[log_Mtb_NP_Prtn_count]))</f>
        <v>0.23137821315975918</v>
      </c>
      <c r="H85" t="s">
        <v>274</v>
      </c>
      <c r="I85">
        <v>1</v>
      </c>
      <c r="J85" t="s">
        <v>82</v>
      </c>
      <c r="K85">
        <v>0</v>
      </c>
      <c r="L85" t="s">
        <v>82</v>
      </c>
      <c r="M85">
        <v>0</v>
      </c>
      <c r="N85" t="s">
        <v>495</v>
      </c>
      <c r="O85" t="s">
        <v>496</v>
      </c>
      <c r="P85" t="s">
        <v>496</v>
      </c>
      <c r="Q85" t="s">
        <v>496</v>
      </c>
      <c r="R85" t="s">
        <v>406</v>
      </c>
      <c r="S85">
        <v>2</v>
      </c>
      <c r="T85">
        <f>LOG10(Table1[[#This Row],[Locus_count]]+1)</f>
        <v>0.47712125471966244</v>
      </c>
      <c r="U85">
        <f>(Table1[[#This Row],[log_Locus_count]]-MIN(Table1[log_Locus_count]))/(MAX(Table1[log_Locus_count])-MIN(Table1[log_Locus_count]))</f>
        <v>0.52832083357371873</v>
      </c>
      <c r="V85" t="s">
        <v>2605</v>
      </c>
      <c r="W85">
        <v>2</v>
      </c>
      <c r="X85">
        <f>LOG10(Table1[[#This Row],[Alleles_count]]+1)</f>
        <v>0.47712125471966244</v>
      </c>
      <c r="Y85">
        <f>(Table1[[#This Row],[log_Alleles_count]]-MIN(Table1[log_Alleles_count]))/(MAX(Table1[log_Alleles_count])-MIN(Table1[log_Alleles_count]))</f>
        <v>0.23463936301137822</v>
      </c>
      <c r="Z85">
        <v>0.59240000000000004</v>
      </c>
      <c r="AA85">
        <v>0.55130000000000001</v>
      </c>
      <c r="AB85">
        <v>0.59619999999999995</v>
      </c>
      <c r="AC85">
        <v>0.44879999999999998</v>
      </c>
      <c r="AD85" t="s">
        <v>2606</v>
      </c>
      <c r="AE85" t="s">
        <v>2607</v>
      </c>
      <c r="AF85">
        <v>2</v>
      </c>
      <c r="AG85">
        <v>1</v>
      </c>
      <c r="AH85" t="s">
        <v>563</v>
      </c>
      <c r="AI85" t="s">
        <v>274</v>
      </c>
      <c r="AJ85" t="s">
        <v>2342</v>
      </c>
      <c r="AK85">
        <v>1</v>
      </c>
      <c r="AL85" t="s">
        <v>236</v>
      </c>
      <c r="AM85" s="12">
        <v>1</v>
      </c>
      <c r="AN85">
        <f>(Table1[[#This Row],[HEG_expr_score]]-MIN(Table1[HEG_expr_score]))/(MAX(Table1[HEG_expr_score])-MIN(Table1[HEG_expr_score]))</f>
        <v>0.33333333333333331</v>
      </c>
      <c r="AO85">
        <f t="shared" si="1"/>
        <v>2.9200717430781897</v>
      </c>
      <c r="AP85">
        <v>481</v>
      </c>
    </row>
    <row r="86" spans="1:42" hidden="1" x14ac:dyDescent="0.3">
      <c r="A86">
        <v>19348</v>
      </c>
      <c r="B86" t="s">
        <v>1915</v>
      </c>
      <c r="C86">
        <f>LEN(Table1[[#This Row],[TCE_sequence]])</f>
        <v>20</v>
      </c>
      <c r="D86" t="s">
        <v>34</v>
      </c>
      <c r="E86">
        <v>1</v>
      </c>
      <c r="F86">
        <f>LOG10(Table1[[#This Row],[Mtb_NP_Prtn_count]]+1)</f>
        <v>0.3010299956639812</v>
      </c>
      <c r="G86">
        <f>(Table1[[#This Row],[log_Mtb_NP_Prtn_count]]-MIN(Table1[log_Mtb_NP_Prtn_count]))/(MAX(Table1[log_Mtb_NP_Prtn_count])-MIN(Table1[log_Mtb_NP_Prtn_count]))</f>
        <v>0.23137821315975918</v>
      </c>
      <c r="H86" t="s">
        <v>279</v>
      </c>
      <c r="I86">
        <v>1</v>
      </c>
      <c r="J86" t="s">
        <v>82</v>
      </c>
      <c r="K86">
        <v>0</v>
      </c>
      <c r="L86" t="s">
        <v>82</v>
      </c>
      <c r="M86">
        <v>0</v>
      </c>
      <c r="N86" t="s">
        <v>495</v>
      </c>
      <c r="O86" t="s">
        <v>496</v>
      </c>
      <c r="P86" t="s">
        <v>496</v>
      </c>
      <c r="Q86" t="s">
        <v>496</v>
      </c>
      <c r="R86" t="s">
        <v>416</v>
      </c>
      <c r="S86">
        <v>4</v>
      </c>
      <c r="T86">
        <f>LOG10(Table1[[#This Row],[Locus_count]]+1)</f>
        <v>0.69897000433601886</v>
      </c>
      <c r="U86">
        <f>(Table1[[#This Row],[log_Locus_count]]-MIN(Table1[log_Locus_count]))/(MAX(Table1[log_Locus_count])-MIN(Table1[log_Locus_count]))</f>
        <v>0.77397603162912088</v>
      </c>
      <c r="V86" t="s">
        <v>1916</v>
      </c>
      <c r="W86">
        <v>52</v>
      </c>
      <c r="X86">
        <f>LOG10(Table1[[#This Row],[Alleles_count]]+1)</f>
        <v>1.7242758696007889</v>
      </c>
      <c r="Y86">
        <f>(Table1[[#This Row],[log_Alleles_count]]-MIN(Table1[log_Alleles_count]))/(MAX(Table1[log_Alleles_count])-MIN(Table1[log_Alleles_count]))</f>
        <v>0.84796681702376964</v>
      </c>
      <c r="Z86">
        <v>1</v>
      </c>
      <c r="AA86">
        <v>1</v>
      </c>
      <c r="AB86">
        <v>0.99960000000000004</v>
      </c>
      <c r="AC86">
        <v>0.73109999999999997</v>
      </c>
      <c r="AD86" t="s">
        <v>82</v>
      </c>
      <c r="AE86" t="s">
        <v>82</v>
      </c>
      <c r="AF86">
        <v>0</v>
      </c>
      <c r="AG86">
        <v>1</v>
      </c>
      <c r="AH86" t="s">
        <v>563</v>
      </c>
      <c r="AI86" t="s">
        <v>279</v>
      </c>
      <c r="AJ86" t="s">
        <v>1917</v>
      </c>
      <c r="AK86">
        <v>1</v>
      </c>
      <c r="AL86" t="s">
        <v>236</v>
      </c>
      <c r="AM86" s="10">
        <v>1</v>
      </c>
      <c r="AN86">
        <f>(Table1[[#This Row],[HEG_expr_score]]-MIN(Table1[HEG_expr_score]))/(MAX(Table1[HEG_expr_score])-MIN(Table1[HEG_expr_score]))</f>
        <v>0.33333333333333331</v>
      </c>
      <c r="AO86">
        <f t="shared" si="1"/>
        <v>4.1866543951459834</v>
      </c>
      <c r="AP86">
        <v>215</v>
      </c>
    </row>
    <row r="87" spans="1:42" hidden="1" x14ac:dyDescent="0.3">
      <c r="A87">
        <v>19359</v>
      </c>
      <c r="B87" t="s">
        <v>2045</v>
      </c>
      <c r="C87">
        <f>LEN(Table1[[#This Row],[TCE_sequence]])</f>
        <v>20</v>
      </c>
      <c r="D87" t="s">
        <v>34</v>
      </c>
      <c r="E87">
        <v>1</v>
      </c>
      <c r="F87">
        <f>LOG10(Table1[[#This Row],[Mtb_NP_Prtn_count]]+1)</f>
        <v>0.3010299956639812</v>
      </c>
      <c r="G87">
        <f>(Table1[[#This Row],[log_Mtb_NP_Prtn_count]]-MIN(Table1[log_Mtb_NP_Prtn_count]))/(MAX(Table1[log_Mtb_NP_Prtn_count])-MIN(Table1[log_Mtb_NP_Prtn_count]))</f>
        <v>0.23137821315975918</v>
      </c>
      <c r="H87" t="s">
        <v>279</v>
      </c>
      <c r="I87">
        <v>1</v>
      </c>
      <c r="J87" t="s">
        <v>82</v>
      </c>
      <c r="K87">
        <v>0</v>
      </c>
      <c r="L87" t="s">
        <v>82</v>
      </c>
      <c r="M87">
        <v>0</v>
      </c>
      <c r="N87" t="s">
        <v>495</v>
      </c>
      <c r="O87" t="s">
        <v>496</v>
      </c>
      <c r="P87" t="s">
        <v>496</v>
      </c>
      <c r="Q87" t="s">
        <v>496</v>
      </c>
      <c r="R87" t="s">
        <v>396</v>
      </c>
      <c r="S87">
        <v>4</v>
      </c>
      <c r="T87">
        <f>LOG10(Table1[[#This Row],[Locus_count]]+1)</f>
        <v>0.69897000433601886</v>
      </c>
      <c r="U87">
        <f>(Table1[[#This Row],[log_Locus_count]]-MIN(Table1[log_Locus_count]))/(MAX(Table1[log_Locus_count])-MIN(Table1[log_Locus_count]))</f>
        <v>0.77397603162912088</v>
      </c>
      <c r="V87" t="s">
        <v>2046</v>
      </c>
      <c r="W87">
        <v>32</v>
      </c>
      <c r="X87">
        <f>LOG10(Table1[[#This Row],[Alleles_count]]+1)</f>
        <v>1.5185139398778875</v>
      </c>
      <c r="Y87">
        <f>(Table1[[#This Row],[log_Alleles_count]]-MIN(Table1[log_Alleles_count]))/(MAX(Table1[log_Alleles_count])-MIN(Table1[log_Alleles_count]))</f>
        <v>0.74677692526231187</v>
      </c>
      <c r="Z87">
        <v>0.97619999999999996</v>
      </c>
      <c r="AA87">
        <v>0.9899</v>
      </c>
      <c r="AB87">
        <v>0.9819</v>
      </c>
      <c r="AC87">
        <v>0.56659999999999999</v>
      </c>
      <c r="AD87" t="s">
        <v>82</v>
      </c>
      <c r="AE87" t="s">
        <v>82</v>
      </c>
      <c r="AF87">
        <v>0</v>
      </c>
      <c r="AG87">
        <v>1</v>
      </c>
      <c r="AH87" t="s">
        <v>563</v>
      </c>
      <c r="AI87" t="s">
        <v>279</v>
      </c>
      <c r="AJ87" t="s">
        <v>2047</v>
      </c>
      <c r="AK87">
        <v>1</v>
      </c>
      <c r="AL87" t="s">
        <v>236</v>
      </c>
      <c r="AM87" s="12">
        <v>1</v>
      </c>
      <c r="AN87">
        <f>(Table1[[#This Row],[HEG_expr_score]]-MIN(Table1[HEG_expr_score]))/(MAX(Table1[HEG_expr_score])-MIN(Table1[HEG_expr_score]))</f>
        <v>0.33333333333333331</v>
      </c>
      <c r="AO87">
        <f t="shared" si="1"/>
        <v>4.0616645033845256</v>
      </c>
      <c r="AP87">
        <v>261</v>
      </c>
    </row>
    <row r="88" spans="1:42" hidden="1" x14ac:dyDescent="0.3">
      <c r="A88">
        <v>19863</v>
      </c>
      <c r="B88" t="s">
        <v>2227</v>
      </c>
      <c r="C88">
        <f>LEN(Table1[[#This Row],[TCE_sequence]])</f>
        <v>20</v>
      </c>
      <c r="D88" t="s">
        <v>43</v>
      </c>
      <c r="E88">
        <v>1</v>
      </c>
      <c r="F88">
        <f>LOG10(Table1[[#This Row],[Mtb_NP_Prtn_count]]+1)</f>
        <v>0.3010299956639812</v>
      </c>
      <c r="G88">
        <f>(Table1[[#This Row],[log_Mtb_NP_Prtn_count]]-MIN(Table1[log_Mtb_NP_Prtn_count]))/(MAX(Table1[log_Mtb_NP_Prtn_count])-MIN(Table1[log_Mtb_NP_Prtn_count]))</f>
        <v>0.23137821315975918</v>
      </c>
      <c r="H88" t="s">
        <v>240</v>
      </c>
      <c r="I88">
        <v>1</v>
      </c>
      <c r="J88" t="s">
        <v>82</v>
      </c>
      <c r="K88">
        <v>0</v>
      </c>
      <c r="L88" t="s">
        <v>82</v>
      </c>
      <c r="M88">
        <v>0</v>
      </c>
      <c r="N88" t="s">
        <v>495</v>
      </c>
      <c r="O88" t="s">
        <v>496</v>
      </c>
      <c r="P88" t="s">
        <v>496</v>
      </c>
      <c r="Q88" t="s">
        <v>496</v>
      </c>
      <c r="R88" t="s">
        <v>398</v>
      </c>
      <c r="S88">
        <v>3</v>
      </c>
      <c r="T88">
        <f>LOG10(Table1[[#This Row],[Locus_count]]+1)</f>
        <v>0.6020599913279624</v>
      </c>
      <c r="U88">
        <f>(Table1[[#This Row],[log_Locus_count]]-MIN(Table1[log_Locus_count]))/(MAX(Table1[log_Locus_count])-MIN(Table1[log_Locus_count]))</f>
        <v>0.66666666666666674</v>
      </c>
      <c r="V88" t="s">
        <v>2228</v>
      </c>
      <c r="W88">
        <v>8</v>
      </c>
      <c r="X88">
        <f>LOG10(Table1[[#This Row],[Alleles_count]]+1)</f>
        <v>0.95424250943932487</v>
      </c>
      <c r="Y88">
        <f>(Table1[[#This Row],[log_Alleles_count]]-MIN(Table1[log_Alleles_count]))/(MAX(Table1[log_Alleles_count])-MIN(Table1[log_Alleles_count]))</f>
        <v>0.46927872602275644</v>
      </c>
      <c r="Z88">
        <v>0.78859999999999997</v>
      </c>
      <c r="AA88">
        <v>0.72660000000000002</v>
      </c>
      <c r="AB88">
        <v>0.77690000000000003</v>
      </c>
      <c r="AC88">
        <v>0.54</v>
      </c>
      <c r="AD88" t="s">
        <v>82</v>
      </c>
      <c r="AE88" t="s">
        <v>82</v>
      </c>
      <c r="AF88">
        <v>0</v>
      </c>
      <c r="AG88">
        <v>0.94140000000000001</v>
      </c>
      <c r="AH88" t="s">
        <v>778</v>
      </c>
      <c r="AI88" t="s">
        <v>240</v>
      </c>
      <c r="AJ88" t="s">
        <v>2229</v>
      </c>
      <c r="AK88">
        <v>1</v>
      </c>
      <c r="AL88" t="s">
        <v>238</v>
      </c>
      <c r="AM88" s="10">
        <v>2</v>
      </c>
      <c r="AN88">
        <f>(Table1[[#This Row],[HEG_expr_score]]-MIN(Table1[HEG_expr_score]))/(MAX(Table1[HEG_expr_score])-MIN(Table1[HEG_expr_score]))</f>
        <v>0.66666666666666663</v>
      </c>
      <c r="AO88">
        <f t="shared" si="1"/>
        <v>3.7639902725158483</v>
      </c>
      <c r="AP88">
        <v>330</v>
      </c>
    </row>
    <row r="89" spans="1:42" hidden="1" x14ac:dyDescent="0.3">
      <c r="A89">
        <v>20015</v>
      </c>
      <c r="B89" t="s">
        <v>776</v>
      </c>
      <c r="C89">
        <f>LEN(Table1[[#This Row],[TCE_sequence]])</f>
        <v>20</v>
      </c>
      <c r="D89" t="s">
        <v>43</v>
      </c>
      <c r="E89">
        <v>1</v>
      </c>
      <c r="F89">
        <f>LOG10(Table1[[#This Row],[Mtb_NP_Prtn_count]]+1)</f>
        <v>0.3010299956639812</v>
      </c>
      <c r="G89">
        <f>(Table1[[#This Row],[log_Mtb_NP_Prtn_count]]-MIN(Table1[log_Mtb_NP_Prtn_count]))/(MAX(Table1[log_Mtb_NP_Prtn_count])-MIN(Table1[log_Mtb_NP_Prtn_count]))</f>
        <v>0.23137821315975918</v>
      </c>
      <c r="H89" t="s">
        <v>240</v>
      </c>
      <c r="I89">
        <v>1</v>
      </c>
      <c r="J89" t="s">
        <v>82</v>
      </c>
      <c r="K89">
        <v>0</v>
      </c>
      <c r="L89" t="s">
        <v>82</v>
      </c>
      <c r="M89">
        <v>0</v>
      </c>
      <c r="N89" t="s">
        <v>495</v>
      </c>
      <c r="O89" t="s">
        <v>496</v>
      </c>
      <c r="P89" t="s">
        <v>496</v>
      </c>
      <c r="Q89" t="s">
        <v>496</v>
      </c>
      <c r="R89" t="s">
        <v>425</v>
      </c>
      <c r="S89">
        <v>3</v>
      </c>
      <c r="T89">
        <f>LOG10(Table1[[#This Row],[Locus_count]]+1)</f>
        <v>0.6020599913279624</v>
      </c>
      <c r="U89">
        <f>(Table1[[#This Row],[log_Locus_count]]-MIN(Table1[log_Locus_count]))/(MAX(Table1[log_Locus_count])-MIN(Table1[log_Locus_count]))</f>
        <v>0.66666666666666674</v>
      </c>
      <c r="V89" t="s">
        <v>777</v>
      </c>
      <c r="W89">
        <v>12</v>
      </c>
      <c r="X89">
        <f>LOG10(Table1[[#This Row],[Alleles_count]]+1)</f>
        <v>1.1139433523068367</v>
      </c>
      <c r="Y89">
        <f>(Table1[[#This Row],[log_Alleles_count]]-MIN(Table1[log_Alleles_count]))/(MAX(Table1[log_Alleles_count])-MIN(Table1[log_Alleles_count]))</f>
        <v>0.54781663158060112</v>
      </c>
      <c r="Z89">
        <v>0.88449999999999995</v>
      </c>
      <c r="AA89">
        <v>0.95989999999999998</v>
      </c>
      <c r="AB89">
        <v>0.87129999999999996</v>
      </c>
      <c r="AC89">
        <v>9.7199999999999995E-2</v>
      </c>
      <c r="AD89" t="s">
        <v>82</v>
      </c>
      <c r="AE89" t="s">
        <v>82</v>
      </c>
      <c r="AF89">
        <v>0</v>
      </c>
      <c r="AG89">
        <v>0.94140000000000001</v>
      </c>
      <c r="AH89" t="s">
        <v>778</v>
      </c>
      <c r="AI89" t="s">
        <v>240</v>
      </c>
      <c r="AJ89" t="s">
        <v>779</v>
      </c>
      <c r="AK89">
        <v>1</v>
      </c>
      <c r="AL89" t="s">
        <v>238</v>
      </c>
      <c r="AM89" s="12">
        <v>2</v>
      </c>
      <c r="AN89">
        <f>(Table1[[#This Row],[HEG_expr_score]]-MIN(Table1[HEG_expr_score]))/(MAX(Table1[HEG_expr_score])-MIN(Table1[HEG_expr_score]))</f>
        <v>0.66666666666666663</v>
      </c>
      <c r="AO89">
        <f t="shared" si="1"/>
        <v>3.9384281780736932</v>
      </c>
      <c r="AP89">
        <v>299</v>
      </c>
    </row>
    <row r="90" spans="1:42" hidden="1" x14ac:dyDescent="0.3">
      <c r="A90">
        <v>20016</v>
      </c>
      <c r="B90" t="s">
        <v>801</v>
      </c>
      <c r="C90">
        <f>LEN(Table1[[#This Row],[TCE_sequence]])</f>
        <v>18</v>
      </c>
      <c r="D90" t="s">
        <v>30</v>
      </c>
      <c r="E90">
        <v>1</v>
      </c>
      <c r="F90">
        <f>LOG10(Table1[[#This Row],[Mtb_NP_Prtn_count]]+1)</f>
        <v>0.3010299956639812</v>
      </c>
      <c r="G90">
        <f>(Table1[[#This Row],[log_Mtb_NP_Prtn_count]]-MIN(Table1[log_Mtb_NP_Prtn_count]))/(MAX(Table1[log_Mtb_NP_Prtn_count])-MIN(Table1[log_Mtb_NP_Prtn_count]))</f>
        <v>0.23137821315975918</v>
      </c>
      <c r="H90" t="s">
        <v>244</v>
      </c>
      <c r="I90">
        <v>1</v>
      </c>
      <c r="J90" t="s">
        <v>82</v>
      </c>
      <c r="K90">
        <v>0</v>
      </c>
      <c r="L90" t="s">
        <v>82</v>
      </c>
      <c r="M90">
        <v>0</v>
      </c>
      <c r="N90" t="s">
        <v>495</v>
      </c>
      <c r="O90" t="s">
        <v>496</v>
      </c>
      <c r="P90" t="s">
        <v>496</v>
      </c>
      <c r="Q90" t="s">
        <v>496</v>
      </c>
      <c r="R90" t="s">
        <v>440</v>
      </c>
      <c r="S90">
        <v>5</v>
      </c>
      <c r="T90">
        <f>LOG10(Table1[[#This Row],[Locus_count]]+1)</f>
        <v>0.77815125038364363</v>
      </c>
      <c r="U90">
        <f>(Table1[[#This Row],[log_Locus_count]]-MIN(Table1[log_Locus_count]))/(MAX(Table1[log_Locus_count])-MIN(Table1[log_Locus_count]))</f>
        <v>0.8616541669070521</v>
      </c>
      <c r="V90" t="s">
        <v>802</v>
      </c>
      <c r="W90">
        <v>15</v>
      </c>
      <c r="X90">
        <f>LOG10(Table1[[#This Row],[Alleles_count]]+1)</f>
        <v>1.2041199826559248</v>
      </c>
      <c r="Y90">
        <f>(Table1[[#This Row],[log_Alleles_count]]-MIN(Table1[log_Alleles_count]))/(MAX(Table1[log_Alleles_count])-MIN(Table1[log_Alleles_count]))</f>
        <v>0.59216382193173045</v>
      </c>
      <c r="Z90">
        <v>0.99990000000000001</v>
      </c>
      <c r="AA90">
        <v>0.99960000000000004</v>
      </c>
      <c r="AB90">
        <v>0.95699999999999996</v>
      </c>
      <c r="AC90">
        <v>0.59989999999999999</v>
      </c>
      <c r="AD90" t="s">
        <v>82</v>
      </c>
      <c r="AE90" t="s">
        <v>82</v>
      </c>
      <c r="AF90">
        <v>0</v>
      </c>
      <c r="AG90">
        <v>0.99270000000000003</v>
      </c>
      <c r="AH90" t="s">
        <v>530</v>
      </c>
      <c r="AI90" t="s">
        <v>244</v>
      </c>
      <c r="AJ90" t="s">
        <v>803</v>
      </c>
      <c r="AK90">
        <v>1</v>
      </c>
      <c r="AL90" t="s">
        <v>236</v>
      </c>
      <c r="AM90" s="12">
        <v>1</v>
      </c>
      <c r="AN90">
        <f>(Table1[[#This Row],[HEG_expr_score]]-MIN(Table1[HEG_expr_score]))/(MAX(Table1[HEG_expr_score])-MIN(Table1[HEG_expr_score]))</f>
        <v>0.33333333333333331</v>
      </c>
      <c r="AO90">
        <f t="shared" si="1"/>
        <v>4.0111295353318752</v>
      </c>
      <c r="AP90">
        <v>275</v>
      </c>
    </row>
    <row r="91" spans="1:42" hidden="1" x14ac:dyDescent="0.3">
      <c r="A91">
        <v>20048</v>
      </c>
      <c r="B91" t="s">
        <v>665</v>
      </c>
      <c r="C91">
        <f>LEN(Table1[[#This Row],[TCE_sequence]])</f>
        <v>18</v>
      </c>
      <c r="D91" t="s">
        <v>30</v>
      </c>
      <c r="E91">
        <v>1</v>
      </c>
      <c r="F91">
        <f>LOG10(Table1[[#This Row],[Mtb_NP_Prtn_count]]+1)</f>
        <v>0.3010299956639812</v>
      </c>
      <c r="G91">
        <f>(Table1[[#This Row],[log_Mtb_NP_Prtn_count]]-MIN(Table1[log_Mtb_NP_Prtn_count]))/(MAX(Table1[log_Mtb_NP_Prtn_count])-MIN(Table1[log_Mtb_NP_Prtn_count]))</f>
        <v>0.23137821315975918</v>
      </c>
      <c r="H91" t="s">
        <v>244</v>
      </c>
      <c r="I91">
        <v>1</v>
      </c>
      <c r="J91" t="s">
        <v>82</v>
      </c>
      <c r="K91">
        <v>0</v>
      </c>
      <c r="L91" t="s">
        <v>82</v>
      </c>
      <c r="M91">
        <v>0</v>
      </c>
      <c r="N91" t="s">
        <v>495</v>
      </c>
      <c r="O91" t="s">
        <v>496</v>
      </c>
      <c r="P91" t="s">
        <v>496</v>
      </c>
      <c r="Q91" t="s">
        <v>496</v>
      </c>
      <c r="R91" t="s">
        <v>421</v>
      </c>
      <c r="S91">
        <v>3</v>
      </c>
      <c r="T91">
        <f>LOG10(Table1[[#This Row],[Locus_count]]+1)</f>
        <v>0.6020599913279624</v>
      </c>
      <c r="U91">
        <f>(Table1[[#This Row],[log_Locus_count]]-MIN(Table1[log_Locus_count]))/(MAX(Table1[log_Locus_count])-MIN(Table1[log_Locus_count]))</f>
        <v>0.66666666666666674</v>
      </c>
      <c r="V91" t="s">
        <v>666</v>
      </c>
      <c r="W91">
        <v>13</v>
      </c>
      <c r="X91">
        <f>LOG10(Table1[[#This Row],[Alleles_count]]+1)</f>
        <v>1.146128035678238</v>
      </c>
      <c r="Y91">
        <f>(Table1[[#This Row],[log_Alleles_count]]-MIN(Table1[log_Alleles_count]))/(MAX(Table1[log_Alleles_count])-MIN(Table1[log_Alleles_count]))</f>
        <v>0.56364446052405415</v>
      </c>
      <c r="Z91">
        <v>0.67930000000000001</v>
      </c>
      <c r="AA91">
        <v>0.54469999999999996</v>
      </c>
      <c r="AB91">
        <v>0.57640000000000002</v>
      </c>
      <c r="AC91">
        <v>0.41699999999999998</v>
      </c>
      <c r="AD91" t="s">
        <v>82</v>
      </c>
      <c r="AE91" t="s">
        <v>82</v>
      </c>
      <c r="AF91">
        <v>0</v>
      </c>
      <c r="AG91">
        <v>0.99270000000000003</v>
      </c>
      <c r="AH91" t="s">
        <v>530</v>
      </c>
      <c r="AI91" t="s">
        <v>244</v>
      </c>
      <c r="AJ91" t="s">
        <v>667</v>
      </c>
      <c r="AK91">
        <v>1</v>
      </c>
      <c r="AL91" t="s">
        <v>236</v>
      </c>
      <c r="AM91" s="12">
        <v>1</v>
      </c>
      <c r="AN91">
        <f>(Table1[[#This Row],[HEG_expr_score]]-MIN(Table1[HEG_expr_score]))/(MAX(Table1[HEG_expr_score])-MIN(Table1[HEG_expr_score]))</f>
        <v>0.33333333333333331</v>
      </c>
      <c r="AO91">
        <f t="shared" si="1"/>
        <v>3.4670226736838137</v>
      </c>
      <c r="AP91">
        <v>389</v>
      </c>
    </row>
    <row r="92" spans="1:42" hidden="1" x14ac:dyDescent="0.3">
      <c r="A92">
        <v>20369</v>
      </c>
      <c r="B92" t="s">
        <v>2537</v>
      </c>
      <c r="C92">
        <f>LEN(Table1[[#This Row],[TCE_sequence]])</f>
        <v>9</v>
      </c>
      <c r="D92" t="s">
        <v>28</v>
      </c>
      <c r="E92">
        <v>1</v>
      </c>
      <c r="F92">
        <f>LOG10(Table1[[#This Row],[Mtb_NP_Prtn_count]]+1)</f>
        <v>0.3010299956639812</v>
      </c>
      <c r="G92">
        <f>(Table1[[#This Row],[log_Mtb_NP_Prtn_count]]-MIN(Table1[log_Mtb_NP_Prtn_count]))/(MAX(Table1[log_Mtb_NP_Prtn_count])-MIN(Table1[log_Mtb_NP_Prtn_count]))</f>
        <v>0.23137821315975918</v>
      </c>
      <c r="H92" t="s">
        <v>309</v>
      </c>
      <c r="I92">
        <v>1</v>
      </c>
      <c r="J92" t="s">
        <v>82</v>
      </c>
      <c r="K92">
        <v>0</v>
      </c>
      <c r="L92" t="s">
        <v>82</v>
      </c>
      <c r="M92">
        <v>0</v>
      </c>
      <c r="N92" t="s">
        <v>495</v>
      </c>
      <c r="O92" t="s">
        <v>496</v>
      </c>
      <c r="P92" t="s">
        <v>496</v>
      </c>
      <c r="Q92" t="s">
        <v>496</v>
      </c>
      <c r="R92" t="s">
        <v>384</v>
      </c>
      <c r="S92">
        <v>2</v>
      </c>
      <c r="T92">
        <f>LOG10(Table1[[#This Row],[Locus_count]]+1)</f>
        <v>0.47712125471966244</v>
      </c>
      <c r="U92">
        <f>(Table1[[#This Row],[log_Locus_count]]-MIN(Table1[log_Locus_count]))/(MAX(Table1[log_Locus_count])-MIN(Table1[log_Locus_count]))</f>
        <v>0.52832083357371873</v>
      </c>
      <c r="V92" t="s">
        <v>2538</v>
      </c>
      <c r="W92">
        <v>3</v>
      </c>
      <c r="X92">
        <f>LOG10(Table1[[#This Row],[Alleles_count]]+1)</f>
        <v>0.6020599913279624</v>
      </c>
      <c r="Y92">
        <f>(Table1[[#This Row],[log_Alleles_count]]-MIN(Table1[log_Alleles_count]))/(MAX(Table1[log_Alleles_count])-MIN(Table1[log_Alleles_count]))</f>
        <v>0.29608191096586522</v>
      </c>
      <c r="Z92">
        <v>0.43519999999999998</v>
      </c>
      <c r="AA92">
        <v>0.24979999999999999</v>
      </c>
      <c r="AB92">
        <v>0.22550000000000001</v>
      </c>
      <c r="AC92">
        <v>0.33460000000000001</v>
      </c>
      <c r="AD92" t="s">
        <v>82</v>
      </c>
      <c r="AE92" t="s">
        <v>82</v>
      </c>
      <c r="AF92">
        <v>0</v>
      </c>
      <c r="AG92">
        <v>0.99629999999999996</v>
      </c>
      <c r="AH92" t="s">
        <v>505</v>
      </c>
      <c r="AI92" t="s">
        <v>309</v>
      </c>
      <c r="AJ92" t="s">
        <v>2539</v>
      </c>
      <c r="AK92">
        <v>1</v>
      </c>
      <c r="AL92" t="s">
        <v>234</v>
      </c>
      <c r="AM92" s="10">
        <v>2</v>
      </c>
      <c r="AN92">
        <f>(Table1[[#This Row],[HEG_expr_score]]-MIN(Table1[HEG_expr_score]))/(MAX(Table1[HEG_expr_score])-MIN(Table1[HEG_expr_score]))</f>
        <v>0.66666666666666663</v>
      </c>
      <c r="AO92">
        <f t="shared" si="1"/>
        <v>3.1539476243660096</v>
      </c>
      <c r="AP92">
        <v>451</v>
      </c>
    </row>
    <row r="93" spans="1:42" hidden="1" x14ac:dyDescent="0.3">
      <c r="A93">
        <v>20707</v>
      </c>
      <c r="B93" t="s">
        <v>2384</v>
      </c>
      <c r="C93">
        <f>LEN(Table1[[#This Row],[TCE_sequence]])</f>
        <v>17</v>
      </c>
      <c r="D93" t="s">
        <v>92</v>
      </c>
      <c r="E93">
        <v>1</v>
      </c>
      <c r="F93">
        <f>LOG10(Table1[[#This Row],[Mtb_NP_Prtn_count]]+1)</f>
        <v>0.3010299956639812</v>
      </c>
      <c r="G93">
        <f>(Table1[[#This Row],[log_Mtb_NP_Prtn_count]]-MIN(Table1[log_Mtb_NP_Prtn_count]))/(MAX(Table1[log_Mtb_NP_Prtn_count])-MIN(Table1[log_Mtb_NP_Prtn_count]))</f>
        <v>0.23137821315975918</v>
      </c>
      <c r="H93" t="s">
        <v>360</v>
      </c>
      <c r="I93">
        <v>1</v>
      </c>
      <c r="J93" t="s">
        <v>82</v>
      </c>
      <c r="K93">
        <v>0</v>
      </c>
      <c r="L93" t="s">
        <v>2385</v>
      </c>
      <c r="M93">
        <v>1</v>
      </c>
      <c r="N93" t="s">
        <v>496</v>
      </c>
      <c r="O93" t="s">
        <v>496</v>
      </c>
      <c r="P93" t="s">
        <v>495</v>
      </c>
      <c r="Q93" t="s">
        <v>496</v>
      </c>
      <c r="R93" t="s">
        <v>431</v>
      </c>
      <c r="S93">
        <v>3</v>
      </c>
      <c r="T93">
        <f>LOG10(Table1[[#This Row],[Locus_count]]+1)</f>
        <v>0.6020599913279624</v>
      </c>
      <c r="U93">
        <f>(Table1[[#This Row],[log_Locus_count]]-MIN(Table1[log_Locus_count]))/(MAX(Table1[log_Locus_count])-MIN(Table1[log_Locus_count]))</f>
        <v>0.66666666666666674</v>
      </c>
      <c r="V93" t="s">
        <v>2386</v>
      </c>
      <c r="W93">
        <v>6</v>
      </c>
      <c r="X93">
        <f>LOG10(Table1[[#This Row],[Alleles_count]]+1)</f>
        <v>0.84509804001425681</v>
      </c>
      <c r="Y93">
        <f>(Table1[[#This Row],[log_Alleles_count]]-MIN(Table1[log_Alleles_count]))/(MAX(Table1[log_Alleles_count])-MIN(Table1[log_Alleles_count]))</f>
        <v>0.41560350504112153</v>
      </c>
      <c r="Z93">
        <v>0.80369999999999997</v>
      </c>
      <c r="AA93">
        <v>0.754</v>
      </c>
      <c r="AB93">
        <v>0.84230000000000005</v>
      </c>
      <c r="AC93">
        <v>0.52980000000000005</v>
      </c>
      <c r="AD93" t="s">
        <v>82</v>
      </c>
      <c r="AE93" t="s">
        <v>82</v>
      </c>
      <c r="AF93">
        <v>0</v>
      </c>
      <c r="AG93">
        <v>0.99629999999999996</v>
      </c>
      <c r="AH93" t="s">
        <v>505</v>
      </c>
      <c r="AI93" t="s">
        <v>360</v>
      </c>
      <c r="AJ93" t="s">
        <v>2387</v>
      </c>
      <c r="AK93">
        <v>1</v>
      </c>
      <c r="AL93" t="s">
        <v>236</v>
      </c>
      <c r="AM93" s="10">
        <v>1</v>
      </c>
      <c r="AN93">
        <f>(Table1[[#This Row],[HEG_expr_score]]-MIN(Table1[HEG_expr_score]))/(MAX(Table1[HEG_expr_score])-MIN(Table1[HEG_expr_score]))</f>
        <v>0.33333333333333331</v>
      </c>
      <c r="AO93">
        <f t="shared" si="1"/>
        <v>3.4469817182008806</v>
      </c>
      <c r="AP93">
        <v>392</v>
      </c>
    </row>
    <row r="94" spans="1:42" hidden="1" x14ac:dyDescent="0.3">
      <c r="A94">
        <v>20744</v>
      </c>
      <c r="B94" t="s">
        <v>730</v>
      </c>
      <c r="C94">
        <f>LEN(Table1[[#This Row],[TCE_sequence]])</f>
        <v>25</v>
      </c>
      <c r="D94" t="s">
        <v>39</v>
      </c>
      <c r="E94">
        <v>1</v>
      </c>
      <c r="F94">
        <f>LOG10(Table1[[#This Row],[Mtb_NP_Prtn_count]]+1)</f>
        <v>0.3010299956639812</v>
      </c>
      <c r="G94">
        <f>(Table1[[#This Row],[log_Mtb_NP_Prtn_count]]-MIN(Table1[log_Mtb_NP_Prtn_count]))/(MAX(Table1[log_Mtb_NP_Prtn_count])-MIN(Table1[log_Mtb_NP_Prtn_count]))</f>
        <v>0.23137821315975918</v>
      </c>
      <c r="H94" t="s">
        <v>274</v>
      </c>
      <c r="I94">
        <v>1</v>
      </c>
      <c r="J94" t="s">
        <v>82</v>
      </c>
      <c r="K94">
        <v>0</v>
      </c>
      <c r="L94" t="s">
        <v>82</v>
      </c>
      <c r="M94">
        <v>0</v>
      </c>
      <c r="N94" t="s">
        <v>495</v>
      </c>
      <c r="O94" t="s">
        <v>496</v>
      </c>
      <c r="P94" t="s">
        <v>496</v>
      </c>
      <c r="Q94" t="s">
        <v>496</v>
      </c>
      <c r="R94" t="s">
        <v>419</v>
      </c>
      <c r="S94">
        <v>3</v>
      </c>
      <c r="T94">
        <f>LOG10(Table1[[#This Row],[Locus_count]]+1)</f>
        <v>0.6020599913279624</v>
      </c>
      <c r="U94">
        <f>(Table1[[#This Row],[log_Locus_count]]-MIN(Table1[log_Locus_count]))/(MAX(Table1[log_Locus_count])-MIN(Table1[log_Locus_count]))</f>
        <v>0.66666666666666674</v>
      </c>
      <c r="V94" t="s">
        <v>731</v>
      </c>
      <c r="W94">
        <v>16</v>
      </c>
      <c r="X94">
        <f>LOG10(Table1[[#This Row],[Alleles_count]]+1)</f>
        <v>1.2304489213782739</v>
      </c>
      <c r="Y94">
        <f>(Table1[[#This Row],[log_Alleles_count]]-MIN(Table1[log_Alleles_count]))/(MAX(Table1[log_Alleles_count])-MIN(Table1[log_Alleles_count]))</f>
        <v>0.60511190451968278</v>
      </c>
      <c r="Z94">
        <v>0.91949999999999998</v>
      </c>
      <c r="AA94">
        <v>0.86250000000000004</v>
      </c>
      <c r="AB94">
        <v>0.80489999999999995</v>
      </c>
      <c r="AC94">
        <v>0.61429999999999996</v>
      </c>
      <c r="AD94" t="s">
        <v>732</v>
      </c>
      <c r="AE94" t="s">
        <v>733</v>
      </c>
      <c r="AF94">
        <v>1</v>
      </c>
      <c r="AG94">
        <v>0.99629999999999996</v>
      </c>
      <c r="AH94" t="s">
        <v>505</v>
      </c>
      <c r="AI94" t="s">
        <v>274</v>
      </c>
      <c r="AJ94" t="s">
        <v>734</v>
      </c>
      <c r="AK94">
        <v>1</v>
      </c>
      <c r="AL94" t="s">
        <v>236</v>
      </c>
      <c r="AM94" s="12">
        <v>1</v>
      </c>
      <c r="AN94">
        <f>(Table1[[#This Row],[HEG_expr_score]]-MIN(Table1[HEG_expr_score]))/(MAX(Table1[HEG_expr_score])-MIN(Table1[HEG_expr_score]))</f>
        <v>0.33333333333333331</v>
      </c>
      <c r="AO94">
        <f t="shared" si="1"/>
        <v>3.7522901176794421</v>
      </c>
      <c r="AP94">
        <v>332</v>
      </c>
    </row>
    <row r="95" spans="1:42" hidden="1" x14ac:dyDescent="0.3">
      <c r="A95">
        <v>21078</v>
      </c>
      <c r="B95" t="s">
        <v>1802</v>
      </c>
      <c r="C95">
        <f>LEN(Table1[[#This Row],[TCE_sequence]])</f>
        <v>9</v>
      </c>
      <c r="D95" t="s">
        <v>1803</v>
      </c>
      <c r="E95">
        <v>4</v>
      </c>
      <c r="F95">
        <f>LOG10(Table1[[#This Row],[Mtb_NP_Prtn_count]]+1)</f>
        <v>0.69897000433601886</v>
      </c>
      <c r="G95">
        <f>(Table1[[#This Row],[log_Mtb_NP_Prtn_count]]-MIN(Table1[log_Mtb_NP_Prtn_count]))/(MAX(Table1[log_Mtb_NP_Prtn_count])-MIN(Table1[log_Mtb_NP_Prtn_count]))</f>
        <v>0.5372435736804817</v>
      </c>
      <c r="H95" t="s">
        <v>1804</v>
      </c>
      <c r="I95">
        <v>4</v>
      </c>
      <c r="J95" t="s">
        <v>1805</v>
      </c>
      <c r="K95">
        <v>7</v>
      </c>
      <c r="L95" t="s">
        <v>1257</v>
      </c>
      <c r="M95">
        <v>3</v>
      </c>
      <c r="N95" t="s">
        <v>496</v>
      </c>
      <c r="O95" t="s">
        <v>496</v>
      </c>
      <c r="P95" t="s">
        <v>496</v>
      </c>
      <c r="Q95" t="s">
        <v>495</v>
      </c>
      <c r="R95" t="s">
        <v>396</v>
      </c>
      <c r="S95">
        <v>4</v>
      </c>
      <c r="T95">
        <f>LOG10(Table1[[#This Row],[Locus_count]]+1)</f>
        <v>0.69897000433601886</v>
      </c>
      <c r="U95">
        <f>(Table1[[#This Row],[log_Locus_count]]-MIN(Table1[log_Locus_count]))/(MAX(Table1[log_Locus_count])-MIN(Table1[log_Locus_count]))</f>
        <v>0.77397603162912088</v>
      </c>
      <c r="V95" t="s">
        <v>1806</v>
      </c>
      <c r="W95">
        <v>6</v>
      </c>
      <c r="X95">
        <f>LOG10(Table1[[#This Row],[Alleles_count]]+1)</f>
        <v>0.84509804001425681</v>
      </c>
      <c r="Y95">
        <f>(Table1[[#This Row],[log_Alleles_count]]-MIN(Table1[log_Alleles_count]))/(MAX(Table1[log_Alleles_count])-MIN(Table1[log_Alleles_count]))</f>
        <v>0.41560350504112153</v>
      </c>
      <c r="Z95">
        <v>0.871</v>
      </c>
      <c r="AA95">
        <v>0.94599999999999995</v>
      </c>
      <c r="AB95">
        <v>0.81510000000000005</v>
      </c>
      <c r="AC95">
        <v>0.35099999999999998</v>
      </c>
      <c r="AD95" t="s">
        <v>82</v>
      </c>
      <c r="AE95" t="s">
        <v>82</v>
      </c>
      <c r="AF95">
        <v>0</v>
      </c>
      <c r="AG95">
        <v>1</v>
      </c>
      <c r="AH95" t="s">
        <v>1807</v>
      </c>
      <c r="AI95" t="s">
        <v>1808</v>
      </c>
      <c r="AJ95" t="s">
        <v>1809</v>
      </c>
      <c r="AK95">
        <v>5</v>
      </c>
      <c r="AL95" t="s">
        <v>238</v>
      </c>
      <c r="AM95" s="10">
        <v>2</v>
      </c>
      <c r="AN95">
        <f>(Table1[[#This Row],[HEG_expr_score]]-MIN(Table1[HEG_expr_score]))/(MAX(Table1[HEG_expr_score])-MIN(Table1[HEG_expr_score]))</f>
        <v>0.66666666666666663</v>
      </c>
      <c r="AO95">
        <f t="shared" si="1"/>
        <v>4.2644897770173911</v>
      </c>
      <c r="AP95">
        <v>179</v>
      </c>
    </row>
    <row r="96" spans="1:42" hidden="1" x14ac:dyDescent="0.3">
      <c r="A96">
        <v>21096</v>
      </c>
      <c r="B96" t="s">
        <v>1899</v>
      </c>
      <c r="C96">
        <f>LEN(Table1[[#This Row],[TCE_sequence]])</f>
        <v>20</v>
      </c>
      <c r="D96" t="s">
        <v>539</v>
      </c>
      <c r="E96">
        <v>2</v>
      </c>
      <c r="F96">
        <f>LOG10(Table1[[#This Row],[Mtb_NP_Prtn_count]]+1)</f>
        <v>0.47712125471966244</v>
      </c>
      <c r="G96">
        <f>(Table1[[#This Row],[log_Mtb_NP_Prtn_count]]-MIN(Table1[log_Mtb_NP_Prtn_count]))/(MAX(Table1[log_Mtb_NP_Prtn_count])-MIN(Table1[log_Mtb_NP_Prtn_count]))</f>
        <v>0.36672579134208461</v>
      </c>
      <c r="H96" t="s">
        <v>540</v>
      </c>
      <c r="I96">
        <v>2</v>
      </c>
      <c r="J96" t="s">
        <v>82</v>
      </c>
      <c r="K96">
        <v>0</v>
      </c>
      <c r="L96" t="s">
        <v>585</v>
      </c>
      <c r="M96">
        <v>2</v>
      </c>
      <c r="N96" t="s">
        <v>496</v>
      </c>
      <c r="O96" t="s">
        <v>496</v>
      </c>
      <c r="P96" t="s">
        <v>495</v>
      </c>
      <c r="Q96" t="s">
        <v>496</v>
      </c>
      <c r="R96" t="s">
        <v>446</v>
      </c>
      <c r="S96">
        <v>4</v>
      </c>
      <c r="T96">
        <f>LOG10(Table1[[#This Row],[Locus_count]]+1)</f>
        <v>0.69897000433601886</v>
      </c>
      <c r="U96">
        <f>(Table1[[#This Row],[log_Locus_count]]-MIN(Table1[log_Locus_count]))/(MAX(Table1[log_Locus_count])-MIN(Table1[log_Locus_count]))</f>
        <v>0.77397603162912088</v>
      </c>
      <c r="V96" t="s">
        <v>1900</v>
      </c>
      <c r="W96">
        <v>28</v>
      </c>
      <c r="X96">
        <f>LOG10(Table1[[#This Row],[Alleles_count]]+1)</f>
        <v>1.4623979978989561</v>
      </c>
      <c r="Y96">
        <f>(Table1[[#This Row],[log_Alleles_count]]-MIN(Table1[log_Alleles_count]))/(MAX(Table1[log_Alleles_count])-MIN(Table1[log_Alleles_count]))</f>
        <v>0.71918014823661358</v>
      </c>
      <c r="Z96">
        <v>0.99990000000000001</v>
      </c>
      <c r="AA96">
        <v>0.99729999999999996</v>
      </c>
      <c r="AB96">
        <v>0.92810000000000004</v>
      </c>
      <c r="AC96">
        <v>0.66690000000000005</v>
      </c>
      <c r="AD96" t="s">
        <v>1901</v>
      </c>
      <c r="AE96" t="s">
        <v>1902</v>
      </c>
      <c r="AF96">
        <v>1</v>
      </c>
      <c r="AG96">
        <v>1</v>
      </c>
      <c r="AH96" t="s">
        <v>707</v>
      </c>
      <c r="AI96" t="s">
        <v>540</v>
      </c>
      <c r="AJ96" t="s">
        <v>1903</v>
      </c>
      <c r="AK96">
        <v>2</v>
      </c>
      <c r="AL96" t="s">
        <v>236</v>
      </c>
      <c r="AM96" s="12">
        <v>1</v>
      </c>
      <c r="AN96">
        <f>(Table1[[#This Row],[HEG_expr_score]]-MIN(Table1[HEG_expr_score]))/(MAX(Table1[HEG_expr_score])-MIN(Table1[HEG_expr_score]))</f>
        <v>0.33333333333333331</v>
      </c>
      <c r="AO96">
        <f t="shared" si="1"/>
        <v>4.193115304541152</v>
      </c>
      <c r="AP96">
        <v>212</v>
      </c>
    </row>
    <row r="97" spans="1:42" hidden="1" x14ac:dyDescent="0.3">
      <c r="A97">
        <v>21306</v>
      </c>
      <c r="B97" t="s">
        <v>2090</v>
      </c>
      <c r="C97">
        <f>LEN(Table1[[#This Row],[TCE_sequence]])</f>
        <v>16</v>
      </c>
      <c r="D97" t="s">
        <v>71</v>
      </c>
      <c r="E97">
        <v>1</v>
      </c>
      <c r="F97">
        <f>LOG10(Table1[[#This Row],[Mtb_NP_Prtn_count]]+1)</f>
        <v>0.3010299956639812</v>
      </c>
      <c r="G97">
        <f>(Table1[[#This Row],[log_Mtb_NP_Prtn_count]]-MIN(Table1[log_Mtb_NP_Prtn_count]))/(MAX(Table1[log_Mtb_NP_Prtn_count])-MIN(Table1[log_Mtb_NP_Prtn_count]))</f>
        <v>0.23137821315975918</v>
      </c>
      <c r="H97" t="s">
        <v>273</v>
      </c>
      <c r="I97">
        <v>1</v>
      </c>
      <c r="J97" t="s">
        <v>82</v>
      </c>
      <c r="K97">
        <v>0</v>
      </c>
      <c r="L97" t="s">
        <v>82</v>
      </c>
      <c r="M97">
        <v>0</v>
      </c>
      <c r="N97" t="s">
        <v>495</v>
      </c>
      <c r="O97" t="s">
        <v>496</v>
      </c>
      <c r="P97" t="s">
        <v>496</v>
      </c>
      <c r="Q97" t="s">
        <v>496</v>
      </c>
      <c r="R97" t="s">
        <v>416</v>
      </c>
      <c r="S97">
        <v>4</v>
      </c>
      <c r="T97">
        <f>LOG10(Table1[[#This Row],[Locus_count]]+1)</f>
        <v>0.69897000433601886</v>
      </c>
      <c r="U97">
        <f>(Table1[[#This Row],[log_Locus_count]]-MIN(Table1[log_Locus_count]))/(MAX(Table1[log_Locus_count])-MIN(Table1[log_Locus_count]))</f>
        <v>0.77397603162912088</v>
      </c>
      <c r="V97" t="s">
        <v>2091</v>
      </c>
      <c r="W97">
        <v>43</v>
      </c>
      <c r="X97">
        <f>LOG10(Table1[[#This Row],[Alleles_count]]+1)</f>
        <v>1.6434526764861874</v>
      </c>
      <c r="Y97">
        <f>(Table1[[#This Row],[log_Alleles_count]]-MIN(Table1[log_Alleles_count]))/(MAX(Table1[log_Alleles_count])-MIN(Table1[log_Alleles_count]))</f>
        <v>0.80821947321679888</v>
      </c>
      <c r="Z97">
        <v>1</v>
      </c>
      <c r="AA97">
        <v>0.99980000000000002</v>
      </c>
      <c r="AB97">
        <v>0.98060000000000003</v>
      </c>
      <c r="AC97">
        <v>0.78269999999999995</v>
      </c>
      <c r="AD97" t="s">
        <v>82</v>
      </c>
      <c r="AE97" t="s">
        <v>82</v>
      </c>
      <c r="AF97">
        <v>0</v>
      </c>
      <c r="AG97">
        <v>0.86080000000000001</v>
      </c>
      <c r="AH97" t="s">
        <v>1633</v>
      </c>
      <c r="AI97" t="s">
        <v>273</v>
      </c>
      <c r="AJ97" t="s">
        <v>2092</v>
      </c>
      <c r="AK97">
        <v>1</v>
      </c>
      <c r="AL97" t="s">
        <v>236</v>
      </c>
      <c r="AM97" s="12">
        <v>1</v>
      </c>
      <c r="AN97">
        <f>(Table1[[#This Row],[HEG_expr_score]]-MIN(Table1[HEG_expr_score]))/(MAX(Table1[HEG_expr_score])-MIN(Table1[HEG_expr_score]))</f>
        <v>0.33333333333333331</v>
      </c>
      <c r="AO97">
        <f t="shared" si="1"/>
        <v>4.0077070513390121</v>
      </c>
      <c r="AP97">
        <v>277</v>
      </c>
    </row>
    <row r="98" spans="1:42" hidden="1" x14ac:dyDescent="0.3">
      <c r="A98">
        <v>21371</v>
      </c>
      <c r="B98" t="s">
        <v>2261</v>
      </c>
      <c r="C98">
        <f>LEN(Table1[[#This Row],[TCE_sequence]])</f>
        <v>25</v>
      </c>
      <c r="D98" t="s">
        <v>39</v>
      </c>
      <c r="E98">
        <v>1</v>
      </c>
      <c r="F98">
        <f>LOG10(Table1[[#This Row],[Mtb_NP_Prtn_count]]+1)</f>
        <v>0.3010299956639812</v>
      </c>
      <c r="G98">
        <f>(Table1[[#This Row],[log_Mtb_NP_Prtn_count]]-MIN(Table1[log_Mtb_NP_Prtn_count]))/(MAX(Table1[log_Mtb_NP_Prtn_count])-MIN(Table1[log_Mtb_NP_Prtn_count]))</f>
        <v>0.23137821315975918</v>
      </c>
      <c r="H98" t="s">
        <v>274</v>
      </c>
      <c r="I98">
        <v>1</v>
      </c>
      <c r="J98" t="s">
        <v>82</v>
      </c>
      <c r="K98">
        <v>0</v>
      </c>
      <c r="L98" t="s">
        <v>82</v>
      </c>
      <c r="M98">
        <v>0</v>
      </c>
      <c r="N98" t="s">
        <v>495</v>
      </c>
      <c r="O98" t="s">
        <v>496</v>
      </c>
      <c r="P98" t="s">
        <v>496</v>
      </c>
      <c r="Q98" t="s">
        <v>496</v>
      </c>
      <c r="R98" t="s">
        <v>406</v>
      </c>
      <c r="S98">
        <v>2</v>
      </c>
      <c r="T98">
        <f>LOG10(Table1[[#This Row],[Locus_count]]+1)</f>
        <v>0.47712125471966244</v>
      </c>
      <c r="U98">
        <f>(Table1[[#This Row],[log_Locus_count]]-MIN(Table1[log_Locus_count]))/(MAX(Table1[log_Locus_count])-MIN(Table1[log_Locus_count]))</f>
        <v>0.52832083357371873</v>
      </c>
      <c r="V98" t="s">
        <v>2262</v>
      </c>
      <c r="W98">
        <v>21</v>
      </c>
      <c r="X98">
        <f>LOG10(Table1[[#This Row],[Alleles_count]]+1)</f>
        <v>1.3424226808222062</v>
      </c>
      <c r="Y98">
        <f>(Table1[[#This Row],[log_Alleles_count]]-MIN(Table1[log_Alleles_count]))/(MAX(Table1[log_Alleles_count])-MIN(Table1[log_Alleles_count]))</f>
        <v>0.66017851773386627</v>
      </c>
      <c r="Z98">
        <v>0.95040000000000002</v>
      </c>
      <c r="AA98">
        <v>0.90310000000000001</v>
      </c>
      <c r="AB98">
        <v>0.92700000000000005</v>
      </c>
      <c r="AC98">
        <v>0.75049999999999994</v>
      </c>
      <c r="AD98" t="s">
        <v>2263</v>
      </c>
      <c r="AE98" t="s">
        <v>2264</v>
      </c>
      <c r="AF98">
        <v>1</v>
      </c>
      <c r="AG98">
        <v>1</v>
      </c>
      <c r="AH98" t="s">
        <v>563</v>
      </c>
      <c r="AI98" t="s">
        <v>274</v>
      </c>
      <c r="AJ98" t="s">
        <v>2265</v>
      </c>
      <c r="AK98">
        <v>1</v>
      </c>
      <c r="AL98" t="s">
        <v>236</v>
      </c>
      <c r="AM98" s="10">
        <v>1</v>
      </c>
      <c r="AN98">
        <f>(Table1[[#This Row],[HEG_expr_score]]-MIN(Table1[HEG_expr_score]))/(MAX(Table1[HEG_expr_score])-MIN(Table1[HEG_expr_score]))</f>
        <v>0.33333333333333331</v>
      </c>
      <c r="AO98">
        <f t="shared" si="1"/>
        <v>3.7036108978006776</v>
      </c>
      <c r="AP98">
        <v>343</v>
      </c>
    </row>
    <row r="99" spans="1:42" hidden="1" x14ac:dyDescent="0.3">
      <c r="A99">
        <v>21422</v>
      </c>
      <c r="B99" t="s">
        <v>645</v>
      </c>
      <c r="C99">
        <f>LEN(Table1[[#This Row],[TCE_sequence]])</f>
        <v>15</v>
      </c>
      <c r="D99" t="s">
        <v>25</v>
      </c>
      <c r="E99">
        <v>1</v>
      </c>
      <c r="F99">
        <f>LOG10(Table1[[#This Row],[Mtb_NP_Prtn_count]]+1)</f>
        <v>0.3010299956639812</v>
      </c>
      <c r="G99">
        <f>(Table1[[#This Row],[log_Mtb_NP_Prtn_count]]-MIN(Table1[log_Mtb_NP_Prtn_count]))/(MAX(Table1[log_Mtb_NP_Prtn_count])-MIN(Table1[log_Mtb_NP_Prtn_count]))</f>
        <v>0.23137821315975918</v>
      </c>
      <c r="H99" t="s">
        <v>241</v>
      </c>
      <c r="I99">
        <v>1</v>
      </c>
      <c r="J99" t="s">
        <v>82</v>
      </c>
      <c r="K99">
        <v>0</v>
      </c>
      <c r="L99" t="s">
        <v>82</v>
      </c>
      <c r="M99">
        <v>0</v>
      </c>
      <c r="N99" t="s">
        <v>495</v>
      </c>
      <c r="O99" t="s">
        <v>496</v>
      </c>
      <c r="P99" t="s">
        <v>496</v>
      </c>
      <c r="Q99" t="s">
        <v>496</v>
      </c>
      <c r="R99" t="s">
        <v>423</v>
      </c>
      <c r="S99">
        <v>3</v>
      </c>
      <c r="T99">
        <f>LOG10(Table1[[#This Row],[Locus_count]]+1)</f>
        <v>0.6020599913279624</v>
      </c>
      <c r="U99">
        <f>(Table1[[#This Row],[log_Locus_count]]-MIN(Table1[log_Locus_count]))/(MAX(Table1[log_Locus_count])-MIN(Table1[log_Locus_count]))</f>
        <v>0.66666666666666674</v>
      </c>
      <c r="V99" t="s">
        <v>646</v>
      </c>
      <c r="W99">
        <v>15</v>
      </c>
      <c r="X99">
        <f>LOG10(Table1[[#This Row],[Alleles_count]]+1)</f>
        <v>1.2041199826559248</v>
      </c>
      <c r="Y99">
        <f>(Table1[[#This Row],[log_Alleles_count]]-MIN(Table1[log_Alleles_count]))/(MAX(Table1[log_Alleles_count])-MIN(Table1[log_Alleles_count]))</f>
        <v>0.59216382193173045</v>
      </c>
      <c r="Z99">
        <v>0.58299999999999996</v>
      </c>
      <c r="AA99">
        <v>0.51249999999999996</v>
      </c>
      <c r="AB99">
        <v>0.39319999999999999</v>
      </c>
      <c r="AC99">
        <v>0.24329999999999999</v>
      </c>
      <c r="AD99" t="s">
        <v>647</v>
      </c>
      <c r="AE99" t="s">
        <v>648</v>
      </c>
      <c r="AF99">
        <v>2</v>
      </c>
      <c r="AG99">
        <v>1</v>
      </c>
      <c r="AH99" t="s">
        <v>563</v>
      </c>
      <c r="AI99" t="s">
        <v>241</v>
      </c>
      <c r="AJ99" t="s">
        <v>649</v>
      </c>
      <c r="AK99">
        <v>1</v>
      </c>
      <c r="AL99" t="s">
        <v>236</v>
      </c>
      <c r="AM99" s="10">
        <v>1</v>
      </c>
      <c r="AN99">
        <f>(Table1[[#This Row],[HEG_expr_score]]-MIN(Table1[HEG_expr_score]))/(MAX(Table1[HEG_expr_score])-MIN(Table1[HEG_expr_score]))</f>
        <v>0.33333333333333331</v>
      </c>
      <c r="AO99">
        <f t="shared" si="1"/>
        <v>3.4065420350914901</v>
      </c>
      <c r="AP99">
        <v>404</v>
      </c>
    </row>
    <row r="100" spans="1:42" hidden="1" x14ac:dyDescent="0.3">
      <c r="A100">
        <v>21423</v>
      </c>
      <c r="B100" t="s">
        <v>2831</v>
      </c>
      <c r="C100">
        <f>LEN(Table1[[#This Row],[TCE_sequence]])</f>
        <v>25</v>
      </c>
      <c r="D100" t="s">
        <v>25</v>
      </c>
      <c r="E100">
        <v>1</v>
      </c>
      <c r="F100">
        <f>LOG10(Table1[[#This Row],[Mtb_NP_Prtn_count]]+1)</f>
        <v>0.3010299956639812</v>
      </c>
      <c r="G100">
        <f>(Table1[[#This Row],[log_Mtb_NP_Prtn_count]]-MIN(Table1[log_Mtb_NP_Prtn_count]))/(MAX(Table1[log_Mtb_NP_Prtn_count])-MIN(Table1[log_Mtb_NP_Prtn_count]))</f>
        <v>0.23137821315975918</v>
      </c>
      <c r="H100" t="s">
        <v>241</v>
      </c>
      <c r="I100">
        <v>1</v>
      </c>
      <c r="J100" t="s">
        <v>82</v>
      </c>
      <c r="K100">
        <v>0</v>
      </c>
      <c r="L100" t="s">
        <v>82</v>
      </c>
      <c r="M100">
        <v>0</v>
      </c>
      <c r="N100" t="s">
        <v>495</v>
      </c>
      <c r="O100" t="s">
        <v>496</v>
      </c>
      <c r="P100" t="s">
        <v>496</v>
      </c>
      <c r="Q100" t="s">
        <v>496</v>
      </c>
      <c r="R100" t="s">
        <v>409</v>
      </c>
      <c r="S100">
        <v>1</v>
      </c>
      <c r="T100">
        <f>LOG10(Table1[[#This Row],[Locus_count]]+1)</f>
        <v>0.3010299956639812</v>
      </c>
      <c r="U100">
        <f>(Table1[[#This Row],[log_Locus_count]]-MIN(Table1[log_Locus_count]))/(MAX(Table1[log_Locus_count])-MIN(Table1[log_Locus_count]))</f>
        <v>0.33333333333333337</v>
      </c>
      <c r="V100" t="s">
        <v>2832</v>
      </c>
      <c r="W100">
        <v>6</v>
      </c>
      <c r="X100">
        <f>LOG10(Table1[[#This Row],[Alleles_count]]+1)</f>
        <v>0.84509804001425681</v>
      </c>
      <c r="Y100">
        <f>(Table1[[#This Row],[log_Alleles_count]]-MIN(Table1[log_Alleles_count]))/(MAX(Table1[log_Alleles_count])-MIN(Table1[log_Alleles_count]))</f>
        <v>0.41560350504112153</v>
      </c>
      <c r="Z100">
        <v>0.1789</v>
      </c>
      <c r="AA100">
        <v>0.14829999999999999</v>
      </c>
      <c r="AB100">
        <v>7.9699999999999993E-2</v>
      </c>
      <c r="AC100">
        <v>8.77E-2</v>
      </c>
      <c r="AD100" t="s">
        <v>2833</v>
      </c>
      <c r="AE100" t="s">
        <v>2834</v>
      </c>
      <c r="AF100">
        <v>5</v>
      </c>
      <c r="AG100">
        <v>1</v>
      </c>
      <c r="AH100" t="s">
        <v>563</v>
      </c>
      <c r="AI100" t="s">
        <v>241</v>
      </c>
      <c r="AJ100" t="s">
        <v>734</v>
      </c>
      <c r="AK100">
        <v>1</v>
      </c>
      <c r="AL100" t="s">
        <v>236</v>
      </c>
      <c r="AM100" s="12">
        <v>1</v>
      </c>
      <c r="AN100">
        <f>(Table1[[#This Row],[HEG_expr_score]]-MIN(Table1[HEG_expr_score]))/(MAX(Table1[HEG_expr_score])-MIN(Table1[HEG_expr_score]))</f>
        <v>0.33333333333333331</v>
      </c>
      <c r="AO100">
        <f t="shared" si="1"/>
        <v>2.4925483848675474</v>
      </c>
      <c r="AP100">
        <v>545</v>
      </c>
    </row>
    <row r="101" spans="1:42" hidden="1" x14ac:dyDescent="0.3">
      <c r="A101">
        <v>21707</v>
      </c>
      <c r="B101" t="s">
        <v>1936</v>
      </c>
      <c r="C101">
        <f>LEN(Table1[[#This Row],[TCE_sequence]])</f>
        <v>18</v>
      </c>
      <c r="D101" t="s">
        <v>30</v>
      </c>
      <c r="E101">
        <v>1</v>
      </c>
      <c r="F101">
        <f>LOG10(Table1[[#This Row],[Mtb_NP_Prtn_count]]+1)</f>
        <v>0.3010299956639812</v>
      </c>
      <c r="G101">
        <f>(Table1[[#This Row],[log_Mtb_NP_Prtn_count]]-MIN(Table1[log_Mtb_NP_Prtn_count]))/(MAX(Table1[log_Mtb_NP_Prtn_count])-MIN(Table1[log_Mtb_NP_Prtn_count]))</f>
        <v>0.23137821315975918</v>
      </c>
      <c r="H101" t="s">
        <v>244</v>
      </c>
      <c r="I101">
        <v>1</v>
      </c>
      <c r="J101" t="s">
        <v>82</v>
      </c>
      <c r="K101">
        <v>0</v>
      </c>
      <c r="L101" t="s">
        <v>82</v>
      </c>
      <c r="M101">
        <v>0</v>
      </c>
      <c r="N101" t="s">
        <v>495</v>
      </c>
      <c r="O101" t="s">
        <v>496</v>
      </c>
      <c r="P101" t="s">
        <v>496</v>
      </c>
      <c r="Q101" t="s">
        <v>496</v>
      </c>
      <c r="R101" t="s">
        <v>432</v>
      </c>
      <c r="S101">
        <v>5</v>
      </c>
      <c r="T101">
        <f>LOG10(Table1[[#This Row],[Locus_count]]+1)</f>
        <v>0.77815125038364363</v>
      </c>
      <c r="U101">
        <f>(Table1[[#This Row],[log_Locus_count]]-MIN(Table1[log_Locus_count]))/(MAX(Table1[log_Locus_count])-MIN(Table1[log_Locus_count]))</f>
        <v>0.8616541669070521</v>
      </c>
      <c r="V101" t="s">
        <v>1937</v>
      </c>
      <c r="W101">
        <v>48</v>
      </c>
      <c r="X101">
        <f>LOG10(Table1[[#This Row],[Alleles_count]]+1)</f>
        <v>1.6901960800285136</v>
      </c>
      <c r="Y101">
        <f>(Table1[[#This Row],[log_Alleles_count]]-MIN(Table1[log_Alleles_count]))/(MAX(Table1[log_Alleles_count])-MIN(Table1[log_Alleles_count]))</f>
        <v>0.83120701008224307</v>
      </c>
      <c r="Z101">
        <v>1</v>
      </c>
      <c r="AA101">
        <v>0.99980000000000002</v>
      </c>
      <c r="AB101">
        <v>0.98860000000000003</v>
      </c>
      <c r="AC101">
        <v>0.81889999999999996</v>
      </c>
      <c r="AD101" t="s">
        <v>82</v>
      </c>
      <c r="AE101" t="s">
        <v>82</v>
      </c>
      <c r="AF101">
        <v>0</v>
      </c>
      <c r="AG101">
        <v>0.90480000000000005</v>
      </c>
      <c r="AH101" t="s">
        <v>739</v>
      </c>
      <c r="AI101" t="s">
        <v>244</v>
      </c>
      <c r="AJ101" t="s">
        <v>1938</v>
      </c>
      <c r="AK101">
        <v>1</v>
      </c>
      <c r="AL101" t="s">
        <v>236</v>
      </c>
      <c r="AM101" s="12">
        <v>1</v>
      </c>
      <c r="AN101">
        <f>(Table1[[#This Row],[HEG_expr_score]]-MIN(Table1[HEG_expr_score]))/(MAX(Table1[HEG_expr_score])-MIN(Table1[HEG_expr_score]))</f>
        <v>0.33333333333333331</v>
      </c>
      <c r="AO101">
        <f t="shared" si="1"/>
        <v>4.1623727234823873</v>
      </c>
      <c r="AP101">
        <v>221</v>
      </c>
    </row>
    <row r="102" spans="1:42" hidden="1" x14ac:dyDescent="0.3">
      <c r="A102">
        <v>21797</v>
      </c>
      <c r="B102" t="s">
        <v>2078</v>
      </c>
      <c r="C102">
        <f>LEN(Table1[[#This Row],[TCE_sequence]])</f>
        <v>20</v>
      </c>
      <c r="D102" t="s">
        <v>26</v>
      </c>
      <c r="E102">
        <v>1</v>
      </c>
      <c r="F102">
        <f>LOG10(Table1[[#This Row],[Mtb_NP_Prtn_count]]+1)</f>
        <v>0.3010299956639812</v>
      </c>
      <c r="G102">
        <f>(Table1[[#This Row],[log_Mtb_NP_Prtn_count]]-MIN(Table1[log_Mtb_NP_Prtn_count]))/(MAX(Table1[log_Mtb_NP_Prtn_count])-MIN(Table1[log_Mtb_NP_Prtn_count]))</f>
        <v>0.23137821315975918</v>
      </c>
      <c r="H102" t="s">
        <v>243</v>
      </c>
      <c r="I102">
        <v>1</v>
      </c>
      <c r="J102" t="s">
        <v>82</v>
      </c>
      <c r="K102">
        <v>0</v>
      </c>
      <c r="L102" t="s">
        <v>516</v>
      </c>
      <c r="M102">
        <v>1</v>
      </c>
      <c r="N102" t="s">
        <v>496</v>
      </c>
      <c r="O102" t="s">
        <v>496</v>
      </c>
      <c r="P102" t="s">
        <v>495</v>
      </c>
      <c r="Q102" t="s">
        <v>496</v>
      </c>
      <c r="R102" t="s">
        <v>394</v>
      </c>
      <c r="S102">
        <v>4</v>
      </c>
      <c r="T102">
        <f>LOG10(Table1[[#This Row],[Locus_count]]+1)</f>
        <v>0.69897000433601886</v>
      </c>
      <c r="U102">
        <f>(Table1[[#This Row],[log_Locus_count]]-MIN(Table1[log_Locus_count]))/(MAX(Table1[log_Locus_count])-MIN(Table1[log_Locus_count]))</f>
        <v>0.77397603162912088</v>
      </c>
      <c r="V102" t="s">
        <v>2079</v>
      </c>
      <c r="W102">
        <v>30</v>
      </c>
      <c r="X102">
        <f>LOG10(Table1[[#This Row],[Alleles_count]]+1)</f>
        <v>1.4913616938342726</v>
      </c>
      <c r="Y102">
        <f>(Table1[[#This Row],[log_Alleles_count]]-MIN(Table1[log_Alleles_count]))/(MAX(Table1[log_Alleles_count])-MIN(Table1[log_Alleles_count]))</f>
        <v>0.73342395543969241</v>
      </c>
      <c r="Z102">
        <v>0.94530000000000003</v>
      </c>
      <c r="AA102">
        <v>0.89349999999999996</v>
      </c>
      <c r="AB102">
        <v>0.89180000000000004</v>
      </c>
      <c r="AC102">
        <v>0.66859999999999997</v>
      </c>
      <c r="AD102" t="s">
        <v>2080</v>
      </c>
      <c r="AE102" t="s">
        <v>2081</v>
      </c>
      <c r="AF102">
        <v>2</v>
      </c>
      <c r="AG102">
        <v>0.99629999999999996</v>
      </c>
      <c r="AH102" t="s">
        <v>505</v>
      </c>
      <c r="AI102" t="s">
        <v>243</v>
      </c>
      <c r="AJ102" t="s">
        <v>1331</v>
      </c>
      <c r="AK102">
        <v>1</v>
      </c>
      <c r="AL102" t="s">
        <v>236</v>
      </c>
      <c r="AM102" s="12">
        <v>1</v>
      </c>
      <c r="AN102">
        <f>(Table1[[#This Row],[HEG_expr_score]]-MIN(Table1[HEG_expr_score]))/(MAX(Table1[HEG_expr_score])-MIN(Table1[HEG_expr_score]))</f>
        <v>0.33333333333333331</v>
      </c>
      <c r="AO102">
        <f t="shared" si="1"/>
        <v>4.0137115335619056</v>
      </c>
      <c r="AP102">
        <v>273</v>
      </c>
    </row>
    <row r="103" spans="1:42" hidden="1" x14ac:dyDescent="0.3">
      <c r="A103">
        <v>21936</v>
      </c>
      <c r="B103" t="s">
        <v>1319</v>
      </c>
      <c r="C103">
        <f>LEN(Table1[[#This Row],[TCE_sequence]])</f>
        <v>20</v>
      </c>
      <c r="D103" t="s">
        <v>43</v>
      </c>
      <c r="E103">
        <v>1</v>
      </c>
      <c r="F103">
        <f>LOG10(Table1[[#This Row],[Mtb_NP_Prtn_count]]+1)</f>
        <v>0.3010299956639812</v>
      </c>
      <c r="G103">
        <f>(Table1[[#This Row],[log_Mtb_NP_Prtn_count]]-MIN(Table1[log_Mtb_NP_Prtn_count]))/(MAX(Table1[log_Mtb_NP_Prtn_count])-MIN(Table1[log_Mtb_NP_Prtn_count]))</f>
        <v>0.23137821315975918</v>
      </c>
      <c r="H103" t="s">
        <v>240</v>
      </c>
      <c r="I103">
        <v>1</v>
      </c>
      <c r="J103" t="s">
        <v>82</v>
      </c>
      <c r="K103">
        <v>0</v>
      </c>
      <c r="L103" t="s">
        <v>82</v>
      </c>
      <c r="M103">
        <v>0</v>
      </c>
      <c r="N103" t="s">
        <v>495</v>
      </c>
      <c r="O103" t="s">
        <v>496</v>
      </c>
      <c r="P103" t="s">
        <v>496</v>
      </c>
      <c r="Q103" t="s">
        <v>496</v>
      </c>
      <c r="R103" t="s">
        <v>412</v>
      </c>
      <c r="S103">
        <v>7</v>
      </c>
      <c r="T103">
        <f>LOG10(Table1[[#This Row],[Locus_count]]+1)</f>
        <v>0.90308998699194354</v>
      </c>
      <c r="U103">
        <f>(Table1[[#This Row],[log_Locus_count]]-MIN(Table1[log_Locus_count]))/(MAX(Table1[log_Locus_count])-MIN(Table1[log_Locus_count]))</f>
        <v>1</v>
      </c>
      <c r="V103" t="s">
        <v>1320</v>
      </c>
      <c r="W103">
        <v>40</v>
      </c>
      <c r="X103">
        <f>LOG10(Table1[[#This Row],[Alleles_count]]+1)</f>
        <v>1.6127838567197355</v>
      </c>
      <c r="Y103">
        <f>(Table1[[#This Row],[log_Alleles_count]]-MIN(Table1[log_Alleles_count]))/(MAX(Table1[log_Alleles_count])-MIN(Table1[log_Alleles_count]))</f>
        <v>0.7931371178131621</v>
      </c>
      <c r="Z103">
        <v>1</v>
      </c>
      <c r="AA103">
        <v>0.99990000000000001</v>
      </c>
      <c r="AB103">
        <v>0.99160000000000004</v>
      </c>
      <c r="AC103">
        <v>0.77300000000000002</v>
      </c>
      <c r="AD103" t="s">
        <v>82</v>
      </c>
      <c r="AE103" t="s">
        <v>82</v>
      </c>
      <c r="AF103">
        <v>0</v>
      </c>
      <c r="AG103">
        <v>0.94140000000000001</v>
      </c>
      <c r="AH103" t="s">
        <v>778</v>
      </c>
      <c r="AI103" t="s">
        <v>240</v>
      </c>
      <c r="AJ103" t="s">
        <v>1321</v>
      </c>
      <c r="AK103">
        <v>1</v>
      </c>
      <c r="AL103" t="s">
        <v>238</v>
      </c>
      <c r="AM103" s="10">
        <v>2</v>
      </c>
      <c r="AN103">
        <f>(Table1[[#This Row],[HEG_expr_score]]-MIN(Table1[HEG_expr_score]))/(MAX(Table1[HEG_expr_score])-MIN(Table1[HEG_expr_score]))</f>
        <v>0.66666666666666663</v>
      </c>
      <c r="AO103">
        <f t="shared" si="1"/>
        <v>4.6325819976395879</v>
      </c>
      <c r="AP103">
        <v>39</v>
      </c>
    </row>
    <row r="104" spans="1:42" hidden="1" x14ac:dyDescent="0.3">
      <c r="A104">
        <v>21975</v>
      </c>
      <c r="B104" t="s">
        <v>2456</v>
      </c>
      <c r="C104">
        <f>LEN(Table1[[#This Row],[TCE_sequence]])</f>
        <v>15</v>
      </c>
      <c r="D104" t="s">
        <v>25</v>
      </c>
      <c r="E104">
        <v>1</v>
      </c>
      <c r="F104">
        <f>LOG10(Table1[[#This Row],[Mtb_NP_Prtn_count]]+1)</f>
        <v>0.3010299956639812</v>
      </c>
      <c r="G104">
        <f>(Table1[[#This Row],[log_Mtb_NP_Prtn_count]]-MIN(Table1[log_Mtb_NP_Prtn_count]))/(MAX(Table1[log_Mtb_NP_Prtn_count])-MIN(Table1[log_Mtb_NP_Prtn_count]))</f>
        <v>0.23137821315975918</v>
      </c>
      <c r="H104" t="s">
        <v>241</v>
      </c>
      <c r="I104">
        <v>1</v>
      </c>
      <c r="J104" t="s">
        <v>82</v>
      </c>
      <c r="K104">
        <v>0</v>
      </c>
      <c r="L104" t="s">
        <v>82</v>
      </c>
      <c r="M104">
        <v>0</v>
      </c>
      <c r="N104" t="s">
        <v>495</v>
      </c>
      <c r="O104" t="s">
        <v>496</v>
      </c>
      <c r="P104" t="s">
        <v>496</v>
      </c>
      <c r="Q104" t="s">
        <v>496</v>
      </c>
      <c r="R104" t="s">
        <v>406</v>
      </c>
      <c r="S104">
        <v>2</v>
      </c>
      <c r="T104">
        <f>LOG10(Table1[[#This Row],[Locus_count]]+1)</f>
        <v>0.47712125471966244</v>
      </c>
      <c r="U104">
        <f>(Table1[[#This Row],[log_Locus_count]]-MIN(Table1[log_Locus_count]))/(MAX(Table1[log_Locus_count])-MIN(Table1[log_Locus_count]))</f>
        <v>0.52832083357371873</v>
      </c>
      <c r="V104" t="s">
        <v>2457</v>
      </c>
      <c r="W104">
        <v>5</v>
      </c>
      <c r="X104">
        <f>LOG10(Table1[[#This Row],[Alleles_count]]+1)</f>
        <v>0.77815125038364363</v>
      </c>
      <c r="Y104">
        <f>(Table1[[#This Row],[log_Alleles_count]]-MIN(Table1[log_Alleles_count]))/(MAX(Table1[log_Alleles_count])-MIN(Table1[log_Alleles_count]))</f>
        <v>0.38268031849431083</v>
      </c>
      <c r="Z104">
        <v>0.83940000000000003</v>
      </c>
      <c r="AA104">
        <v>0.73829999999999996</v>
      </c>
      <c r="AB104">
        <v>0.7732</v>
      </c>
      <c r="AC104">
        <v>0.55179999999999996</v>
      </c>
      <c r="AD104" t="s">
        <v>2458</v>
      </c>
      <c r="AE104" t="s">
        <v>2459</v>
      </c>
      <c r="AF104">
        <v>1</v>
      </c>
      <c r="AG104">
        <v>1</v>
      </c>
      <c r="AH104" t="s">
        <v>563</v>
      </c>
      <c r="AI104" t="s">
        <v>241</v>
      </c>
      <c r="AJ104" t="s">
        <v>826</v>
      </c>
      <c r="AK104">
        <v>1</v>
      </c>
      <c r="AL104" t="s">
        <v>236</v>
      </c>
      <c r="AM104" s="12">
        <v>1</v>
      </c>
      <c r="AN104">
        <f>(Table1[[#This Row],[HEG_expr_score]]-MIN(Table1[HEG_expr_score]))/(MAX(Table1[HEG_expr_score])-MIN(Table1[HEG_expr_score]))</f>
        <v>0.33333333333333331</v>
      </c>
      <c r="AO104">
        <f t="shared" si="1"/>
        <v>3.3151126985611223</v>
      </c>
      <c r="AP104">
        <v>420</v>
      </c>
    </row>
    <row r="105" spans="1:42" hidden="1" x14ac:dyDescent="0.3">
      <c r="A105">
        <v>21976</v>
      </c>
      <c r="B105" t="s">
        <v>2394</v>
      </c>
      <c r="C105">
        <f>LEN(Table1[[#This Row],[TCE_sequence]])</f>
        <v>20</v>
      </c>
      <c r="D105" t="s">
        <v>25</v>
      </c>
      <c r="E105">
        <v>1</v>
      </c>
      <c r="F105">
        <f>LOG10(Table1[[#This Row],[Mtb_NP_Prtn_count]]+1)</f>
        <v>0.3010299956639812</v>
      </c>
      <c r="G105">
        <f>(Table1[[#This Row],[log_Mtb_NP_Prtn_count]]-MIN(Table1[log_Mtb_NP_Prtn_count]))/(MAX(Table1[log_Mtb_NP_Prtn_count])-MIN(Table1[log_Mtb_NP_Prtn_count]))</f>
        <v>0.23137821315975918</v>
      </c>
      <c r="H105" t="s">
        <v>241</v>
      </c>
      <c r="I105">
        <v>1</v>
      </c>
      <c r="J105" t="s">
        <v>82</v>
      </c>
      <c r="K105">
        <v>0</v>
      </c>
      <c r="L105" t="s">
        <v>82</v>
      </c>
      <c r="M105">
        <v>0</v>
      </c>
      <c r="N105" t="s">
        <v>495</v>
      </c>
      <c r="O105" t="s">
        <v>496</v>
      </c>
      <c r="P105" t="s">
        <v>496</v>
      </c>
      <c r="Q105" t="s">
        <v>496</v>
      </c>
      <c r="R105" t="s">
        <v>406</v>
      </c>
      <c r="S105">
        <v>2</v>
      </c>
      <c r="T105">
        <f>LOG10(Table1[[#This Row],[Locus_count]]+1)</f>
        <v>0.47712125471966244</v>
      </c>
      <c r="U105">
        <f>(Table1[[#This Row],[log_Locus_count]]-MIN(Table1[log_Locus_count]))/(MAX(Table1[log_Locus_count])-MIN(Table1[log_Locus_count]))</f>
        <v>0.52832083357371873</v>
      </c>
      <c r="V105" t="s">
        <v>2395</v>
      </c>
      <c r="W105">
        <v>6</v>
      </c>
      <c r="X105">
        <f>LOG10(Table1[[#This Row],[Alleles_count]]+1)</f>
        <v>0.84509804001425681</v>
      </c>
      <c r="Y105">
        <f>(Table1[[#This Row],[log_Alleles_count]]-MIN(Table1[log_Alleles_count]))/(MAX(Table1[log_Alleles_count])-MIN(Table1[log_Alleles_count]))</f>
        <v>0.41560350504112153</v>
      </c>
      <c r="Z105">
        <v>0.92869999999999997</v>
      </c>
      <c r="AA105">
        <v>0.84060000000000001</v>
      </c>
      <c r="AB105">
        <v>0.87549999999999994</v>
      </c>
      <c r="AC105">
        <v>0.58160000000000001</v>
      </c>
      <c r="AD105" t="s">
        <v>2396</v>
      </c>
      <c r="AE105" t="s">
        <v>2397</v>
      </c>
      <c r="AF105">
        <v>2</v>
      </c>
      <c r="AG105">
        <v>1</v>
      </c>
      <c r="AH105" t="s">
        <v>563</v>
      </c>
      <c r="AI105" t="s">
        <v>241</v>
      </c>
      <c r="AJ105" t="s">
        <v>1210</v>
      </c>
      <c r="AK105">
        <v>1</v>
      </c>
      <c r="AL105" t="s">
        <v>236</v>
      </c>
      <c r="AM105" s="10">
        <v>1</v>
      </c>
      <c r="AN105">
        <f>(Table1[[#This Row],[HEG_expr_score]]-MIN(Table1[HEG_expr_score]))/(MAX(Table1[HEG_expr_score])-MIN(Table1[HEG_expr_score]))</f>
        <v>0.33333333333333331</v>
      </c>
      <c r="AO105">
        <f t="shared" si="1"/>
        <v>3.4373358851079328</v>
      </c>
      <c r="AP105">
        <v>395</v>
      </c>
    </row>
    <row r="106" spans="1:42" hidden="1" x14ac:dyDescent="0.3">
      <c r="A106">
        <v>21987</v>
      </c>
      <c r="B106" t="s">
        <v>1810</v>
      </c>
      <c r="C106">
        <f>LEN(Table1[[#This Row],[TCE_sequence]])</f>
        <v>17</v>
      </c>
      <c r="D106" t="s">
        <v>53</v>
      </c>
      <c r="E106">
        <v>1</v>
      </c>
      <c r="F106">
        <f>LOG10(Table1[[#This Row],[Mtb_NP_Prtn_count]]+1)</f>
        <v>0.3010299956639812</v>
      </c>
      <c r="G106">
        <f>(Table1[[#This Row],[log_Mtb_NP_Prtn_count]]-MIN(Table1[log_Mtb_NP_Prtn_count]))/(MAX(Table1[log_Mtb_NP_Prtn_count])-MIN(Table1[log_Mtb_NP_Prtn_count]))</f>
        <v>0.23137821315975918</v>
      </c>
      <c r="H106" t="s">
        <v>291</v>
      </c>
      <c r="I106">
        <v>1</v>
      </c>
      <c r="J106" t="s">
        <v>82</v>
      </c>
      <c r="K106">
        <v>0</v>
      </c>
      <c r="L106" t="s">
        <v>1811</v>
      </c>
      <c r="M106">
        <v>1</v>
      </c>
      <c r="N106" t="s">
        <v>496</v>
      </c>
      <c r="O106" t="s">
        <v>496</v>
      </c>
      <c r="P106" t="s">
        <v>495</v>
      </c>
      <c r="Q106" t="s">
        <v>496</v>
      </c>
      <c r="R106" t="s">
        <v>391</v>
      </c>
      <c r="S106">
        <v>5</v>
      </c>
      <c r="T106">
        <f>LOG10(Table1[[#This Row],[Locus_count]]+1)</f>
        <v>0.77815125038364363</v>
      </c>
      <c r="U106">
        <f>(Table1[[#This Row],[log_Locus_count]]-MIN(Table1[log_Locus_count]))/(MAX(Table1[log_Locus_count])-MIN(Table1[log_Locus_count]))</f>
        <v>0.8616541669070521</v>
      </c>
      <c r="V106" t="s">
        <v>1812</v>
      </c>
      <c r="W106">
        <v>61</v>
      </c>
      <c r="X106">
        <f>LOG10(Table1[[#This Row],[Alleles_count]]+1)</f>
        <v>1.7923916894982539</v>
      </c>
      <c r="Y106">
        <f>(Table1[[#This Row],[log_Alleles_count]]-MIN(Table1[log_Alleles_count]))/(MAX(Table1[log_Alleles_count])-MIN(Table1[log_Alleles_count]))</f>
        <v>0.88146491092262502</v>
      </c>
      <c r="Z106">
        <v>0.97119999999999995</v>
      </c>
      <c r="AA106">
        <v>0.91420000000000001</v>
      </c>
      <c r="AB106">
        <v>0.92569999999999997</v>
      </c>
      <c r="AC106">
        <v>0.87790000000000001</v>
      </c>
      <c r="AD106" t="s">
        <v>82</v>
      </c>
      <c r="AE106" t="s">
        <v>82</v>
      </c>
      <c r="AF106">
        <v>0</v>
      </c>
      <c r="AG106">
        <v>0.98529999999999995</v>
      </c>
      <c r="AH106" t="s">
        <v>703</v>
      </c>
      <c r="AI106" t="s">
        <v>291</v>
      </c>
      <c r="AJ106" t="s">
        <v>1813</v>
      </c>
      <c r="AK106">
        <v>1</v>
      </c>
      <c r="AL106" t="s">
        <v>236</v>
      </c>
      <c r="AM106" s="10">
        <v>1</v>
      </c>
      <c r="AN106">
        <f>(Table1[[#This Row],[HEG_expr_score]]-MIN(Table1[HEG_expr_score]))/(MAX(Table1[HEG_expr_score])-MIN(Table1[HEG_expr_score]))</f>
        <v>0.33333333333333331</v>
      </c>
      <c r="AO106">
        <f t="shared" si="1"/>
        <v>4.2643306243227697</v>
      </c>
      <c r="AP106">
        <v>180</v>
      </c>
    </row>
    <row r="107" spans="1:42" hidden="1" x14ac:dyDescent="0.3">
      <c r="A107">
        <v>22331</v>
      </c>
      <c r="B107" t="s">
        <v>1239</v>
      </c>
      <c r="C107">
        <f>LEN(Table1[[#This Row],[TCE_sequence]])</f>
        <v>15</v>
      </c>
      <c r="D107" t="s">
        <v>28</v>
      </c>
      <c r="E107">
        <v>1</v>
      </c>
      <c r="F107">
        <f>LOG10(Table1[[#This Row],[Mtb_NP_Prtn_count]]+1)</f>
        <v>0.3010299956639812</v>
      </c>
      <c r="G107">
        <f>(Table1[[#This Row],[log_Mtb_NP_Prtn_count]]-MIN(Table1[log_Mtb_NP_Prtn_count]))/(MAX(Table1[log_Mtb_NP_Prtn_count])-MIN(Table1[log_Mtb_NP_Prtn_count]))</f>
        <v>0.23137821315975918</v>
      </c>
      <c r="H107" t="s">
        <v>309</v>
      </c>
      <c r="I107">
        <v>1</v>
      </c>
      <c r="J107" t="s">
        <v>82</v>
      </c>
      <c r="K107">
        <v>0</v>
      </c>
      <c r="L107" t="s">
        <v>82</v>
      </c>
      <c r="M107">
        <v>0</v>
      </c>
      <c r="N107" t="s">
        <v>495</v>
      </c>
      <c r="O107" t="s">
        <v>496</v>
      </c>
      <c r="P107" t="s">
        <v>496</v>
      </c>
      <c r="Q107" t="s">
        <v>496</v>
      </c>
      <c r="R107" t="s">
        <v>412</v>
      </c>
      <c r="S107">
        <v>7</v>
      </c>
      <c r="T107">
        <f>LOG10(Table1[[#This Row],[Locus_count]]+1)</f>
        <v>0.90308998699194354</v>
      </c>
      <c r="U107">
        <f>(Table1[[#This Row],[log_Locus_count]]-MIN(Table1[log_Locus_count]))/(MAX(Table1[log_Locus_count])-MIN(Table1[log_Locus_count]))</f>
        <v>1</v>
      </c>
      <c r="V107" t="s">
        <v>1240</v>
      </c>
      <c r="W107">
        <v>61</v>
      </c>
      <c r="X107">
        <f>LOG10(Table1[[#This Row],[Alleles_count]]+1)</f>
        <v>1.7923916894982539</v>
      </c>
      <c r="Y107">
        <f>(Table1[[#This Row],[log_Alleles_count]]-MIN(Table1[log_Alleles_count]))/(MAX(Table1[log_Alleles_count])-MIN(Table1[log_Alleles_count]))</f>
        <v>0.88146491092262502</v>
      </c>
      <c r="Z107">
        <v>1</v>
      </c>
      <c r="AA107">
        <v>1</v>
      </c>
      <c r="AB107">
        <v>0.995</v>
      </c>
      <c r="AC107">
        <v>0.90949999999999998</v>
      </c>
      <c r="AD107" t="s">
        <v>82</v>
      </c>
      <c r="AE107" t="s">
        <v>82</v>
      </c>
      <c r="AF107">
        <v>0</v>
      </c>
      <c r="AG107">
        <v>1</v>
      </c>
      <c r="AH107" t="s">
        <v>563</v>
      </c>
      <c r="AI107" t="s">
        <v>309</v>
      </c>
      <c r="AJ107" t="s">
        <v>1241</v>
      </c>
      <c r="AK107">
        <v>1</v>
      </c>
      <c r="AL107" t="s">
        <v>234</v>
      </c>
      <c r="AM107" s="12">
        <v>2</v>
      </c>
      <c r="AN107">
        <f>(Table1[[#This Row],[HEG_expr_score]]-MIN(Table1[HEG_expr_score]))/(MAX(Table1[HEG_expr_score])-MIN(Table1[HEG_expr_score]))</f>
        <v>0.66666666666666663</v>
      </c>
      <c r="AO107">
        <f t="shared" si="1"/>
        <v>4.7795097907490511</v>
      </c>
      <c r="AP107">
        <v>15</v>
      </c>
    </row>
    <row r="108" spans="1:42" hidden="1" x14ac:dyDescent="0.3">
      <c r="A108">
        <v>22414</v>
      </c>
      <c r="B108" t="s">
        <v>2608</v>
      </c>
      <c r="C108">
        <f>LEN(Table1[[#This Row],[TCE_sequence]])</f>
        <v>15</v>
      </c>
      <c r="D108" t="s">
        <v>25</v>
      </c>
      <c r="E108">
        <v>1</v>
      </c>
      <c r="F108">
        <f>LOG10(Table1[[#This Row],[Mtb_NP_Prtn_count]]+1)</f>
        <v>0.3010299956639812</v>
      </c>
      <c r="G108">
        <f>(Table1[[#This Row],[log_Mtb_NP_Prtn_count]]-MIN(Table1[log_Mtb_NP_Prtn_count]))/(MAX(Table1[log_Mtb_NP_Prtn_count])-MIN(Table1[log_Mtb_NP_Prtn_count]))</f>
        <v>0.23137821315975918</v>
      </c>
      <c r="H108" t="s">
        <v>241</v>
      </c>
      <c r="I108">
        <v>1</v>
      </c>
      <c r="J108" t="s">
        <v>82</v>
      </c>
      <c r="K108">
        <v>0</v>
      </c>
      <c r="L108" t="s">
        <v>82</v>
      </c>
      <c r="M108">
        <v>0</v>
      </c>
      <c r="N108" t="s">
        <v>495</v>
      </c>
      <c r="O108" t="s">
        <v>496</v>
      </c>
      <c r="P108" t="s">
        <v>496</v>
      </c>
      <c r="Q108" t="s">
        <v>496</v>
      </c>
      <c r="R108" t="s">
        <v>406</v>
      </c>
      <c r="S108">
        <v>2</v>
      </c>
      <c r="T108">
        <f>LOG10(Table1[[#This Row],[Locus_count]]+1)</f>
        <v>0.47712125471966244</v>
      </c>
      <c r="U108">
        <f>(Table1[[#This Row],[log_Locus_count]]-MIN(Table1[log_Locus_count]))/(MAX(Table1[log_Locus_count])-MIN(Table1[log_Locus_count]))</f>
        <v>0.52832083357371873</v>
      </c>
      <c r="V108" t="s">
        <v>2605</v>
      </c>
      <c r="W108">
        <v>2</v>
      </c>
      <c r="X108">
        <f>LOG10(Table1[[#This Row],[Alleles_count]]+1)</f>
        <v>0.47712125471966244</v>
      </c>
      <c r="Y108">
        <f>(Table1[[#This Row],[log_Alleles_count]]-MIN(Table1[log_Alleles_count]))/(MAX(Table1[log_Alleles_count])-MIN(Table1[log_Alleles_count]))</f>
        <v>0.23463936301137822</v>
      </c>
      <c r="Z108">
        <v>0.59240000000000004</v>
      </c>
      <c r="AA108">
        <v>0.55130000000000001</v>
      </c>
      <c r="AB108">
        <v>0.59619999999999995</v>
      </c>
      <c r="AC108">
        <v>0.44879999999999998</v>
      </c>
      <c r="AD108" t="s">
        <v>2609</v>
      </c>
      <c r="AE108" t="s">
        <v>2610</v>
      </c>
      <c r="AF108">
        <v>1</v>
      </c>
      <c r="AG108">
        <v>1</v>
      </c>
      <c r="AH108" t="s">
        <v>563</v>
      </c>
      <c r="AI108" t="s">
        <v>241</v>
      </c>
      <c r="AJ108" t="s">
        <v>824</v>
      </c>
      <c r="AK108">
        <v>1</v>
      </c>
      <c r="AL108" t="s">
        <v>236</v>
      </c>
      <c r="AM108" s="10">
        <v>1</v>
      </c>
      <c r="AN108">
        <f>(Table1[[#This Row],[HEG_expr_score]]-MIN(Table1[HEG_expr_score]))/(MAX(Table1[HEG_expr_score])-MIN(Table1[HEG_expr_score]))</f>
        <v>0.33333333333333331</v>
      </c>
      <c r="AO108">
        <f t="shared" si="1"/>
        <v>2.9200717430781897</v>
      </c>
      <c r="AP108">
        <v>482</v>
      </c>
    </row>
    <row r="109" spans="1:42" hidden="1" x14ac:dyDescent="0.3">
      <c r="A109">
        <v>22633</v>
      </c>
      <c r="B109" t="s">
        <v>1872</v>
      </c>
      <c r="C109">
        <f>LEN(Table1[[#This Row],[TCE_sequence]])</f>
        <v>20</v>
      </c>
      <c r="D109" t="s">
        <v>34</v>
      </c>
      <c r="E109">
        <v>1</v>
      </c>
      <c r="F109">
        <f>LOG10(Table1[[#This Row],[Mtb_NP_Prtn_count]]+1)</f>
        <v>0.3010299956639812</v>
      </c>
      <c r="G109">
        <f>(Table1[[#This Row],[log_Mtb_NP_Prtn_count]]-MIN(Table1[log_Mtb_NP_Prtn_count]))/(MAX(Table1[log_Mtb_NP_Prtn_count])-MIN(Table1[log_Mtb_NP_Prtn_count]))</f>
        <v>0.23137821315975918</v>
      </c>
      <c r="H109" t="s">
        <v>279</v>
      </c>
      <c r="I109">
        <v>1</v>
      </c>
      <c r="J109" t="s">
        <v>82</v>
      </c>
      <c r="K109">
        <v>0</v>
      </c>
      <c r="L109" t="s">
        <v>82</v>
      </c>
      <c r="M109">
        <v>0</v>
      </c>
      <c r="N109" t="s">
        <v>495</v>
      </c>
      <c r="O109" t="s">
        <v>496</v>
      </c>
      <c r="P109" t="s">
        <v>496</v>
      </c>
      <c r="Q109" t="s">
        <v>496</v>
      </c>
      <c r="R109" t="s">
        <v>437</v>
      </c>
      <c r="S109">
        <v>6</v>
      </c>
      <c r="T109">
        <f>LOG10(Table1[[#This Row],[Locus_count]]+1)</f>
        <v>0.84509804001425681</v>
      </c>
      <c r="U109">
        <f>(Table1[[#This Row],[log_Locus_count]]-MIN(Table1[log_Locus_count]))/(MAX(Table1[log_Locus_count])-MIN(Table1[log_Locus_count]))</f>
        <v>0.93578497401920135</v>
      </c>
      <c r="V109" t="s">
        <v>1873</v>
      </c>
      <c r="W109">
        <v>28</v>
      </c>
      <c r="X109">
        <f>LOG10(Table1[[#This Row],[Alleles_count]]+1)</f>
        <v>1.4623979978989561</v>
      </c>
      <c r="Y109">
        <f>(Table1[[#This Row],[log_Alleles_count]]-MIN(Table1[log_Alleles_count]))/(MAX(Table1[log_Alleles_count])-MIN(Table1[log_Alleles_count]))</f>
        <v>0.71918014823661358</v>
      </c>
      <c r="Z109">
        <v>0.99990000000000001</v>
      </c>
      <c r="AA109">
        <v>0.99950000000000006</v>
      </c>
      <c r="AB109">
        <v>0.93400000000000005</v>
      </c>
      <c r="AC109">
        <v>0.74229999999999996</v>
      </c>
      <c r="AD109" t="s">
        <v>82</v>
      </c>
      <c r="AE109" t="s">
        <v>82</v>
      </c>
      <c r="AF109">
        <v>0</v>
      </c>
      <c r="AG109">
        <v>1</v>
      </c>
      <c r="AH109" t="s">
        <v>563</v>
      </c>
      <c r="AI109" t="s">
        <v>279</v>
      </c>
      <c r="AJ109" t="s">
        <v>1874</v>
      </c>
      <c r="AK109">
        <v>1</v>
      </c>
      <c r="AL109" t="s">
        <v>236</v>
      </c>
      <c r="AM109" s="10">
        <v>1</v>
      </c>
      <c r="AN109">
        <f>(Table1[[#This Row],[HEG_expr_score]]-MIN(Table1[HEG_expr_score]))/(MAX(Table1[HEG_expr_score])-MIN(Table1[HEG_expr_score]))</f>
        <v>0.33333333333333331</v>
      </c>
      <c r="AO109">
        <f t="shared" si="1"/>
        <v>4.2195766687489069</v>
      </c>
      <c r="AP109">
        <v>199</v>
      </c>
    </row>
    <row r="110" spans="1:42" hidden="1" x14ac:dyDescent="0.3">
      <c r="A110">
        <v>23064</v>
      </c>
      <c r="B110" t="s">
        <v>2526</v>
      </c>
      <c r="C110">
        <f>LEN(Table1[[#This Row],[TCE_sequence]])</f>
        <v>9</v>
      </c>
      <c r="D110" t="s">
        <v>117</v>
      </c>
      <c r="E110">
        <v>1</v>
      </c>
      <c r="F110">
        <f>LOG10(Table1[[#This Row],[Mtb_NP_Prtn_count]]+1)</f>
        <v>0.3010299956639812</v>
      </c>
      <c r="G110">
        <f>(Table1[[#This Row],[log_Mtb_NP_Prtn_count]]-MIN(Table1[log_Mtb_NP_Prtn_count]))/(MAX(Table1[log_Mtb_NP_Prtn_count])-MIN(Table1[log_Mtb_NP_Prtn_count]))</f>
        <v>0.23137821315975918</v>
      </c>
      <c r="H110" t="s">
        <v>282</v>
      </c>
      <c r="I110">
        <v>1</v>
      </c>
      <c r="J110" t="s">
        <v>82</v>
      </c>
      <c r="K110">
        <v>0</v>
      </c>
      <c r="L110" t="s">
        <v>2527</v>
      </c>
      <c r="M110">
        <v>1</v>
      </c>
      <c r="N110" t="s">
        <v>496</v>
      </c>
      <c r="O110" t="s">
        <v>496</v>
      </c>
      <c r="P110" t="s">
        <v>495</v>
      </c>
      <c r="Q110" t="s">
        <v>496</v>
      </c>
      <c r="R110" t="s">
        <v>385</v>
      </c>
      <c r="S110">
        <v>3</v>
      </c>
      <c r="T110">
        <f>LOG10(Table1[[#This Row],[Locus_count]]+1)</f>
        <v>0.6020599913279624</v>
      </c>
      <c r="U110">
        <f>(Table1[[#This Row],[log_Locus_count]]-MIN(Table1[log_Locus_count]))/(MAX(Table1[log_Locus_count])-MIN(Table1[log_Locus_count]))</f>
        <v>0.66666666666666674</v>
      </c>
      <c r="V110" t="s">
        <v>2528</v>
      </c>
      <c r="W110">
        <v>7</v>
      </c>
      <c r="X110">
        <f>LOG10(Table1[[#This Row],[Alleles_count]]+1)</f>
        <v>0.90308998699194354</v>
      </c>
      <c r="Y110">
        <f>(Table1[[#This Row],[log_Alleles_count]]-MIN(Table1[log_Alleles_count]))/(MAX(Table1[log_Alleles_count])-MIN(Table1[log_Alleles_count]))</f>
        <v>0.44412286644879784</v>
      </c>
      <c r="Z110">
        <v>0.52410000000000001</v>
      </c>
      <c r="AA110">
        <v>0.38319999999999999</v>
      </c>
      <c r="AB110">
        <v>0.28499999999999998</v>
      </c>
      <c r="AC110">
        <v>0.36890000000000001</v>
      </c>
      <c r="AD110" t="s">
        <v>82</v>
      </c>
      <c r="AE110" t="s">
        <v>82</v>
      </c>
      <c r="AF110">
        <v>0</v>
      </c>
      <c r="AG110">
        <v>0.97440000000000004</v>
      </c>
      <c r="AH110" t="s">
        <v>1411</v>
      </c>
      <c r="AI110" t="s">
        <v>282</v>
      </c>
      <c r="AJ110" t="s">
        <v>2529</v>
      </c>
      <c r="AK110">
        <v>1</v>
      </c>
      <c r="AL110" t="s">
        <v>236</v>
      </c>
      <c r="AM110" s="10">
        <v>1</v>
      </c>
      <c r="AN110">
        <f>(Table1[[#This Row],[HEG_expr_score]]-MIN(Table1[HEG_expr_score]))/(MAX(Table1[HEG_expr_score])-MIN(Table1[HEG_expr_score]))</f>
        <v>0.33333333333333331</v>
      </c>
      <c r="AO110">
        <f t="shared" si="1"/>
        <v>3.1740010796085572</v>
      </c>
      <c r="AP110">
        <v>447</v>
      </c>
    </row>
    <row r="111" spans="1:42" hidden="1" x14ac:dyDescent="0.3">
      <c r="A111">
        <v>23306</v>
      </c>
      <c r="B111" t="s">
        <v>1904</v>
      </c>
      <c r="C111">
        <f>LEN(Table1[[#This Row],[TCE_sequence]])</f>
        <v>9</v>
      </c>
      <c r="D111" t="s">
        <v>1905</v>
      </c>
      <c r="E111">
        <v>3</v>
      </c>
      <c r="F111">
        <f>LOG10(Table1[[#This Row],[Mtb_NP_Prtn_count]]+1)</f>
        <v>0.6020599913279624</v>
      </c>
      <c r="G111">
        <f>(Table1[[#This Row],[log_Mtb_NP_Prtn_count]]-MIN(Table1[log_Mtb_NP_Prtn_count]))/(MAX(Table1[log_Mtb_NP_Prtn_count])-MIN(Table1[log_Mtb_NP_Prtn_count]))</f>
        <v>0.46275642631951835</v>
      </c>
      <c r="H111" t="s">
        <v>1906</v>
      </c>
      <c r="I111">
        <v>3</v>
      </c>
      <c r="J111" t="s">
        <v>82</v>
      </c>
      <c r="K111">
        <v>0</v>
      </c>
      <c r="L111" t="s">
        <v>82</v>
      </c>
      <c r="M111">
        <v>0</v>
      </c>
      <c r="N111" t="s">
        <v>495</v>
      </c>
      <c r="O111" t="s">
        <v>496</v>
      </c>
      <c r="P111" t="s">
        <v>496</v>
      </c>
      <c r="Q111" t="s">
        <v>496</v>
      </c>
      <c r="R111" t="s">
        <v>428</v>
      </c>
      <c r="S111">
        <v>3</v>
      </c>
      <c r="T111">
        <f>LOG10(Table1[[#This Row],[Locus_count]]+1)</f>
        <v>0.6020599913279624</v>
      </c>
      <c r="U111">
        <f>(Table1[[#This Row],[log_Locus_count]]-MIN(Table1[log_Locus_count]))/(MAX(Table1[log_Locus_count])-MIN(Table1[log_Locus_count]))</f>
        <v>0.66666666666666674</v>
      </c>
      <c r="V111" t="s">
        <v>1907</v>
      </c>
      <c r="W111">
        <v>29</v>
      </c>
      <c r="X111">
        <f>LOG10(Table1[[#This Row],[Alleles_count]]+1)</f>
        <v>1.4771212547196624</v>
      </c>
      <c r="Y111">
        <f>(Table1[[#This Row],[log_Alleles_count]]-MIN(Table1[log_Alleles_count]))/(MAX(Table1[log_Alleles_count])-MIN(Table1[log_Alleles_count]))</f>
        <v>0.7264207722241014</v>
      </c>
      <c r="Z111">
        <v>1</v>
      </c>
      <c r="AA111">
        <v>0.99950000000000006</v>
      </c>
      <c r="AB111">
        <v>0.996</v>
      </c>
      <c r="AC111">
        <v>0.2432</v>
      </c>
      <c r="AD111" t="s">
        <v>82</v>
      </c>
      <c r="AE111" t="s">
        <v>82</v>
      </c>
      <c r="AF111">
        <v>0</v>
      </c>
      <c r="AG111">
        <v>1</v>
      </c>
      <c r="AH111" t="s">
        <v>1908</v>
      </c>
      <c r="AI111" t="s">
        <v>1909</v>
      </c>
      <c r="AJ111" t="s">
        <v>1910</v>
      </c>
      <c r="AK111">
        <v>2</v>
      </c>
      <c r="AL111" t="s">
        <v>236</v>
      </c>
      <c r="AM111" s="10">
        <v>1</v>
      </c>
      <c r="AN111">
        <f>(Table1[[#This Row],[HEG_expr_score]]-MIN(Table1[HEG_expr_score]))/(MAX(Table1[HEG_expr_score])-MIN(Table1[HEG_expr_score]))</f>
        <v>0.33333333333333331</v>
      </c>
      <c r="AO111">
        <f t="shared" si="1"/>
        <v>4.1891771985436197</v>
      </c>
      <c r="AP111">
        <v>213</v>
      </c>
    </row>
    <row r="112" spans="1:42" hidden="1" x14ac:dyDescent="0.3">
      <c r="A112">
        <v>23584</v>
      </c>
      <c r="B112" t="s">
        <v>1514</v>
      </c>
      <c r="C112">
        <f>LEN(Table1[[#This Row],[TCE_sequence]])</f>
        <v>23</v>
      </c>
      <c r="D112" t="s">
        <v>71</v>
      </c>
      <c r="E112">
        <v>1</v>
      </c>
      <c r="F112">
        <f>LOG10(Table1[[#This Row],[Mtb_NP_Prtn_count]]+1)</f>
        <v>0.3010299956639812</v>
      </c>
      <c r="G112">
        <f>(Table1[[#This Row],[log_Mtb_NP_Prtn_count]]-MIN(Table1[log_Mtb_NP_Prtn_count]))/(MAX(Table1[log_Mtb_NP_Prtn_count])-MIN(Table1[log_Mtb_NP_Prtn_count]))</f>
        <v>0.23137821315975918</v>
      </c>
      <c r="H112" t="s">
        <v>273</v>
      </c>
      <c r="I112">
        <v>1</v>
      </c>
      <c r="J112" t="s">
        <v>82</v>
      </c>
      <c r="K112">
        <v>0</v>
      </c>
      <c r="L112" t="s">
        <v>82</v>
      </c>
      <c r="M112">
        <v>0</v>
      </c>
      <c r="N112" t="s">
        <v>495</v>
      </c>
      <c r="O112" t="s">
        <v>496</v>
      </c>
      <c r="P112" t="s">
        <v>496</v>
      </c>
      <c r="Q112" t="s">
        <v>496</v>
      </c>
      <c r="R112" t="s">
        <v>412</v>
      </c>
      <c r="S112">
        <v>7</v>
      </c>
      <c r="T112">
        <f>LOG10(Table1[[#This Row],[Locus_count]]+1)</f>
        <v>0.90308998699194354</v>
      </c>
      <c r="U112">
        <f>(Table1[[#This Row],[log_Locus_count]]-MIN(Table1[log_Locus_count]))/(MAX(Table1[log_Locus_count])-MIN(Table1[log_Locus_count]))</f>
        <v>1</v>
      </c>
      <c r="V112" t="s">
        <v>1515</v>
      </c>
      <c r="W112">
        <v>107</v>
      </c>
      <c r="X112">
        <f>LOG10(Table1[[#This Row],[Alleles_count]]+1)</f>
        <v>2.0334237554869499</v>
      </c>
      <c r="Y112">
        <f>(Table1[[#This Row],[log_Alleles_count]]-MIN(Table1[log_Alleles_count]))/(MAX(Table1[log_Alleles_count])-MIN(Table1[log_Alleles_count]))</f>
        <v>1</v>
      </c>
      <c r="Z112">
        <v>1</v>
      </c>
      <c r="AA112">
        <v>1</v>
      </c>
      <c r="AB112">
        <v>1</v>
      </c>
      <c r="AC112">
        <v>0.997</v>
      </c>
      <c r="AD112" t="s">
        <v>82</v>
      </c>
      <c r="AE112" t="s">
        <v>82</v>
      </c>
      <c r="AF112">
        <v>0</v>
      </c>
      <c r="AG112">
        <v>0.86809999999999998</v>
      </c>
      <c r="AH112" t="s">
        <v>1516</v>
      </c>
      <c r="AI112" t="s">
        <v>273</v>
      </c>
      <c r="AJ112" t="s">
        <v>1517</v>
      </c>
      <c r="AK112">
        <v>1</v>
      </c>
      <c r="AL112" t="s">
        <v>236</v>
      </c>
      <c r="AM112" s="12">
        <v>1</v>
      </c>
      <c r="AN112">
        <f>(Table1[[#This Row],[HEG_expr_score]]-MIN(Table1[HEG_expr_score]))/(MAX(Table1[HEG_expr_score])-MIN(Table1[HEG_expr_score]))</f>
        <v>0.33333333333333331</v>
      </c>
      <c r="AO112">
        <f t="shared" si="1"/>
        <v>4.4328115464930926</v>
      </c>
      <c r="AP112">
        <v>95</v>
      </c>
    </row>
    <row r="113" spans="1:42" hidden="1" x14ac:dyDescent="0.3">
      <c r="A113">
        <v>23748</v>
      </c>
      <c r="B113" t="s">
        <v>2388</v>
      </c>
      <c r="C113">
        <f>LEN(Table1[[#This Row],[TCE_sequence]])</f>
        <v>20</v>
      </c>
      <c r="D113" t="s">
        <v>43</v>
      </c>
      <c r="E113">
        <v>1</v>
      </c>
      <c r="F113">
        <f>LOG10(Table1[[#This Row],[Mtb_NP_Prtn_count]]+1)</f>
        <v>0.3010299956639812</v>
      </c>
      <c r="G113">
        <f>(Table1[[#This Row],[log_Mtb_NP_Prtn_count]]-MIN(Table1[log_Mtb_NP_Prtn_count]))/(MAX(Table1[log_Mtb_NP_Prtn_count])-MIN(Table1[log_Mtb_NP_Prtn_count]))</f>
        <v>0.23137821315975918</v>
      </c>
      <c r="H113" t="s">
        <v>240</v>
      </c>
      <c r="I113">
        <v>1</v>
      </c>
      <c r="J113" t="s">
        <v>82</v>
      </c>
      <c r="K113">
        <v>0</v>
      </c>
      <c r="L113" t="s">
        <v>82</v>
      </c>
      <c r="M113">
        <v>0</v>
      </c>
      <c r="N113" t="s">
        <v>495</v>
      </c>
      <c r="O113" t="s">
        <v>496</v>
      </c>
      <c r="P113" t="s">
        <v>496</v>
      </c>
      <c r="Q113" t="s">
        <v>496</v>
      </c>
      <c r="R113" t="s">
        <v>423</v>
      </c>
      <c r="S113">
        <v>3</v>
      </c>
      <c r="T113">
        <f>LOG10(Table1[[#This Row],[Locus_count]]+1)</f>
        <v>0.6020599913279624</v>
      </c>
      <c r="U113">
        <f>(Table1[[#This Row],[log_Locus_count]]-MIN(Table1[log_Locus_count]))/(MAX(Table1[log_Locus_count])-MIN(Table1[log_Locus_count]))</f>
        <v>0.66666666666666674</v>
      </c>
      <c r="V113" t="s">
        <v>2389</v>
      </c>
      <c r="W113">
        <v>9</v>
      </c>
      <c r="X113">
        <f>LOG10(Table1[[#This Row],[Alleles_count]]+1)</f>
        <v>1</v>
      </c>
      <c r="Y113">
        <f>(Table1[[#This Row],[log_Alleles_count]]-MIN(Table1[log_Alleles_count]))/(MAX(Table1[log_Alleles_count])-MIN(Table1[log_Alleles_count]))</f>
        <v>0.49178140921272318</v>
      </c>
      <c r="Z113">
        <v>0.44069999999999998</v>
      </c>
      <c r="AA113">
        <v>0.41310000000000002</v>
      </c>
      <c r="AB113">
        <v>0.39329999999999998</v>
      </c>
      <c r="AC113">
        <v>8.14E-2</v>
      </c>
      <c r="AD113" t="s">
        <v>82</v>
      </c>
      <c r="AE113" t="s">
        <v>82</v>
      </c>
      <c r="AF113">
        <v>0</v>
      </c>
      <c r="AG113">
        <v>0.94140000000000001</v>
      </c>
      <c r="AH113" t="s">
        <v>778</v>
      </c>
      <c r="AI113" t="s">
        <v>240</v>
      </c>
      <c r="AJ113" t="s">
        <v>2390</v>
      </c>
      <c r="AK113">
        <v>1</v>
      </c>
      <c r="AL113" t="s">
        <v>238</v>
      </c>
      <c r="AM113" s="10">
        <v>2</v>
      </c>
      <c r="AN113">
        <f>(Table1[[#This Row],[HEG_expr_score]]-MIN(Table1[HEG_expr_score]))/(MAX(Table1[HEG_expr_score])-MIN(Table1[HEG_expr_score]))</f>
        <v>0.66666666666666663</v>
      </c>
      <c r="AO113">
        <f t="shared" si="1"/>
        <v>3.4385929557058152</v>
      </c>
      <c r="AP113">
        <v>393</v>
      </c>
    </row>
    <row r="114" spans="1:42" hidden="1" x14ac:dyDescent="0.3">
      <c r="A114">
        <v>24522</v>
      </c>
      <c r="B114" t="s">
        <v>2667</v>
      </c>
      <c r="C114">
        <f>LEN(Table1[[#This Row],[TCE_sequence]])</f>
        <v>20</v>
      </c>
      <c r="D114" t="s">
        <v>34</v>
      </c>
      <c r="E114">
        <v>1</v>
      </c>
      <c r="F114">
        <f>LOG10(Table1[[#This Row],[Mtb_NP_Prtn_count]]+1)</f>
        <v>0.3010299956639812</v>
      </c>
      <c r="G114">
        <f>(Table1[[#This Row],[log_Mtb_NP_Prtn_count]]-MIN(Table1[log_Mtb_NP_Prtn_count]))/(MAX(Table1[log_Mtb_NP_Prtn_count])-MIN(Table1[log_Mtb_NP_Prtn_count]))</f>
        <v>0.23137821315975918</v>
      </c>
      <c r="H114" t="s">
        <v>279</v>
      </c>
      <c r="I114">
        <v>1</v>
      </c>
      <c r="J114" t="s">
        <v>82</v>
      </c>
      <c r="K114">
        <v>0</v>
      </c>
      <c r="L114" t="s">
        <v>82</v>
      </c>
      <c r="M114">
        <v>0</v>
      </c>
      <c r="N114" t="s">
        <v>495</v>
      </c>
      <c r="O114" t="s">
        <v>496</v>
      </c>
      <c r="P114" t="s">
        <v>496</v>
      </c>
      <c r="Q114" t="s">
        <v>496</v>
      </c>
      <c r="R114" t="s">
        <v>406</v>
      </c>
      <c r="S114">
        <v>2</v>
      </c>
      <c r="T114">
        <f>LOG10(Table1[[#This Row],[Locus_count]]+1)</f>
        <v>0.47712125471966244</v>
      </c>
      <c r="U114">
        <f>(Table1[[#This Row],[log_Locus_count]]-MIN(Table1[log_Locus_count]))/(MAX(Table1[log_Locus_count])-MIN(Table1[log_Locus_count]))</f>
        <v>0.52832083357371873</v>
      </c>
      <c r="V114" t="s">
        <v>2668</v>
      </c>
      <c r="W114">
        <v>3</v>
      </c>
      <c r="X114">
        <f>LOG10(Table1[[#This Row],[Alleles_count]]+1)</f>
        <v>0.6020599913279624</v>
      </c>
      <c r="Y114">
        <f>(Table1[[#This Row],[log_Alleles_count]]-MIN(Table1[log_Alleles_count]))/(MAX(Table1[log_Alleles_count])-MIN(Table1[log_Alleles_count]))</f>
        <v>0.29608191096586522</v>
      </c>
      <c r="Z114">
        <v>0.43690000000000001</v>
      </c>
      <c r="AA114">
        <v>0.4052</v>
      </c>
      <c r="AB114">
        <v>0.49490000000000001</v>
      </c>
      <c r="AC114">
        <v>0.28050000000000003</v>
      </c>
      <c r="AD114" t="s">
        <v>2669</v>
      </c>
      <c r="AE114" t="s">
        <v>2670</v>
      </c>
      <c r="AF114">
        <v>1</v>
      </c>
      <c r="AG114">
        <v>1</v>
      </c>
      <c r="AH114" t="s">
        <v>563</v>
      </c>
      <c r="AI114" t="s">
        <v>279</v>
      </c>
      <c r="AJ114" t="s">
        <v>2671</v>
      </c>
      <c r="AK114">
        <v>1</v>
      </c>
      <c r="AL114" t="s">
        <v>236</v>
      </c>
      <c r="AM114" s="10">
        <v>1</v>
      </c>
      <c r="AN114">
        <f>(Table1[[#This Row],[HEG_expr_score]]-MIN(Table1[HEG_expr_score]))/(MAX(Table1[HEG_expr_score])-MIN(Table1[HEG_expr_score]))</f>
        <v>0.33333333333333331</v>
      </c>
      <c r="AO114">
        <f t="shared" si="1"/>
        <v>2.8260142910326764</v>
      </c>
      <c r="AP114">
        <v>497</v>
      </c>
    </row>
    <row r="115" spans="1:42" hidden="1" x14ac:dyDescent="0.3">
      <c r="A115">
        <v>25123</v>
      </c>
      <c r="B115" t="s">
        <v>1302</v>
      </c>
      <c r="C115">
        <f>LEN(Table1[[#This Row],[TCE_sequence]])</f>
        <v>15</v>
      </c>
      <c r="D115" t="s">
        <v>1303</v>
      </c>
      <c r="E115">
        <v>2</v>
      </c>
      <c r="F115">
        <f>LOG10(Table1[[#This Row],[Mtb_NP_Prtn_count]]+1)</f>
        <v>0.47712125471966244</v>
      </c>
      <c r="G115">
        <f>(Table1[[#This Row],[log_Mtb_NP_Prtn_count]]-MIN(Table1[log_Mtb_NP_Prtn_count]))/(MAX(Table1[log_Mtb_NP_Prtn_count])-MIN(Table1[log_Mtb_NP_Prtn_count]))</f>
        <v>0.36672579134208461</v>
      </c>
      <c r="H115" t="s">
        <v>1304</v>
      </c>
      <c r="I115">
        <v>2</v>
      </c>
      <c r="J115" t="s">
        <v>82</v>
      </c>
      <c r="K115">
        <v>0</v>
      </c>
      <c r="L115" t="s">
        <v>1305</v>
      </c>
      <c r="M115">
        <v>6</v>
      </c>
      <c r="N115" t="s">
        <v>496</v>
      </c>
      <c r="O115" t="s">
        <v>496</v>
      </c>
      <c r="P115" t="s">
        <v>495</v>
      </c>
      <c r="Q115" t="s">
        <v>496</v>
      </c>
      <c r="R115" t="s">
        <v>412</v>
      </c>
      <c r="S115">
        <v>7</v>
      </c>
      <c r="T115">
        <f>LOG10(Table1[[#This Row],[Locus_count]]+1)</f>
        <v>0.90308998699194354</v>
      </c>
      <c r="U115">
        <f>(Table1[[#This Row],[log_Locus_count]]-MIN(Table1[log_Locus_count]))/(MAX(Table1[log_Locus_count])-MIN(Table1[log_Locus_count]))</f>
        <v>1</v>
      </c>
      <c r="V115" t="s">
        <v>1306</v>
      </c>
      <c r="W115">
        <v>84</v>
      </c>
      <c r="X115">
        <f>LOG10(Table1[[#This Row],[Alleles_count]]+1)</f>
        <v>1.9294189257142926</v>
      </c>
      <c r="Y115">
        <f>(Table1[[#This Row],[log_Alleles_count]]-MIN(Table1[log_Alleles_count]))/(MAX(Table1[log_Alleles_count])-MIN(Table1[log_Alleles_count]))</f>
        <v>0.94885235824947323</v>
      </c>
      <c r="Z115">
        <v>1</v>
      </c>
      <c r="AA115">
        <v>1</v>
      </c>
      <c r="AB115">
        <v>0.99980000000000002</v>
      </c>
      <c r="AC115">
        <v>0.88170000000000004</v>
      </c>
      <c r="AD115" t="s">
        <v>82</v>
      </c>
      <c r="AE115" t="s">
        <v>82</v>
      </c>
      <c r="AF115">
        <v>0</v>
      </c>
      <c r="AG115">
        <v>1</v>
      </c>
      <c r="AH115" t="s">
        <v>543</v>
      </c>
      <c r="AI115" t="s">
        <v>1307</v>
      </c>
      <c r="AJ115" t="s">
        <v>1308</v>
      </c>
      <c r="AK115">
        <v>2</v>
      </c>
      <c r="AL115" t="s">
        <v>236</v>
      </c>
      <c r="AM115" s="12">
        <v>1</v>
      </c>
      <c r="AN115">
        <f>(Table1[[#This Row],[HEG_expr_score]]-MIN(Table1[HEG_expr_score]))/(MAX(Table1[HEG_expr_score])-MIN(Table1[HEG_expr_score]))</f>
        <v>0.33333333333333331</v>
      </c>
      <c r="AO115">
        <f t="shared" si="1"/>
        <v>4.6489114829248903</v>
      </c>
      <c r="AP115">
        <v>34</v>
      </c>
    </row>
    <row r="116" spans="1:42" hidden="1" x14ac:dyDescent="0.3">
      <c r="A116">
        <v>25363</v>
      </c>
      <c r="B116" t="s">
        <v>2812</v>
      </c>
      <c r="C116">
        <f>LEN(Table1[[#This Row],[TCE_sequence]])</f>
        <v>20</v>
      </c>
      <c r="D116" t="s">
        <v>2813</v>
      </c>
      <c r="E116">
        <v>2</v>
      </c>
      <c r="F116">
        <f>LOG10(Table1[[#This Row],[Mtb_NP_Prtn_count]]+1)</f>
        <v>0.47712125471966244</v>
      </c>
      <c r="G116">
        <f>(Table1[[#This Row],[log_Mtb_NP_Prtn_count]]-MIN(Table1[log_Mtb_NP_Prtn_count]))/(MAX(Table1[log_Mtb_NP_Prtn_count])-MIN(Table1[log_Mtb_NP_Prtn_count]))</f>
        <v>0.36672579134208461</v>
      </c>
      <c r="H116" t="s">
        <v>2814</v>
      </c>
      <c r="I116">
        <v>2</v>
      </c>
      <c r="J116" t="s">
        <v>82</v>
      </c>
      <c r="K116">
        <v>0</v>
      </c>
      <c r="L116" t="s">
        <v>2815</v>
      </c>
      <c r="M116">
        <v>2</v>
      </c>
      <c r="N116" t="s">
        <v>496</v>
      </c>
      <c r="O116" t="s">
        <v>496</v>
      </c>
      <c r="P116" t="s">
        <v>495</v>
      </c>
      <c r="Q116" t="s">
        <v>496</v>
      </c>
      <c r="R116" t="s">
        <v>417</v>
      </c>
      <c r="S116">
        <v>1</v>
      </c>
      <c r="T116">
        <f>LOG10(Table1[[#This Row],[Locus_count]]+1)</f>
        <v>0.3010299956639812</v>
      </c>
      <c r="U116">
        <f>(Table1[[#This Row],[log_Locus_count]]-MIN(Table1[log_Locus_count]))/(MAX(Table1[log_Locus_count])-MIN(Table1[log_Locus_count]))</f>
        <v>0.33333333333333337</v>
      </c>
      <c r="V116" t="s">
        <v>1035</v>
      </c>
      <c r="W116">
        <v>1</v>
      </c>
      <c r="X116">
        <f>LOG10(Table1[[#This Row],[Alleles_count]]+1)</f>
        <v>0.3010299956639812</v>
      </c>
      <c r="Y116">
        <f>(Table1[[#This Row],[log_Alleles_count]]-MIN(Table1[log_Alleles_count]))/(MAX(Table1[log_Alleles_count])-MIN(Table1[log_Alleles_count]))</f>
        <v>0.14804095548293261</v>
      </c>
      <c r="Z116">
        <v>0.34549999999999997</v>
      </c>
      <c r="AA116">
        <v>0.26679999999999998</v>
      </c>
      <c r="AB116">
        <v>0.35970000000000002</v>
      </c>
      <c r="AC116">
        <v>4.8099999999999997E-2</v>
      </c>
      <c r="AD116" t="s">
        <v>1763</v>
      </c>
      <c r="AE116" t="s">
        <v>2816</v>
      </c>
      <c r="AF116">
        <v>1</v>
      </c>
      <c r="AG116">
        <v>1</v>
      </c>
      <c r="AH116" t="s">
        <v>2817</v>
      </c>
      <c r="AI116" t="s">
        <v>2818</v>
      </c>
      <c r="AJ116" t="s">
        <v>2819</v>
      </c>
      <c r="AK116">
        <v>2</v>
      </c>
      <c r="AL116" t="s">
        <v>236</v>
      </c>
      <c r="AM116" s="10">
        <v>1</v>
      </c>
      <c r="AN116">
        <f>(Table1[[#This Row],[HEG_expr_score]]-MIN(Table1[HEG_expr_score]))/(MAX(Table1[HEG_expr_score])-MIN(Table1[HEG_expr_score]))</f>
        <v>0.33333333333333331</v>
      </c>
      <c r="AO116">
        <f t="shared" si="1"/>
        <v>2.5269334134916841</v>
      </c>
      <c r="AP116">
        <v>542</v>
      </c>
    </row>
    <row r="117" spans="1:42" hidden="1" x14ac:dyDescent="0.3">
      <c r="A117">
        <v>25716</v>
      </c>
      <c r="B117" t="s">
        <v>751</v>
      </c>
      <c r="C117">
        <f>LEN(Table1[[#This Row],[TCE_sequence]])</f>
        <v>20</v>
      </c>
      <c r="D117" t="s">
        <v>24</v>
      </c>
      <c r="E117">
        <v>1</v>
      </c>
      <c r="F117">
        <f>LOG10(Table1[[#This Row],[Mtb_NP_Prtn_count]]+1)</f>
        <v>0.3010299956639812</v>
      </c>
      <c r="G117">
        <f>(Table1[[#This Row],[log_Mtb_NP_Prtn_count]]-MIN(Table1[log_Mtb_NP_Prtn_count]))/(MAX(Table1[log_Mtb_NP_Prtn_count])-MIN(Table1[log_Mtb_NP_Prtn_count]))</f>
        <v>0.23137821315975918</v>
      </c>
      <c r="H117" t="s">
        <v>247</v>
      </c>
      <c r="I117">
        <v>1</v>
      </c>
      <c r="J117" t="s">
        <v>82</v>
      </c>
      <c r="K117">
        <v>0</v>
      </c>
      <c r="L117" t="s">
        <v>82</v>
      </c>
      <c r="M117">
        <v>0</v>
      </c>
      <c r="N117" t="s">
        <v>495</v>
      </c>
      <c r="O117" t="s">
        <v>496</v>
      </c>
      <c r="P117" t="s">
        <v>496</v>
      </c>
      <c r="Q117" t="s">
        <v>496</v>
      </c>
      <c r="R117" t="s">
        <v>406</v>
      </c>
      <c r="S117">
        <v>2</v>
      </c>
      <c r="T117">
        <f>LOG10(Table1[[#This Row],[Locus_count]]+1)</f>
        <v>0.47712125471966244</v>
      </c>
      <c r="U117">
        <f>(Table1[[#This Row],[log_Locus_count]]-MIN(Table1[log_Locus_count]))/(MAX(Table1[log_Locus_count])-MIN(Table1[log_Locus_count]))</f>
        <v>0.52832083357371873</v>
      </c>
      <c r="V117" t="s">
        <v>752</v>
      </c>
      <c r="W117">
        <v>11</v>
      </c>
      <c r="X117">
        <f>LOG10(Table1[[#This Row],[Alleles_count]]+1)</f>
        <v>1.0791812460476249</v>
      </c>
      <c r="Y117">
        <f>(Table1[[#This Row],[log_Alleles_count]]-MIN(Table1[log_Alleles_count]))/(MAX(Table1[log_Alleles_count])-MIN(Table1[log_Alleles_count]))</f>
        <v>0.53072127397724345</v>
      </c>
      <c r="Z117">
        <v>0.84350000000000003</v>
      </c>
      <c r="AA117">
        <v>0.70189999999999997</v>
      </c>
      <c r="AB117">
        <v>0.7631</v>
      </c>
      <c r="AC117">
        <v>0.54779999999999995</v>
      </c>
      <c r="AD117" t="s">
        <v>753</v>
      </c>
      <c r="AE117" t="s">
        <v>754</v>
      </c>
      <c r="AF117">
        <v>1</v>
      </c>
      <c r="AG117">
        <v>0.99629999999999996</v>
      </c>
      <c r="AH117" t="s">
        <v>505</v>
      </c>
      <c r="AI117" t="s">
        <v>247</v>
      </c>
      <c r="AJ117" s="1">
        <v>11263</v>
      </c>
      <c r="AK117">
        <v>1</v>
      </c>
      <c r="AL117" t="s">
        <v>234</v>
      </c>
      <c r="AM117" s="10">
        <v>2</v>
      </c>
      <c r="AN117">
        <f>(Table1[[#This Row],[HEG_expr_score]]-MIN(Table1[HEG_expr_score]))/(MAX(Table1[HEG_expr_score])-MIN(Table1[HEG_expr_score]))</f>
        <v>0.66666666666666663</v>
      </c>
      <c r="AO117">
        <f t="shared" si="1"/>
        <v>3.7968869873773881</v>
      </c>
      <c r="AP117">
        <v>323</v>
      </c>
    </row>
    <row r="118" spans="1:42" hidden="1" x14ac:dyDescent="0.3">
      <c r="A118">
        <v>27389</v>
      </c>
      <c r="B118" t="s">
        <v>1372</v>
      </c>
      <c r="C118">
        <f>LEN(Table1[[#This Row],[TCE_sequence]])</f>
        <v>20</v>
      </c>
      <c r="D118" t="s">
        <v>28</v>
      </c>
      <c r="E118">
        <v>1</v>
      </c>
      <c r="F118">
        <f>LOG10(Table1[[#This Row],[Mtb_NP_Prtn_count]]+1)</f>
        <v>0.3010299956639812</v>
      </c>
      <c r="G118">
        <f>(Table1[[#This Row],[log_Mtb_NP_Prtn_count]]-MIN(Table1[log_Mtb_NP_Prtn_count]))/(MAX(Table1[log_Mtb_NP_Prtn_count])-MIN(Table1[log_Mtb_NP_Prtn_count]))</f>
        <v>0.23137821315975918</v>
      </c>
      <c r="H118" t="s">
        <v>309</v>
      </c>
      <c r="I118">
        <v>1</v>
      </c>
      <c r="J118" t="s">
        <v>82</v>
      </c>
      <c r="K118">
        <v>0</v>
      </c>
      <c r="L118" t="s">
        <v>82</v>
      </c>
      <c r="M118">
        <v>0</v>
      </c>
      <c r="N118" t="s">
        <v>495</v>
      </c>
      <c r="O118" t="s">
        <v>496</v>
      </c>
      <c r="P118" t="s">
        <v>496</v>
      </c>
      <c r="Q118" t="s">
        <v>496</v>
      </c>
      <c r="R118" t="s">
        <v>392</v>
      </c>
      <c r="S118">
        <v>6</v>
      </c>
      <c r="T118">
        <f>LOG10(Table1[[#This Row],[Locus_count]]+1)</f>
        <v>0.84509804001425681</v>
      </c>
      <c r="U118">
        <f>(Table1[[#This Row],[log_Locus_count]]-MIN(Table1[log_Locus_count]))/(MAX(Table1[log_Locus_count])-MIN(Table1[log_Locus_count]))</f>
        <v>0.93578497401920135</v>
      </c>
      <c r="V118" t="s">
        <v>1373</v>
      </c>
      <c r="W118">
        <v>36</v>
      </c>
      <c r="X118">
        <f>LOG10(Table1[[#This Row],[Alleles_count]]+1)</f>
        <v>1.568201724066995</v>
      </c>
      <c r="Y118">
        <f>(Table1[[#This Row],[log_Alleles_count]]-MIN(Table1[log_Alleles_count]))/(MAX(Table1[log_Alleles_count])-MIN(Table1[log_Alleles_count]))</f>
        <v>0.77121245379148884</v>
      </c>
      <c r="Z118">
        <v>0.97699999999999998</v>
      </c>
      <c r="AA118">
        <v>0.98880000000000001</v>
      </c>
      <c r="AB118">
        <v>0.96189999999999998</v>
      </c>
      <c r="AC118">
        <v>0.64270000000000005</v>
      </c>
      <c r="AD118" t="s">
        <v>1374</v>
      </c>
      <c r="AE118" t="s">
        <v>1375</v>
      </c>
      <c r="AF118">
        <v>1</v>
      </c>
      <c r="AG118">
        <v>0.99629999999999996</v>
      </c>
      <c r="AH118" t="s">
        <v>505</v>
      </c>
      <c r="AI118" t="s">
        <v>309</v>
      </c>
      <c r="AJ118" t="s">
        <v>1376</v>
      </c>
      <c r="AK118">
        <v>1</v>
      </c>
      <c r="AL118" t="s">
        <v>234</v>
      </c>
      <c r="AM118" s="10">
        <v>2</v>
      </c>
      <c r="AN118">
        <f>(Table1[[#This Row],[HEG_expr_score]]-MIN(Table1[HEG_expr_score]))/(MAX(Table1[HEG_expr_score])-MIN(Table1[HEG_expr_score]))</f>
        <v>0.66666666666666663</v>
      </c>
      <c r="AO118">
        <f t="shared" si="1"/>
        <v>4.5783423076371159</v>
      </c>
      <c r="AP118">
        <v>56</v>
      </c>
    </row>
    <row r="119" spans="1:42" hidden="1" x14ac:dyDescent="0.3">
      <c r="A119">
        <v>27586</v>
      </c>
      <c r="B119" t="s">
        <v>1696</v>
      </c>
      <c r="C119">
        <f>LEN(Table1[[#This Row],[TCE_sequence]])</f>
        <v>9</v>
      </c>
      <c r="D119" t="s">
        <v>1697</v>
      </c>
      <c r="E119">
        <v>3</v>
      </c>
      <c r="F119">
        <f>LOG10(Table1[[#This Row],[Mtb_NP_Prtn_count]]+1)</f>
        <v>0.6020599913279624</v>
      </c>
      <c r="G119">
        <f>(Table1[[#This Row],[log_Mtb_NP_Prtn_count]]-MIN(Table1[log_Mtb_NP_Prtn_count]))/(MAX(Table1[log_Mtb_NP_Prtn_count])-MIN(Table1[log_Mtb_NP_Prtn_count]))</f>
        <v>0.46275642631951835</v>
      </c>
      <c r="H119" t="s">
        <v>1698</v>
      </c>
      <c r="I119">
        <v>3</v>
      </c>
      <c r="J119" t="s">
        <v>82</v>
      </c>
      <c r="K119">
        <v>0</v>
      </c>
      <c r="L119" t="s">
        <v>1699</v>
      </c>
      <c r="M119">
        <v>1</v>
      </c>
      <c r="N119" t="s">
        <v>496</v>
      </c>
      <c r="O119" t="s">
        <v>496</v>
      </c>
      <c r="P119" t="s">
        <v>495</v>
      </c>
      <c r="Q119" t="s">
        <v>496</v>
      </c>
      <c r="R119" t="s">
        <v>416</v>
      </c>
      <c r="S119">
        <v>4</v>
      </c>
      <c r="T119">
        <f>LOG10(Table1[[#This Row],[Locus_count]]+1)</f>
        <v>0.69897000433601886</v>
      </c>
      <c r="U119">
        <f>(Table1[[#This Row],[log_Locus_count]]-MIN(Table1[log_Locus_count]))/(MAX(Table1[log_Locus_count])-MIN(Table1[log_Locus_count]))</f>
        <v>0.77397603162912088</v>
      </c>
      <c r="V119" t="s">
        <v>1700</v>
      </c>
      <c r="W119">
        <v>38</v>
      </c>
      <c r="X119">
        <f>LOG10(Table1[[#This Row],[Alleles_count]]+1)</f>
        <v>1.5910646070264991</v>
      </c>
      <c r="Y119">
        <f>(Table1[[#This Row],[log_Alleles_count]]-MIN(Table1[log_Alleles_count]))/(MAX(Table1[log_Alleles_count])-MIN(Table1[log_Alleles_count]))</f>
        <v>0.78245599459197934</v>
      </c>
      <c r="Z119">
        <v>1</v>
      </c>
      <c r="AA119">
        <v>1</v>
      </c>
      <c r="AB119">
        <v>0.99939999999999996</v>
      </c>
      <c r="AC119">
        <v>0.65869999999999995</v>
      </c>
      <c r="AD119" t="s">
        <v>82</v>
      </c>
      <c r="AE119" t="s">
        <v>82</v>
      </c>
      <c r="AF119">
        <v>0</v>
      </c>
      <c r="AG119">
        <v>1</v>
      </c>
      <c r="AH119" t="s">
        <v>1701</v>
      </c>
      <c r="AI119" t="s">
        <v>259</v>
      </c>
      <c r="AJ119" s="2">
        <v>44899</v>
      </c>
      <c r="AK119">
        <v>1</v>
      </c>
      <c r="AL119" t="s">
        <v>236</v>
      </c>
      <c r="AM119" s="10">
        <v>1</v>
      </c>
      <c r="AN119">
        <f>(Table1[[#This Row],[HEG_expr_score]]-MIN(Table1[HEG_expr_score]))/(MAX(Table1[HEG_expr_score])-MIN(Table1[HEG_expr_score]))</f>
        <v>0.33333333333333331</v>
      </c>
      <c r="AO119">
        <f t="shared" si="1"/>
        <v>4.3525217858739511</v>
      </c>
      <c r="AP119">
        <v>146</v>
      </c>
    </row>
    <row r="120" spans="1:42" hidden="1" x14ac:dyDescent="0.3">
      <c r="A120">
        <v>27786</v>
      </c>
      <c r="B120" t="s">
        <v>631</v>
      </c>
      <c r="C120">
        <f>LEN(Table1[[#This Row],[TCE_sequence]])</f>
        <v>9</v>
      </c>
      <c r="D120" t="s">
        <v>26</v>
      </c>
      <c r="E120">
        <v>1</v>
      </c>
      <c r="F120">
        <f>LOG10(Table1[[#This Row],[Mtb_NP_Prtn_count]]+1)</f>
        <v>0.3010299956639812</v>
      </c>
      <c r="G120">
        <f>(Table1[[#This Row],[log_Mtb_NP_Prtn_count]]-MIN(Table1[log_Mtb_NP_Prtn_count]))/(MAX(Table1[log_Mtb_NP_Prtn_count])-MIN(Table1[log_Mtb_NP_Prtn_count]))</f>
        <v>0.23137821315975918</v>
      </c>
      <c r="H120" t="s">
        <v>243</v>
      </c>
      <c r="I120">
        <v>1</v>
      </c>
      <c r="J120" t="s">
        <v>82</v>
      </c>
      <c r="K120">
        <v>0</v>
      </c>
      <c r="L120" t="s">
        <v>82</v>
      </c>
      <c r="M120">
        <v>0</v>
      </c>
      <c r="N120" t="s">
        <v>495</v>
      </c>
      <c r="O120" t="s">
        <v>496</v>
      </c>
      <c r="P120" t="s">
        <v>496</v>
      </c>
      <c r="Q120" t="s">
        <v>496</v>
      </c>
      <c r="R120" t="s">
        <v>385</v>
      </c>
      <c r="S120">
        <v>3</v>
      </c>
      <c r="T120">
        <f>LOG10(Table1[[#This Row],[Locus_count]]+1)</f>
        <v>0.6020599913279624</v>
      </c>
      <c r="U120">
        <f>(Table1[[#This Row],[log_Locus_count]]-MIN(Table1[log_Locus_count]))/(MAX(Table1[log_Locus_count])-MIN(Table1[log_Locus_count]))</f>
        <v>0.66666666666666674</v>
      </c>
      <c r="V120" t="s">
        <v>632</v>
      </c>
      <c r="W120">
        <v>11</v>
      </c>
      <c r="X120">
        <f>LOG10(Table1[[#This Row],[Alleles_count]]+1)</f>
        <v>1.0791812460476249</v>
      </c>
      <c r="Y120">
        <f>(Table1[[#This Row],[log_Alleles_count]]-MIN(Table1[log_Alleles_count]))/(MAX(Table1[log_Alleles_count])-MIN(Table1[log_Alleles_count]))</f>
        <v>0.53072127397724345</v>
      </c>
      <c r="Z120">
        <v>0.57599999999999996</v>
      </c>
      <c r="AA120">
        <v>0.45569999999999999</v>
      </c>
      <c r="AB120">
        <v>0.376</v>
      </c>
      <c r="AC120">
        <v>0.46970000000000001</v>
      </c>
      <c r="AD120" t="s">
        <v>82</v>
      </c>
      <c r="AE120" t="s">
        <v>82</v>
      </c>
      <c r="AF120">
        <v>0</v>
      </c>
      <c r="AG120">
        <v>0.99629999999999996</v>
      </c>
      <c r="AH120" t="s">
        <v>505</v>
      </c>
      <c r="AI120" t="s">
        <v>243</v>
      </c>
      <c r="AJ120" t="s">
        <v>633</v>
      </c>
      <c r="AK120">
        <v>1</v>
      </c>
      <c r="AL120" t="s">
        <v>236</v>
      </c>
      <c r="AM120" s="12">
        <v>1</v>
      </c>
      <c r="AN120">
        <f>(Table1[[#This Row],[HEG_expr_score]]-MIN(Table1[HEG_expr_score]))/(MAX(Table1[HEG_expr_score])-MIN(Table1[HEG_expr_score]))</f>
        <v>0.33333333333333331</v>
      </c>
      <c r="AO120">
        <f t="shared" si="1"/>
        <v>3.3343994871370026</v>
      </c>
      <c r="AP120">
        <v>415</v>
      </c>
    </row>
    <row r="121" spans="1:42" hidden="1" x14ac:dyDescent="0.3">
      <c r="A121">
        <v>27900</v>
      </c>
      <c r="B121" t="s">
        <v>2518</v>
      </c>
      <c r="C121">
        <f>LEN(Table1[[#This Row],[TCE_sequence]])</f>
        <v>9</v>
      </c>
      <c r="D121" t="s">
        <v>2519</v>
      </c>
      <c r="E121">
        <v>6</v>
      </c>
      <c r="F121">
        <f>LOG10(Table1[[#This Row],[Mtb_NP_Prtn_count]]+1)</f>
        <v>0.84509804001425681</v>
      </c>
      <c r="G121">
        <f>(Table1[[#This Row],[log_Mtb_NP_Prtn_count]]-MIN(Table1[log_Mtb_NP_Prtn_count]))/(MAX(Table1[log_Mtb_NP_Prtn_count])-MIN(Table1[log_Mtb_NP_Prtn_count]))</f>
        <v>0.64956076557094333</v>
      </c>
      <c r="H121" t="s">
        <v>2520</v>
      </c>
      <c r="I121">
        <v>8</v>
      </c>
      <c r="J121" t="s">
        <v>82</v>
      </c>
      <c r="K121">
        <v>0</v>
      </c>
      <c r="L121" t="s">
        <v>2521</v>
      </c>
      <c r="M121">
        <v>45</v>
      </c>
      <c r="N121" t="s">
        <v>496</v>
      </c>
      <c r="O121" t="s">
        <v>496</v>
      </c>
      <c r="P121" t="s">
        <v>495</v>
      </c>
      <c r="Q121" t="s">
        <v>496</v>
      </c>
      <c r="R121" t="s">
        <v>410</v>
      </c>
      <c r="S121">
        <v>1</v>
      </c>
      <c r="T121">
        <f>LOG10(Table1[[#This Row],[Locus_count]]+1)</f>
        <v>0.3010299956639812</v>
      </c>
      <c r="U121">
        <f>(Table1[[#This Row],[log_Locus_count]]-MIN(Table1[log_Locus_count]))/(MAX(Table1[log_Locus_count])-MIN(Table1[log_Locus_count]))</f>
        <v>0.33333333333333337</v>
      </c>
      <c r="V121" t="s">
        <v>2522</v>
      </c>
      <c r="W121">
        <v>7</v>
      </c>
      <c r="X121">
        <f>LOG10(Table1[[#This Row],[Alleles_count]]+1)</f>
        <v>0.90308998699194354</v>
      </c>
      <c r="Y121">
        <f>(Table1[[#This Row],[log_Alleles_count]]-MIN(Table1[log_Alleles_count]))/(MAX(Table1[log_Alleles_count])-MIN(Table1[log_Alleles_count]))</f>
        <v>0.44412286644879784</v>
      </c>
      <c r="Z121">
        <v>0.41370000000000001</v>
      </c>
      <c r="AA121">
        <v>0.21290000000000001</v>
      </c>
      <c r="AB121">
        <v>0.2049</v>
      </c>
      <c r="AC121">
        <v>0.38819999999999999</v>
      </c>
      <c r="AD121" t="s">
        <v>82</v>
      </c>
      <c r="AE121" t="s">
        <v>82</v>
      </c>
      <c r="AF121">
        <v>0</v>
      </c>
      <c r="AG121">
        <v>1</v>
      </c>
      <c r="AH121" t="s">
        <v>2523</v>
      </c>
      <c r="AI121" t="s">
        <v>2524</v>
      </c>
      <c r="AJ121" t="s">
        <v>2525</v>
      </c>
      <c r="AK121">
        <v>4</v>
      </c>
      <c r="AL121" t="s">
        <v>236</v>
      </c>
      <c r="AM121" s="12">
        <v>1</v>
      </c>
      <c r="AN121">
        <f>(Table1[[#This Row],[HEG_expr_score]]-MIN(Table1[HEG_expr_score]))/(MAX(Table1[HEG_expr_score])-MIN(Table1[HEG_expr_score]))</f>
        <v>0.33333333333333331</v>
      </c>
      <c r="AO121">
        <f t="shared" si="1"/>
        <v>3.1740502986864079</v>
      </c>
      <c r="AP121">
        <v>446</v>
      </c>
    </row>
    <row r="122" spans="1:42" hidden="1" x14ac:dyDescent="0.3">
      <c r="A122">
        <v>27981</v>
      </c>
      <c r="B122" t="s">
        <v>2002</v>
      </c>
      <c r="C122">
        <f>LEN(Table1[[#This Row],[TCE_sequence]])</f>
        <v>20</v>
      </c>
      <c r="D122" t="s">
        <v>34</v>
      </c>
      <c r="E122">
        <v>1</v>
      </c>
      <c r="F122">
        <f>LOG10(Table1[[#This Row],[Mtb_NP_Prtn_count]]+1)</f>
        <v>0.3010299956639812</v>
      </c>
      <c r="G122">
        <f>(Table1[[#This Row],[log_Mtb_NP_Prtn_count]]-MIN(Table1[log_Mtb_NP_Prtn_count]))/(MAX(Table1[log_Mtb_NP_Prtn_count])-MIN(Table1[log_Mtb_NP_Prtn_count]))</f>
        <v>0.23137821315975918</v>
      </c>
      <c r="H122" t="s">
        <v>279</v>
      </c>
      <c r="I122">
        <v>1</v>
      </c>
      <c r="J122" t="s">
        <v>82</v>
      </c>
      <c r="K122">
        <v>0</v>
      </c>
      <c r="L122" t="s">
        <v>82</v>
      </c>
      <c r="M122">
        <v>0</v>
      </c>
      <c r="N122" t="s">
        <v>495</v>
      </c>
      <c r="O122" t="s">
        <v>496</v>
      </c>
      <c r="P122" t="s">
        <v>496</v>
      </c>
      <c r="Q122" t="s">
        <v>496</v>
      </c>
      <c r="R122" t="s">
        <v>394</v>
      </c>
      <c r="S122">
        <v>4</v>
      </c>
      <c r="T122">
        <f>LOG10(Table1[[#This Row],[Locus_count]]+1)</f>
        <v>0.69897000433601886</v>
      </c>
      <c r="U122">
        <f>(Table1[[#This Row],[log_Locus_count]]-MIN(Table1[log_Locus_count]))/(MAX(Table1[log_Locus_count])-MIN(Table1[log_Locus_count]))</f>
        <v>0.77397603162912088</v>
      </c>
      <c r="V122" t="s">
        <v>2003</v>
      </c>
      <c r="W122">
        <v>42</v>
      </c>
      <c r="X122">
        <f>LOG10(Table1[[#This Row],[Alleles_count]]+1)</f>
        <v>1.6334684555795864</v>
      </c>
      <c r="Y122">
        <f>(Table1[[#This Row],[log_Alleles_count]]-MIN(Table1[log_Alleles_count]))/(MAX(Table1[log_Alleles_count])-MIN(Table1[log_Alleles_count]))</f>
        <v>0.80330941898945951</v>
      </c>
      <c r="Z122">
        <v>0.97140000000000004</v>
      </c>
      <c r="AA122">
        <v>0.93789999999999996</v>
      </c>
      <c r="AB122">
        <v>0.92610000000000003</v>
      </c>
      <c r="AC122">
        <v>0.89470000000000005</v>
      </c>
      <c r="AD122" t="s">
        <v>82</v>
      </c>
      <c r="AE122" t="s">
        <v>82</v>
      </c>
      <c r="AF122">
        <v>0</v>
      </c>
      <c r="AG122">
        <v>1</v>
      </c>
      <c r="AH122" t="s">
        <v>563</v>
      </c>
      <c r="AI122" t="s">
        <v>279</v>
      </c>
      <c r="AJ122" t="s">
        <v>2004</v>
      </c>
      <c r="AK122">
        <v>1</v>
      </c>
      <c r="AL122" t="s">
        <v>236</v>
      </c>
      <c r="AM122" s="12">
        <v>1</v>
      </c>
      <c r="AN122">
        <f>(Table1[[#This Row],[HEG_expr_score]]-MIN(Table1[HEG_expr_score]))/(MAX(Table1[HEG_expr_score])-MIN(Table1[HEG_expr_score]))</f>
        <v>0.33333333333333331</v>
      </c>
      <c r="AO122">
        <f t="shared" si="1"/>
        <v>4.1133969971116731</v>
      </c>
      <c r="AP122">
        <v>242</v>
      </c>
    </row>
    <row r="123" spans="1:42" hidden="1" x14ac:dyDescent="0.3">
      <c r="A123">
        <v>28040</v>
      </c>
      <c r="B123" t="s">
        <v>2285</v>
      </c>
      <c r="C123">
        <f>LEN(Table1[[#This Row],[TCE_sequence]])</f>
        <v>9</v>
      </c>
      <c r="D123" t="s">
        <v>141</v>
      </c>
      <c r="E123">
        <v>1</v>
      </c>
      <c r="F123">
        <f>LOG10(Table1[[#This Row],[Mtb_NP_Prtn_count]]+1)</f>
        <v>0.3010299956639812</v>
      </c>
      <c r="G123">
        <f>(Table1[[#This Row],[log_Mtb_NP_Prtn_count]]-MIN(Table1[log_Mtb_NP_Prtn_count]))/(MAX(Table1[log_Mtb_NP_Prtn_count])-MIN(Table1[log_Mtb_NP_Prtn_count]))</f>
        <v>0.23137821315975918</v>
      </c>
      <c r="H123" t="s">
        <v>301</v>
      </c>
      <c r="I123">
        <v>1</v>
      </c>
      <c r="J123" t="s">
        <v>82</v>
      </c>
      <c r="K123">
        <v>0</v>
      </c>
      <c r="L123" t="s">
        <v>82</v>
      </c>
      <c r="M123">
        <v>0</v>
      </c>
      <c r="N123" t="s">
        <v>495</v>
      </c>
      <c r="O123" t="s">
        <v>496</v>
      </c>
      <c r="P123" t="s">
        <v>496</v>
      </c>
      <c r="Q123" t="s">
        <v>496</v>
      </c>
      <c r="R123" t="s">
        <v>418</v>
      </c>
      <c r="S123">
        <v>2</v>
      </c>
      <c r="T123">
        <f>LOG10(Table1[[#This Row],[Locus_count]]+1)</f>
        <v>0.47712125471966244</v>
      </c>
      <c r="U123">
        <f>(Table1[[#This Row],[log_Locus_count]]-MIN(Table1[log_Locus_count]))/(MAX(Table1[log_Locus_count])-MIN(Table1[log_Locus_count]))</f>
        <v>0.52832083357371873</v>
      </c>
      <c r="V123" t="s">
        <v>2286</v>
      </c>
      <c r="W123">
        <v>22</v>
      </c>
      <c r="X123">
        <f>LOG10(Table1[[#This Row],[Alleles_count]]+1)</f>
        <v>1.3617278360175928</v>
      </c>
      <c r="Y123">
        <f>(Table1[[#This Row],[log_Alleles_count]]-MIN(Table1[log_Alleles_count]))/(MAX(Table1[log_Alleles_count])-MIN(Table1[log_Alleles_count]))</f>
        <v>0.66967243416092381</v>
      </c>
      <c r="Z123">
        <v>0.91400000000000003</v>
      </c>
      <c r="AA123">
        <v>0.88639999999999997</v>
      </c>
      <c r="AB123">
        <v>0.9425</v>
      </c>
      <c r="AC123">
        <v>0.26350000000000001</v>
      </c>
      <c r="AD123" t="s">
        <v>82</v>
      </c>
      <c r="AE123" t="s">
        <v>82</v>
      </c>
      <c r="AF123">
        <v>0</v>
      </c>
      <c r="AG123">
        <v>0.99270000000000003</v>
      </c>
      <c r="AH123" t="s">
        <v>530</v>
      </c>
      <c r="AI123" t="s">
        <v>301</v>
      </c>
      <c r="AJ123" t="s">
        <v>2287</v>
      </c>
      <c r="AK123">
        <v>1</v>
      </c>
      <c r="AL123" t="s">
        <v>236</v>
      </c>
      <c r="AM123" s="10">
        <v>1</v>
      </c>
      <c r="AN123">
        <f>(Table1[[#This Row],[HEG_expr_score]]-MIN(Table1[HEG_expr_score]))/(MAX(Table1[HEG_expr_score])-MIN(Table1[HEG_expr_score]))</f>
        <v>0.33333333333333331</v>
      </c>
      <c r="AO123">
        <f t="shared" si="1"/>
        <v>3.6694048142277356</v>
      </c>
      <c r="AP123">
        <v>351</v>
      </c>
    </row>
    <row r="124" spans="1:42" hidden="1" x14ac:dyDescent="0.3">
      <c r="A124">
        <v>28364</v>
      </c>
      <c r="B124" t="s">
        <v>661</v>
      </c>
      <c r="C124">
        <f>LEN(Table1[[#This Row],[TCE_sequence]])</f>
        <v>10</v>
      </c>
      <c r="D124" t="s">
        <v>25</v>
      </c>
      <c r="E124">
        <v>1</v>
      </c>
      <c r="F124">
        <f>LOG10(Table1[[#This Row],[Mtb_NP_Prtn_count]]+1)</f>
        <v>0.3010299956639812</v>
      </c>
      <c r="G124">
        <f>(Table1[[#This Row],[log_Mtb_NP_Prtn_count]]-MIN(Table1[log_Mtb_NP_Prtn_count]))/(MAX(Table1[log_Mtb_NP_Prtn_count])-MIN(Table1[log_Mtb_NP_Prtn_count]))</f>
        <v>0.23137821315975918</v>
      </c>
      <c r="H124" t="s">
        <v>241</v>
      </c>
      <c r="I124">
        <v>1</v>
      </c>
      <c r="J124" t="s">
        <v>82</v>
      </c>
      <c r="K124">
        <v>0</v>
      </c>
      <c r="L124" t="s">
        <v>662</v>
      </c>
      <c r="M124">
        <v>6</v>
      </c>
      <c r="N124" t="s">
        <v>496</v>
      </c>
      <c r="O124" t="s">
        <v>496</v>
      </c>
      <c r="P124" t="s">
        <v>495</v>
      </c>
      <c r="Q124" t="s">
        <v>496</v>
      </c>
      <c r="R124" t="s">
        <v>385</v>
      </c>
      <c r="S124">
        <v>3</v>
      </c>
      <c r="T124">
        <f>LOG10(Table1[[#This Row],[Locus_count]]+1)</f>
        <v>0.6020599913279624</v>
      </c>
      <c r="U124">
        <f>(Table1[[#This Row],[log_Locus_count]]-MIN(Table1[log_Locus_count]))/(MAX(Table1[log_Locus_count])-MIN(Table1[log_Locus_count]))</f>
        <v>0.66666666666666674</v>
      </c>
      <c r="V124" t="s">
        <v>663</v>
      </c>
      <c r="W124">
        <v>11</v>
      </c>
      <c r="X124">
        <f>LOG10(Table1[[#This Row],[Alleles_count]]+1)</f>
        <v>1.0791812460476249</v>
      </c>
      <c r="Y124">
        <f>(Table1[[#This Row],[log_Alleles_count]]-MIN(Table1[log_Alleles_count]))/(MAX(Table1[log_Alleles_count])-MIN(Table1[log_Alleles_count]))</f>
        <v>0.53072127397724345</v>
      </c>
      <c r="Z124">
        <v>0.69679999999999997</v>
      </c>
      <c r="AA124">
        <v>0.71220000000000006</v>
      </c>
      <c r="AB124">
        <v>0.72099999999999997</v>
      </c>
      <c r="AC124">
        <v>0.48670000000000002</v>
      </c>
      <c r="AD124" t="s">
        <v>82</v>
      </c>
      <c r="AE124" t="s">
        <v>82</v>
      </c>
      <c r="AF124">
        <v>0</v>
      </c>
      <c r="AG124">
        <v>1</v>
      </c>
      <c r="AH124" t="s">
        <v>563</v>
      </c>
      <c r="AI124" t="s">
        <v>241</v>
      </c>
      <c r="AJ124" t="s">
        <v>664</v>
      </c>
      <c r="AK124">
        <v>1</v>
      </c>
      <c r="AL124" t="s">
        <v>236</v>
      </c>
      <c r="AM124" s="10">
        <v>1</v>
      </c>
      <c r="AN124">
        <f>(Table1[[#This Row],[HEG_expr_score]]-MIN(Table1[HEG_expr_score]))/(MAX(Table1[HEG_expr_score])-MIN(Table1[HEG_expr_score]))</f>
        <v>0.33333333333333331</v>
      </c>
      <c r="AO124">
        <f t="shared" si="1"/>
        <v>3.4588994871370029</v>
      </c>
      <c r="AP124">
        <v>390</v>
      </c>
    </row>
    <row r="125" spans="1:42" hidden="1" x14ac:dyDescent="0.3">
      <c r="A125">
        <v>28365</v>
      </c>
      <c r="B125" t="s">
        <v>2148</v>
      </c>
      <c r="C125">
        <f>LEN(Table1[[#This Row],[TCE_sequence]])</f>
        <v>15</v>
      </c>
      <c r="D125" t="s">
        <v>25</v>
      </c>
      <c r="E125">
        <v>1</v>
      </c>
      <c r="F125">
        <f>LOG10(Table1[[#This Row],[Mtb_NP_Prtn_count]]+1)</f>
        <v>0.3010299956639812</v>
      </c>
      <c r="G125">
        <f>(Table1[[#This Row],[log_Mtb_NP_Prtn_count]]-MIN(Table1[log_Mtb_NP_Prtn_count]))/(MAX(Table1[log_Mtb_NP_Prtn_count])-MIN(Table1[log_Mtb_NP_Prtn_count]))</f>
        <v>0.23137821315975918</v>
      </c>
      <c r="H125" t="s">
        <v>241</v>
      </c>
      <c r="I125">
        <v>1</v>
      </c>
      <c r="J125" t="s">
        <v>82</v>
      </c>
      <c r="K125">
        <v>0</v>
      </c>
      <c r="L125" t="s">
        <v>82</v>
      </c>
      <c r="M125">
        <v>0</v>
      </c>
      <c r="N125" t="s">
        <v>495</v>
      </c>
      <c r="O125" t="s">
        <v>496</v>
      </c>
      <c r="P125" t="s">
        <v>496</v>
      </c>
      <c r="Q125" t="s">
        <v>496</v>
      </c>
      <c r="R125" t="s">
        <v>394</v>
      </c>
      <c r="S125">
        <v>4</v>
      </c>
      <c r="T125">
        <f>LOG10(Table1[[#This Row],[Locus_count]]+1)</f>
        <v>0.69897000433601886</v>
      </c>
      <c r="U125">
        <f>(Table1[[#This Row],[log_Locus_count]]-MIN(Table1[log_Locus_count]))/(MAX(Table1[log_Locus_count])-MIN(Table1[log_Locus_count]))</f>
        <v>0.77397603162912088</v>
      </c>
      <c r="V125" t="s">
        <v>2149</v>
      </c>
      <c r="W125">
        <v>41</v>
      </c>
      <c r="X125">
        <f>LOG10(Table1[[#This Row],[Alleles_count]]+1)</f>
        <v>1.6232492903979006</v>
      </c>
      <c r="Y125">
        <f>(Table1[[#This Row],[log_Alleles_count]]-MIN(Table1[log_Alleles_count]))/(MAX(Table1[log_Alleles_count])-MIN(Table1[log_Alleles_count]))</f>
        <v>0.79828382353543237</v>
      </c>
      <c r="Z125">
        <v>0.79459999999999997</v>
      </c>
      <c r="AA125">
        <v>0.76719999999999999</v>
      </c>
      <c r="AB125">
        <v>0.74139999999999995</v>
      </c>
      <c r="AC125">
        <v>0.52569999999999995</v>
      </c>
      <c r="AD125" t="s">
        <v>82</v>
      </c>
      <c r="AE125" t="s">
        <v>82</v>
      </c>
      <c r="AF125">
        <v>0</v>
      </c>
      <c r="AG125">
        <v>1</v>
      </c>
      <c r="AH125" t="s">
        <v>563</v>
      </c>
      <c r="AI125" t="s">
        <v>241</v>
      </c>
      <c r="AJ125" t="s">
        <v>2150</v>
      </c>
      <c r="AK125">
        <v>1</v>
      </c>
      <c r="AL125" t="s">
        <v>236</v>
      </c>
      <c r="AM125" s="12">
        <v>1</v>
      </c>
      <c r="AN125">
        <f>(Table1[[#This Row],[HEG_expr_score]]-MIN(Table1[HEG_expr_score]))/(MAX(Table1[HEG_expr_score])-MIN(Table1[HEG_expr_score]))</f>
        <v>0.33333333333333331</v>
      </c>
      <c r="AO125">
        <f t="shared" si="1"/>
        <v>3.9315714016576462</v>
      </c>
      <c r="AP125">
        <v>301</v>
      </c>
    </row>
    <row r="126" spans="1:42" hidden="1" x14ac:dyDescent="0.3">
      <c r="A126">
        <v>28367</v>
      </c>
      <c r="B126" t="s">
        <v>2376</v>
      </c>
      <c r="C126">
        <f>LEN(Table1[[#This Row],[TCE_sequence]])</f>
        <v>25</v>
      </c>
      <c r="D126" t="s">
        <v>25</v>
      </c>
      <c r="E126">
        <v>1</v>
      </c>
      <c r="F126">
        <f>LOG10(Table1[[#This Row],[Mtb_NP_Prtn_count]]+1)</f>
        <v>0.3010299956639812</v>
      </c>
      <c r="G126">
        <f>(Table1[[#This Row],[log_Mtb_NP_Prtn_count]]-MIN(Table1[log_Mtb_NP_Prtn_count]))/(MAX(Table1[log_Mtb_NP_Prtn_count])-MIN(Table1[log_Mtb_NP_Prtn_count]))</f>
        <v>0.23137821315975918</v>
      </c>
      <c r="H126" t="s">
        <v>241</v>
      </c>
      <c r="I126">
        <v>1</v>
      </c>
      <c r="J126" t="s">
        <v>82</v>
      </c>
      <c r="K126">
        <v>0</v>
      </c>
      <c r="L126" t="s">
        <v>82</v>
      </c>
      <c r="M126">
        <v>0</v>
      </c>
      <c r="N126" t="s">
        <v>495</v>
      </c>
      <c r="O126" t="s">
        <v>496</v>
      </c>
      <c r="P126" t="s">
        <v>496</v>
      </c>
      <c r="Q126" t="s">
        <v>496</v>
      </c>
      <c r="R126" t="s">
        <v>406</v>
      </c>
      <c r="S126">
        <v>2</v>
      </c>
      <c r="T126">
        <f>LOG10(Table1[[#This Row],[Locus_count]]+1)</f>
        <v>0.47712125471966244</v>
      </c>
      <c r="U126">
        <f>(Table1[[#This Row],[log_Locus_count]]-MIN(Table1[log_Locus_count]))/(MAX(Table1[log_Locus_count])-MIN(Table1[log_Locus_count]))</f>
        <v>0.52832083357371873</v>
      </c>
      <c r="V126" t="s">
        <v>2377</v>
      </c>
      <c r="W126">
        <v>30</v>
      </c>
      <c r="X126">
        <f>LOG10(Table1[[#This Row],[Alleles_count]]+1)</f>
        <v>1.4913616938342726</v>
      </c>
      <c r="Y126">
        <f>(Table1[[#This Row],[log_Alleles_count]]-MIN(Table1[log_Alleles_count]))/(MAX(Table1[log_Alleles_count])-MIN(Table1[log_Alleles_count]))</f>
        <v>0.73342395543969241</v>
      </c>
      <c r="Z126">
        <v>0.64059999999999995</v>
      </c>
      <c r="AA126">
        <v>0.55740000000000001</v>
      </c>
      <c r="AB126">
        <v>0.3831</v>
      </c>
      <c r="AC126">
        <v>0.20899999999999999</v>
      </c>
      <c r="AD126" t="s">
        <v>2378</v>
      </c>
      <c r="AE126" t="s">
        <v>2379</v>
      </c>
      <c r="AF126">
        <v>2</v>
      </c>
      <c r="AG126">
        <v>1</v>
      </c>
      <c r="AH126" t="s">
        <v>563</v>
      </c>
      <c r="AI126" t="s">
        <v>241</v>
      </c>
      <c r="AJ126" t="s">
        <v>2380</v>
      </c>
      <c r="AK126">
        <v>1</v>
      </c>
      <c r="AL126" t="s">
        <v>236</v>
      </c>
      <c r="AM126" s="10">
        <v>1</v>
      </c>
      <c r="AN126">
        <f>(Table1[[#This Row],[HEG_expr_score]]-MIN(Table1[HEG_expr_score]))/(MAX(Table1[HEG_expr_score])-MIN(Table1[HEG_expr_score]))</f>
        <v>0.33333333333333331</v>
      </c>
      <c r="AO126">
        <f t="shared" si="1"/>
        <v>3.4670563355065038</v>
      </c>
      <c r="AP126">
        <v>388</v>
      </c>
    </row>
    <row r="127" spans="1:42" hidden="1" x14ac:dyDescent="0.3">
      <c r="A127">
        <v>28470</v>
      </c>
      <c r="B127" t="s">
        <v>2443</v>
      </c>
      <c r="C127">
        <f>LEN(Table1[[#This Row],[TCE_sequence]])</f>
        <v>20</v>
      </c>
      <c r="D127" t="s">
        <v>24</v>
      </c>
      <c r="E127">
        <v>1</v>
      </c>
      <c r="F127">
        <f>LOG10(Table1[[#This Row],[Mtb_NP_Prtn_count]]+1)</f>
        <v>0.3010299956639812</v>
      </c>
      <c r="G127">
        <f>(Table1[[#This Row],[log_Mtb_NP_Prtn_count]]-MIN(Table1[log_Mtb_NP_Prtn_count]))/(MAX(Table1[log_Mtb_NP_Prtn_count])-MIN(Table1[log_Mtb_NP_Prtn_count]))</f>
        <v>0.23137821315975918</v>
      </c>
      <c r="H127" t="s">
        <v>247</v>
      </c>
      <c r="I127">
        <v>1</v>
      </c>
      <c r="J127" t="s">
        <v>82</v>
      </c>
      <c r="K127">
        <v>0</v>
      </c>
      <c r="L127" t="s">
        <v>82</v>
      </c>
      <c r="M127">
        <v>0</v>
      </c>
      <c r="N127" t="s">
        <v>495</v>
      </c>
      <c r="O127" t="s">
        <v>496</v>
      </c>
      <c r="P127" t="s">
        <v>496</v>
      </c>
      <c r="Q127" t="s">
        <v>496</v>
      </c>
      <c r="R127" t="s">
        <v>417</v>
      </c>
      <c r="S127">
        <v>1</v>
      </c>
      <c r="T127">
        <f>LOG10(Table1[[#This Row],[Locus_count]]+1)</f>
        <v>0.3010299956639812</v>
      </c>
      <c r="U127">
        <f>(Table1[[#This Row],[log_Locus_count]]-MIN(Table1[log_Locus_count]))/(MAX(Table1[log_Locus_count])-MIN(Table1[log_Locus_count]))</f>
        <v>0.33333333333333337</v>
      </c>
      <c r="V127" t="s">
        <v>2444</v>
      </c>
      <c r="W127">
        <v>3</v>
      </c>
      <c r="X127">
        <f>LOG10(Table1[[#This Row],[Alleles_count]]+1)</f>
        <v>0.6020599913279624</v>
      </c>
      <c r="Y127">
        <f>(Table1[[#This Row],[log_Alleles_count]]-MIN(Table1[log_Alleles_count]))/(MAX(Table1[log_Alleles_count])-MIN(Table1[log_Alleles_count]))</f>
        <v>0.29608191096586522</v>
      </c>
      <c r="Z127">
        <v>0.80520000000000003</v>
      </c>
      <c r="AA127">
        <v>0.66790000000000005</v>
      </c>
      <c r="AB127">
        <v>0.72960000000000003</v>
      </c>
      <c r="AC127">
        <v>0.47649999999999998</v>
      </c>
      <c r="AD127" t="s">
        <v>2445</v>
      </c>
      <c r="AE127" t="s">
        <v>2446</v>
      </c>
      <c r="AF127">
        <v>2</v>
      </c>
      <c r="AG127">
        <v>1</v>
      </c>
      <c r="AH127" t="s">
        <v>563</v>
      </c>
      <c r="AI127" t="s">
        <v>247</v>
      </c>
      <c r="AJ127" t="s">
        <v>2447</v>
      </c>
      <c r="AK127">
        <v>1</v>
      </c>
      <c r="AL127" t="s">
        <v>234</v>
      </c>
      <c r="AM127" s="10">
        <v>2</v>
      </c>
      <c r="AN127">
        <f>(Table1[[#This Row],[HEG_expr_score]]-MIN(Table1[HEG_expr_score]))/(MAX(Table1[HEG_expr_score])-MIN(Table1[HEG_expr_score]))</f>
        <v>0.66666666666666663</v>
      </c>
      <c r="AO127">
        <f t="shared" si="1"/>
        <v>3.3326601241256242</v>
      </c>
      <c r="AP127">
        <v>416</v>
      </c>
    </row>
    <row r="128" spans="1:42" hidden="1" x14ac:dyDescent="0.3">
      <c r="A128">
        <v>28506</v>
      </c>
      <c r="B128" t="s">
        <v>2835</v>
      </c>
      <c r="C128">
        <f>LEN(Table1[[#This Row],[TCE_sequence]])</f>
        <v>20</v>
      </c>
      <c r="D128" t="s">
        <v>25</v>
      </c>
      <c r="E128">
        <v>1</v>
      </c>
      <c r="F128">
        <f>LOG10(Table1[[#This Row],[Mtb_NP_Prtn_count]]+1)</f>
        <v>0.3010299956639812</v>
      </c>
      <c r="G128">
        <f>(Table1[[#This Row],[log_Mtb_NP_Prtn_count]]-MIN(Table1[log_Mtb_NP_Prtn_count]))/(MAX(Table1[log_Mtb_NP_Prtn_count])-MIN(Table1[log_Mtb_NP_Prtn_count]))</f>
        <v>0.23137821315975918</v>
      </c>
      <c r="H128" t="s">
        <v>241</v>
      </c>
      <c r="I128">
        <v>1</v>
      </c>
      <c r="J128" t="s">
        <v>82</v>
      </c>
      <c r="K128">
        <v>0</v>
      </c>
      <c r="L128" t="s">
        <v>82</v>
      </c>
      <c r="M128">
        <v>0</v>
      </c>
      <c r="N128" t="s">
        <v>495</v>
      </c>
      <c r="O128" t="s">
        <v>496</v>
      </c>
      <c r="P128" t="s">
        <v>496</v>
      </c>
      <c r="Q128" t="s">
        <v>496</v>
      </c>
      <c r="R128" t="s">
        <v>409</v>
      </c>
      <c r="S128">
        <v>1</v>
      </c>
      <c r="T128">
        <f>LOG10(Table1[[#This Row],[Locus_count]]+1)</f>
        <v>0.3010299956639812</v>
      </c>
      <c r="U128">
        <f>(Table1[[#This Row],[log_Locus_count]]-MIN(Table1[log_Locus_count]))/(MAX(Table1[log_Locus_count])-MIN(Table1[log_Locus_count]))</f>
        <v>0.33333333333333337</v>
      </c>
      <c r="V128" t="s">
        <v>2832</v>
      </c>
      <c r="W128">
        <v>6</v>
      </c>
      <c r="X128">
        <f>LOG10(Table1[[#This Row],[Alleles_count]]+1)</f>
        <v>0.84509804001425681</v>
      </c>
      <c r="Y128">
        <f>(Table1[[#This Row],[log_Alleles_count]]-MIN(Table1[log_Alleles_count]))/(MAX(Table1[log_Alleles_count])-MIN(Table1[log_Alleles_count]))</f>
        <v>0.41560350504112153</v>
      </c>
      <c r="Z128">
        <v>0.1789</v>
      </c>
      <c r="AA128">
        <v>0.14829999999999999</v>
      </c>
      <c r="AB128">
        <v>7.9699999999999993E-2</v>
      </c>
      <c r="AC128">
        <v>8.77E-2</v>
      </c>
      <c r="AD128" t="s">
        <v>2836</v>
      </c>
      <c r="AE128" t="s">
        <v>2837</v>
      </c>
      <c r="AF128">
        <v>3</v>
      </c>
      <c r="AG128">
        <v>1</v>
      </c>
      <c r="AH128" t="s">
        <v>563</v>
      </c>
      <c r="AI128" t="s">
        <v>241</v>
      </c>
      <c r="AJ128" t="s">
        <v>1253</v>
      </c>
      <c r="AK128">
        <v>1</v>
      </c>
      <c r="AL128" t="s">
        <v>236</v>
      </c>
      <c r="AM128" s="10">
        <v>1</v>
      </c>
      <c r="AN128">
        <f>(Table1[[#This Row],[HEG_expr_score]]-MIN(Table1[HEG_expr_score]))/(MAX(Table1[HEG_expr_score])-MIN(Table1[HEG_expr_score]))</f>
        <v>0.33333333333333331</v>
      </c>
      <c r="AO128">
        <f t="shared" si="1"/>
        <v>2.4925483848675474</v>
      </c>
      <c r="AP128">
        <v>546</v>
      </c>
    </row>
    <row r="129" spans="1:42" hidden="1" x14ac:dyDescent="0.3">
      <c r="A129">
        <v>28594</v>
      </c>
      <c r="B129" t="s">
        <v>1850</v>
      </c>
      <c r="C129">
        <f>LEN(Table1[[#This Row],[TCE_sequence]])</f>
        <v>20</v>
      </c>
      <c r="D129" t="s">
        <v>34</v>
      </c>
      <c r="E129">
        <v>1</v>
      </c>
      <c r="F129">
        <f>LOG10(Table1[[#This Row],[Mtb_NP_Prtn_count]]+1)</f>
        <v>0.3010299956639812</v>
      </c>
      <c r="G129">
        <f>(Table1[[#This Row],[log_Mtb_NP_Prtn_count]]-MIN(Table1[log_Mtb_NP_Prtn_count]))/(MAX(Table1[log_Mtb_NP_Prtn_count])-MIN(Table1[log_Mtb_NP_Prtn_count]))</f>
        <v>0.23137821315975918</v>
      </c>
      <c r="H129" t="s">
        <v>279</v>
      </c>
      <c r="I129">
        <v>1</v>
      </c>
      <c r="J129" t="s">
        <v>82</v>
      </c>
      <c r="K129">
        <v>0</v>
      </c>
      <c r="L129" t="s">
        <v>82</v>
      </c>
      <c r="M129">
        <v>0</v>
      </c>
      <c r="N129" t="s">
        <v>495</v>
      </c>
      <c r="O129" t="s">
        <v>496</v>
      </c>
      <c r="P129" t="s">
        <v>496</v>
      </c>
      <c r="Q129" t="s">
        <v>496</v>
      </c>
      <c r="R129" t="s">
        <v>432</v>
      </c>
      <c r="S129">
        <v>5</v>
      </c>
      <c r="T129">
        <f>LOG10(Table1[[#This Row],[Locus_count]]+1)</f>
        <v>0.77815125038364363</v>
      </c>
      <c r="U129">
        <f>(Table1[[#This Row],[log_Locus_count]]-MIN(Table1[log_Locus_count]))/(MAX(Table1[log_Locus_count])-MIN(Table1[log_Locus_count]))</f>
        <v>0.8616541669070521</v>
      </c>
      <c r="V129" t="s">
        <v>1851</v>
      </c>
      <c r="W129">
        <v>46</v>
      </c>
      <c r="X129">
        <f>LOG10(Table1[[#This Row],[Alleles_count]]+1)</f>
        <v>1.6720978579357175</v>
      </c>
      <c r="Y129">
        <f>(Table1[[#This Row],[log_Alleles_count]]-MIN(Table1[log_Alleles_count]))/(MAX(Table1[log_Alleles_count])-MIN(Table1[log_Alleles_count]))</f>
        <v>0.82230664091720296</v>
      </c>
      <c r="Z129">
        <v>1</v>
      </c>
      <c r="AA129">
        <v>1</v>
      </c>
      <c r="AB129">
        <v>0.99670000000000003</v>
      </c>
      <c r="AC129">
        <v>0.76959999999999995</v>
      </c>
      <c r="AD129" t="s">
        <v>82</v>
      </c>
      <c r="AE129" t="s">
        <v>82</v>
      </c>
      <c r="AF129">
        <v>0</v>
      </c>
      <c r="AG129">
        <v>0.99629999999999996</v>
      </c>
      <c r="AH129" t="s">
        <v>505</v>
      </c>
      <c r="AI129" t="s">
        <v>279</v>
      </c>
      <c r="AJ129" t="s">
        <v>1852</v>
      </c>
      <c r="AK129">
        <v>1</v>
      </c>
      <c r="AL129" t="s">
        <v>236</v>
      </c>
      <c r="AM129" s="10">
        <v>1</v>
      </c>
      <c r="AN129">
        <f>(Table1[[#This Row],[HEG_expr_score]]-MIN(Table1[HEG_expr_score]))/(MAX(Table1[HEG_expr_score])-MIN(Table1[HEG_expr_score]))</f>
        <v>0.33333333333333331</v>
      </c>
      <c r="AO129">
        <f t="shared" si="1"/>
        <v>4.2449723543173477</v>
      </c>
      <c r="AP129">
        <v>191</v>
      </c>
    </row>
    <row r="130" spans="1:42" hidden="1" x14ac:dyDescent="0.3">
      <c r="A130">
        <v>28750</v>
      </c>
      <c r="B130" t="s">
        <v>2270</v>
      </c>
      <c r="C130">
        <f>LEN(Table1[[#This Row],[TCE_sequence]])</f>
        <v>15</v>
      </c>
      <c r="D130" t="s">
        <v>25</v>
      </c>
      <c r="E130">
        <v>1</v>
      </c>
      <c r="F130">
        <f>LOG10(Table1[[#This Row],[Mtb_NP_Prtn_count]]+1)</f>
        <v>0.3010299956639812</v>
      </c>
      <c r="G130">
        <f>(Table1[[#This Row],[log_Mtb_NP_Prtn_count]]-MIN(Table1[log_Mtb_NP_Prtn_count]))/(MAX(Table1[log_Mtb_NP_Prtn_count])-MIN(Table1[log_Mtb_NP_Prtn_count]))</f>
        <v>0.23137821315975918</v>
      </c>
      <c r="H130" t="s">
        <v>241</v>
      </c>
      <c r="I130">
        <v>1</v>
      </c>
      <c r="J130" t="s">
        <v>82</v>
      </c>
      <c r="K130">
        <v>0</v>
      </c>
      <c r="L130" t="s">
        <v>82</v>
      </c>
      <c r="M130">
        <v>0</v>
      </c>
      <c r="N130" t="s">
        <v>495</v>
      </c>
      <c r="O130" t="s">
        <v>496</v>
      </c>
      <c r="P130" t="s">
        <v>496</v>
      </c>
      <c r="Q130" t="s">
        <v>496</v>
      </c>
      <c r="R130" t="s">
        <v>406</v>
      </c>
      <c r="S130">
        <v>2</v>
      </c>
      <c r="T130">
        <f>LOG10(Table1[[#This Row],[Locus_count]]+1)</f>
        <v>0.47712125471966244</v>
      </c>
      <c r="U130">
        <f>(Table1[[#This Row],[log_Locus_count]]-MIN(Table1[log_Locus_count]))/(MAX(Table1[log_Locus_count])-MIN(Table1[log_Locus_count]))</f>
        <v>0.52832083357371873</v>
      </c>
      <c r="V130" t="s">
        <v>2271</v>
      </c>
      <c r="W130">
        <v>34</v>
      </c>
      <c r="X130">
        <f>LOG10(Table1[[#This Row],[Alleles_count]]+1)</f>
        <v>1.5440680443502757</v>
      </c>
      <c r="Y130">
        <f>(Table1[[#This Row],[log_Alleles_count]]-MIN(Table1[log_Alleles_count]))/(MAX(Table1[log_Alleles_count])-MIN(Table1[log_Alleles_count]))</f>
        <v>0.7593439587709121</v>
      </c>
      <c r="Z130">
        <v>0.83220000000000005</v>
      </c>
      <c r="AA130">
        <v>0.70660000000000001</v>
      </c>
      <c r="AB130">
        <v>0.74139999999999995</v>
      </c>
      <c r="AC130">
        <v>0.45379999999999998</v>
      </c>
      <c r="AD130" t="s">
        <v>82</v>
      </c>
      <c r="AE130" t="s">
        <v>82</v>
      </c>
      <c r="AF130">
        <v>0</v>
      </c>
      <c r="AG130">
        <v>1</v>
      </c>
      <c r="AH130" t="s">
        <v>563</v>
      </c>
      <c r="AI130" t="s">
        <v>241</v>
      </c>
      <c r="AJ130" t="s">
        <v>1661</v>
      </c>
      <c r="AK130">
        <v>1</v>
      </c>
      <c r="AL130" t="s">
        <v>236</v>
      </c>
      <c r="AM130" s="10">
        <v>1</v>
      </c>
      <c r="AN130">
        <f>(Table1[[#This Row],[HEG_expr_score]]-MIN(Table1[HEG_expr_score]))/(MAX(Table1[HEG_expr_score])-MIN(Table1[HEG_expr_score]))</f>
        <v>0.33333333333333331</v>
      </c>
      <c r="AO130">
        <f t="shared" ref="AO130:AO193" si="2">SUM(G130,U130,Y130,Z130,AG130,AN130)</f>
        <v>3.6845763388377235</v>
      </c>
      <c r="AP130">
        <v>345</v>
      </c>
    </row>
    <row r="131" spans="1:42" hidden="1" x14ac:dyDescent="0.3">
      <c r="A131">
        <v>29130</v>
      </c>
      <c r="B131" t="s">
        <v>1314</v>
      </c>
      <c r="C131">
        <f>LEN(Table1[[#This Row],[TCE_sequence]])</f>
        <v>20</v>
      </c>
      <c r="D131" t="s">
        <v>29</v>
      </c>
      <c r="E131">
        <v>1</v>
      </c>
      <c r="F131">
        <f>LOG10(Table1[[#This Row],[Mtb_NP_Prtn_count]]+1)</f>
        <v>0.3010299956639812</v>
      </c>
      <c r="G131">
        <f>(Table1[[#This Row],[log_Mtb_NP_Prtn_count]]-MIN(Table1[log_Mtb_NP_Prtn_count]))/(MAX(Table1[log_Mtb_NP_Prtn_count])-MIN(Table1[log_Mtb_NP_Prtn_count]))</f>
        <v>0.23137821315975918</v>
      </c>
      <c r="H131" t="s">
        <v>333</v>
      </c>
      <c r="I131">
        <v>1</v>
      </c>
      <c r="J131" t="s">
        <v>82</v>
      </c>
      <c r="K131">
        <v>0</v>
      </c>
      <c r="L131" t="s">
        <v>82</v>
      </c>
      <c r="M131">
        <v>0</v>
      </c>
      <c r="N131" t="s">
        <v>495</v>
      </c>
      <c r="O131" t="s">
        <v>496</v>
      </c>
      <c r="P131" t="s">
        <v>496</v>
      </c>
      <c r="Q131" t="s">
        <v>496</v>
      </c>
      <c r="R131" t="s">
        <v>433</v>
      </c>
      <c r="S131">
        <v>6</v>
      </c>
      <c r="T131">
        <f>LOG10(Table1[[#This Row],[Locus_count]]+1)</f>
        <v>0.84509804001425681</v>
      </c>
      <c r="U131">
        <f>(Table1[[#This Row],[log_Locus_count]]-MIN(Table1[log_Locus_count]))/(MAX(Table1[log_Locus_count])-MIN(Table1[log_Locus_count]))</f>
        <v>0.93578497401920135</v>
      </c>
      <c r="V131" t="s">
        <v>1315</v>
      </c>
      <c r="W131">
        <v>44</v>
      </c>
      <c r="X131">
        <f>LOG10(Table1[[#This Row],[Alleles_count]]+1)</f>
        <v>1.6532125137753437</v>
      </c>
      <c r="Y131">
        <f>(Table1[[#This Row],[log_Alleles_count]]-MIN(Table1[log_Alleles_count]))/(MAX(Table1[log_Alleles_count])-MIN(Table1[log_Alleles_count]))</f>
        <v>0.81301917975254701</v>
      </c>
      <c r="Z131">
        <v>1</v>
      </c>
      <c r="AA131">
        <v>0.99990000000000001</v>
      </c>
      <c r="AB131">
        <v>0.98099999999999998</v>
      </c>
      <c r="AC131">
        <v>0.72060000000000002</v>
      </c>
      <c r="AD131" t="s">
        <v>82</v>
      </c>
      <c r="AE131" t="s">
        <v>82</v>
      </c>
      <c r="AF131">
        <v>0</v>
      </c>
      <c r="AG131">
        <v>0.99270000000000003</v>
      </c>
      <c r="AH131" t="s">
        <v>530</v>
      </c>
      <c r="AI131" t="s">
        <v>333</v>
      </c>
      <c r="AJ131" t="s">
        <v>1316</v>
      </c>
      <c r="AK131">
        <v>1</v>
      </c>
      <c r="AL131" t="s">
        <v>234</v>
      </c>
      <c r="AM131" s="10">
        <v>2</v>
      </c>
      <c r="AN131">
        <f>(Table1[[#This Row],[HEG_expr_score]]-MIN(Table1[HEG_expr_score]))/(MAX(Table1[HEG_expr_score])-MIN(Table1[HEG_expr_score]))</f>
        <v>0.66666666666666663</v>
      </c>
      <c r="AO131">
        <f t="shared" si="2"/>
        <v>4.6395490335981746</v>
      </c>
      <c r="AP131">
        <v>37</v>
      </c>
    </row>
    <row r="132" spans="1:42" hidden="1" x14ac:dyDescent="0.3">
      <c r="A132">
        <v>29574</v>
      </c>
      <c r="B132" t="s">
        <v>2489</v>
      </c>
      <c r="C132">
        <f>LEN(Table1[[#This Row],[TCE_sequence]])</f>
        <v>15</v>
      </c>
      <c r="D132" t="s">
        <v>550</v>
      </c>
      <c r="E132">
        <v>5</v>
      </c>
      <c r="F132">
        <f>LOG10(Table1[[#This Row],[Mtb_NP_Prtn_count]]+1)</f>
        <v>0.77815125038364363</v>
      </c>
      <c r="G132">
        <f>(Table1[[#This Row],[log_Mtb_NP_Prtn_count]]-MIN(Table1[log_Mtb_NP_Prtn_count]))/(MAX(Table1[log_Mtb_NP_Prtn_count])-MIN(Table1[log_Mtb_NP_Prtn_count]))</f>
        <v>0.59810400450184376</v>
      </c>
      <c r="H132" t="s">
        <v>551</v>
      </c>
      <c r="I132">
        <v>5</v>
      </c>
      <c r="J132" t="s">
        <v>82</v>
      </c>
      <c r="K132">
        <v>0</v>
      </c>
      <c r="L132" t="s">
        <v>2490</v>
      </c>
      <c r="M132">
        <v>6</v>
      </c>
      <c r="N132" t="s">
        <v>496</v>
      </c>
      <c r="O132" t="s">
        <v>496</v>
      </c>
      <c r="P132" t="s">
        <v>495</v>
      </c>
      <c r="Q132" t="s">
        <v>496</v>
      </c>
      <c r="R132" t="s">
        <v>417</v>
      </c>
      <c r="S132">
        <v>1</v>
      </c>
      <c r="T132">
        <f>LOG10(Table1[[#This Row],[Locus_count]]+1)</f>
        <v>0.3010299956639812</v>
      </c>
      <c r="U132">
        <f>(Table1[[#This Row],[log_Locus_count]]-MIN(Table1[log_Locus_count]))/(MAX(Table1[log_Locus_count])-MIN(Table1[log_Locus_count]))</f>
        <v>0.33333333333333337</v>
      </c>
      <c r="V132" t="s">
        <v>2491</v>
      </c>
      <c r="W132">
        <v>2</v>
      </c>
      <c r="X132">
        <f>LOG10(Table1[[#This Row],[Alleles_count]]+1)</f>
        <v>0.47712125471966244</v>
      </c>
      <c r="Y132">
        <f>(Table1[[#This Row],[log_Alleles_count]]-MIN(Table1[log_Alleles_count]))/(MAX(Table1[log_Alleles_count])-MIN(Table1[log_Alleles_count]))</f>
        <v>0.23463936301137822</v>
      </c>
      <c r="Z132">
        <v>0.74360000000000004</v>
      </c>
      <c r="AA132">
        <v>0.63590000000000002</v>
      </c>
      <c r="AB132">
        <v>0.7167</v>
      </c>
      <c r="AC132">
        <v>0.40200000000000002</v>
      </c>
      <c r="AD132" t="s">
        <v>82</v>
      </c>
      <c r="AE132" t="s">
        <v>82</v>
      </c>
      <c r="AF132">
        <v>0</v>
      </c>
      <c r="AG132">
        <v>1</v>
      </c>
      <c r="AH132" t="s">
        <v>2302</v>
      </c>
      <c r="AI132" t="s">
        <v>2492</v>
      </c>
      <c r="AJ132" t="s">
        <v>2493</v>
      </c>
      <c r="AK132">
        <v>5</v>
      </c>
      <c r="AL132" t="s">
        <v>236</v>
      </c>
      <c r="AM132" s="12">
        <v>1</v>
      </c>
      <c r="AN132">
        <f>(Table1[[#This Row],[HEG_expr_score]]-MIN(Table1[HEG_expr_score]))/(MAX(Table1[HEG_expr_score])-MIN(Table1[HEG_expr_score]))</f>
        <v>0.33333333333333331</v>
      </c>
      <c r="AO132">
        <f t="shared" si="2"/>
        <v>3.2430100341798886</v>
      </c>
      <c r="AP132">
        <v>434</v>
      </c>
    </row>
    <row r="133" spans="1:42" hidden="1" x14ac:dyDescent="0.3">
      <c r="A133">
        <v>29846</v>
      </c>
      <c r="B133" t="s">
        <v>1525</v>
      </c>
      <c r="C133">
        <f>LEN(Table1[[#This Row],[TCE_sequence]])</f>
        <v>18</v>
      </c>
      <c r="D133" t="s">
        <v>30</v>
      </c>
      <c r="E133">
        <v>1</v>
      </c>
      <c r="F133">
        <f>LOG10(Table1[[#This Row],[Mtb_NP_Prtn_count]]+1)</f>
        <v>0.3010299956639812</v>
      </c>
      <c r="G133">
        <f>(Table1[[#This Row],[log_Mtb_NP_Prtn_count]]-MIN(Table1[log_Mtb_NP_Prtn_count]))/(MAX(Table1[log_Mtb_NP_Prtn_count])-MIN(Table1[log_Mtb_NP_Prtn_count]))</f>
        <v>0.23137821315975918</v>
      </c>
      <c r="H133" t="s">
        <v>244</v>
      </c>
      <c r="I133">
        <v>1</v>
      </c>
      <c r="J133" t="s">
        <v>82</v>
      </c>
      <c r="K133">
        <v>0</v>
      </c>
      <c r="L133" t="s">
        <v>82</v>
      </c>
      <c r="M133">
        <v>0</v>
      </c>
      <c r="N133" t="s">
        <v>495</v>
      </c>
      <c r="O133" t="s">
        <v>496</v>
      </c>
      <c r="P133" t="s">
        <v>496</v>
      </c>
      <c r="Q133" t="s">
        <v>496</v>
      </c>
      <c r="R133" t="s">
        <v>387</v>
      </c>
      <c r="S133">
        <v>7</v>
      </c>
      <c r="T133">
        <f>LOG10(Table1[[#This Row],[Locus_count]]+1)</f>
        <v>0.90308998699194354</v>
      </c>
      <c r="U133">
        <f>(Table1[[#This Row],[log_Locus_count]]-MIN(Table1[log_Locus_count]))/(MAX(Table1[log_Locus_count])-MIN(Table1[log_Locus_count]))</f>
        <v>1</v>
      </c>
      <c r="V133" t="s">
        <v>1526</v>
      </c>
      <c r="W133">
        <v>59</v>
      </c>
      <c r="X133">
        <f>LOG10(Table1[[#This Row],[Alleles_count]]+1)</f>
        <v>1.7781512503836436</v>
      </c>
      <c r="Y133">
        <f>(Table1[[#This Row],[log_Alleles_count]]-MIN(Table1[log_Alleles_count]))/(MAX(Table1[log_Alleles_count])-MIN(Table1[log_Alleles_count]))</f>
        <v>0.87446172770703401</v>
      </c>
      <c r="Z133">
        <v>0.99909999999999999</v>
      </c>
      <c r="AA133">
        <v>0.99929999999999997</v>
      </c>
      <c r="AB133">
        <v>0.99670000000000003</v>
      </c>
      <c r="AC133">
        <v>0.82689999999999997</v>
      </c>
      <c r="AD133" t="s">
        <v>82</v>
      </c>
      <c r="AE133" t="s">
        <v>82</v>
      </c>
      <c r="AF133">
        <v>0</v>
      </c>
      <c r="AG133">
        <v>0.99270000000000003</v>
      </c>
      <c r="AH133" t="s">
        <v>530</v>
      </c>
      <c r="AI133" t="s">
        <v>244</v>
      </c>
      <c r="AJ133" t="s">
        <v>1527</v>
      </c>
      <c r="AK133">
        <v>1</v>
      </c>
      <c r="AL133" t="s">
        <v>236</v>
      </c>
      <c r="AM133" s="12">
        <v>1</v>
      </c>
      <c r="AN133">
        <f>(Table1[[#This Row],[HEG_expr_score]]-MIN(Table1[HEG_expr_score]))/(MAX(Table1[HEG_expr_score])-MIN(Table1[HEG_expr_score]))</f>
        <v>0.33333333333333331</v>
      </c>
      <c r="AO133">
        <f t="shared" si="2"/>
        <v>4.4309732742001264</v>
      </c>
      <c r="AP133">
        <v>98</v>
      </c>
    </row>
    <row r="134" spans="1:42" hidden="1" x14ac:dyDescent="0.3">
      <c r="A134">
        <v>31342</v>
      </c>
      <c r="B134" t="s">
        <v>2875</v>
      </c>
      <c r="C134">
        <f>LEN(Table1[[#This Row],[TCE_sequence]])</f>
        <v>16</v>
      </c>
      <c r="D134" t="s">
        <v>199</v>
      </c>
      <c r="E134">
        <v>1</v>
      </c>
      <c r="F134">
        <f>LOG10(Table1[[#This Row],[Mtb_NP_Prtn_count]]+1)</f>
        <v>0.3010299956639812</v>
      </c>
      <c r="G134">
        <f>(Table1[[#This Row],[log_Mtb_NP_Prtn_count]]-MIN(Table1[log_Mtb_NP_Prtn_count]))/(MAX(Table1[log_Mtb_NP_Prtn_count])-MIN(Table1[log_Mtb_NP_Prtn_count]))</f>
        <v>0.23137821315975918</v>
      </c>
      <c r="H134" t="s">
        <v>362</v>
      </c>
      <c r="I134">
        <v>1</v>
      </c>
      <c r="J134" t="s">
        <v>82</v>
      </c>
      <c r="K134">
        <v>0</v>
      </c>
      <c r="L134" t="s">
        <v>2876</v>
      </c>
      <c r="M134">
        <v>42</v>
      </c>
      <c r="N134" t="s">
        <v>496</v>
      </c>
      <c r="O134" t="s">
        <v>496</v>
      </c>
      <c r="P134" t="s">
        <v>495</v>
      </c>
      <c r="Q134" t="s">
        <v>496</v>
      </c>
      <c r="R134" t="s">
        <v>409</v>
      </c>
      <c r="S134">
        <v>1</v>
      </c>
      <c r="T134">
        <f>LOG10(Table1[[#This Row],[Locus_count]]+1)</f>
        <v>0.3010299956639812</v>
      </c>
      <c r="U134">
        <f>(Table1[[#This Row],[log_Locus_count]]-MIN(Table1[log_Locus_count]))/(MAX(Table1[log_Locus_count])-MIN(Table1[log_Locus_count]))</f>
        <v>0.33333333333333337</v>
      </c>
      <c r="V134" t="s">
        <v>1118</v>
      </c>
      <c r="W134">
        <v>1</v>
      </c>
      <c r="X134">
        <f>LOG10(Table1[[#This Row],[Alleles_count]]+1)</f>
        <v>0.3010299956639812</v>
      </c>
      <c r="Y134">
        <f>(Table1[[#This Row],[log_Alleles_count]]-MIN(Table1[log_Alleles_count]))/(MAX(Table1[log_Alleles_count])-MIN(Table1[log_Alleles_count]))</f>
        <v>0.14804095548293261</v>
      </c>
      <c r="Z134">
        <v>3.0000000000000001E-3</v>
      </c>
      <c r="AA134">
        <v>7.1999999999999998E-3</v>
      </c>
      <c r="AB134">
        <v>2.8E-3</v>
      </c>
      <c r="AC134">
        <v>0</v>
      </c>
      <c r="AD134" t="s">
        <v>2877</v>
      </c>
      <c r="AE134" t="s">
        <v>2878</v>
      </c>
      <c r="AF134">
        <v>1</v>
      </c>
      <c r="AG134">
        <v>1</v>
      </c>
      <c r="AH134" t="s">
        <v>563</v>
      </c>
      <c r="AI134" t="s">
        <v>362</v>
      </c>
      <c r="AJ134" s="1">
        <v>46722</v>
      </c>
      <c r="AK134">
        <v>1</v>
      </c>
      <c r="AL134" t="s">
        <v>234</v>
      </c>
      <c r="AM134" s="12">
        <v>2</v>
      </c>
      <c r="AN134">
        <f>(Table1[[#This Row],[HEG_expr_score]]-MIN(Table1[HEG_expr_score]))/(MAX(Table1[HEG_expr_score])-MIN(Table1[HEG_expr_score]))</f>
        <v>0.66666666666666663</v>
      </c>
      <c r="AO134">
        <f t="shared" si="2"/>
        <v>2.3824191686426919</v>
      </c>
      <c r="AP134">
        <v>559</v>
      </c>
    </row>
    <row r="135" spans="1:42" hidden="1" x14ac:dyDescent="0.3">
      <c r="A135">
        <v>31902</v>
      </c>
      <c r="B135" t="s">
        <v>2559</v>
      </c>
      <c r="C135">
        <f>LEN(Table1[[#This Row],[TCE_sequence]])</f>
        <v>9</v>
      </c>
      <c r="D135" t="s">
        <v>2560</v>
      </c>
      <c r="E135">
        <v>3</v>
      </c>
      <c r="F135">
        <f>LOG10(Table1[[#This Row],[Mtb_NP_Prtn_count]]+1)</f>
        <v>0.6020599913279624</v>
      </c>
      <c r="G135">
        <f>(Table1[[#This Row],[log_Mtb_NP_Prtn_count]]-MIN(Table1[log_Mtb_NP_Prtn_count]))/(MAX(Table1[log_Mtb_NP_Prtn_count])-MIN(Table1[log_Mtb_NP_Prtn_count]))</f>
        <v>0.46275642631951835</v>
      </c>
      <c r="H135" t="s">
        <v>2561</v>
      </c>
      <c r="I135">
        <v>3</v>
      </c>
      <c r="J135" t="s">
        <v>2562</v>
      </c>
      <c r="K135">
        <v>3</v>
      </c>
      <c r="L135" t="s">
        <v>1519</v>
      </c>
      <c r="M135">
        <v>1</v>
      </c>
      <c r="N135" t="s">
        <v>496</v>
      </c>
      <c r="O135" t="s">
        <v>496</v>
      </c>
      <c r="P135" t="s">
        <v>496</v>
      </c>
      <c r="Q135" t="s">
        <v>495</v>
      </c>
      <c r="R135" t="s">
        <v>384</v>
      </c>
      <c r="S135">
        <v>2</v>
      </c>
      <c r="T135">
        <f>LOG10(Table1[[#This Row],[Locus_count]]+1)</f>
        <v>0.47712125471966244</v>
      </c>
      <c r="U135">
        <f>(Table1[[#This Row],[log_Locus_count]]-MIN(Table1[log_Locus_count]))/(MAX(Table1[log_Locus_count])-MIN(Table1[log_Locus_count]))</f>
        <v>0.52832083357371873</v>
      </c>
      <c r="V135" t="s">
        <v>2538</v>
      </c>
      <c r="W135">
        <v>3</v>
      </c>
      <c r="X135">
        <f>LOG10(Table1[[#This Row],[Alleles_count]]+1)</f>
        <v>0.6020599913279624</v>
      </c>
      <c r="Y135">
        <f>(Table1[[#This Row],[log_Alleles_count]]-MIN(Table1[log_Alleles_count]))/(MAX(Table1[log_Alleles_count])-MIN(Table1[log_Alleles_count]))</f>
        <v>0.29608191096586522</v>
      </c>
      <c r="Z135">
        <v>0.43519999999999998</v>
      </c>
      <c r="AA135">
        <v>0.24979999999999999</v>
      </c>
      <c r="AB135">
        <v>0.22550000000000001</v>
      </c>
      <c r="AC135">
        <v>0.33460000000000001</v>
      </c>
      <c r="AD135" t="s">
        <v>82</v>
      </c>
      <c r="AE135" t="s">
        <v>82</v>
      </c>
      <c r="AF135">
        <v>0</v>
      </c>
      <c r="AG135">
        <v>1</v>
      </c>
      <c r="AH135" t="s">
        <v>2563</v>
      </c>
      <c r="AI135" t="s">
        <v>2564</v>
      </c>
      <c r="AJ135" t="s">
        <v>2565</v>
      </c>
      <c r="AK135">
        <v>3</v>
      </c>
      <c r="AL135" t="s">
        <v>236</v>
      </c>
      <c r="AM135" s="12">
        <v>1</v>
      </c>
      <c r="AN135">
        <f>(Table1[[#This Row],[HEG_expr_score]]-MIN(Table1[HEG_expr_score]))/(MAX(Table1[HEG_expr_score])-MIN(Table1[HEG_expr_score]))</f>
        <v>0.33333333333333331</v>
      </c>
      <c r="AO135">
        <f t="shared" si="2"/>
        <v>3.0556925041924359</v>
      </c>
      <c r="AP135">
        <v>465</v>
      </c>
    </row>
    <row r="136" spans="1:42" hidden="1" x14ac:dyDescent="0.3">
      <c r="A136">
        <v>32710</v>
      </c>
      <c r="B136" t="s">
        <v>2728</v>
      </c>
      <c r="C136">
        <f>LEN(Table1[[#This Row],[TCE_sequence]])</f>
        <v>9</v>
      </c>
      <c r="D136" t="s">
        <v>2729</v>
      </c>
      <c r="E136">
        <v>5</v>
      </c>
      <c r="F136">
        <f>LOG10(Table1[[#This Row],[Mtb_NP_Prtn_count]]+1)</f>
        <v>0.77815125038364363</v>
      </c>
      <c r="G136">
        <f>(Table1[[#This Row],[log_Mtb_NP_Prtn_count]]-MIN(Table1[log_Mtb_NP_Prtn_count]))/(MAX(Table1[log_Mtb_NP_Prtn_count])-MIN(Table1[log_Mtb_NP_Prtn_count]))</f>
        <v>0.59810400450184376</v>
      </c>
      <c r="H136" t="s">
        <v>2730</v>
      </c>
      <c r="I136">
        <v>5</v>
      </c>
      <c r="J136" t="s">
        <v>82</v>
      </c>
      <c r="K136">
        <v>0</v>
      </c>
      <c r="L136" t="s">
        <v>2731</v>
      </c>
      <c r="M136">
        <v>3</v>
      </c>
      <c r="N136" t="s">
        <v>496</v>
      </c>
      <c r="O136" t="s">
        <v>496</v>
      </c>
      <c r="P136" t="s">
        <v>495</v>
      </c>
      <c r="Q136" t="s">
        <v>496</v>
      </c>
      <c r="R136" t="s">
        <v>410</v>
      </c>
      <c r="S136">
        <v>1</v>
      </c>
      <c r="T136">
        <f>LOG10(Table1[[#This Row],[Locus_count]]+1)</f>
        <v>0.3010299956639812</v>
      </c>
      <c r="U136">
        <f>(Table1[[#This Row],[log_Locus_count]]-MIN(Table1[log_Locus_count]))/(MAX(Table1[log_Locus_count])-MIN(Table1[log_Locus_count]))</f>
        <v>0.33333333333333337</v>
      </c>
      <c r="V136" t="s">
        <v>2732</v>
      </c>
      <c r="W136">
        <v>3</v>
      </c>
      <c r="X136">
        <f>LOG10(Table1[[#This Row],[Alleles_count]]+1)</f>
        <v>0.6020599913279624</v>
      </c>
      <c r="Y136">
        <f>(Table1[[#This Row],[log_Alleles_count]]-MIN(Table1[log_Alleles_count]))/(MAX(Table1[log_Alleles_count])-MIN(Table1[log_Alleles_count]))</f>
        <v>0.29608191096586522</v>
      </c>
      <c r="Z136">
        <v>0.13159999999999999</v>
      </c>
      <c r="AA136">
        <v>0.121</v>
      </c>
      <c r="AB136">
        <v>0.128</v>
      </c>
      <c r="AC136">
        <v>0.14499999999999999</v>
      </c>
      <c r="AD136" t="s">
        <v>82</v>
      </c>
      <c r="AE136" t="s">
        <v>82</v>
      </c>
      <c r="AF136">
        <v>0</v>
      </c>
      <c r="AG136">
        <v>0.99629999999999996</v>
      </c>
      <c r="AH136" t="s">
        <v>2733</v>
      </c>
      <c r="AI136" t="s">
        <v>2734</v>
      </c>
      <c r="AJ136" t="s">
        <v>2735</v>
      </c>
      <c r="AK136">
        <v>5</v>
      </c>
      <c r="AL136" t="s">
        <v>236</v>
      </c>
      <c r="AM136" s="10">
        <v>1</v>
      </c>
      <c r="AN136">
        <f>(Table1[[#This Row],[HEG_expr_score]]-MIN(Table1[HEG_expr_score]))/(MAX(Table1[HEG_expr_score])-MIN(Table1[HEG_expr_score]))</f>
        <v>0.33333333333333331</v>
      </c>
      <c r="AO136">
        <f t="shared" si="2"/>
        <v>2.6887525821343758</v>
      </c>
      <c r="AP136">
        <v>518</v>
      </c>
    </row>
    <row r="137" spans="1:42" hidden="1" x14ac:dyDescent="0.3">
      <c r="A137">
        <v>32860</v>
      </c>
      <c r="B137" t="s">
        <v>511</v>
      </c>
      <c r="C137">
        <f>LEN(Table1[[#This Row],[TCE_sequence]])</f>
        <v>9</v>
      </c>
      <c r="D137" t="s">
        <v>103</v>
      </c>
      <c r="E137">
        <v>1</v>
      </c>
      <c r="F137">
        <f>LOG10(Table1[[#This Row],[Mtb_NP_Prtn_count]]+1)</f>
        <v>0.3010299956639812</v>
      </c>
      <c r="G137">
        <f>(Table1[[#This Row],[log_Mtb_NP_Prtn_count]]-MIN(Table1[log_Mtb_NP_Prtn_count]))/(MAX(Table1[log_Mtb_NP_Prtn_count])-MIN(Table1[log_Mtb_NP_Prtn_count]))</f>
        <v>0.23137821315975918</v>
      </c>
      <c r="H137" t="s">
        <v>512</v>
      </c>
      <c r="I137">
        <v>1</v>
      </c>
      <c r="J137" t="s">
        <v>82</v>
      </c>
      <c r="K137">
        <v>0</v>
      </c>
      <c r="L137" t="s">
        <v>82</v>
      </c>
      <c r="M137">
        <v>0</v>
      </c>
      <c r="N137" t="s">
        <v>495</v>
      </c>
      <c r="O137" t="s">
        <v>496</v>
      </c>
      <c r="P137" t="s">
        <v>496</v>
      </c>
      <c r="Q137" t="s">
        <v>496</v>
      </c>
      <c r="R137" t="s">
        <v>418</v>
      </c>
      <c r="S137">
        <v>2</v>
      </c>
      <c r="T137">
        <f>LOG10(Table1[[#This Row],[Locus_count]]+1)</f>
        <v>0.47712125471966244</v>
      </c>
      <c r="U137">
        <f>(Table1[[#This Row],[log_Locus_count]]-MIN(Table1[log_Locus_count]))/(MAX(Table1[log_Locus_count])-MIN(Table1[log_Locus_count]))</f>
        <v>0.52832083357371873</v>
      </c>
      <c r="V137" t="s">
        <v>513</v>
      </c>
      <c r="W137">
        <v>11</v>
      </c>
      <c r="X137">
        <f>LOG10(Table1[[#This Row],[Alleles_count]]+1)</f>
        <v>1.0791812460476249</v>
      </c>
      <c r="Y137">
        <f>(Table1[[#This Row],[log_Alleles_count]]-MIN(Table1[log_Alleles_count]))/(MAX(Table1[log_Alleles_count])-MIN(Table1[log_Alleles_count]))</f>
        <v>0.53072127397724345</v>
      </c>
      <c r="Z137">
        <v>0.55520000000000003</v>
      </c>
      <c r="AA137">
        <v>0.35249999999999998</v>
      </c>
      <c r="AB137">
        <v>0.31390000000000001</v>
      </c>
      <c r="AC137">
        <v>0.15540000000000001</v>
      </c>
      <c r="AD137" t="s">
        <v>82</v>
      </c>
      <c r="AE137" t="s">
        <v>82</v>
      </c>
      <c r="AF137">
        <v>0</v>
      </c>
      <c r="AG137">
        <v>0.82779999999999998</v>
      </c>
      <c r="AH137" t="s">
        <v>514</v>
      </c>
      <c r="AI137" t="s">
        <v>82</v>
      </c>
      <c r="AJ137" t="s">
        <v>82</v>
      </c>
      <c r="AK137">
        <v>0</v>
      </c>
      <c r="AL137" t="s">
        <v>82</v>
      </c>
      <c r="AM137" s="10">
        <v>0</v>
      </c>
      <c r="AN137">
        <f>(Table1[[#This Row],[HEG_expr_score]]-MIN(Table1[HEG_expr_score]))/(MAX(Table1[HEG_expr_score])-MIN(Table1[HEG_expr_score]))</f>
        <v>0</v>
      </c>
      <c r="AO137">
        <f t="shared" si="2"/>
        <v>2.6734203207107212</v>
      </c>
      <c r="AP137">
        <v>524</v>
      </c>
    </row>
    <row r="138" spans="1:42" hidden="1" x14ac:dyDescent="0.3">
      <c r="A138">
        <v>32971</v>
      </c>
      <c r="B138" t="s">
        <v>2138</v>
      </c>
      <c r="C138">
        <f>LEN(Table1[[#This Row],[TCE_sequence]])</f>
        <v>15</v>
      </c>
      <c r="D138" t="s">
        <v>25</v>
      </c>
      <c r="E138">
        <v>1</v>
      </c>
      <c r="F138">
        <f>LOG10(Table1[[#This Row],[Mtb_NP_Prtn_count]]+1)</f>
        <v>0.3010299956639812</v>
      </c>
      <c r="G138">
        <f>(Table1[[#This Row],[log_Mtb_NP_Prtn_count]]-MIN(Table1[log_Mtb_NP_Prtn_count]))/(MAX(Table1[log_Mtb_NP_Prtn_count])-MIN(Table1[log_Mtb_NP_Prtn_count]))</f>
        <v>0.23137821315975918</v>
      </c>
      <c r="H138" t="s">
        <v>241</v>
      </c>
      <c r="I138">
        <v>1</v>
      </c>
      <c r="J138" t="s">
        <v>82</v>
      </c>
      <c r="K138">
        <v>0</v>
      </c>
      <c r="L138" t="s">
        <v>82</v>
      </c>
      <c r="M138">
        <v>0</v>
      </c>
      <c r="N138" t="s">
        <v>495</v>
      </c>
      <c r="O138" t="s">
        <v>496</v>
      </c>
      <c r="P138" t="s">
        <v>496</v>
      </c>
      <c r="Q138" t="s">
        <v>496</v>
      </c>
      <c r="R138" t="s">
        <v>396</v>
      </c>
      <c r="S138">
        <v>4</v>
      </c>
      <c r="T138">
        <f>LOG10(Table1[[#This Row],[Locus_count]]+1)</f>
        <v>0.69897000433601886</v>
      </c>
      <c r="U138">
        <f>(Table1[[#This Row],[log_Locus_count]]-MIN(Table1[log_Locus_count]))/(MAX(Table1[log_Locus_count])-MIN(Table1[log_Locus_count]))</f>
        <v>0.77397603162912088</v>
      </c>
      <c r="V138" t="s">
        <v>2139</v>
      </c>
      <c r="W138">
        <v>21</v>
      </c>
      <c r="X138">
        <f>LOG10(Table1[[#This Row],[Alleles_count]]+1)</f>
        <v>1.3424226808222062</v>
      </c>
      <c r="Y138">
        <f>(Table1[[#This Row],[log_Alleles_count]]-MIN(Table1[log_Alleles_count]))/(MAX(Table1[log_Alleles_count])-MIN(Table1[log_Alleles_count]))</f>
        <v>0.66017851773386627</v>
      </c>
      <c r="Z138">
        <v>0.95240000000000002</v>
      </c>
      <c r="AA138">
        <v>0.9708</v>
      </c>
      <c r="AB138">
        <v>0.91339999999999999</v>
      </c>
      <c r="AC138">
        <v>0.62260000000000004</v>
      </c>
      <c r="AD138" t="s">
        <v>2140</v>
      </c>
      <c r="AE138" t="s">
        <v>2141</v>
      </c>
      <c r="AF138">
        <v>1</v>
      </c>
      <c r="AG138">
        <v>1</v>
      </c>
      <c r="AH138" t="s">
        <v>563</v>
      </c>
      <c r="AI138" t="s">
        <v>241</v>
      </c>
      <c r="AJ138" t="s">
        <v>1609</v>
      </c>
      <c r="AK138">
        <v>1</v>
      </c>
      <c r="AL138" t="s">
        <v>236</v>
      </c>
      <c r="AM138" s="10">
        <v>1</v>
      </c>
      <c r="AN138">
        <f>(Table1[[#This Row],[HEG_expr_score]]-MIN(Table1[HEG_expr_score]))/(MAX(Table1[HEG_expr_score])-MIN(Table1[HEG_expr_score]))</f>
        <v>0.33333333333333331</v>
      </c>
      <c r="AO138">
        <f t="shared" si="2"/>
        <v>3.9512660958560799</v>
      </c>
      <c r="AP138">
        <v>296</v>
      </c>
    </row>
    <row r="139" spans="1:42" hidden="1" x14ac:dyDescent="0.3">
      <c r="A139">
        <v>33831</v>
      </c>
      <c r="B139" t="s">
        <v>590</v>
      </c>
      <c r="C139">
        <f>LEN(Table1[[#This Row],[TCE_sequence]])</f>
        <v>15</v>
      </c>
      <c r="D139" t="s">
        <v>25</v>
      </c>
      <c r="E139">
        <v>1</v>
      </c>
      <c r="F139">
        <f>LOG10(Table1[[#This Row],[Mtb_NP_Prtn_count]]+1)</f>
        <v>0.3010299956639812</v>
      </c>
      <c r="G139">
        <f>(Table1[[#This Row],[log_Mtb_NP_Prtn_count]]-MIN(Table1[log_Mtb_NP_Prtn_count]))/(MAX(Table1[log_Mtb_NP_Prtn_count])-MIN(Table1[log_Mtb_NP_Prtn_count]))</f>
        <v>0.23137821315975918</v>
      </c>
      <c r="H139" t="s">
        <v>241</v>
      </c>
      <c r="I139">
        <v>1</v>
      </c>
      <c r="J139" t="s">
        <v>82</v>
      </c>
      <c r="K139">
        <v>0</v>
      </c>
      <c r="L139" t="s">
        <v>82</v>
      </c>
      <c r="M139">
        <v>0</v>
      </c>
      <c r="N139" t="s">
        <v>495</v>
      </c>
      <c r="O139" t="s">
        <v>496</v>
      </c>
      <c r="P139" t="s">
        <v>496</v>
      </c>
      <c r="Q139" t="s">
        <v>496</v>
      </c>
      <c r="R139" t="s">
        <v>385</v>
      </c>
      <c r="S139">
        <v>3</v>
      </c>
      <c r="T139">
        <f>LOG10(Table1[[#This Row],[Locus_count]]+1)</f>
        <v>0.6020599913279624</v>
      </c>
      <c r="U139">
        <f>(Table1[[#This Row],[log_Locus_count]]-MIN(Table1[log_Locus_count]))/(MAX(Table1[log_Locus_count])-MIN(Table1[log_Locus_count]))</f>
        <v>0.66666666666666674</v>
      </c>
      <c r="V139" t="s">
        <v>591</v>
      </c>
      <c r="W139">
        <v>11</v>
      </c>
      <c r="X139">
        <f>LOG10(Table1[[#This Row],[Alleles_count]]+1)</f>
        <v>1.0791812460476249</v>
      </c>
      <c r="Y139">
        <f>(Table1[[#This Row],[log_Alleles_count]]-MIN(Table1[log_Alleles_count]))/(MAX(Table1[log_Alleles_count])-MIN(Table1[log_Alleles_count]))</f>
        <v>0.53072127397724345</v>
      </c>
      <c r="Z139">
        <v>0.39389999999999997</v>
      </c>
      <c r="AA139">
        <v>0.34150000000000003</v>
      </c>
      <c r="AB139">
        <v>0.45519999999999999</v>
      </c>
      <c r="AC139">
        <v>0.36709999999999998</v>
      </c>
      <c r="AD139" t="s">
        <v>592</v>
      </c>
      <c r="AE139" t="s">
        <v>593</v>
      </c>
      <c r="AF139">
        <v>2</v>
      </c>
      <c r="AG139">
        <v>1</v>
      </c>
      <c r="AH139" t="s">
        <v>563</v>
      </c>
      <c r="AI139" t="s">
        <v>241</v>
      </c>
      <c r="AJ139" t="s">
        <v>594</v>
      </c>
      <c r="AK139">
        <v>1</v>
      </c>
      <c r="AL139" t="s">
        <v>236</v>
      </c>
      <c r="AM139" s="12">
        <v>1</v>
      </c>
      <c r="AN139">
        <f>(Table1[[#This Row],[HEG_expr_score]]-MIN(Table1[HEG_expr_score]))/(MAX(Table1[HEG_expr_score])-MIN(Table1[HEG_expr_score]))</f>
        <v>0.33333333333333331</v>
      </c>
      <c r="AO139">
        <f t="shared" si="2"/>
        <v>3.1559994871370027</v>
      </c>
      <c r="AP139">
        <v>450</v>
      </c>
    </row>
    <row r="140" spans="1:42" hidden="1" x14ac:dyDescent="0.3">
      <c r="A140">
        <v>34174</v>
      </c>
      <c r="B140" t="s">
        <v>2507</v>
      </c>
      <c r="C140">
        <f>LEN(Table1[[#This Row],[TCE_sequence]])</f>
        <v>15</v>
      </c>
      <c r="D140" t="s">
        <v>550</v>
      </c>
      <c r="E140">
        <v>5</v>
      </c>
      <c r="F140">
        <f>LOG10(Table1[[#This Row],[Mtb_NP_Prtn_count]]+1)</f>
        <v>0.77815125038364363</v>
      </c>
      <c r="G140">
        <f>(Table1[[#This Row],[log_Mtb_NP_Prtn_count]]-MIN(Table1[log_Mtb_NP_Prtn_count]))/(MAX(Table1[log_Mtb_NP_Prtn_count])-MIN(Table1[log_Mtb_NP_Prtn_count]))</f>
        <v>0.59810400450184376</v>
      </c>
      <c r="H140" t="s">
        <v>551</v>
      </c>
      <c r="I140">
        <v>5</v>
      </c>
      <c r="J140" t="s">
        <v>82</v>
      </c>
      <c r="K140">
        <v>0</v>
      </c>
      <c r="L140" t="s">
        <v>82</v>
      </c>
      <c r="M140">
        <v>0</v>
      </c>
      <c r="N140" t="s">
        <v>495</v>
      </c>
      <c r="O140" t="s">
        <v>496</v>
      </c>
      <c r="P140" t="s">
        <v>496</v>
      </c>
      <c r="Q140" t="s">
        <v>496</v>
      </c>
      <c r="R140" t="s">
        <v>406</v>
      </c>
      <c r="S140">
        <v>2</v>
      </c>
      <c r="T140">
        <f>LOG10(Table1[[#This Row],[Locus_count]]+1)</f>
        <v>0.47712125471966244</v>
      </c>
      <c r="U140">
        <f>(Table1[[#This Row],[log_Locus_count]]-MIN(Table1[log_Locus_count]))/(MAX(Table1[log_Locus_count])-MIN(Table1[log_Locus_count]))</f>
        <v>0.52832083357371873</v>
      </c>
      <c r="V140" t="s">
        <v>2508</v>
      </c>
      <c r="W140">
        <v>5</v>
      </c>
      <c r="X140">
        <f>LOG10(Table1[[#This Row],[Alleles_count]]+1)</f>
        <v>0.77815125038364363</v>
      </c>
      <c r="Y140">
        <f>(Table1[[#This Row],[log_Alleles_count]]-MIN(Table1[log_Alleles_count]))/(MAX(Table1[log_Alleles_count])-MIN(Table1[log_Alleles_count]))</f>
        <v>0.38268031849431083</v>
      </c>
      <c r="Z140">
        <v>0.3659</v>
      </c>
      <c r="AA140">
        <v>0.28050000000000003</v>
      </c>
      <c r="AB140">
        <v>0.36720000000000003</v>
      </c>
      <c r="AC140">
        <v>4.8099999999999997E-2</v>
      </c>
      <c r="AD140" t="s">
        <v>2509</v>
      </c>
      <c r="AE140" t="s">
        <v>2510</v>
      </c>
      <c r="AF140">
        <v>1</v>
      </c>
      <c r="AG140">
        <v>1</v>
      </c>
      <c r="AH140" t="s">
        <v>2511</v>
      </c>
      <c r="AI140" t="s">
        <v>557</v>
      </c>
      <c r="AJ140" t="s">
        <v>2512</v>
      </c>
      <c r="AK140">
        <v>5</v>
      </c>
      <c r="AL140" t="s">
        <v>236</v>
      </c>
      <c r="AM140" s="10">
        <v>1</v>
      </c>
      <c r="AN140">
        <f>(Table1[[#This Row],[HEG_expr_score]]-MIN(Table1[HEG_expr_score]))/(MAX(Table1[HEG_expr_score])-MIN(Table1[HEG_expr_score]))</f>
        <v>0.33333333333333331</v>
      </c>
      <c r="AO140">
        <f t="shared" si="2"/>
        <v>3.2083384899032068</v>
      </c>
      <c r="AP140">
        <v>441</v>
      </c>
    </row>
    <row r="141" spans="1:42" hidden="1" x14ac:dyDescent="0.3">
      <c r="A141">
        <v>34284</v>
      </c>
      <c r="B141" t="s">
        <v>1400</v>
      </c>
      <c r="C141">
        <f>LEN(Table1[[#This Row],[TCE_sequence]])</f>
        <v>15</v>
      </c>
      <c r="D141" t="s">
        <v>24</v>
      </c>
      <c r="E141">
        <v>1</v>
      </c>
      <c r="F141">
        <f>LOG10(Table1[[#This Row],[Mtb_NP_Prtn_count]]+1)</f>
        <v>0.3010299956639812</v>
      </c>
      <c r="G141">
        <f>(Table1[[#This Row],[log_Mtb_NP_Prtn_count]]-MIN(Table1[log_Mtb_NP_Prtn_count]))/(MAX(Table1[log_Mtb_NP_Prtn_count])-MIN(Table1[log_Mtb_NP_Prtn_count]))</f>
        <v>0.23137821315975918</v>
      </c>
      <c r="H141" t="s">
        <v>247</v>
      </c>
      <c r="I141">
        <v>1</v>
      </c>
      <c r="J141" t="s">
        <v>82</v>
      </c>
      <c r="K141">
        <v>0</v>
      </c>
      <c r="L141" t="s">
        <v>82</v>
      </c>
      <c r="M141">
        <v>0</v>
      </c>
      <c r="N141" t="s">
        <v>495</v>
      </c>
      <c r="O141" t="s">
        <v>496</v>
      </c>
      <c r="P141" t="s">
        <v>496</v>
      </c>
      <c r="Q141" t="s">
        <v>496</v>
      </c>
      <c r="R141" t="s">
        <v>440</v>
      </c>
      <c r="S141">
        <v>5</v>
      </c>
      <c r="T141">
        <f>LOG10(Table1[[#This Row],[Locus_count]]+1)</f>
        <v>0.77815125038364363</v>
      </c>
      <c r="U141">
        <f>(Table1[[#This Row],[log_Locus_count]]-MIN(Table1[log_Locus_count]))/(MAX(Table1[log_Locus_count])-MIN(Table1[log_Locus_count]))</f>
        <v>0.8616541669070521</v>
      </c>
      <c r="V141" t="s">
        <v>1401</v>
      </c>
      <c r="W141">
        <v>35</v>
      </c>
      <c r="X141">
        <f>LOG10(Table1[[#This Row],[Alleles_count]]+1)</f>
        <v>1.5563025007672873</v>
      </c>
      <c r="Y141">
        <f>(Table1[[#This Row],[log_Alleles_count]]-MIN(Table1[log_Alleles_count]))/(MAX(Table1[log_Alleles_count])-MIN(Table1[log_Alleles_count]))</f>
        <v>0.76536063698862167</v>
      </c>
      <c r="Z141">
        <v>1</v>
      </c>
      <c r="AA141">
        <v>0.99990000000000001</v>
      </c>
      <c r="AB141">
        <v>0.997</v>
      </c>
      <c r="AC141">
        <v>0.3614</v>
      </c>
      <c r="AD141" t="s">
        <v>1402</v>
      </c>
      <c r="AE141" t="s">
        <v>1403</v>
      </c>
      <c r="AF141">
        <v>1</v>
      </c>
      <c r="AG141">
        <v>1</v>
      </c>
      <c r="AH141" t="s">
        <v>563</v>
      </c>
      <c r="AI141" t="s">
        <v>247</v>
      </c>
      <c r="AJ141" t="s">
        <v>1404</v>
      </c>
      <c r="AK141">
        <v>1</v>
      </c>
      <c r="AL141" t="s">
        <v>234</v>
      </c>
      <c r="AM141" s="12">
        <v>2</v>
      </c>
      <c r="AN141">
        <f>(Table1[[#This Row],[HEG_expr_score]]-MIN(Table1[HEG_expr_score]))/(MAX(Table1[HEG_expr_score])-MIN(Table1[HEG_expr_score]))</f>
        <v>0.66666666666666663</v>
      </c>
      <c r="AO141">
        <f t="shared" si="2"/>
        <v>4.5250596837221</v>
      </c>
      <c r="AP141">
        <v>63</v>
      </c>
    </row>
    <row r="142" spans="1:42" hidden="1" x14ac:dyDescent="0.3">
      <c r="A142">
        <v>34928</v>
      </c>
      <c r="B142" t="s">
        <v>2838</v>
      </c>
      <c r="C142">
        <f>LEN(Table1[[#This Row],[TCE_sequence]])</f>
        <v>20</v>
      </c>
      <c r="D142" t="s">
        <v>25</v>
      </c>
      <c r="E142">
        <v>1</v>
      </c>
      <c r="F142">
        <f>LOG10(Table1[[#This Row],[Mtb_NP_Prtn_count]]+1)</f>
        <v>0.3010299956639812</v>
      </c>
      <c r="G142">
        <f>(Table1[[#This Row],[log_Mtb_NP_Prtn_count]]-MIN(Table1[log_Mtb_NP_Prtn_count]))/(MAX(Table1[log_Mtb_NP_Prtn_count])-MIN(Table1[log_Mtb_NP_Prtn_count]))</f>
        <v>0.23137821315975918</v>
      </c>
      <c r="H142" t="s">
        <v>241</v>
      </c>
      <c r="I142">
        <v>1</v>
      </c>
      <c r="J142" t="s">
        <v>82</v>
      </c>
      <c r="K142">
        <v>0</v>
      </c>
      <c r="L142" t="s">
        <v>82</v>
      </c>
      <c r="M142">
        <v>0</v>
      </c>
      <c r="N142" t="s">
        <v>495</v>
      </c>
      <c r="O142" t="s">
        <v>496</v>
      </c>
      <c r="P142" t="s">
        <v>496</v>
      </c>
      <c r="Q142" t="s">
        <v>496</v>
      </c>
      <c r="R142" t="s">
        <v>409</v>
      </c>
      <c r="S142">
        <v>1</v>
      </c>
      <c r="T142">
        <f>LOG10(Table1[[#This Row],[Locus_count]]+1)</f>
        <v>0.3010299956639812</v>
      </c>
      <c r="U142">
        <f>(Table1[[#This Row],[log_Locus_count]]-MIN(Table1[log_Locus_count]))/(MAX(Table1[log_Locus_count])-MIN(Table1[log_Locus_count]))</f>
        <v>0.33333333333333337</v>
      </c>
      <c r="V142" t="s">
        <v>2839</v>
      </c>
      <c r="W142">
        <v>6</v>
      </c>
      <c r="X142">
        <f>LOG10(Table1[[#This Row],[Alleles_count]]+1)</f>
        <v>0.84509804001425681</v>
      </c>
      <c r="Y142">
        <f>(Table1[[#This Row],[log_Alleles_count]]-MIN(Table1[log_Alleles_count]))/(MAX(Table1[log_Alleles_count])-MIN(Table1[log_Alleles_count]))</f>
        <v>0.41560350504112153</v>
      </c>
      <c r="Z142">
        <v>0.1789</v>
      </c>
      <c r="AA142">
        <v>0.14829999999999999</v>
      </c>
      <c r="AB142">
        <v>7.9699999999999993E-2</v>
      </c>
      <c r="AC142">
        <v>8.77E-2</v>
      </c>
      <c r="AD142" t="s">
        <v>2840</v>
      </c>
      <c r="AE142" t="s">
        <v>2841</v>
      </c>
      <c r="AF142">
        <v>3</v>
      </c>
      <c r="AG142">
        <v>1</v>
      </c>
      <c r="AH142" t="s">
        <v>563</v>
      </c>
      <c r="AI142" t="s">
        <v>241</v>
      </c>
      <c r="AJ142" s="1">
        <v>11263</v>
      </c>
      <c r="AK142">
        <v>1</v>
      </c>
      <c r="AL142" t="s">
        <v>236</v>
      </c>
      <c r="AM142" s="12">
        <v>1</v>
      </c>
      <c r="AN142">
        <f>(Table1[[#This Row],[HEG_expr_score]]-MIN(Table1[HEG_expr_score]))/(MAX(Table1[HEG_expr_score])-MIN(Table1[HEG_expr_score]))</f>
        <v>0.33333333333333331</v>
      </c>
      <c r="AO142">
        <f t="shared" si="2"/>
        <v>2.4925483848675474</v>
      </c>
      <c r="AP142">
        <v>547</v>
      </c>
    </row>
    <row r="143" spans="1:42" hidden="1" x14ac:dyDescent="0.3">
      <c r="A143">
        <v>35140</v>
      </c>
      <c r="B143" t="s">
        <v>2993</v>
      </c>
      <c r="C143">
        <f>LEN(Table1[[#This Row],[TCE_sequence]])</f>
        <v>15</v>
      </c>
      <c r="D143" t="s">
        <v>25</v>
      </c>
      <c r="E143">
        <v>1</v>
      </c>
      <c r="F143">
        <f>LOG10(Table1[[#This Row],[Mtb_NP_Prtn_count]]+1)</f>
        <v>0.3010299956639812</v>
      </c>
      <c r="G143">
        <f>(Table1[[#This Row],[log_Mtb_NP_Prtn_count]]-MIN(Table1[log_Mtb_NP_Prtn_count]))/(MAX(Table1[log_Mtb_NP_Prtn_count])-MIN(Table1[log_Mtb_NP_Prtn_count]))</f>
        <v>0.23137821315975918</v>
      </c>
      <c r="H143" t="s">
        <v>241</v>
      </c>
      <c r="I143">
        <v>1</v>
      </c>
      <c r="J143" t="s">
        <v>82</v>
      </c>
      <c r="K143">
        <v>0</v>
      </c>
      <c r="L143" t="s">
        <v>82</v>
      </c>
      <c r="M143">
        <v>0</v>
      </c>
      <c r="N143" t="s">
        <v>495</v>
      </c>
      <c r="O143" t="s">
        <v>496</v>
      </c>
      <c r="P143" t="s">
        <v>496</v>
      </c>
      <c r="Q143" t="s">
        <v>496</v>
      </c>
      <c r="R143" t="s">
        <v>82</v>
      </c>
      <c r="S143">
        <v>0</v>
      </c>
      <c r="T143">
        <f>LOG10(Table1[[#This Row],[Locus_count]]+1)</f>
        <v>0</v>
      </c>
      <c r="U143">
        <f>(Table1[[#This Row],[log_Locus_count]]-MIN(Table1[log_Locus_count]))/(MAX(Table1[log_Locus_count])-MIN(Table1[log_Locus_count]))</f>
        <v>0</v>
      </c>
      <c r="V143" t="s">
        <v>82</v>
      </c>
      <c r="W143">
        <v>0</v>
      </c>
      <c r="X143">
        <f>LOG10(Table1[[#This Row],[Alleles_count]]+1)</f>
        <v>0</v>
      </c>
      <c r="Y143">
        <f>(Table1[[#This Row],[log_Alleles_count]]-MIN(Table1[log_Alleles_count]))/(MAX(Table1[log_Alleles_count])-MIN(Table1[log_Alleles_count]))</f>
        <v>0</v>
      </c>
      <c r="Z143">
        <v>0</v>
      </c>
      <c r="AA143">
        <v>0</v>
      </c>
      <c r="AB143">
        <v>0</v>
      </c>
      <c r="AC143">
        <v>0</v>
      </c>
      <c r="AD143" t="s">
        <v>2994</v>
      </c>
      <c r="AE143" t="s">
        <v>2995</v>
      </c>
      <c r="AF143">
        <v>1</v>
      </c>
      <c r="AG143">
        <v>1</v>
      </c>
      <c r="AH143" t="s">
        <v>563</v>
      </c>
      <c r="AI143" t="s">
        <v>241</v>
      </c>
      <c r="AJ143" t="s">
        <v>1550</v>
      </c>
      <c r="AK143">
        <v>1</v>
      </c>
      <c r="AL143" t="s">
        <v>236</v>
      </c>
      <c r="AM143" s="10">
        <v>1</v>
      </c>
      <c r="AN143">
        <f>(Table1[[#This Row],[HEG_expr_score]]-MIN(Table1[HEG_expr_score]))/(MAX(Table1[HEG_expr_score])-MIN(Table1[HEG_expr_score]))</f>
        <v>0.33333333333333331</v>
      </c>
      <c r="AO143">
        <f t="shared" si="2"/>
        <v>1.5647115464930925</v>
      </c>
      <c r="AP143">
        <v>598</v>
      </c>
    </row>
    <row r="144" spans="1:42" hidden="1" x14ac:dyDescent="0.3">
      <c r="A144">
        <v>35652</v>
      </c>
      <c r="B144" t="s">
        <v>2638</v>
      </c>
      <c r="C144">
        <f>LEN(Table1[[#This Row],[TCE_sequence]])</f>
        <v>18</v>
      </c>
      <c r="D144" t="s">
        <v>30</v>
      </c>
      <c r="E144">
        <v>1</v>
      </c>
      <c r="F144">
        <f>LOG10(Table1[[#This Row],[Mtb_NP_Prtn_count]]+1)</f>
        <v>0.3010299956639812</v>
      </c>
      <c r="G144">
        <f>(Table1[[#This Row],[log_Mtb_NP_Prtn_count]]-MIN(Table1[log_Mtb_NP_Prtn_count]))/(MAX(Table1[log_Mtb_NP_Prtn_count])-MIN(Table1[log_Mtb_NP_Prtn_count]))</f>
        <v>0.23137821315975918</v>
      </c>
      <c r="H144" t="s">
        <v>244</v>
      </c>
      <c r="I144">
        <v>1</v>
      </c>
      <c r="J144" t="s">
        <v>82</v>
      </c>
      <c r="K144">
        <v>0</v>
      </c>
      <c r="L144" t="s">
        <v>82</v>
      </c>
      <c r="M144">
        <v>0</v>
      </c>
      <c r="N144" t="s">
        <v>495</v>
      </c>
      <c r="O144" t="s">
        <v>496</v>
      </c>
      <c r="P144" t="s">
        <v>496</v>
      </c>
      <c r="Q144" t="s">
        <v>496</v>
      </c>
      <c r="R144" t="s">
        <v>423</v>
      </c>
      <c r="S144">
        <v>3</v>
      </c>
      <c r="T144">
        <f>LOG10(Table1[[#This Row],[Locus_count]]+1)</f>
        <v>0.6020599913279624</v>
      </c>
      <c r="U144">
        <f>(Table1[[#This Row],[log_Locus_count]]-MIN(Table1[log_Locus_count]))/(MAX(Table1[log_Locus_count])-MIN(Table1[log_Locus_count]))</f>
        <v>0.66666666666666674</v>
      </c>
      <c r="V144" t="s">
        <v>2639</v>
      </c>
      <c r="W144">
        <v>6</v>
      </c>
      <c r="X144">
        <f>LOG10(Table1[[#This Row],[Alleles_count]]+1)</f>
        <v>0.84509804001425681</v>
      </c>
      <c r="Y144">
        <f>(Table1[[#This Row],[log_Alleles_count]]-MIN(Table1[log_Alleles_count]))/(MAX(Table1[log_Alleles_count])-MIN(Table1[log_Alleles_count]))</f>
        <v>0.41560350504112153</v>
      </c>
      <c r="Z144">
        <v>0.23630000000000001</v>
      </c>
      <c r="AA144">
        <v>0.18790000000000001</v>
      </c>
      <c r="AB144">
        <v>0.31090000000000001</v>
      </c>
      <c r="AC144">
        <v>8.0299999999999996E-2</v>
      </c>
      <c r="AD144" t="s">
        <v>82</v>
      </c>
      <c r="AE144" t="s">
        <v>82</v>
      </c>
      <c r="AF144">
        <v>0</v>
      </c>
      <c r="AG144">
        <v>0.98899999999999999</v>
      </c>
      <c r="AH144" t="s">
        <v>613</v>
      </c>
      <c r="AI144" t="s">
        <v>244</v>
      </c>
      <c r="AJ144" t="s">
        <v>2640</v>
      </c>
      <c r="AK144">
        <v>1</v>
      </c>
      <c r="AL144" t="s">
        <v>236</v>
      </c>
      <c r="AM144" s="10">
        <v>1</v>
      </c>
      <c r="AN144">
        <f>(Table1[[#This Row],[HEG_expr_score]]-MIN(Table1[HEG_expr_score]))/(MAX(Table1[HEG_expr_score])-MIN(Table1[HEG_expr_score]))</f>
        <v>0.33333333333333331</v>
      </c>
      <c r="AO144">
        <f t="shared" si="2"/>
        <v>2.8722817182008806</v>
      </c>
      <c r="AP144">
        <v>490</v>
      </c>
    </row>
    <row r="145" spans="1:42" hidden="1" x14ac:dyDescent="0.3">
      <c r="A145">
        <v>35786</v>
      </c>
      <c r="B145" t="s">
        <v>1332</v>
      </c>
      <c r="C145">
        <f>LEN(Table1[[#This Row],[TCE_sequence]])</f>
        <v>15</v>
      </c>
      <c r="D145" t="s">
        <v>28</v>
      </c>
      <c r="E145">
        <v>1</v>
      </c>
      <c r="F145">
        <f>LOG10(Table1[[#This Row],[Mtb_NP_Prtn_count]]+1)</f>
        <v>0.3010299956639812</v>
      </c>
      <c r="G145">
        <f>(Table1[[#This Row],[log_Mtb_NP_Prtn_count]]-MIN(Table1[log_Mtb_NP_Prtn_count]))/(MAX(Table1[log_Mtb_NP_Prtn_count])-MIN(Table1[log_Mtb_NP_Prtn_count]))</f>
        <v>0.23137821315975918</v>
      </c>
      <c r="H145" t="s">
        <v>309</v>
      </c>
      <c r="I145">
        <v>1</v>
      </c>
      <c r="J145" t="s">
        <v>82</v>
      </c>
      <c r="K145">
        <v>0</v>
      </c>
      <c r="L145" t="s">
        <v>82</v>
      </c>
      <c r="M145">
        <v>0</v>
      </c>
      <c r="N145" t="s">
        <v>495</v>
      </c>
      <c r="O145" t="s">
        <v>496</v>
      </c>
      <c r="P145" t="s">
        <v>496</v>
      </c>
      <c r="Q145" t="s">
        <v>496</v>
      </c>
      <c r="R145" t="s">
        <v>432</v>
      </c>
      <c r="S145">
        <v>5</v>
      </c>
      <c r="T145">
        <f>LOG10(Table1[[#This Row],[Locus_count]]+1)</f>
        <v>0.77815125038364363</v>
      </c>
      <c r="U145">
        <f>(Table1[[#This Row],[log_Locus_count]]-MIN(Table1[log_Locus_count]))/(MAX(Table1[log_Locus_count])-MIN(Table1[log_Locus_count]))</f>
        <v>0.8616541669070521</v>
      </c>
      <c r="V145" t="s">
        <v>1333</v>
      </c>
      <c r="W145">
        <v>57</v>
      </c>
      <c r="X145">
        <f>LOG10(Table1[[#This Row],[Alleles_count]]+1)</f>
        <v>1.7634279935629373</v>
      </c>
      <c r="Y145">
        <f>(Table1[[#This Row],[log_Alleles_count]]-MIN(Table1[log_Alleles_count]))/(MAX(Table1[log_Alleles_count])-MIN(Table1[log_Alleles_count]))</f>
        <v>0.86722110371954619</v>
      </c>
      <c r="Z145">
        <v>1</v>
      </c>
      <c r="AA145">
        <v>1</v>
      </c>
      <c r="AB145">
        <v>0.99990000000000001</v>
      </c>
      <c r="AC145">
        <v>0.88719999999999999</v>
      </c>
      <c r="AD145" t="s">
        <v>82</v>
      </c>
      <c r="AE145" t="s">
        <v>82</v>
      </c>
      <c r="AF145">
        <v>0</v>
      </c>
      <c r="AG145">
        <v>1</v>
      </c>
      <c r="AH145" t="s">
        <v>563</v>
      </c>
      <c r="AI145" t="s">
        <v>309</v>
      </c>
      <c r="AJ145" t="s">
        <v>1334</v>
      </c>
      <c r="AK145">
        <v>1</v>
      </c>
      <c r="AL145" t="s">
        <v>234</v>
      </c>
      <c r="AM145" s="12">
        <v>2</v>
      </c>
      <c r="AN145">
        <f>(Table1[[#This Row],[HEG_expr_score]]-MIN(Table1[HEG_expr_score]))/(MAX(Table1[HEG_expr_score])-MIN(Table1[HEG_expr_score]))</f>
        <v>0.66666666666666663</v>
      </c>
      <c r="AO145">
        <f t="shared" si="2"/>
        <v>4.6269201504530244</v>
      </c>
      <c r="AP145">
        <v>42</v>
      </c>
    </row>
    <row r="146" spans="1:42" hidden="1" x14ac:dyDescent="0.3">
      <c r="A146">
        <v>35787</v>
      </c>
      <c r="B146" t="s">
        <v>1249</v>
      </c>
      <c r="C146">
        <f>LEN(Table1[[#This Row],[TCE_sequence]])</f>
        <v>20</v>
      </c>
      <c r="D146" t="s">
        <v>28</v>
      </c>
      <c r="E146">
        <v>1</v>
      </c>
      <c r="F146">
        <f>LOG10(Table1[[#This Row],[Mtb_NP_Prtn_count]]+1)</f>
        <v>0.3010299956639812</v>
      </c>
      <c r="G146">
        <f>(Table1[[#This Row],[log_Mtb_NP_Prtn_count]]-MIN(Table1[log_Mtb_NP_Prtn_count]))/(MAX(Table1[log_Mtb_NP_Prtn_count])-MIN(Table1[log_Mtb_NP_Prtn_count]))</f>
        <v>0.23137821315975918</v>
      </c>
      <c r="H146" t="s">
        <v>309</v>
      </c>
      <c r="I146">
        <v>1</v>
      </c>
      <c r="J146" t="s">
        <v>82</v>
      </c>
      <c r="K146">
        <v>0</v>
      </c>
      <c r="L146" t="s">
        <v>82</v>
      </c>
      <c r="M146">
        <v>0</v>
      </c>
      <c r="N146" t="s">
        <v>495</v>
      </c>
      <c r="O146" t="s">
        <v>496</v>
      </c>
      <c r="P146" t="s">
        <v>496</v>
      </c>
      <c r="Q146" t="s">
        <v>496</v>
      </c>
      <c r="R146" t="s">
        <v>437</v>
      </c>
      <c r="S146">
        <v>6</v>
      </c>
      <c r="T146">
        <f>LOG10(Table1[[#This Row],[Locus_count]]+1)</f>
        <v>0.84509804001425681</v>
      </c>
      <c r="U146">
        <f>(Table1[[#This Row],[log_Locus_count]]-MIN(Table1[log_Locus_count]))/(MAX(Table1[log_Locus_count])-MIN(Table1[log_Locus_count]))</f>
        <v>0.93578497401920135</v>
      </c>
      <c r="V146" t="s">
        <v>1250</v>
      </c>
      <c r="W146">
        <v>65</v>
      </c>
      <c r="X146">
        <f>LOG10(Table1[[#This Row],[Alleles_count]]+1)</f>
        <v>1.8195439355418688</v>
      </c>
      <c r="Y146">
        <f>(Table1[[#This Row],[log_Alleles_count]]-MIN(Table1[log_Alleles_count]))/(MAX(Table1[log_Alleles_count])-MIN(Table1[log_Alleles_count]))</f>
        <v>0.89481788074524449</v>
      </c>
      <c r="Z146">
        <v>1</v>
      </c>
      <c r="AA146">
        <v>1</v>
      </c>
      <c r="AB146">
        <v>1</v>
      </c>
      <c r="AC146">
        <v>0.9556</v>
      </c>
      <c r="AD146" t="s">
        <v>1251</v>
      </c>
      <c r="AE146" t="s">
        <v>1252</v>
      </c>
      <c r="AF146">
        <v>1</v>
      </c>
      <c r="AG146">
        <v>1</v>
      </c>
      <c r="AH146" t="s">
        <v>563</v>
      </c>
      <c r="AI146" t="s">
        <v>309</v>
      </c>
      <c r="AJ146" t="s">
        <v>1253</v>
      </c>
      <c r="AK146">
        <v>1</v>
      </c>
      <c r="AL146" t="s">
        <v>234</v>
      </c>
      <c r="AM146" s="12">
        <v>2</v>
      </c>
      <c r="AN146">
        <f>(Table1[[#This Row],[HEG_expr_score]]-MIN(Table1[HEG_expr_score]))/(MAX(Table1[HEG_expr_score])-MIN(Table1[HEG_expr_score]))</f>
        <v>0.66666666666666663</v>
      </c>
      <c r="AO146">
        <f t="shared" si="2"/>
        <v>4.7286477345908722</v>
      </c>
      <c r="AP146">
        <v>19</v>
      </c>
    </row>
    <row r="147" spans="1:42" hidden="1" x14ac:dyDescent="0.3">
      <c r="A147">
        <v>37041</v>
      </c>
      <c r="B147" t="s">
        <v>2996</v>
      </c>
      <c r="C147">
        <f>LEN(Table1[[#This Row],[TCE_sequence]])</f>
        <v>15</v>
      </c>
      <c r="D147" t="s">
        <v>25</v>
      </c>
      <c r="E147">
        <v>1</v>
      </c>
      <c r="F147">
        <f>LOG10(Table1[[#This Row],[Mtb_NP_Prtn_count]]+1)</f>
        <v>0.3010299956639812</v>
      </c>
      <c r="G147">
        <f>(Table1[[#This Row],[log_Mtb_NP_Prtn_count]]-MIN(Table1[log_Mtb_NP_Prtn_count]))/(MAX(Table1[log_Mtb_NP_Prtn_count])-MIN(Table1[log_Mtb_NP_Prtn_count]))</f>
        <v>0.23137821315975918</v>
      </c>
      <c r="H147" t="s">
        <v>241</v>
      </c>
      <c r="I147">
        <v>1</v>
      </c>
      <c r="J147" t="s">
        <v>82</v>
      </c>
      <c r="K147">
        <v>0</v>
      </c>
      <c r="L147" t="s">
        <v>82</v>
      </c>
      <c r="M147">
        <v>0</v>
      </c>
      <c r="N147" t="s">
        <v>495</v>
      </c>
      <c r="O147" t="s">
        <v>496</v>
      </c>
      <c r="P147" t="s">
        <v>496</v>
      </c>
      <c r="Q147" t="s">
        <v>496</v>
      </c>
      <c r="R147" t="s">
        <v>82</v>
      </c>
      <c r="S147">
        <v>0</v>
      </c>
      <c r="T147">
        <f>LOG10(Table1[[#This Row],[Locus_count]]+1)</f>
        <v>0</v>
      </c>
      <c r="U147">
        <f>(Table1[[#This Row],[log_Locus_count]]-MIN(Table1[log_Locus_count]))/(MAX(Table1[log_Locus_count])-MIN(Table1[log_Locus_count]))</f>
        <v>0</v>
      </c>
      <c r="V147" t="s">
        <v>82</v>
      </c>
      <c r="W147">
        <v>0</v>
      </c>
      <c r="X147">
        <f>LOG10(Table1[[#This Row],[Alleles_count]]+1)</f>
        <v>0</v>
      </c>
      <c r="Y147">
        <f>(Table1[[#This Row],[log_Alleles_count]]-MIN(Table1[log_Alleles_count]))/(MAX(Table1[log_Alleles_count])-MIN(Table1[log_Alleles_count]))</f>
        <v>0</v>
      </c>
      <c r="Z147">
        <v>0</v>
      </c>
      <c r="AA147">
        <v>0</v>
      </c>
      <c r="AB147">
        <v>0</v>
      </c>
      <c r="AC147">
        <v>0</v>
      </c>
      <c r="AD147" t="s">
        <v>2997</v>
      </c>
      <c r="AE147" t="s">
        <v>2998</v>
      </c>
      <c r="AF147">
        <v>2</v>
      </c>
      <c r="AG147">
        <v>1</v>
      </c>
      <c r="AH147" t="s">
        <v>563</v>
      </c>
      <c r="AI147" t="s">
        <v>241</v>
      </c>
      <c r="AJ147" t="s">
        <v>2999</v>
      </c>
      <c r="AK147">
        <v>1</v>
      </c>
      <c r="AL147" t="s">
        <v>236</v>
      </c>
      <c r="AM147" s="12">
        <v>1</v>
      </c>
      <c r="AN147">
        <f>(Table1[[#This Row],[HEG_expr_score]]-MIN(Table1[HEG_expr_score]))/(MAX(Table1[HEG_expr_score])-MIN(Table1[HEG_expr_score]))</f>
        <v>0.33333333333333331</v>
      </c>
      <c r="AO147">
        <f t="shared" si="2"/>
        <v>1.5647115464930925</v>
      </c>
      <c r="AP147">
        <v>599</v>
      </c>
    </row>
    <row r="148" spans="1:42" hidden="1" x14ac:dyDescent="0.3">
      <c r="A148">
        <v>37059</v>
      </c>
      <c r="B148" t="s">
        <v>2596</v>
      </c>
      <c r="C148">
        <f>LEN(Table1[[#This Row],[TCE_sequence]])</f>
        <v>20</v>
      </c>
      <c r="D148" t="s">
        <v>34</v>
      </c>
      <c r="E148">
        <v>1</v>
      </c>
      <c r="F148">
        <f>LOG10(Table1[[#This Row],[Mtb_NP_Prtn_count]]+1)</f>
        <v>0.3010299956639812</v>
      </c>
      <c r="G148">
        <f>(Table1[[#This Row],[log_Mtb_NP_Prtn_count]]-MIN(Table1[log_Mtb_NP_Prtn_count]))/(MAX(Table1[log_Mtb_NP_Prtn_count])-MIN(Table1[log_Mtb_NP_Prtn_count]))</f>
        <v>0.23137821315975918</v>
      </c>
      <c r="H148" t="s">
        <v>279</v>
      </c>
      <c r="I148">
        <v>1</v>
      </c>
      <c r="J148" t="s">
        <v>82</v>
      </c>
      <c r="K148">
        <v>0</v>
      </c>
      <c r="L148" t="s">
        <v>82</v>
      </c>
      <c r="M148">
        <v>0</v>
      </c>
      <c r="N148" t="s">
        <v>495</v>
      </c>
      <c r="O148" t="s">
        <v>496</v>
      </c>
      <c r="P148" t="s">
        <v>496</v>
      </c>
      <c r="Q148" t="s">
        <v>496</v>
      </c>
      <c r="R148" t="s">
        <v>406</v>
      </c>
      <c r="S148">
        <v>2</v>
      </c>
      <c r="T148">
        <f>LOG10(Table1[[#This Row],[Locus_count]]+1)</f>
        <v>0.47712125471966244</v>
      </c>
      <c r="U148">
        <f>(Table1[[#This Row],[log_Locus_count]]-MIN(Table1[log_Locus_count]))/(MAX(Table1[log_Locus_count])-MIN(Table1[log_Locus_count]))</f>
        <v>0.52832083357371873</v>
      </c>
      <c r="V148" t="s">
        <v>2597</v>
      </c>
      <c r="W148">
        <v>3</v>
      </c>
      <c r="X148">
        <f>LOG10(Table1[[#This Row],[Alleles_count]]+1)</f>
        <v>0.6020599913279624</v>
      </c>
      <c r="Y148">
        <f>(Table1[[#This Row],[log_Alleles_count]]-MIN(Table1[log_Alleles_count]))/(MAX(Table1[log_Alleles_count])-MIN(Table1[log_Alleles_count]))</f>
        <v>0.29608191096586522</v>
      </c>
      <c r="Z148">
        <v>0.56489999999999996</v>
      </c>
      <c r="AA148">
        <v>0.4798</v>
      </c>
      <c r="AB148">
        <v>0.53200000000000003</v>
      </c>
      <c r="AC148">
        <v>0.36380000000000001</v>
      </c>
      <c r="AD148" t="s">
        <v>2598</v>
      </c>
      <c r="AE148" t="s">
        <v>2599</v>
      </c>
      <c r="AF148">
        <v>1</v>
      </c>
      <c r="AG148">
        <v>1</v>
      </c>
      <c r="AH148" t="s">
        <v>563</v>
      </c>
      <c r="AI148" t="s">
        <v>279</v>
      </c>
      <c r="AJ148" t="s">
        <v>2600</v>
      </c>
      <c r="AK148">
        <v>1</v>
      </c>
      <c r="AL148" t="s">
        <v>236</v>
      </c>
      <c r="AM148" s="12">
        <v>1</v>
      </c>
      <c r="AN148">
        <f>(Table1[[#This Row],[HEG_expr_score]]-MIN(Table1[HEG_expr_score]))/(MAX(Table1[HEG_expr_score])-MIN(Table1[HEG_expr_score]))</f>
        <v>0.33333333333333331</v>
      </c>
      <c r="AO148">
        <f t="shared" si="2"/>
        <v>2.9540142910326765</v>
      </c>
      <c r="AP148">
        <v>479</v>
      </c>
    </row>
    <row r="149" spans="1:42" hidden="1" x14ac:dyDescent="0.3">
      <c r="A149">
        <v>37140</v>
      </c>
      <c r="B149" t="s">
        <v>1822</v>
      </c>
      <c r="C149">
        <f>LEN(Table1[[#This Row],[TCE_sequence]])</f>
        <v>9</v>
      </c>
      <c r="D149" t="s">
        <v>1823</v>
      </c>
      <c r="E149">
        <v>2</v>
      </c>
      <c r="F149">
        <f>LOG10(Table1[[#This Row],[Mtb_NP_Prtn_count]]+1)</f>
        <v>0.47712125471966244</v>
      </c>
      <c r="G149">
        <f>(Table1[[#This Row],[log_Mtb_NP_Prtn_count]]-MIN(Table1[log_Mtb_NP_Prtn_count]))/(MAX(Table1[log_Mtb_NP_Prtn_count])-MIN(Table1[log_Mtb_NP_Prtn_count]))</f>
        <v>0.36672579134208461</v>
      </c>
      <c r="H149" t="s">
        <v>1824</v>
      </c>
      <c r="I149">
        <v>2</v>
      </c>
      <c r="J149" t="s">
        <v>82</v>
      </c>
      <c r="K149">
        <v>0</v>
      </c>
      <c r="L149" t="s">
        <v>1825</v>
      </c>
      <c r="M149">
        <v>5</v>
      </c>
      <c r="N149" t="s">
        <v>496</v>
      </c>
      <c r="O149" t="s">
        <v>496</v>
      </c>
      <c r="P149" t="s">
        <v>495</v>
      </c>
      <c r="Q149" t="s">
        <v>496</v>
      </c>
      <c r="R149" t="s">
        <v>416</v>
      </c>
      <c r="S149">
        <v>4</v>
      </c>
      <c r="T149">
        <f>LOG10(Table1[[#This Row],[Locus_count]]+1)</f>
        <v>0.69897000433601886</v>
      </c>
      <c r="U149">
        <f>(Table1[[#This Row],[log_Locus_count]]-MIN(Table1[log_Locus_count]))/(MAX(Table1[log_Locus_count])-MIN(Table1[log_Locus_count]))</f>
        <v>0.77397603162912088</v>
      </c>
      <c r="V149" t="s">
        <v>1826</v>
      </c>
      <c r="W149">
        <v>39</v>
      </c>
      <c r="X149">
        <f>LOG10(Table1[[#This Row],[Alleles_count]]+1)</f>
        <v>1.6020599913279623</v>
      </c>
      <c r="Y149">
        <f>(Table1[[#This Row],[log_Alleles_count]]-MIN(Table1[log_Alleles_count]))/(MAX(Table1[log_Alleles_count])-MIN(Table1[log_Alleles_count]))</f>
        <v>0.78786332017858829</v>
      </c>
      <c r="Z149">
        <v>1</v>
      </c>
      <c r="AA149">
        <v>0.99990000000000001</v>
      </c>
      <c r="AB149">
        <v>0.99819999999999998</v>
      </c>
      <c r="AC149">
        <v>0.53979999999999995</v>
      </c>
      <c r="AD149" t="s">
        <v>82</v>
      </c>
      <c r="AE149" t="s">
        <v>82</v>
      </c>
      <c r="AF149">
        <v>0</v>
      </c>
      <c r="AG149">
        <v>0.99629999999999996</v>
      </c>
      <c r="AH149" t="s">
        <v>1827</v>
      </c>
      <c r="AI149" t="s">
        <v>1824</v>
      </c>
      <c r="AJ149" t="s">
        <v>1828</v>
      </c>
      <c r="AK149">
        <v>2</v>
      </c>
      <c r="AL149" t="s">
        <v>236</v>
      </c>
      <c r="AM149" s="10">
        <v>1</v>
      </c>
      <c r="AN149">
        <f>(Table1[[#This Row],[HEG_expr_score]]-MIN(Table1[HEG_expr_score]))/(MAX(Table1[HEG_expr_score])-MIN(Table1[HEG_expr_score]))</f>
        <v>0.33333333333333331</v>
      </c>
      <c r="AO149">
        <f t="shared" si="2"/>
        <v>4.2581984764831269</v>
      </c>
      <c r="AP149">
        <v>183</v>
      </c>
    </row>
    <row r="150" spans="1:42" hidden="1" x14ac:dyDescent="0.3">
      <c r="A150">
        <v>37727</v>
      </c>
      <c r="B150" t="s">
        <v>1891</v>
      </c>
      <c r="C150">
        <f>LEN(Table1[[#This Row],[TCE_sequence]])</f>
        <v>18</v>
      </c>
      <c r="D150" t="s">
        <v>30</v>
      </c>
      <c r="E150">
        <v>1</v>
      </c>
      <c r="F150">
        <f>LOG10(Table1[[#This Row],[Mtb_NP_Prtn_count]]+1)</f>
        <v>0.3010299956639812</v>
      </c>
      <c r="G150">
        <f>(Table1[[#This Row],[log_Mtb_NP_Prtn_count]]-MIN(Table1[log_Mtb_NP_Prtn_count]))/(MAX(Table1[log_Mtb_NP_Prtn_count])-MIN(Table1[log_Mtb_NP_Prtn_count]))</f>
        <v>0.23137821315975918</v>
      </c>
      <c r="H150" t="s">
        <v>244</v>
      </c>
      <c r="I150">
        <v>1</v>
      </c>
      <c r="J150" t="s">
        <v>82</v>
      </c>
      <c r="K150">
        <v>0</v>
      </c>
      <c r="L150" t="s">
        <v>82</v>
      </c>
      <c r="M150">
        <v>0</v>
      </c>
      <c r="N150" t="s">
        <v>495</v>
      </c>
      <c r="O150" t="s">
        <v>496</v>
      </c>
      <c r="P150" t="s">
        <v>496</v>
      </c>
      <c r="Q150" t="s">
        <v>496</v>
      </c>
      <c r="R150" t="s">
        <v>437</v>
      </c>
      <c r="S150">
        <v>6</v>
      </c>
      <c r="T150">
        <f>LOG10(Table1[[#This Row],[Locus_count]]+1)</f>
        <v>0.84509804001425681</v>
      </c>
      <c r="U150">
        <f>(Table1[[#This Row],[log_Locus_count]]-MIN(Table1[log_Locus_count]))/(MAX(Table1[log_Locus_count])-MIN(Table1[log_Locus_count]))</f>
        <v>0.93578497401920135</v>
      </c>
      <c r="V150" t="s">
        <v>1892</v>
      </c>
      <c r="W150">
        <v>26</v>
      </c>
      <c r="X150">
        <f>LOG10(Table1[[#This Row],[Alleles_count]]+1)</f>
        <v>1.4313637641589874</v>
      </c>
      <c r="Y150">
        <f>(Table1[[#This Row],[log_Alleles_count]]-MIN(Table1[log_Alleles_count]))/(MAX(Table1[log_Alleles_count])-MIN(Table1[log_Alleles_count]))</f>
        <v>0.70391808903413466</v>
      </c>
      <c r="Z150">
        <v>1</v>
      </c>
      <c r="AA150">
        <v>0.99970000000000003</v>
      </c>
      <c r="AB150">
        <v>0.96550000000000002</v>
      </c>
      <c r="AC150">
        <v>0.62960000000000005</v>
      </c>
      <c r="AD150" t="s">
        <v>82</v>
      </c>
      <c r="AE150" t="s">
        <v>82</v>
      </c>
      <c r="AF150">
        <v>0</v>
      </c>
      <c r="AG150">
        <v>0.99270000000000003</v>
      </c>
      <c r="AH150" t="s">
        <v>530</v>
      </c>
      <c r="AI150" t="s">
        <v>244</v>
      </c>
      <c r="AJ150" t="s">
        <v>1893</v>
      </c>
      <c r="AK150">
        <v>1</v>
      </c>
      <c r="AL150" t="s">
        <v>236</v>
      </c>
      <c r="AM150" s="10">
        <v>1</v>
      </c>
      <c r="AN150">
        <f>(Table1[[#This Row],[HEG_expr_score]]-MIN(Table1[HEG_expr_score]))/(MAX(Table1[HEG_expr_score])-MIN(Table1[HEG_expr_score]))</f>
        <v>0.33333333333333331</v>
      </c>
      <c r="AO150">
        <f t="shared" si="2"/>
        <v>4.1971146095464285</v>
      </c>
      <c r="AP150">
        <v>209</v>
      </c>
    </row>
    <row r="151" spans="1:42" hidden="1" x14ac:dyDescent="0.3">
      <c r="A151">
        <v>38245</v>
      </c>
      <c r="B151" t="s">
        <v>1415</v>
      </c>
      <c r="C151">
        <f>LEN(Table1[[#This Row],[TCE_sequence]])</f>
        <v>23</v>
      </c>
      <c r="D151" t="s">
        <v>173</v>
      </c>
      <c r="E151">
        <v>1</v>
      </c>
      <c r="F151">
        <f>LOG10(Table1[[#This Row],[Mtb_NP_Prtn_count]]+1)</f>
        <v>0.3010299956639812</v>
      </c>
      <c r="G151">
        <f>(Table1[[#This Row],[log_Mtb_NP_Prtn_count]]-MIN(Table1[log_Mtb_NP_Prtn_count]))/(MAX(Table1[log_Mtb_NP_Prtn_count])-MIN(Table1[log_Mtb_NP_Prtn_count]))</f>
        <v>0.23137821315975918</v>
      </c>
      <c r="H151" t="s">
        <v>329</v>
      </c>
      <c r="I151">
        <v>1</v>
      </c>
      <c r="J151" t="s">
        <v>82</v>
      </c>
      <c r="K151">
        <v>0</v>
      </c>
      <c r="L151" t="s">
        <v>82</v>
      </c>
      <c r="M151">
        <v>0</v>
      </c>
      <c r="N151" t="s">
        <v>495</v>
      </c>
      <c r="O151" t="s">
        <v>496</v>
      </c>
      <c r="P151" t="s">
        <v>496</v>
      </c>
      <c r="Q151" t="s">
        <v>496</v>
      </c>
      <c r="R151" t="s">
        <v>387</v>
      </c>
      <c r="S151">
        <v>7</v>
      </c>
      <c r="T151">
        <f>LOG10(Table1[[#This Row],[Locus_count]]+1)</f>
        <v>0.90308998699194354</v>
      </c>
      <c r="U151">
        <f>(Table1[[#This Row],[log_Locus_count]]-MIN(Table1[log_Locus_count]))/(MAX(Table1[log_Locus_count])-MIN(Table1[log_Locus_count]))</f>
        <v>1</v>
      </c>
      <c r="V151" t="s">
        <v>1416</v>
      </c>
      <c r="W151">
        <v>88</v>
      </c>
      <c r="X151">
        <f>LOG10(Table1[[#This Row],[Alleles_count]]+1)</f>
        <v>1.9493900066449128</v>
      </c>
      <c r="Y151">
        <f>(Table1[[#This Row],[log_Alleles_count]]-MIN(Table1[log_Alleles_count]))/(MAX(Table1[log_Alleles_count])-MIN(Table1[log_Alleles_count]))</f>
        <v>0.95867376457303499</v>
      </c>
      <c r="Z151">
        <v>1</v>
      </c>
      <c r="AA151">
        <v>0.99990000000000001</v>
      </c>
      <c r="AB151">
        <v>0.99980000000000002</v>
      </c>
      <c r="AC151">
        <v>0.98170000000000002</v>
      </c>
      <c r="AD151" t="s">
        <v>82</v>
      </c>
      <c r="AE151" t="s">
        <v>82</v>
      </c>
      <c r="AF151">
        <v>0</v>
      </c>
      <c r="AG151">
        <v>0.98899999999999999</v>
      </c>
      <c r="AH151" t="s">
        <v>613</v>
      </c>
      <c r="AI151" t="s">
        <v>329</v>
      </c>
      <c r="AJ151" s="1">
        <v>46113</v>
      </c>
      <c r="AK151">
        <v>1</v>
      </c>
      <c r="AL151" t="s">
        <v>227</v>
      </c>
      <c r="AM151" s="10">
        <v>1</v>
      </c>
      <c r="AN151">
        <f>(Table1[[#This Row],[HEG_expr_score]]-MIN(Table1[HEG_expr_score]))/(MAX(Table1[HEG_expr_score])-MIN(Table1[HEG_expr_score]))</f>
        <v>0.33333333333333331</v>
      </c>
      <c r="AO151">
        <f t="shared" si="2"/>
        <v>4.5123853110661276</v>
      </c>
      <c r="AP151">
        <v>67</v>
      </c>
    </row>
    <row r="152" spans="1:42" hidden="1" x14ac:dyDescent="0.3">
      <c r="A152">
        <v>38334</v>
      </c>
      <c r="B152" t="s">
        <v>718</v>
      </c>
      <c r="C152">
        <f>LEN(Table1[[#This Row],[TCE_sequence]])</f>
        <v>25</v>
      </c>
      <c r="D152" t="s">
        <v>39</v>
      </c>
      <c r="E152">
        <v>1</v>
      </c>
      <c r="F152">
        <f>LOG10(Table1[[#This Row],[Mtb_NP_Prtn_count]]+1)</f>
        <v>0.3010299956639812</v>
      </c>
      <c r="G152">
        <f>(Table1[[#This Row],[log_Mtb_NP_Prtn_count]]-MIN(Table1[log_Mtb_NP_Prtn_count]))/(MAX(Table1[log_Mtb_NP_Prtn_count])-MIN(Table1[log_Mtb_NP_Prtn_count]))</f>
        <v>0.23137821315975918</v>
      </c>
      <c r="H152" t="s">
        <v>274</v>
      </c>
      <c r="I152">
        <v>1</v>
      </c>
      <c r="J152" t="s">
        <v>82</v>
      </c>
      <c r="K152">
        <v>0</v>
      </c>
      <c r="L152" t="s">
        <v>82</v>
      </c>
      <c r="M152">
        <v>0</v>
      </c>
      <c r="N152" t="s">
        <v>495</v>
      </c>
      <c r="O152" t="s">
        <v>496</v>
      </c>
      <c r="P152" t="s">
        <v>496</v>
      </c>
      <c r="Q152" t="s">
        <v>496</v>
      </c>
      <c r="R152" t="s">
        <v>419</v>
      </c>
      <c r="S152">
        <v>3</v>
      </c>
      <c r="T152">
        <f>LOG10(Table1[[#This Row],[Locus_count]]+1)</f>
        <v>0.6020599913279624</v>
      </c>
      <c r="U152">
        <f>(Table1[[#This Row],[log_Locus_count]]-MIN(Table1[log_Locus_count]))/(MAX(Table1[log_Locus_count])-MIN(Table1[log_Locus_count]))</f>
        <v>0.66666666666666674</v>
      </c>
      <c r="V152" t="s">
        <v>719</v>
      </c>
      <c r="W152">
        <v>12</v>
      </c>
      <c r="X152">
        <f>LOG10(Table1[[#This Row],[Alleles_count]]+1)</f>
        <v>1.1139433523068367</v>
      </c>
      <c r="Y152">
        <f>(Table1[[#This Row],[log_Alleles_count]]-MIN(Table1[log_Alleles_count]))/(MAX(Table1[log_Alleles_count])-MIN(Table1[log_Alleles_count]))</f>
        <v>0.54781663158060112</v>
      </c>
      <c r="Z152">
        <v>0.86029999999999995</v>
      </c>
      <c r="AA152">
        <v>0.84119999999999995</v>
      </c>
      <c r="AB152">
        <v>0.68610000000000004</v>
      </c>
      <c r="AC152">
        <v>0.55049999999999999</v>
      </c>
      <c r="AD152" t="s">
        <v>720</v>
      </c>
      <c r="AE152" t="s">
        <v>721</v>
      </c>
      <c r="AF152">
        <v>1</v>
      </c>
      <c r="AG152">
        <v>1</v>
      </c>
      <c r="AH152" t="s">
        <v>563</v>
      </c>
      <c r="AI152" t="s">
        <v>274</v>
      </c>
      <c r="AJ152" t="s">
        <v>722</v>
      </c>
      <c r="AK152">
        <v>1</v>
      </c>
      <c r="AL152" t="s">
        <v>236</v>
      </c>
      <c r="AM152" s="10">
        <v>1</v>
      </c>
      <c r="AN152">
        <f>(Table1[[#This Row],[HEG_expr_score]]-MIN(Table1[HEG_expr_score]))/(MAX(Table1[HEG_expr_score])-MIN(Table1[HEG_expr_score]))</f>
        <v>0.33333333333333331</v>
      </c>
      <c r="AO152">
        <f t="shared" si="2"/>
        <v>3.6394948447403603</v>
      </c>
      <c r="AP152">
        <v>354</v>
      </c>
    </row>
    <row r="153" spans="1:42" hidden="1" x14ac:dyDescent="0.3">
      <c r="A153">
        <v>38448</v>
      </c>
      <c r="B153" t="s">
        <v>1957</v>
      </c>
      <c r="C153">
        <f>LEN(Table1[[#This Row],[TCE_sequence]])</f>
        <v>18</v>
      </c>
      <c r="D153" t="s">
        <v>30</v>
      </c>
      <c r="E153">
        <v>1</v>
      </c>
      <c r="F153">
        <f>LOG10(Table1[[#This Row],[Mtb_NP_Prtn_count]]+1)</f>
        <v>0.3010299956639812</v>
      </c>
      <c r="G153">
        <f>(Table1[[#This Row],[log_Mtb_NP_Prtn_count]]-MIN(Table1[log_Mtb_NP_Prtn_count]))/(MAX(Table1[log_Mtb_NP_Prtn_count])-MIN(Table1[log_Mtb_NP_Prtn_count]))</f>
        <v>0.23137821315975918</v>
      </c>
      <c r="H153" t="s">
        <v>244</v>
      </c>
      <c r="I153">
        <v>1</v>
      </c>
      <c r="J153" t="s">
        <v>82</v>
      </c>
      <c r="K153">
        <v>0</v>
      </c>
      <c r="L153" t="s">
        <v>82</v>
      </c>
      <c r="M153">
        <v>0</v>
      </c>
      <c r="N153" t="s">
        <v>495</v>
      </c>
      <c r="O153" t="s">
        <v>496</v>
      </c>
      <c r="P153" t="s">
        <v>496</v>
      </c>
      <c r="Q153" t="s">
        <v>496</v>
      </c>
      <c r="R153" t="s">
        <v>391</v>
      </c>
      <c r="S153">
        <v>5</v>
      </c>
      <c r="T153">
        <f>LOG10(Table1[[#This Row],[Locus_count]]+1)</f>
        <v>0.77815125038364363</v>
      </c>
      <c r="U153">
        <f>(Table1[[#This Row],[log_Locus_count]]-MIN(Table1[log_Locus_count]))/(MAX(Table1[log_Locus_count])-MIN(Table1[log_Locus_count]))</f>
        <v>0.8616541669070521</v>
      </c>
      <c r="V153" t="s">
        <v>1958</v>
      </c>
      <c r="W153">
        <v>36</v>
      </c>
      <c r="X153">
        <f>LOG10(Table1[[#This Row],[Alleles_count]]+1)</f>
        <v>1.568201724066995</v>
      </c>
      <c r="Y153">
        <f>(Table1[[#This Row],[log_Alleles_count]]-MIN(Table1[log_Alleles_count]))/(MAX(Table1[log_Alleles_count])-MIN(Table1[log_Alleles_count]))</f>
        <v>0.77121245379148884</v>
      </c>
      <c r="Z153">
        <v>0.95599999999999996</v>
      </c>
      <c r="AA153">
        <v>0.93530000000000002</v>
      </c>
      <c r="AB153">
        <v>0.9587</v>
      </c>
      <c r="AC153">
        <v>0.37090000000000001</v>
      </c>
      <c r="AD153" t="s">
        <v>82</v>
      </c>
      <c r="AE153" t="s">
        <v>82</v>
      </c>
      <c r="AF153">
        <v>0</v>
      </c>
      <c r="AG153">
        <v>0.99270000000000003</v>
      </c>
      <c r="AH153" t="s">
        <v>530</v>
      </c>
      <c r="AI153" t="s">
        <v>244</v>
      </c>
      <c r="AJ153" t="s">
        <v>1959</v>
      </c>
      <c r="AK153">
        <v>1</v>
      </c>
      <c r="AL153" t="s">
        <v>236</v>
      </c>
      <c r="AM153" s="10">
        <v>1</v>
      </c>
      <c r="AN153">
        <f>(Table1[[#This Row],[HEG_expr_score]]-MIN(Table1[HEG_expr_score]))/(MAX(Table1[HEG_expr_score])-MIN(Table1[HEG_expr_score]))</f>
        <v>0.33333333333333331</v>
      </c>
      <c r="AO153">
        <f t="shared" si="2"/>
        <v>4.1462781671916336</v>
      </c>
      <c r="AP153">
        <v>228</v>
      </c>
    </row>
    <row r="154" spans="1:42" hidden="1" x14ac:dyDescent="0.3">
      <c r="A154">
        <v>38515</v>
      </c>
      <c r="B154" t="s">
        <v>2739</v>
      </c>
      <c r="C154">
        <f>LEN(Table1[[#This Row],[TCE_sequence]])</f>
        <v>9</v>
      </c>
      <c r="D154" t="s">
        <v>163</v>
      </c>
      <c r="E154">
        <v>1</v>
      </c>
      <c r="F154">
        <f>LOG10(Table1[[#This Row],[Mtb_NP_Prtn_count]]+1)</f>
        <v>0.3010299956639812</v>
      </c>
      <c r="G154">
        <f>(Table1[[#This Row],[log_Mtb_NP_Prtn_count]]-MIN(Table1[log_Mtb_NP_Prtn_count]))/(MAX(Table1[log_Mtb_NP_Prtn_count])-MIN(Table1[log_Mtb_NP_Prtn_count]))</f>
        <v>0.23137821315975918</v>
      </c>
      <c r="H154" t="s">
        <v>271</v>
      </c>
      <c r="I154">
        <v>1</v>
      </c>
      <c r="J154" t="s">
        <v>2740</v>
      </c>
      <c r="K154">
        <v>3</v>
      </c>
      <c r="L154" t="s">
        <v>82</v>
      </c>
      <c r="M154">
        <v>0</v>
      </c>
      <c r="N154" t="s">
        <v>496</v>
      </c>
      <c r="O154" t="s">
        <v>495</v>
      </c>
      <c r="P154" t="s">
        <v>496</v>
      </c>
      <c r="Q154" t="s">
        <v>496</v>
      </c>
      <c r="R154" t="s">
        <v>410</v>
      </c>
      <c r="S154">
        <v>1</v>
      </c>
      <c r="T154">
        <f>LOG10(Table1[[#This Row],[Locus_count]]+1)</f>
        <v>0.3010299956639812</v>
      </c>
      <c r="U154">
        <f>(Table1[[#This Row],[log_Locus_count]]-MIN(Table1[log_Locus_count]))/(MAX(Table1[log_Locus_count])-MIN(Table1[log_Locus_count]))</f>
        <v>0.33333333333333337</v>
      </c>
      <c r="V154" t="s">
        <v>2725</v>
      </c>
      <c r="W154">
        <v>7</v>
      </c>
      <c r="X154">
        <f>LOG10(Table1[[#This Row],[Alleles_count]]+1)</f>
        <v>0.90308998699194354</v>
      </c>
      <c r="Y154">
        <f>(Table1[[#This Row],[log_Alleles_count]]-MIN(Table1[log_Alleles_count]))/(MAX(Table1[log_Alleles_count])-MIN(Table1[log_Alleles_count]))</f>
        <v>0.44412286644879784</v>
      </c>
      <c r="Z154">
        <v>0.35270000000000001</v>
      </c>
      <c r="AA154">
        <v>0.26100000000000001</v>
      </c>
      <c r="AB154">
        <v>0.13780000000000001</v>
      </c>
      <c r="AC154">
        <v>0.1744</v>
      </c>
      <c r="AD154" t="s">
        <v>82</v>
      </c>
      <c r="AE154" t="s">
        <v>82</v>
      </c>
      <c r="AF154">
        <v>0</v>
      </c>
      <c r="AG154">
        <v>0.99270000000000003</v>
      </c>
      <c r="AH154" t="s">
        <v>2741</v>
      </c>
      <c r="AI154" t="s">
        <v>271</v>
      </c>
      <c r="AJ154" t="s">
        <v>2742</v>
      </c>
      <c r="AK154">
        <v>1</v>
      </c>
      <c r="AL154" t="s">
        <v>236</v>
      </c>
      <c r="AM154" s="12">
        <v>1</v>
      </c>
      <c r="AN154">
        <f>(Table1[[#This Row],[HEG_expr_score]]-MIN(Table1[HEG_expr_score]))/(MAX(Table1[HEG_expr_score])-MIN(Table1[HEG_expr_score]))</f>
        <v>0.33333333333333331</v>
      </c>
      <c r="AO154">
        <f t="shared" si="2"/>
        <v>2.6875677462752239</v>
      </c>
      <c r="AP154">
        <v>520</v>
      </c>
    </row>
    <row r="155" spans="1:42" hidden="1" x14ac:dyDescent="0.3">
      <c r="A155">
        <v>38749</v>
      </c>
      <c r="B155" t="s">
        <v>2678</v>
      </c>
      <c r="C155">
        <f>LEN(Table1[[#This Row],[TCE_sequence]])</f>
        <v>15</v>
      </c>
      <c r="D155" t="s">
        <v>1255</v>
      </c>
      <c r="E155">
        <v>3</v>
      </c>
      <c r="F155">
        <f>LOG10(Table1[[#This Row],[Mtb_NP_Prtn_count]]+1)</f>
        <v>0.6020599913279624</v>
      </c>
      <c r="G155">
        <f>(Table1[[#This Row],[log_Mtb_NP_Prtn_count]]-MIN(Table1[log_Mtb_NP_Prtn_count]))/(MAX(Table1[log_Mtb_NP_Prtn_count])-MIN(Table1[log_Mtb_NP_Prtn_count]))</f>
        <v>0.46275642631951835</v>
      </c>
      <c r="H155" t="s">
        <v>1256</v>
      </c>
      <c r="I155">
        <v>3</v>
      </c>
      <c r="J155" t="s">
        <v>82</v>
      </c>
      <c r="K155">
        <v>0</v>
      </c>
      <c r="L155" t="s">
        <v>1257</v>
      </c>
      <c r="M155">
        <v>3</v>
      </c>
      <c r="N155" t="s">
        <v>496</v>
      </c>
      <c r="O155" t="s">
        <v>496</v>
      </c>
      <c r="P155" t="s">
        <v>495</v>
      </c>
      <c r="Q155" t="s">
        <v>496</v>
      </c>
      <c r="R155" t="s">
        <v>409</v>
      </c>
      <c r="S155">
        <v>1</v>
      </c>
      <c r="T155">
        <f>LOG10(Table1[[#This Row],[Locus_count]]+1)</f>
        <v>0.3010299956639812</v>
      </c>
      <c r="U155">
        <f>(Table1[[#This Row],[log_Locus_count]]-MIN(Table1[log_Locus_count]))/(MAX(Table1[log_Locus_count])-MIN(Table1[log_Locus_count]))</f>
        <v>0.33333333333333337</v>
      </c>
      <c r="V155" t="s">
        <v>2679</v>
      </c>
      <c r="W155">
        <v>5</v>
      </c>
      <c r="X155">
        <f>LOG10(Table1[[#This Row],[Alleles_count]]+1)</f>
        <v>0.77815125038364363</v>
      </c>
      <c r="Y155">
        <f>(Table1[[#This Row],[log_Alleles_count]]-MIN(Table1[log_Alleles_count]))/(MAX(Table1[log_Alleles_count])-MIN(Table1[log_Alleles_count]))</f>
        <v>0.38268031849431083</v>
      </c>
      <c r="Z155">
        <v>0.28849999999999998</v>
      </c>
      <c r="AA155">
        <v>0.1608</v>
      </c>
      <c r="AB155">
        <v>0.1237</v>
      </c>
      <c r="AC155">
        <v>0.1464</v>
      </c>
      <c r="AD155" t="s">
        <v>2680</v>
      </c>
      <c r="AE155" t="s">
        <v>2681</v>
      </c>
      <c r="AF155">
        <v>1</v>
      </c>
      <c r="AG155">
        <v>1</v>
      </c>
      <c r="AH155" t="s">
        <v>1326</v>
      </c>
      <c r="AI155" t="s">
        <v>1262</v>
      </c>
      <c r="AJ155" t="s">
        <v>2682</v>
      </c>
      <c r="AK155">
        <v>3</v>
      </c>
      <c r="AL155" t="s">
        <v>236</v>
      </c>
      <c r="AM155" s="10">
        <v>1</v>
      </c>
      <c r="AN155">
        <f>(Table1[[#This Row],[HEG_expr_score]]-MIN(Table1[HEG_expr_score]))/(MAX(Table1[HEG_expr_score])-MIN(Table1[HEG_expr_score]))</f>
        <v>0.33333333333333331</v>
      </c>
      <c r="AO155">
        <f t="shared" si="2"/>
        <v>2.8006034114804961</v>
      </c>
      <c r="AP155">
        <v>500</v>
      </c>
    </row>
    <row r="156" spans="1:42" hidden="1" x14ac:dyDescent="0.3">
      <c r="A156">
        <v>39011</v>
      </c>
      <c r="B156" t="s">
        <v>1417</v>
      </c>
      <c r="C156">
        <f>LEN(Table1[[#This Row],[TCE_sequence]])</f>
        <v>20</v>
      </c>
      <c r="D156" t="s">
        <v>1255</v>
      </c>
      <c r="E156">
        <v>3</v>
      </c>
      <c r="F156">
        <f>LOG10(Table1[[#This Row],[Mtb_NP_Prtn_count]]+1)</f>
        <v>0.6020599913279624</v>
      </c>
      <c r="G156">
        <f>(Table1[[#This Row],[log_Mtb_NP_Prtn_count]]-MIN(Table1[log_Mtb_NP_Prtn_count]))/(MAX(Table1[log_Mtb_NP_Prtn_count])-MIN(Table1[log_Mtb_NP_Prtn_count]))</f>
        <v>0.46275642631951835</v>
      </c>
      <c r="H156" t="s">
        <v>1256</v>
      </c>
      <c r="I156">
        <v>3</v>
      </c>
      <c r="J156" t="s">
        <v>82</v>
      </c>
      <c r="K156">
        <v>0</v>
      </c>
      <c r="L156" t="s">
        <v>585</v>
      </c>
      <c r="M156">
        <v>2</v>
      </c>
      <c r="N156" t="s">
        <v>496</v>
      </c>
      <c r="O156" t="s">
        <v>496</v>
      </c>
      <c r="P156" t="s">
        <v>495</v>
      </c>
      <c r="Q156" t="s">
        <v>496</v>
      </c>
      <c r="R156" t="s">
        <v>432</v>
      </c>
      <c r="S156">
        <v>5</v>
      </c>
      <c r="T156">
        <f>LOG10(Table1[[#This Row],[Locus_count]]+1)</f>
        <v>0.77815125038364363</v>
      </c>
      <c r="U156">
        <f>(Table1[[#This Row],[log_Locus_count]]-MIN(Table1[log_Locus_count]))/(MAX(Table1[log_Locus_count])-MIN(Table1[log_Locus_count]))</f>
        <v>0.8616541669070521</v>
      </c>
      <c r="V156" t="s">
        <v>1418</v>
      </c>
      <c r="W156">
        <v>53</v>
      </c>
      <c r="X156">
        <f>LOG10(Table1[[#This Row],[Alleles_count]]+1)</f>
        <v>1.7323937598229686</v>
      </c>
      <c r="Y156">
        <f>(Table1[[#This Row],[log_Alleles_count]]-MIN(Table1[log_Alleles_count]))/(MAX(Table1[log_Alleles_count])-MIN(Table1[log_Alleles_count]))</f>
        <v>0.85195904451706739</v>
      </c>
      <c r="Z156">
        <v>1</v>
      </c>
      <c r="AA156">
        <v>0.99990000000000001</v>
      </c>
      <c r="AB156">
        <v>0.99109999999999998</v>
      </c>
      <c r="AC156">
        <v>0.82989999999999997</v>
      </c>
      <c r="AD156" t="s">
        <v>1419</v>
      </c>
      <c r="AE156" t="s">
        <v>1420</v>
      </c>
      <c r="AF156">
        <v>1</v>
      </c>
      <c r="AG156">
        <v>1</v>
      </c>
      <c r="AH156" t="s">
        <v>1326</v>
      </c>
      <c r="AI156" t="s">
        <v>1327</v>
      </c>
      <c r="AJ156" t="s">
        <v>1421</v>
      </c>
      <c r="AK156">
        <v>3</v>
      </c>
      <c r="AL156" t="s">
        <v>236</v>
      </c>
      <c r="AM156" s="12">
        <v>1</v>
      </c>
      <c r="AN156">
        <f>(Table1[[#This Row],[HEG_expr_score]]-MIN(Table1[HEG_expr_score]))/(MAX(Table1[HEG_expr_score])-MIN(Table1[HEG_expr_score]))</f>
        <v>0.33333333333333331</v>
      </c>
      <c r="AO156">
        <f t="shared" si="2"/>
        <v>4.5097029710769707</v>
      </c>
      <c r="AP156">
        <v>68</v>
      </c>
    </row>
    <row r="157" spans="1:42" hidden="1" x14ac:dyDescent="0.3">
      <c r="A157">
        <v>39169</v>
      </c>
      <c r="B157" t="s">
        <v>1386</v>
      </c>
      <c r="C157">
        <f>LEN(Table1[[#This Row],[TCE_sequence]])</f>
        <v>20</v>
      </c>
      <c r="D157" t="s">
        <v>28</v>
      </c>
      <c r="E157">
        <v>1</v>
      </c>
      <c r="F157">
        <f>LOG10(Table1[[#This Row],[Mtb_NP_Prtn_count]]+1)</f>
        <v>0.3010299956639812</v>
      </c>
      <c r="G157">
        <f>(Table1[[#This Row],[log_Mtb_NP_Prtn_count]]-MIN(Table1[log_Mtb_NP_Prtn_count]))/(MAX(Table1[log_Mtb_NP_Prtn_count])-MIN(Table1[log_Mtb_NP_Prtn_count]))</f>
        <v>0.23137821315975918</v>
      </c>
      <c r="H157" t="s">
        <v>309</v>
      </c>
      <c r="I157">
        <v>1</v>
      </c>
      <c r="J157" t="s">
        <v>82</v>
      </c>
      <c r="K157">
        <v>0</v>
      </c>
      <c r="L157" t="s">
        <v>82</v>
      </c>
      <c r="M157">
        <v>0</v>
      </c>
      <c r="N157" t="s">
        <v>495</v>
      </c>
      <c r="O157" t="s">
        <v>496</v>
      </c>
      <c r="P157" t="s">
        <v>496</v>
      </c>
      <c r="Q157" t="s">
        <v>496</v>
      </c>
      <c r="R157" t="s">
        <v>440</v>
      </c>
      <c r="S157">
        <v>5</v>
      </c>
      <c r="T157">
        <f>LOG10(Table1[[#This Row],[Locus_count]]+1)</f>
        <v>0.77815125038364363</v>
      </c>
      <c r="U157">
        <f>(Table1[[#This Row],[log_Locus_count]]-MIN(Table1[log_Locus_count]))/(MAX(Table1[log_Locus_count])-MIN(Table1[log_Locus_count]))</f>
        <v>0.8616541669070521</v>
      </c>
      <c r="V157" t="s">
        <v>1387</v>
      </c>
      <c r="W157">
        <v>41</v>
      </c>
      <c r="X157">
        <f>LOG10(Table1[[#This Row],[Alleles_count]]+1)</f>
        <v>1.6232492903979006</v>
      </c>
      <c r="Y157">
        <f>(Table1[[#This Row],[log_Alleles_count]]-MIN(Table1[log_Alleles_count]))/(MAX(Table1[log_Alleles_count])-MIN(Table1[log_Alleles_count]))</f>
        <v>0.79828382353543237</v>
      </c>
      <c r="Z157">
        <v>1</v>
      </c>
      <c r="AA157">
        <v>1</v>
      </c>
      <c r="AB157">
        <v>0.99550000000000005</v>
      </c>
      <c r="AC157">
        <v>0.76619999999999999</v>
      </c>
      <c r="AD157" t="s">
        <v>82</v>
      </c>
      <c r="AE157" t="s">
        <v>82</v>
      </c>
      <c r="AF157">
        <v>0</v>
      </c>
      <c r="AG157">
        <v>1</v>
      </c>
      <c r="AH157" t="s">
        <v>563</v>
      </c>
      <c r="AI157" t="s">
        <v>309</v>
      </c>
      <c r="AJ157" t="s">
        <v>1244</v>
      </c>
      <c r="AK157">
        <v>1</v>
      </c>
      <c r="AL157" t="s">
        <v>234</v>
      </c>
      <c r="AM157" s="10">
        <v>2</v>
      </c>
      <c r="AN157">
        <f>(Table1[[#This Row],[HEG_expr_score]]-MIN(Table1[HEG_expr_score]))/(MAX(Table1[HEG_expr_score])-MIN(Table1[HEG_expr_score]))</f>
        <v>0.66666666666666663</v>
      </c>
      <c r="AO157">
        <f t="shared" si="2"/>
        <v>4.5579828702689102</v>
      </c>
      <c r="AP157">
        <v>59</v>
      </c>
    </row>
    <row r="158" spans="1:42" hidden="1" x14ac:dyDescent="0.3">
      <c r="A158">
        <v>40164</v>
      </c>
      <c r="B158" t="s">
        <v>2987</v>
      </c>
      <c r="C158">
        <f>LEN(Table1[[#This Row],[TCE_sequence]])</f>
        <v>15</v>
      </c>
      <c r="D158" t="s">
        <v>539</v>
      </c>
      <c r="E158">
        <v>2</v>
      </c>
      <c r="F158">
        <f>LOG10(Table1[[#This Row],[Mtb_NP_Prtn_count]]+1)</f>
        <v>0.47712125471966244</v>
      </c>
      <c r="G158">
        <f>(Table1[[#This Row],[log_Mtb_NP_Prtn_count]]-MIN(Table1[log_Mtb_NP_Prtn_count]))/(MAX(Table1[log_Mtb_NP_Prtn_count])-MIN(Table1[log_Mtb_NP_Prtn_count]))</f>
        <v>0.36672579134208461</v>
      </c>
      <c r="H158" t="s">
        <v>540</v>
      </c>
      <c r="I158">
        <v>2</v>
      </c>
      <c r="J158" t="s">
        <v>82</v>
      </c>
      <c r="K158">
        <v>0</v>
      </c>
      <c r="L158" t="s">
        <v>82</v>
      </c>
      <c r="M158">
        <v>0</v>
      </c>
      <c r="N158" t="s">
        <v>495</v>
      </c>
      <c r="O158" t="s">
        <v>496</v>
      </c>
      <c r="P158" t="s">
        <v>496</v>
      </c>
      <c r="Q158" t="s">
        <v>496</v>
      </c>
      <c r="R158" t="s">
        <v>82</v>
      </c>
      <c r="S158">
        <v>0</v>
      </c>
      <c r="T158">
        <f>LOG10(Table1[[#This Row],[Locus_count]]+1)</f>
        <v>0</v>
      </c>
      <c r="U158">
        <f>(Table1[[#This Row],[log_Locus_count]]-MIN(Table1[log_Locus_count]))/(MAX(Table1[log_Locus_count])-MIN(Table1[log_Locus_count]))</f>
        <v>0</v>
      </c>
      <c r="V158" t="s">
        <v>82</v>
      </c>
      <c r="W158">
        <v>0</v>
      </c>
      <c r="X158">
        <f>LOG10(Table1[[#This Row],[Alleles_count]]+1)</f>
        <v>0</v>
      </c>
      <c r="Y158">
        <f>(Table1[[#This Row],[log_Alleles_count]]-MIN(Table1[log_Alleles_count]))/(MAX(Table1[log_Alleles_count])-MIN(Table1[log_Alleles_count]))</f>
        <v>0</v>
      </c>
      <c r="Z158">
        <v>0</v>
      </c>
      <c r="AA158">
        <v>0</v>
      </c>
      <c r="AB158">
        <v>0</v>
      </c>
      <c r="AC158">
        <v>0</v>
      </c>
      <c r="AD158" t="s">
        <v>2988</v>
      </c>
      <c r="AE158" t="s">
        <v>2989</v>
      </c>
      <c r="AF158">
        <v>1</v>
      </c>
      <c r="AG158">
        <v>0.99629999999999996</v>
      </c>
      <c r="AH158" t="s">
        <v>2990</v>
      </c>
      <c r="AI158" t="s">
        <v>540</v>
      </c>
      <c r="AJ158" t="s">
        <v>2991</v>
      </c>
      <c r="AK158">
        <v>2</v>
      </c>
      <c r="AL158" t="s">
        <v>236</v>
      </c>
      <c r="AM158" s="10">
        <v>1</v>
      </c>
      <c r="AN158">
        <f>(Table1[[#This Row],[HEG_expr_score]]-MIN(Table1[HEG_expr_score]))/(MAX(Table1[HEG_expr_score])-MIN(Table1[HEG_expr_score]))</f>
        <v>0.33333333333333331</v>
      </c>
      <c r="AO158">
        <f t="shared" si="2"/>
        <v>1.6963591246754179</v>
      </c>
      <c r="AP158">
        <v>596</v>
      </c>
    </row>
    <row r="159" spans="1:42" hidden="1" x14ac:dyDescent="0.3">
      <c r="A159">
        <v>40165</v>
      </c>
      <c r="B159" t="s">
        <v>1634</v>
      </c>
      <c r="C159">
        <f>LEN(Table1[[#This Row],[TCE_sequence]])</f>
        <v>20</v>
      </c>
      <c r="D159" t="s">
        <v>539</v>
      </c>
      <c r="E159">
        <v>2</v>
      </c>
      <c r="F159">
        <f>LOG10(Table1[[#This Row],[Mtb_NP_Prtn_count]]+1)</f>
        <v>0.47712125471966244</v>
      </c>
      <c r="G159">
        <f>(Table1[[#This Row],[log_Mtb_NP_Prtn_count]]-MIN(Table1[log_Mtb_NP_Prtn_count]))/(MAX(Table1[log_Mtb_NP_Prtn_count])-MIN(Table1[log_Mtb_NP_Prtn_count]))</f>
        <v>0.36672579134208461</v>
      </c>
      <c r="H159" t="s">
        <v>540</v>
      </c>
      <c r="I159">
        <v>2</v>
      </c>
      <c r="J159" t="s">
        <v>82</v>
      </c>
      <c r="K159">
        <v>0</v>
      </c>
      <c r="L159" t="s">
        <v>82</v>
      </c>
      <c r="M159">
        <v>0</v>
      </c>
      <c r="N159" t="s">
        <v>495</v>
      </c>
      <c r="O159" t="s">
        <v>496</v>
      </c>
      <c r="P159" t="s">
        <v>496</v>
      </c>
      <c r="Q159" t="s">
        <v>496</v>
      </c>
      <c r="R159" t="s">
        <v>432</v>
      </c>
      <c r="S159">
        <v>5</v>
      </c>
      <c r="T159">
        <f>LOG10(Table1[[#This Row],[Locus_count]]+1)</f>
        <v>0.77815125038364363</v>
      </c>
      <c r="U159">
        <f>(Table1[[#This Row],[log_Locus_count]]-MIN(Table1[log_Locus_count]))/(MAX(Table1[log_Locus_count])-MIN(Table1[log_Locus_count]))</f>
        <v>0.8616541669070521</v>
      </c>
      <c r="V159" t="s">
        <v>1635</v>
      </c>
      <c r="W159">
        <v>44</v>
      </c>
      <c r="X159">
        <f>LOG10(Table1[[#This Row],[Alleles_count]]+1)</f>
        <v>1.6532125137753437</v>
      </c>
      <c r="Y159">
        <f>(Table1[[#This Row],[log_Alleles_count]]-MIN(Table1[log_Alleles_count]))/(MAX(Table1[log_Alleles_count])-MIN(Table1[log_Alleles_count]))</f>
        <v>0.81301917975254701</v>
      </c>
      <c r="Z159">
        <v>1</v>
      </c>
      <c r="AA159">
        <v>0.99980000000000002</v>
      </c>
      <c r="AB159">
        <v>0.97070000000000001</v>
      </c>
      <c r="AC159">
        <v>0.59119999999999995</v>
      </c>
      <c r="AD159" t="s">
        <v>1636</v>
      </c>
      <c r="AE159" t="s">
        <v>1637</v>
      </c>
      <c r="AF159">
        <v>4</v>
      </c>
      <c r="AG159">
        <v>1</v>
      </c>
      <c r="AH159" t="s">
        <v>569</v>
      </c>
      <c r="AI159" t="s">
        <v>540</v>
      </c>
      <c r="AJ159" t="s">
        <v>1638</v>
      </c>
      <c r="AK159">
        <v>2</v>
      </c>
      <c r="AL159" t="s">
        <v>236</v>
      </c>
      <c r="AM159" s="10">
        <v>1</v>
      </c>
      <c r="AN159">
        <f>(Table1[[#This Row],[HEG_expr_score]]-MIN(Table1[HEG_expr_score]))/(MAX(Table1[HEG_expr_score])-MIN(Table1[HEG_expr_score]))</f>
        <v>0.33333333333333331</v>
      </c>
      <c r="AO159">
        <f t="shared" si="2"/>
        <v>4.3747324713350171</v>
      </c>
      <c r="AP159">
        <v>129</v>
      </c>
    </row>
    <row r="160" spans="1:42" hidden="1" x14ac:dyDescent="0.3">
      <c r="A160">
        <v>41028</v>
      </c>
      <c r="B160" t="s">
        <v>2191</v>
      </c>
      <c r="C160">
        <f>LEN(Table1[[#This Row],[TCE_sequence]])</f>
        <v>15</v>
      </c>
      <c r="D160" t="s">
        <v>25</v>
      </c>
      <c r="E160">
        <v>1</v>
      </c>
      <c r="F160">
        <f>LOG10(Table1[[#This Row],[Mtb_NP_Prtn_count]]+1)</f>
        <v>0.3010299956639812</v>
      </c>
      <c r="G160">
        <f>(Table1[[#This Row],[log_Mtb_NP_Prtn_count]]-MIN(Table1[log_Mtb_NP_Prtn_count]))/(MAX(Table1[log_Mtb_NP_Prtn_count])-MIN(Table1[log_Mtb_NP_Prtn_count]))</f>
        <v>0.23137821315975918</v>
      </c>
      <c r="H160" t="s">
        <v>241</v>
      </c>
      <c r="I160">
        <v>1</v>
      </c>
      <c r="J160" t="s">
        <v>82</v>
      </c>
      <c r="K160">
        <v>0</v>
      </c>
      <c r="L160" t="s">
        <v>82</v>
      </c>
      <c r="M160">
        <v>0</v>
      </c>
      <c r="N160" t="s">
        <v>495</v>
      </c>
      <c r="O160" t="s">
        <v>496</v>
      </c>
      <c r="P160" t="s">
        <v>496</v>
      </c>
      <c r="Q160" t="s">
        <v>496</v>
      </c>
      <c r="R160" t="s">
        <v>401</v>
      </c>
      <c r="S160">
        <v>4</v>
      </c>
      <c r="T160">
        <f>LOG10(Table1[[#This Row],[Locus_count]]+1)</f>
        <v>0.69897000433601886</v>
      </c>
      <c r="U160">
        <f>(Table1[[#This Row],[log_Locus_count]]-MIN(Table1[log_Locus_count]))/(MAX(Table1[log_Locus_count])-MIN(Table1[log_Locus_count]))</f>
        <v>0.77397603162912088</v>
      </c>
      <c r="V160" t="s">
        <v>2192</v>
      </c>
      <c r="W160">
        <v>25</v>
      </c>
      <c r="X160">
        <f>LOG10(Table1[[#This Row],[Alleles_count]]+1)</f>
        <v>1.414973347970818</v>
      </c>
      <c r="Y160">
        <f>(Table1[[#This Row],[log_Alleles_count]]-MIN(Table1[log_Alleles_count]))/(MAX(Table1[log_Alleles_count])-MIN(Table1[log_Alleles_count]))</f>
        <v>0.69585758706353373</v>
      </c>
      <c r="Z160">
        <v>0.81210000000000004</v>
      </c>
      <c r="AA160">
        <v>0.68049999999999999</v>
      </c>
      <c r="AB160">
        <v>0.73719999999999997</v>
      </c>
      <c r="AC160">
        <v>0.51060000000000005</v>
      </c>
      <c r="AD160" t="s">
        <v>2193</v>
      </c>
      <c r="AE160" t="s">
        <v>2194</v>
      </c>
      <c r="AF160">
        <v>1</v>
      </c>
      <c r="AG160">
        <v>1</v>
      </c>
      <c r="AH160" t="s">
        <v>563</v>
      </c>
      <c r="AI160" t="s">
        <v>241</v>
      </c>
      <c r="AJ160" s="1">
        <v>42005</v>
      </c>
      <c r="AK160">
        <v>1</v>
      </c>
      <c r="AL160" t="s">
        <v>236</v>
      </c>
      <c r="AM160" s="10">
        <v>1</v>
      </c>
      <c r="AN160">
        <f>(Table1[[#This Row],[HEG_expr_score]]-MIN(Table1[HEG_expr_score]))/(MAX(Table1[HEG_expr_score])-MIN(Table1[HEG_expr_score]))</f>
        <v>0.33333333333333331</v>
      </c>
      <c r="AO160">
        <f t="shared" si="2"/>
        <v>3.8466451651857474</v>
      </c>
      <c r="AP160">
        <v>314</v>
      </c>
    </row>
    <row r="161" spans="1:42" hidden="1" x14ac:dyDescent="0.3">
      <c r="A161">
        <v>41030</v>
      </c>
      <c r="B161" t="s">
        <v>2171</v>
      </c>
      <c r="C161">
        <f>LEN(Table1[[#This Row],[TCE_sequence]])</f>
        <v>20</v>
      </c>
      <c r="D161" t="s">
        <v>25</v>
      </c>
      <c r="E161">
        <v>1</v>
      </c>
      <c r="F161">
        <f>LOG10(Table1[[#This Row],[Mtb_NP_Prtn_count]]+1)</f>
        <v>0.3010299956639812</v>
      </c>
      <c r="G161">
        <f>(Table1[[#This Row],[log_Mtb_NP_Prtn_count]]-MIN(Table1[log_Mtb_NP_Prtn_count]))/(MAX(Table1[log_Mtb_NP_Prtn_count])-MIN(Table1[log_Mtb_NP_Prtn_count]))</f>
        <v>0.23137821315975918</v>
      </c>
      <c r="H161" t="s">
        <v>241</v>
      </c>
      <c r="I161">
        <v>1</v>
      </c>
      <c r="J161" t="s">
        <v>82</v>
      </c>
      <c r="K161">
        <v>0</v>
      </c>
      <c r="L161" t="s">
        <v>82</v>
      </c>
      <c r="M161">
        <v>0</v>
      </c>
      <c r="N161" t="s">
        <v>495</v>
      </c>
      <c r="O161" t="s">
        <v>496</v>
      </c>
      <c r="P161" t="s">
        <v>496</v>
      </c>
      <c r="Q161" t="s">
        <v>496</v>
      </c>
      <c r="R161" t="s">
        <v>401</v>
      </c>
      <c r="S161">
        <v>4</v>
      </c>
      <c r="T161">
        <f>LOG10(Table1[[#This Row],[Locus_count]]+1)</f>
        <v>0.69897000433601886</v>
      </c>
      <c r="U161">
        <f>(Table1[[#This Row],[log_Locus_count]]-MIN(Table1[log_Locus_count]))/(MAX(Table1[log_Locus_count])-MIN(Table1[log_Locus_count]))</f>
        <v>0.77397603162912088</v>
      </c>
      <c r="V161" t="s">
        <v>2172</v>
      </c>
      <c r="W161">
        <v>27</v>
      </c>
      <c r="X161">
        <f>LOG10(Table1[[#This Row],[Alleles_count]]+1)</f>
        <v>1.4471580313422192</v>
      </c>
      <c r="Y161">
        <f>(Table1[[#This Row],[log_Alleles_count]]-MIN(Table1[log_Alleles_count]))/(MAX(Table1[log_Alleles_count])-MIN(Table1[log_Alleles_count]))</f>
        <v>0.71168541600698676</v>
      </c>
      <c r="Z161">
        <v>0.83879999999999999</v>
      </c>
      <c r="AA161">
        <v>0.70889999999999997</v>
      </c>
      <c r="AB161">
        <v>0.77229999999999999</v>
      </c>
      <c r="AC161">
        <v>0.57909999999999995</v>
      </c>
      <c r="AD161" t="s">
        <v>2173</v>
      </c>
      <c r="AE161" t="s">
        <v>2174</v>
      </c>
      <c r="AF161">
        <v>1</v>
      </c>
      <c r="AG161">
        <v>1</v>
      </c>
      <c r="AH161" t="s">
        <v>563</v>
      </c>
      <c r="AI161" t="s">
        <v>241</v>
      </c>
      <c r="AJ161" s="1">
        <v>43831</v>
      </c>
      <c r="AK161">
        <v>1</v>
      </c>
      <c r="AL161" t="s">
        <v>236</v>
      </c>
      <c r="AM161" s="12">
        <v>1</v>
      </c>
      <c r="AN161">
        <f>(Table1[[#This Row],[HEG_expr_score]]-MIN(Table1[HEG_expr_score]))/(MAX(Table1[HEG_expr_score])-MIN(Table1[HEG_expr_score]))</f>
        <v>0.33333333333333331</v>
      </c>
      <c r="AO161">
        <f t="shared" si="2"/>
        <v>3.8891729941292001</v>
      </c>
      <c r="AP161">
        <v>308</v>
      </c>
    </row>
    <row r="162" spans="1:42" hidden="1" x14ac:dyDescent="0.3">
      <c r="A162">
        <v>41031</v>
      </c>
      <c r="B162" t="s">
        <v>2533</v>
      </c>
      <c r="C162">
        <f>LEN(Table1[[#This Row],[TCE_sequence]])</f>
        <v>25</v>
      </c>
      <c r="D162" t="s">
        <v>25</v>
      </c>
      <c r="E162">
        <v>1</v>
      </c>
      <c r="F162">
        <f>LOG10(Table1[[#This Row],[Mtb_NP_Prtn_count]]+1)</f>
        <v>0.3010299956639812</v>
      </c>
      <c r="G162">
        <f>(Table1[[#This Row],[log_Mtb_NP_Prtn_count]]-MIN(Table1[log_Mtb_NP_Prtn_count]))/(MAX(Table1[log_Mtb_NP_Prtn_count])-MIN(Table1[log_Mtb_NP_Prtn_count]))</f>
        <v>0.23137821315975918</v>
      </c>
      <c r="H162" t="s">
        <v>241</v>
      </c>
      <c r="I162">
        <v>1</v>
      </c>
      <c r="J162" t="s">
        <v>82</v>
      </c>
      <c r="K162">
        <v>0</v>
      </c>
      <c r="L162" t="s">
        <v>82</v>
      </c>
      <c r="M162">
        <v>0</v>
      </c>
      <c r="N162" t="s">
        <v>495</v>
      </c>
      <c r="O162" t="s">
        <v>496</v>
      </c>
      <c r="P162" t="s">
        <v>496</v>
      </c>
      <c r="Q162" t="s">
        <v>496</v>
      </c>
      <c r="R162" t="s">
        <v>406</v>
      </c>
      <c r="S162">
        <v>2</v>
      </c>
      <c r="T162">
        <f>LOG10(Table1[[#This Row],[Locus_count]]+1)</f>
        <v>0.47712125471966244</v>
      </c>
      <c r="U162">
        <f>(Table1[[#This Row],[log_Locus_count]]-MIN(Table1[log_Locus_count]))/(MAX(Table1[log_Locus_count])-MIN(Table1[log_Locus_count]))</f>
        <v>0.52832083357371873</v>
      </c>
      <c r="V162" t="s">
        <v>2534</v>
      </c>
      <c r="W162">
        <v>9</v>
      </c>
      <c r="X162">
        <f>LOG10(Table1[[#This Row],[Alleles_count]]+1)</f>
        <v>1</v>
      </c>
      <c r="Y162">
        <f>(Table1[[#This Row],[log_Alleles_count]]-MIN(Table1[log_Alleles_count]))/(MAX(Table1[log_Alleles_count])-MIN(Table1[log_Alleles_count]))</f>
        <v>0.49178140921272318</v>
      </c>
      <c r="Z162">
        <v>0.58499999999999996</v>
      </c>
      <c r="AA162">
        <v>0.39529999999999998</v>
      </c>
      <c r="AB162">
        <v>0.36530000000000001</v>
      </c>
      <c r="AC162">
        <v>0.15240000000000001</v>
      </c>
      <c r="AD162" t="s">
        <v>2535</v>
      </c>
      <c r="AE162" t="s">
        <v>2536</v>
      </c>
      <c r="AF162">
        <v>3</v>
      </c>
      <c r="AG162">
        <v>1</v>
      </c>
      <c r="AH162" t="s">
        <v>563</v>
      </c>
      <c r="AI162" t="s">
        <v>241</v>
      </c>
      <c r="AJ162" s="1">
        <v>45658</v>
      </c>
      <c r="AK162">
        <v>1</v>
      </c>
      <c r="AL162" t="s">
        <v>236</v>
      </c>
      <c r="AM162" s="12">
        <v>1</v>
      </c>
      <c r="AN162">
        <f>(Table1[[#This Row],[HEG_expr_score]]-MIN(Table1[HEG_expr_score]))/(MAX(Table1[HEG_expr_score])-MIN(Table1[HEG_expr_score]))</f>
        <v>0.33333333333333331</v>
      </c>
      <c r="AO162">
        <f t="shared" si="2"/>
        <v>3.1698137892795346</v>
      </c>
      <c r="AP162">
        <v>449</v>
      </c>
    </row>
    <row r="163" spans="1:42" hidden="1" x14ac:dyDescent="0.3">
      <c r="A163">
        <v>41161</v>
      </c>
      <c r="B163" t="s">
        <v>559</v>
      </c>
      <c r="C163">
        <f>LEN(Table1[[#This Row],[TCE_sequence]])</f>
        <v>20</v>
      </c>
      <c r="D163" t="s">
        <v>28</v>
      </c>
      <c r="E163">
        <v>1</v>
      </c>
      <c r="F163">
        <f>LOG10(Table1[[#This Row],[Mtb_NP_Prtn_count]]+1)</f>
        <v>0.3010299956639812</v>
      </c>
      <c r="G163">
        <f>(Table1[[#This Row],[log_Mtb_NP_Prtn_count]]-MIN(Table1[log_Mtb_NP_Prtn_count]))/(MAX(Table1[log_Mtb_NP_Prtn_count])-MIN(Table1[log_Mtb_NP_Prtn_count]))</f>
        <v>0.23137821315975918</v>
      </c>
      <c r="H163" t="s">
        <v>309</v>
      </c>
      <c r="I163">
        <v>1</v>
      </c>
      <c r="J163" t="s">
        <v>82</v>
      </c>
      <c r="K163">
        <v>0</v>
      </c>
      <c r="L163" t="s">
        <v>82</v>
      </c>
      <c r="M163">
        <v>0</v>
      </c>
      <c r="N163" t="s">
        <v>495</v>
      </c>
      <c r="O163" t="s">
        <v>496</v>
      </c>
      <c r="P163" t="s">
        <v>496</v>
      </c>
      <c r="Q163" t="s">
        <v>496</v>
      </c>
      <c r="R163" t="s">
        <v>409</v>
      </c>
      <c r="S163">
        <v>1</v>
      </c>
      <c r="T163">
        <f>LOG10(Table1[[#This Row],[Locus_count]]+1)</f>
        <v>0.3010299956639812</v>
      </c>
      <c r="U163">
        <f>(Table1[[#This Row],[log_Locus_count]]-MIN(Table1[log_Locus_count]))/(MAX(Table1[log_Locus_count])-MIN(Table1[log_Locus_count]))</f>
        <v>0.33333333333333337</v>
      </c>
      <c r="V163" t="s">
        <v>560</v>
      </c>
      <c r="W163">
        <v>10</v>
      </c>
      <c r="X163">
        <f>LOG10(Table1[[#This Row],[Alleles_count]]+1)</f>
        <v>1.0413926851582251</v>
      </c>
      <c r="Y163">
        <f>(Table1[[#This Row],[log_Alleles_count]]-MIN(Table1[log_Alleles_count]))/(MAX(Table1[log_Alleles_count])-MIN(Table1[log_Alleles_count]))</f>
        <v>0.51213756225093365</v>
      </c>
      <c r="Z163">
        <v>0.26850000000000002</v>
      </c>
      <c r="AA163">
        <v>0.20910000000000001</v>
      </c>
      <c r="AB163">
        <v>0.1052</v>
      </c>
      <c r="AC163">
        <v>0.1105</v>
      </c>
      <c r="AD163" t="s">
        <v>561</v>
      </c>
      <c r="AE163" t="s">
        <v>562</v>
      </c>
      <c r="AF163">
        <v>1</v>
      </c>
      <c r="AG163">
        <v>1</v>
      </c>
      <c r="AH163" t="s">
        <v>563</v>
      </c>
      <c r="AI163" t="s">
        <v>309</v>
      </c>
      <c r="AJ163" s="1">
        <v>43831</v>
      </c>
      <c r="AK163">
        <v>1</v>
      </c>
      <c r="AL163" t="s">
        <v>234</v>
      </c>
      <c r="AM163" s="12">
        <v>2</v>
      </c>
      <c r="AN163">
        <f>(Table1[[#This Row],[HEG_expr_score]]-MIN(Table1[HEG_expr_score]))/(MAX(Table1[HEG_expr_score])-MIN(Table1[HEG_expr_score]))</f>
        <v>0.66666666666666663</v>
      </c>
      <c r="AO163">
        <f t="shared" si="2"/>
        <v>3.0120157754106924</v>
      </c>
      <c r="AP163">
        <v>469</v>
      </c>
    </row>
    <row r="164" spans="1:42" hidden="1" x14ac:dyDescent="0.3">
      <c r="A164">
        <v>41291</v>
      </c>
      <c r="B164" t="s">
        <v>1528</v>
      </c>
      <c r="C164">
        <f>LEN(Table1[[#This Row],[TCE_sequence]])</f>
        <v>18</v>
      </c>
      <c r="D164" t="s">
        <v>30</v>
      </c>
      <c r="E164">
        <v>1</v>
      </c>
      <c r="F164">
        <f>LOG10(Table1[[#This Row],[Mtb_NP_Prtn_count]]+1)</f>
        <v>0.3010299956639812</v>
      </c>
      <c r="G164">
        <f>(Table1[[#This Row],[log_Mtb_NP_Prtn_count]]-MIN(Table1[log_Mtb_NP_Prtn_count]))/(MAX(Table1[log_Mtb_NP_Prtn_count])-MIN(Table1[log_Mtb_NP_Prtn_count]))</f>
        <v>0.23137821315975918</v>
      </c>
      <c r="H164" t="s">
        <v>244</v>
      </c>
      <c r="I164">
        <v>1</v>
      </c>
      <c r="J164" t="s">
        <v>82</v>
      </c>
      <c r="K164">
        <v>0</v>
      </c>
      <c r="L164" t="s">
        <v>82</v>
      </c>
      <c r="M164">
        <v>0</v>
      </c>
      <c r="N164" t="s">
        <v>495</v>
      </c>
      <c r="O164" t="s">
        <v>496</v>
      </c>
      <c r="P164" t="s">
        <v>496</v>
      </c>
      <c r="Q164" t="s">
        <v>496</v>
      </c>
      <c r="R164" t="s">
        <v>386</v>
      </c>
      <c r="S164">
        <v>6</v>
      </c>
      <c r="T164">
        <f>LOG10(Table1[[#This Row],[Locus_count]]+1)</f>
        <v>0.84509804001425681</v>
      </c>
      <c r="U164">
        <f>(Table1[[#This Row],[log_Locus_count]]-MIN(Table1[log_Locus_count]))/(MAX(Table1[log_Locus_count])-MIN(Table1[log_Locus_count]))</f>
        <v>0.93578497401920135</v>
      </c>
      <c r="V164" t="s">
        <v>1529</v>
      </c>
      <c r="W164">
        <v>78</v>
      </c>
      <c r="X164">
        <f>LOG10(Table1[[#This Row],[Alleles_count]]+1)</f>
        <v>1.8976270912904414</v>
      </c>
      <c r="Y164">
        <f>(Table1[[#This Row],[log_Alleles_count]]-MIN(Table1[log_Alleles_count]))/(MAX(Table1[log_Alleles_count])-MIN(Table1[log_Alleles_count]))</f>
        <v>0.93321772511505408</v>
      </c>
      <c r="Z164">
        <v>0.99939999999999996</v>
      </c>
      <c r="AA164">
        <v>0.99770000000000003</v>
      </c>
      <c r="AB164">
        <v>0.99639999999999995</v>
      </c>
      <c r="AC164">
        <v>0.96399999999999997</v>
      </c>
      <c r="AD164" t="s">
        <v>82</v>
      </c>
      <c r="AE164" t="s">
        <v>82</v>
      </c>
      <c r="AF164">
        <v>0</v>
      </c>
      <c r="AG164">
        <v>0.99270000000000003</v>
      </c>
      <c r="AH164" t="s">
        <v>530</v>
      </c>
      <c r="AI164" t="s">
        <v>244</v>
      </c>
      <c r="AJ164" t="s">
        <v>1530</v>
      </c>
      <c r="AK164">
        <v>1</v>
      </c>
      <c r="AL164" t="s">
        <v>236</v>
      </c>
      <c r="AM164" s="10">
        <v>1</v>
      </c>
      <c r="AN164">
        <f>(Table1[[#This Row],[HEG_expr_score]]-MIN(Table1[HEG_expr_score]))/(MAX(Table1[HEG_expr_score])-MIN(Table1[HEG_expr_score]))</f>
        <v>0.33333333333333331</v>
      </c>
      <c r="AO164">
        <f t="shared" si="2"/>
        <v>4.4258142456273477</v>
      </c>
      <c r="AP164">
        <v>99</v>
      </c>
    </row>
    <row r="165" spans="1:42" hidden="1" x14ac:dyDescent="0.3">
      <c r="A165">
        <v>41708</v>
      </c>
      <c r="B165" t="s">
        <v>2542</v>
      </c>
      <c r="C165">
        <f>LEN(Table1[[#This Row],[TCE_sequence]])</f>
        <v>15</v>
      </c>
      <c r="D165" t="s">
        <v>26</v>
      </c>
      <c r="E165">
        <v>1</v>
      </c>
      <c r="F165">
        <f>LOG10(Table1[[#This Row],[Mtb_NP_Prtn_count]]+1)</f>
        <v>0.3010299956639812</v>
      </c>
      <c r="G165">
        <f>(Table1[[#This Row],[log_Mtb_NP_Prtn_count]]-MIN(Table1[log_Mtb_NP_Prtn_count]))/(MAX(Table1[log_Mtb_NP_Prtn_count])-MIN(Table1[log_Mtb_NP_Prtn_count]))</f>
        <v>0.23137821315975918</v>
      </c>
      <c r="H165" t="s">
        <v>243</v>
      </c>
      <c r="I165">
        <v>1</v>
      </c>
      <c r="J165" t="s">
        <v>82</v>
      </c>
      <c r="K165">
        <v>0</v>
      </c>
      <c r="L165" t="s">
        <v>82</v>
      </c>
      <c r="M165">
        <v>0</v>
      </c>
      <c r="N165" t="s">
        <v>495</v>
      </c>
      <c r="O165" t="s">
        <v>496</v>
      </c>
      <c r="P165" t="s">
        <v>496</v>
      </c>
      <c r="Q165" t="s">
        <v>496</v>
      </c>
      <c r="R165" t="s">
        <v>406</v>
      </c>
      <c r="S165">
        <v>2</v>
      </c>
      <c r="T165">
        <f>LOG10(Table1[[#This Row],[Locus_count]]+1)</f>
        <v>0.47712125471966244</v>
      </c>
      <c r="U165">
        <f>(Table1[[#This Row],[log_Locus_count]]-MIN(Table1[log_Locus_count]))/(MAX(Table1[log_Locus_count])-MIN(Table1[log_Locus_count]))</f>
        <v>0.52832083357371873</v>
      </c>
      <c r="V165" t="s">
        <v>2543</v>
      </c>
      <c r="W165">
        <v>3</v>
      </c>
      <c r="X165">
        <f>LOG10(Table1[[#This Row],[Alleles_count]]+1)</f>
        <v>0.6020599913279624</v>
      </c>
      <c r="Y165">
        <f>(Table1[[#This Row],[log_Alleles_count]]-MIN(Table1[log_Alleles_count]))/(MAX(Table1[log_Alleles_count])-MIN(Table1[log_Alleles_count]))</f>
        <v>0.29608191096586522</v>
      </c>
      <c r="Z165">
        <v>0.75180000000000002</v>
      </c>
      <c r="AA165">
        <v>0.63600000000000001</v>
      </c>
      <c r="AB165">
        <v>0.7167</v>
      </c>
      <c r="AC165">
        <v>0.40200000000000002</v>
      </c>
      <c r="AD165" t="s">
        <v>82</v>
      </c>
      <c r="AE165" t="s">
        <v>82</v>
      </c>
      <c r="AF165">
        <v>0</v>
      </c>
      <c r="AG165">
        <v>0.99629999999999996</v>
      </c>
      <c r="AH165" t="s">
        <v>505</v>
      </c>
      <c r="AI165" t="s">
        <v>243</v>
      </c>
      <c r="AJ165" t="s">
        <v>649</v>
      </c>
      <c r="AK165">
        <v>1</v>
      </c>
      <c r="AL165" t="s">
        <v>236</v>
      </c>
      <c r="AM165" s="12">
        <v>1</v>
      </c>
      <c r="AN165">
        <f>(Table1[[#This Row],[HEG_expr_score]]-MIN(Table1[HEG_expr_score]))/(MAX(Table1[HEG_expr_score])-MIN(Table1[HEG_expr_score]))</f>
        <v>0.33333333333333331</v>
      </c>
      <c r="AO165">
        <f t="shared" si="2"/>
        <v>3.1372142910326768</v>
      </c>
      <c r="AP165">
        <v>455</v>
      </c>
    </row>
    <row r="166" spans="1:42" hidden="1" x14ac:dyDescent="0.3">
      <c r="A166">
        <v>41766</v>
      </c>
      <c r="B166" t="s">
        <v>2857</v>
      </c>
      <c r="C166">
        <f>LEN(Table1[[#This Row],[TCE_sequence]])</f>
        <v>15</v>
      </c>
      <c r="D166" t="s">
        <v>550</v>
      </c>
      <c r="E166">
        <v>5</v>
      </c>
      <c r="F166">
        <f>LOG10(Table1[[#This Row],[Mtb_NP_Prtn_count]]+1)</f>
        <v>0.77815125038364363</v>
      </c>
      <c r="G166">
        <f>(Table1[[#This Row],[log_Mtb_NP_Prtn_count]]-MIN(Table1[log_Mtb_NP_Prtn_count]))/(MAX(Table1[log_Mtb_NP_Prtn_count])-MIN(Table1[log_Mtb_NP_Prtn_count]))</f>
        <v>0.59810400450184376</v>
      </c>
      <c r="H166" t="s">
        <v>551</v>
      </c>
      <c r="I166">
        <v>5</v>
      </c>
      <c r="J166" t="s">
        <v>82</v>
      </c>
      <c r="K166">
        <v>0</v>
      </c>
      <c r="L166" t="s">
        <v>82</v>
      </c>
      <c r="M166">
        <v>0</v>
      </c>
      <c r="N166" t="s">
        <v>495</v>
      </c>
      <c r="O166" t="s">
        <v>496</v>
      </c>
      <c r="P166" t="s">
        <v>496</v>
      </c>
      <c r="Q166" t="s">
        <v>496</v>
      </c>
      <c r="R166" t="s">
        <v>409</v>
      </c>
      <c r="S166">
        <v>1</v>
      </c>
      <c r="T166">
        <f>LOG10(Table1[[#This Row],[Locus_count]]+1)</f>
        <v>0.3010299956639812</v>
      </c>
      <c r="U166">
        <f>(Table1[[#This Row],[log_Locus_count]]-MIN(Table1[log_Locus_count]))/(MAX(Table1[log_Locus_count])-MIN(Table1[log_Locus_count]))</f>
        <v>0.33333333333333337</v>
      </c>
      <c r="V166" t="s">
        <v>1141</v>
      </c>
      <c r="W166">
        <v>1</v>
      </c>
      <c r="X166">
        <f>LOG10(Table1[[#This Row],[Alleles_count]]+1)</f>
        <v>0.3010299956639812</v>
      </c>
      <c r="Y166">
        <f>(Table1[[#This Row],[log_Alleles_count]]-MIN(Table1[log_Alleles_count]))/(MAX(Table1[log_Alleles_count])-MIN(Table1[log_Alleles_count]))</f>
        <v>0.14804095548293261</v>
      </c>
      <c r="Z166">
        <v>2.7000000000000001E-3</v>
      </c>
      <c r="AA166">
        <v>0</v>
      </c>
      <c r="AB166">
        <v>0</v>
      </c>
      <c r="AC166">
        <v>0</v>
      </c>
      <c r="AD166" t="s">
        <v>82</v>
      </c>
      <c r="AE166" t="s">
        <v>82</v>
      </c>
      <c r="AF166">
        <v>0</v>
      </c>
      <c r="AG166">
        <v>1</v>
      </c>
      <c r="AH166" t="s">
        <v>2251</v>
      </c>
      <c r="AI166" t="s">
        <v>2252</v>
      </c>
      <c r="AJ166" t="s">
        <v>2858</v>
      </c>
      <c r="AK166">
        <v>5</v>
      </c>
      <c r="AL166" t="s">
        <v>236</v>
      </c>
      <c r="AM166" s="12">
        <v>1</v>
      </c>
      <c r="AN166">
        <f>(Table1[[#This Row],[HEG_expr_score]]-MIN(Table1[HEG_expr_score]))/(MAX(Table1[HEG_expr_score])-MIN(Table1[HEG_expr_score]))</f>
        <v>0.33333333333333331</v>
      </c>
      <c r="AO166">
        <f t="shared" si="2"/>
        <v>2.4155116266514431</v>
      </c>
      <c r="AP166">
        <v>554</v>
      </c>
    </row>
    <row r="167" spans="1:42" hidden="1" x14ac:dyDescent="0.3">
      <c r="A167">
        <v>41812</v>
      </c>
      <c r="B167" t="s">
        <v>1843</v>
      </c>
      <c r="C167">
        <f>LEN(Table1[[#This Row],[TCE_sequence]])</f>
        <v>15</v>
      </c>
      <c r="D167" t="s">
        <v>28</v>
      </c>
      <c r="E167">
        <v>1</v>
      </c>
      <c r="F167">
        <f>LOG10(Table1[[#This Row],[Mtb_NP_Prtn_count]]+1)</f>
        <v>0.3010299956639812</v>
      </c>
      <c r="G167">
        <f>(Table1[[#This Row],[log_Mtb_NP_Prtn_count]]-MIN(Table1[log_Mtb_NP_Prtn_count]))/(MAX(Table1[log_Mtb_NP_Prtn_count])-MIN(Table1[log_Mtb_NP_Prtn_count]))</f>
        <v>0.23137821315975918</v>
      </c>
      <c r="H167" t="s">
        <v>309</v>
      </c>
      <c r="I167">
        <v>1</v>
      </c>
      <c r="J167" t="s">
        <v>82</v>
      </c>
      <c r="K167">
        <v>0</v>
      </c>
      <c r="L167" t="s">
        <v>82</v>
      </c>
      <c r="M167">
        <v>0</v>
      </c>
      <c r="N167" t="s">
        <v>495</v>
      </c>
      <c r="O167" t="s">
        <v>496</v>
      </c>
      <c r="P167" t="s">
        <v>496</v>
      </c>
      <c r="Q167" t="s">
        <v>496</v>
      </c>
      <c r="R167" t="s">
        <v>428</v>
      </c>
      <c r="S167">
        <v>3</v>
      </c>
      <c r="T167">
        <f>LOG10(Table1[[#This Row],[Locus_count]]+1)</f>
        <v>0.6020599913279624</v>
      </c>
      <c r="U167">
        <f>(Table1[[#This Row],[log_Locus_count]]-MIN(Table1[log_Locus_count]))/(MAX(Table1[log_Locus_count])-MIN(Table1[log_Locus_count]))</f>
        <v>0.66666666666666674</v>
      </c>
      <c r="V167" t="s">
        <v>1844</v>
      </c>
      <c r="W167">
        <v>24</v>
      </c>
      <c r="X167">
        <f>LOG10(Table1[[#This Row],[Alleles_count]]+1)</f>
        <v>1.3979400086720377</v>
      </c>
      <c r="Y167">
        <f>(Table1[[#This Row],[log_Alleles_count]]-MIN(Table1[log_Alleles_count]))/(MAX(Table1[log_Alleles_count])-MIN(Table1[log_Alleles_count]))</f>
        <v>0.68748090745958113</v>
      </c>
      <c r="Z167">
        <v>0.99960000000000004</v>
      </c>
      <c r="AA167">
        <v>0.9929</v>
      </c>
      <c r="AB167">
        <v>0.76500000000000001</v>
      </c>
      <c r="AC167">
        <v>0.15060000000000001</v>
      </c>
      <c r="AD167" t="s">
        <v>1845</v>
      </c>
      <c r="AE167" t="s">
        <v>1846</v>
      </c>
      <c r="AF167">
        <v>1</v>
      </c>
      <c r="AG167">
        <v>1</v>
      </c>
      <c r="AH167" t="s">
        <v>563</v>
      </c>
      <c r="AI167" t="s">
        <v>309</v>
      </c>
      <c r="AJ167" t="s">
        <v>1501</v>
      </c>
      <c r="AK167">
        <v>1</v>
      </c>
      <c r="AL167" t="s">
        <v>234</v>
      </c>
      <c r="AM167" s="12">
        <v>2</v>
      </c>
      <c r="AN167">
        <f>(Table1[[#This Row],[HEG_expr_score]]-MIN(Table1[HEG_expr_score]))/(MAX(Table1[HEG_expr_score])-MIN(Table1[HEG_expr_score]))</f>
        <v>0.66666666666666663</v>
      </c>
      <c r="AO167">
        <f t="shared" si="2"/>
        <v>4.2517924539526737</v>
      </c>
      <c r="AP167">
        <v>189</v>
      </c>
    </row>
    <row r="168" spans="1:42" hidden="1" x14ac:dyDescent="0.3">
      <c r="A168">
        <v>41889</v>
      </c>
      <c r="B168" t="s">
        <v>2136</v>
      </c>
      <c r="C168">
        <f>LEN(Table1[[#This Row],[TCE_sequence]])</f>
        <v>25</v>
      </c>
      <c r="D168" t="s">
        <v>39</v>
      </c>
      <c r="E168">
        <v>1</v>
      </c>
      <c r="F168">
        <f>LOG10(Table1[[#This Row],[Mtb_NP_Prtn_count]]+1)</f>
        <v>0.3010299956639812</v>
      </c>
      <c r="G168">
        <f>(Table1[[#This Row],[log_Mtb_NP_Prtn_count]]-MIN(Table1[log_Mtb_NP_Prtn_count]))/(MAX(Table1[log_Mtb_NP_Prtn_count])-MIN(Table1[log_Mtb_NP_Prtn_count]))</f>
        <v>0.23137821315975918</v>
      </c>
      <c r="H168" t="s">
        <v>274</v>
      </c>
      <c r="I168">
        <v>1</v>
      </c>
      <c r="J168" t="s">
        <v>82</v>
      </c>
      <c r="K168">
        <v>0</v>
      </c>
      <c r="L168" t="s">
        <v>82</v>
      </c>
      <c r="M168">
        <v>0</v>
      </c>
      <c r="N168" t="s">
        <v>495</v>
      </c>
      <c r="O168" t="s">
        <v>496</v>
      </c>
      <c r="P168" t="s">
        <v>496</v>
      </c>
      <c r="Q168" t="s">
        <v>496</v>
      </c>
      <c r="R168" t="s">
        <v>419</v>
      </c>
      <c r="S168">
        <v>3</v>
      </c>
      <c r="T168">
        <f>LOG10(Table1[[#This Row],[Locus_count]]+1)</f>
        <v>0.6020599913279624</v>
      </c>
      <c r="U168">
        <f>(Table1[[#This Row],[log_Locus_count]]-MIN(Table1[log_Locus_count]))/(MAX(Table1[log_Locus_count])-MIN(Table1[log_Locus_count]))</f>
        <v>0.66666666666666674</v>
      </c>
      <c r="V168" t="s">
        <v>2137</v>
      </c>
      <c r="W168">
        <v>30</v>
      </c>
      <c r="X168">
        <f>LOG10(Table1[[#This Row],[Alleles_count]]+1)</f>
        <v>1.4913616938342726</v>
      </c>
      <c r="Y168">
        <f>(Table1[[#This Row],[log_Alleles_count]]-MIN(Table1[log_Alleles_count]))/(MAX(Table1[log_Alleles_count])-MIN(Table1[log_Alleles_count]))</f>
        <v>0.73342395543969241</v>
      </c>
      <c r="Z168">
        <v>0.99809999999999999</v>
      </c>
      <c r="AA168">
        <v>0.99929999999999997</v>
      </c>
      <c r="AB168">
        <v>0.93230000000000002</v>
      </c>
      <c r="AC168">
        <v>0.84330000000000005</v>
      </c>
      <c r="AD168" t="s">
        <v>82</v>
      </c>
      <c r="AE168" t="s">
        <v>82</v>
      </c>
      <c r="AF168">
        <v>0</v>
      </c>
      <c r="AG168">
        <v>0.99629999999999996</v>
      </c>
      <c r="AH168" t="s">
        <v>505</v>
      </c>
      <c r="AI168" t="s">
        <v>274</v>
      </c>
      <c r="AJ168" s="1">
        <v>45658</v>
      </c>
      <c r="AK168">
        <v>1</v>
      </c>
      <c r="AL168" t="s">
        <v>236</v>
      </c>
      <c r="AM168" s="12">
        <v>1</v>
      </c>
      <c r="AN168">
        <f>(Table1[[#This Row],[HEG_expr_score]]-MIN(Table1[HEG_expr_score]))/(MAX(Table1[HEG_expr_score])-MIN(Table1[HEG_expr_score]))</f>
        <v>0.33333333333333331</v>
      </c>
      <c r="AO168">
        <f t="shared" si="2"/>
        <v>3.9592021685994516</v>
      </c>
      <c r="AP168">
        <v>295</v>
      </c>
    </row>
    <row r="169" spans="1:42" hidden="1" x14ac:dyDescent="0.3">
      <c r="A169">
        <v>42342</v>
      </c>
      <c r="B169" t="s">
        <v>2093</v>
      </c>
      <c r="C169">
        <f>LEN(Table1[[#This Row],[TCE_sequence]])</f>
        <v>9</v>
      </c>
      <c r="D169" t="s">
        <v>1255</v>
      </c>
      <c r="E169">
        <v>3</v>
      </c>
      <c r="F169">
        <f>LOG10(Table1[[#This Row],[Mtb_NP_Prtn_count]]+1)</f>
        <v>0.6020599913279624</v>
      </c>
      <c r="G169">
        <f>(Table1[[#This Row],[log_Mtb_NP_Prtn_count]]-MIN(Table1[log_Mtb_NP_Prtn_count]))/(MAX(Table1[log_Mtb_NP_Prtn_count])-MIN(Table1[log_Mtb_NP_Prtn_count]))</f>
        <v>0.46275642631951835</v>
      </c>
      <c r="H169" t="s">
        <v>1256</v>
      </c>
      <c r="I169">
        <v>3</v>
      </c>
      <c r="J169" t="s">
        <v>82</v>
      </c>
      <c r="K169">
        <v>0</v>
      </c>
      <c r="L169" t="s">
        <v>2094</v>
      </c>
      <c r="M169">
        <v>89</v>
      </c>
      <c r="N169" t="s">
        <v>496</v>
      </c>
      <c r="O169" t="s">
        <v>496</v>
      </c>
      <c r="P169" t="s">
        <v>495</v>
      </c>
      <c r="Q169" t="s">
        <v>496</v>
      </c>
      <c r="R169" t="s">
        <v>385</v>
      </c>
      <c r="S169">
        <v>3</v>
      </c>
      <c r="T169">
        <f>LOG10(Table1[[#This Row],[Locus_count]]+1)</f>
        <v>0.6020599913279624</v>
      </c>
      <c r="U169">
        <f>(Table1[[#This Row],[log_Locus_count]]-MIN(Table1[log_Locus_count]))/(MAX(Table1[log_Locus_count])-MIN(Table1[log_Locus_count]))</f>
        <v>0.66666666666666674</v>
      </c>
      <c r="V169" t="s">
        <v>2095</v>
      </c>
      <c r="W169">
        <v>24</v>
      </c>
      <c r="X169">
        <f>LOG10(Table1[[#This Row],[Alleles_count]]+1)</f>
        <v>1.3979400086720377</v>
      </c>
      <c r="Y169">
        <f>(Table1[[#This Row],[log_Alleles_count]]-MIN(Table1[log_Alleles_count]))/(MAX(Table1[log_Alleles_count])-MIN(Table1[log_Alleles_count]))</f>
        <v>0.68748090745958113</v>
      </c>
      <c r="Z169">
        <v>0.85619999999999996</v>
      </c>
      <c r="AA169">
        <v>0.82779999999999998</v>
      </c>
      <c r="AB169">
        <v>0.88660000000000005</v>
      </c>
      <c r="AC169">
        <v>0.60960000000000003</v>
      </c>
      <c r="AD169" t="s">
        <v>82</v>
      </c>
      <c r="AE169" t="s">
        <v>82</v>
      </c>
      <c r="AF169">
        <v>0</v>
      </c>
      <c r="AG169">
        <v>1</v>
      </c>
      <c r="AH169" t="s">
        <v>1326</v>
      </c>
      <c r="AI169" t="s">
        <v>1256</v>
      </c>
      <c r="AJ169" t="s">
        <v>2096</v>
      </c>
      <c r="AK169">
        <v>3</v>
      </c>
      <c r="AL169" t="s">
        <v>236</v>
      </c>
      <c r="AM169" s="10">
        <v>1</v>
      </c>
      <c r="AN169">
        <f>(Table1[[#This Row],[HEG_expr_score]]-MIN(Table1[HEG_expr_score]))/(MAX(Table1[HEG_expr_score])-MIN(Table1[HEG_expr_score]))</f>
        <v>0.33333333333333331</v>
      </c>
      <c r="AO169">
        <f t="shared" si="2"/>
        <v>4.0064373337790995</v>
      </c>
      <c r="AP169">
        <v>278</v>
      </c>
    </row>
    <row r="170" spans="1:42" hidden="1" x14ac:dyDescent="0.3">
      <c r="A170">
        <v>42794</v>
      </c>
      <c r="B170" t="s">
        <v>2210</v>
      </c>
      <c r="C170">
        <f>LEN(Table1[[#This Row],[TCE_sequence]])</f>
        <v>15</v>
      </c>
      <c r="D170" t="s">
        <v>24</v>
      </c>
      <c r="E170">
        <v>1</v>
      </c>
      <c r="F170">
        <f>LOG10(Table1[[#This Row],[Mtb_NP_Prtn_count]]+1)</f>
        <v>0.3010299956639812</v>
      </c>
      <c r="G170">
        <f>(Table1[[#This Row],[log_Mtb_NP_Prtn_count]]-MIN(Table1[log_Mtb_NP_Prtn_count]))/(MAX(Table1[log_Mtb_NP_Prtn_count])-MIN(Table1[log_Mtb_NP_Prtn_count]))</f>
        <v>0.23137821315975918</v>
      </c>
      <c r="H170" t="s">
        <v>247</v>
      </c>
      <c r="I170">
        <v>1</v>
      </c>
      <c r="J170" t="s">
        <v>82</v>
      </c>
      <c r="K170">
        <v>0</v>
      </c>
      <c r="L170" t="s">
        <v>82</v>
      </c>
      <c r="M170">
        <v>0</v>
      </c>
      <c r="N170" t="s">
        <v>495</v>
      </c>
      <c r="O170" t="s">
        <v>496</v>
      </c>
      <c r="P170" t="s">
        <v>496</v>
      </c>
      <c r="Q170" t="s">
        <v>496</v>
      </c>
      <c r="R170" t="s">
        <v>427</v>
      </c>
      <c r="S170">
        <v>2</v>
      </c>
      <c r="T170">
        <f>LOG10(Table1[[#This Row],[Locus_count]]+1)</f>
        <v>0.47712125471966244</v>
      </c>
      <c r="U170">
        <f>(Table1[[#This Row],[log_Locus_count]]-MIN(Table1[log_Locus_count]))/(MAX(Table1[log_Locus_count])-MIN(Table1[log_Locus_count]))</f>
        <v>0.52832083357371873</v>
      </c>
      <c r="V170" t="s">
        <v>2211</v>
      </c>
      <c r="W170">
        <v>7</v>
      </c>
      <c r="X170">
        <f>LOG10(Table1[[#This Row],[Alleles_count]]+1)</f>
        <v>0.90308998699194354</v>
      </c>
      <c r="Y170">
        <f>(Table1[[#This Row],[log_Alleles_count]]-MIN(Table1[log_Alleles_count]))/(MAX(Table1[log_Alleles_count])-MIN(Table1[log_Alleles_count]))</f>
        <v>0.44412286644879784</v>
      </c>
      <c r="Z170">
        <v>0.92169999999999996</v>
      </c>
      <c r="AA170">
        <v>0.81979999999999997</v>
      </c>
      <c r="AB170">
        <v>0.85729999999999995</v>
      </c>
      <c r="AC170">
        <v>0.53659999999999997</v>
      </c>
      <c r="AD170" t="s">
        <v>2212</v>
      </c>
      <c r="AE170" t="s">
        <v>2213</v>
      </c>
      <c r="AF170">
        <v>1</v>
      </c>
      <c r="AG170">
        <v>0.99629999999999996</v>
      </c>
      <c r="AH170" t="s">
        <v>505</v>
      </c>
      <c r="AI170" t="s">
        <v>247</v>
      </c>
      <c r="AJ170" s="1">
        <v>42005</v>
      </c>
      <c r="AK170">
        <v>1</v>
      </c>
      <c r="AL170" t="s">
        <v>234</v>
      </c>
      <c r="AM170" s="12">
        <v>2</v>
      </c>
      <c r="AN170">
        <f>(Table1[[#This Row],[HEG_expr_score]]-MIN(Table1[HEG_expr_score]))/(MAX(Table1[HEG_expr_score])-MIN(Table1[HEG_expr_score]))</f>
        <v>0.66666666666666663</v>
      </c>
      <c r="AO170">
        <f t="shared" si="2"/>
        <v>3.7884885798489418</v>
      </c>
      <c r="AP170">
        <v>324</v>
      </c>
    </row>
    <row r="171" spans="1:42" hidden="1" x14ac:dyDescent="0.3">
      <c r="A171">
        <v>42797</v>
      </c>
      <c r="B171" t="s">
        <v>837</v>
      </c>
      <c r="C171">
        <f>LEN(Table1[[#This Row],[TCE_sequence]])</f>
        <v>20</v>
      </c>
      <c r="D171" t="s">
        <v>24</v>
      </c>
      <c r="E171">
        <v>1</v>
      </c>
      <c r="F171">
        <f>LOG10(Table1[[#This Row],[Mtb_NP_Prtn_count]]+1)</f>
        <v>0.3010299956639812</v>
      </c>
      <c r="G171">
        <f>(Table1[[#This Row],[log_Mtb_NP_Prtn_count]]-MIN(Table1[log_Mtb_NP_Prtn_count]))/(MAX(Table1[log_Mtb_NP_Prtn_count])-MIN(Table1[log_Mtb_NP_Prtn_count]))</f>
        <v>0.23137821315975918</v>
      </c>
      <c r="H171" t="s">
        <v>247</v>
      </c>
      <c r="I171">
        <v>1</v>
      </c>
      <c r="J171" t="s">
        <v>82</v>
      </c>
      <c r="K171">
        <v>0</v>
      </c>
      <c r="L171" t="s">
        <v>82</v>
      </c>
      <c r="M171">
        <v>0</v>
      </c>
      <c r="N171" t="s">
        <v>495</v>
      </c>
      <c r="O171" t="s">
        <v>496</v>
      </c>
      <c r="P171" t="s">
        <v>496</v>
      </c>
      <c r="Q171" t="s">
        <v>496</v>
      </c>
      <c r="R171" t="s">
        <v>419</v>
      </c>
      <c r="S171">
        <v>3</v>
      </c>
      <c r="T171">
        <f>LOG10(Table1[[#This Row],[Locus_count]]+1)</f>
        <v>0.6020599913279624</v>
      </c>
      <c r="U171">
        <f>(Table1[[#This Row],[log_Locus_count]]-MIN(Table1[log_Locus_count]))/(MAX(Table1[log_Locus_count])-MIN(Table1[log_Locus_count]))</f>
        <v>0.66666666666666674</v>
      </c>
      <c r="V171" t="s">
        <v>834</v>
      </c>
      <c r="W171">
        <v>13</v>
      </c>
      <c r="X171">
        <f>LOG10(Table1[[#This Row],[Alleles_count]]+1)</f>
        <v>1.146128035678238</v>
      </c>
      <c r="Y171">
        <f>(Table1[[#This Row],[log_Alleles_count]]-MIN(Table1[log_Alleles_count]))/(MAX(Table1[log_Alleles_count])-MIN(Table1[log_Alleles_count]))</f>
        <v>0.56364446052405415</v>
      </c>
      <c r="Z171">
        <v>0.96340000000000003</v>
      </c>
      <c r="AA171">
        <v>0.92020000000000002</v>
      </c>
      <c r="AB171">
        <v>0.90049999999999997</v>
      </c>
      <c r="AC171">
        <v>0.67449999999999999</v>
      </c>
      <c r="AD171" t="s">
        <v>838</v>
      </c>
      <c r="AE171" t="s">
        <v>839</v>
      </c>
      <c r="AF171">
        <v>1</v>
      </c>
      <c r="AG171">
        <v>0.99629999999999996</v>
      </c>
      <c r="AH171" t="s">
        <v>505</v>
      </c>
      <c r="AI171" t="s">
        <v>247</v>
      </c>
      <c r="AJ171" s="1">
        <v>43831</v>
      </c>
      <c r="AK171">
        <v>1</v>
      </c>
      <c r="AL171" t="s">
        <v>234</v>
      </c>
      <c r="AM171" s="10">
        <v>2</v>
      </c>
      <c r="AN171">
        <f>(Table1[[#This Row],[HEG_expr_score]]-MIN(Table1[HEG_expr_score]))/(MAX(Table1[HEG_expr_score])-MIN(Table1[HEG_expr_score]))</f>
        <v>0.66666666666666663</v>
      </c>
      <c r="AO171">
        <f t="shared" si="2"/>
        <v>4.0880560070171468</v>
      </c>
      <c r="AP171">
        <v>251</v>
      </c>
    </row>
    <row r="172" spans="1:42" hidden="1" x14ac:dyDescent="0.3">
      <c r="A172">
        <v>42798</v>
      </c>
      <c r="B172" t="s">
        <v>833</v>
      </c>
      <c r="C172">
        <f>LEN(Table1[[#This Row],[TCE_sequence]])</f>
        <v>25</v>
      </c>
      <c r="D172" t="s">
        <v>24</v>
      </c>
      <c r="E172">
        <v>1</v>
      </c>
      <c r="F172">
        <f>LOG10(Table1[[#This Row],[Mtb_NP_Prtn_count]]+1)</f>
        <v>0.3010299956639812</v>
      </c>
      <c r="G172">
        <f>(Table1[[#This Row],[log_Mtb_NP_Prtn_count]]-MIN(Table1[log_Mtb_NP_Prtn_count]))/(MAX(Table1[log_Mtb_NP_Prtn_count])-MIN(Table1[log_Mtb_NP_Prtn_count]))</f>
        <v>0.23137821315975918</v>
      </c>
      <c r="H172" t="s">
        <v>247</v>
      </c>
      <c r="I172">
        <v>1</v>
      </c>
      <c r="J172" t="s">
        <v>82</v>
      </c>
      <c r="K172">
        <v>0</v>
      </c>
      <c r="L172" t="s">
        <v>82</v>
      </c>
      <c r="M172">
        <v>0</v>
      </c>
      <c r="N172" t="s">
        <v>495</v>
      </c>
      <c r="O172" t="s">
        <v>496</v>
      </c>
      <c r="P172" t="s">
        <v>496</v>
      </c>
      <c r="Q172" t="s">
        <v>496</v>
      </c>
      <c r="R172" t="s">
        <v>419</v>
      </c>
      <c r="S172">
        <v>3</v>
      </c>
      <c r="T172">
        <f>LOG10(Table1[[#This Row],[Locus_count]]+1)</f>
        <v>0.6020599913279624</v>
      </c>
      <c r="U172">
        <f>(Table1[[#This Row],[log_Locus_count]]-MIN(Table1[log_Locus_count]))/(MAX(Table1[log_Locus_count])-MIN(Table1[log_Locus_count]))</f>
        <v>0.66666666666666674</v>
      </c>
      <c r="V172" t="s">
        <v>834</v>
      </c>
      <c r="W172">
        <v>13</v>
      </c>
      <c r="X172">
        <f>LOG10(Table1[[#This Row],[Alleles_count]]+1)</f>
        <v>1.146128035678238</v>
      </c>
      <c r="Y172">
        <f>(Table1[[#This Row],[log_Alleles_count]]-MIN(Table1[log_Alleles_count]))/(MAX(Table1[log_Alleles_count])-MIN(Table1[log_Alleles_count]))</f>
        <v>0.56364446052405415</v>
      </c>
      <c r="Z172">
        <v>0.96340000000000003</v>
      </c>
      <c r="AA172">
        <v>0.92020000000000002</v>
      </c>
      <c r="AB172">
        <v>0.90049999999999997</v>
      </c>
      <c r="AC172">
        <v>0.67449999999999999</v>
      </c>
      <c r="AD172" t="s">
        <v>835</v>
      </c>
      <c r="AE172" t="s">
        <v>836</v>
      </c>
      <c r="AF172">
        <v>2</v>
      </c>
      <c r="AG172">
        <v>0.99629999999999996</v>
      </c>
      <c r="AH172" t="s">
        <v>505</v>
      </c>
      <c r="AI172" t="s">
        <v>247</v>
      </c>
      <c r="AJ172" s="1">
        <v>45658</v>
      </c>
      <c r="AK172">
        <v>1</v>
      </c>
      <c r="AL172" t="s">
        <v>234</v>
      </c>
      <c r="AM172" s="12">
        <v>2</v>
      </c>
      <c r="AN172">
        <f>(Table1[[#This Row],[HEG_expr_score]]-MIN(Table1[HEG_expr_score]))/(MAX(Table1[HEG_expr_score])-MIN(Table1[HEG_expr_score]))</f>
        <v>0.66666666666666663</v>
      </c>
      <c r="AO172">
        <f t="shared" si="2"/>
        <v>4.0880560070171468</v>
      </c>
      <c r="AP172">
        <v>252</v>
      </c>
    </row>
    <row r="173" spans="1:42" hidden="1" x14ac:dyDescent="0.3">
      <c r="A173">
        <v>43166</v>
      </c>
      <c r="B173" t="s">
        <v>2297</v>
      </c>
      <c r="C173">
        <f>LEN(Table1[[#This Row],[TCE_sequence]])</f>
        <v>15</v>
      </c>
      <c r="D173" t="s">
        <v>550</v>
      </c>
      <c r="E173">
        <v>5</v>
      </c>
      <c r="F173">
        <f>LOG10(Table1[[#This Row],[Mtb_NP_Prtn_count]]+1)</f>
        <v>0.77815125038364363</v>
      </c>
      <c r="G173">
        <f>(Table1[[#This Row],[log_Mtb_NP_Prtn_count]]-MIN(Table1[log_Mtb_NP_Prtn_count]))/(MAX(Table1[log_Mtb_NP_Prtn_count])-MIN(Table1[log_Mtb_NP_Prtn_count]))</f>
        <v>0.59810400450184376</v>
      </c>
      <c r="H173" t="s">
        <v>551</v>
      </c>
      <c r="I173">
        <v>5</v>
      </c>
      <c r="J173" t="s">
        <v>82</v>
      </c>
      <c r="K173">
        <v>0</v>
      </c>
      <c r="L173" t="s">
        <v>2298</v>
      </c>
      <c r="M173">
        <v>4</v>
      </c>
      <c r="N173" t="s">
        <v>496</v>
      </c>
      <c r="O173" t="s">
        <v>496</v>
      </c>
      <c r="P173" t="s">
        <v>495</v>
      </c>
      <c r="Q173" t="s">
        <v>496</v>
      </c>
      <c r="R173" t="s">
        <v>406</v>
      </c>
      <c r="S173">
        <v>2</v>
      </c>
      <c r="T173">
        <f>LOG10(Table1[[#This Row],[Locus_count]]+1)</f>
        <v>0.47712125471966244</v>
      </c>
      <c r="U173">
        <f>(Table1[[#This Row],[log_Locus_count]]-MIN(Table1[log_Locus_count]))/(MAX(Table1[log_Locus_count])-MIN(Table1[log_Locus_count]))</f>
        <v>0.52832083357371873</v>
      </c>
      <c r="V173" t="s">
        <v>2299</v>
      </c>
      <c r="W173">
        <v>6</v>
      </c>
      <c r="X173">
        <f>LOG10(Table1[[#This Row],[Alleles_count]]+1)</f>
        <v>0.84509804001425681</v>
      </c>
      <c r="Y173">
        <f>(Table1[[#This Row],[log_Alleles_count]]-MIN(Table1[log_Alleles_count]))/(MAX(Table1[log_Alleles_count])-MIN(Table1[log_Alleles_count]))</f>
        <v>0.41560350504112153</v>
      </c>
      <c r="Z173">
        <v>0.75160000000000005</v>
      </c>
      <c r="AA173">
        <v>0.64270000000000005</v>
      </c>
      <c r="AB173">
        <v>0.72009999999999996</v>
      </c>
      <c r="AC173">
        <v>0.40200000000000002</v>
      </c>
      <c r="AD173" t="s">
        <v>2300</v>
      </c>
      <c r="AE173" t="s">
        <v>2301</v>
      </c>
      <c r="AF173">
        <v>1</v>
      </c>
      <c r="AG173">
        <v>1</v>
      </c>
      <c r="AH173" t="s">
        <v>2302</v>
      </c>
      <c r="AI173" t="s">
        <v>2303</v>
      </c>
      <c r="AJ173" t="s">
        <v>2304</v>
      </c>
      <c r="AK173">
        <v>5</v>
      </c>
      <c r="AL173" t="s">
        <v>236</v>
      </c>
      <c r="AM173" s="12">
        <v>1</v>
      </c>
      <c r="AN173">
        <f>(Table1[[#This Row],[HEG_expr_score]]-MIN(Table1[HEG_expr_score]))/(MAX(Table1[HEG_expr_score])-MIN(Table1[HEG_expr_score]))</f>
        <v>0.33333333333333331</v>
      </c>
      <c r="AO173">
        <f t="shared" si="2"/>
        <v>3.6269616764500174</v>
      </c>
      <c r="AP173">
        <v>355</v>
      </c>
    </row>
    <row r="174" spans="1:42" hidden="1" x14ac:dyDescent="0.3">
      <c r="A174">
        <v>43210</v>
      </c>
      <c r="B174" t="s">
        <v>2181</v>
      </c>
      <c r="C174">
        <f>LEN(Table1[[#This Row],[TCE_sequence]])</f>
        <v>13</v>
      </c>
      <c r="D174" t="s">
        <v>24</v>
      </c>
      <c r="E174">
        <v>1</v>
      </c>
      <c r="F174">
        <f>LOG10(Table1[[#This Row],[Mtb_NP_Prtn_count]]+1)</f>
        <v>0.3010299956639812</v>
      </c>
      <c r="G174">
        <f>(Table1[[#This Row],[log_Mtb_NP_Prtn_count]]-MIN(Table1[log_Mtb_NP_Prtn_count]))/(MAX(Table1[log_Mtb_NP_Prtn_count])-MIN(Table1[log_Mtb_NP_Prtn_count]))</f>
        <v>0.23137821315975918</v>
      </c>
      <c r="H174" t="s">
        <v>247</v>
      </c>
      <c r="I174">
        <v>1</v>
      </c>
      <c r="J174" t="s">
        <v>82</v>
      </c>
      <c r="K174">
        <v>0</v>
      </c>
      <c r="L174" t="s">
        <v>82</v>
      </c>
      <c r="M174">
        <v>0</v>
      </c>
      <c r="N174" t="s">
        <v>495</v>
      </c>
      <c r="O174" t="s">
        <v>496</v>
      </c>
      <c r="P174" t="s">
        <v>496</v>
      </c>
      <c r="Q174" t="s">
        <v>496</v>
      </c>
      <c r="R174" t="s">
        <v>413</v>
      </c>
      <c r="S174">
        <v>3</v>
      </c>
      <c r="T174">
        <f>LOG10(Table1[[#This Row],[Locus_count]]+1)</f>
        <v>0.6020599913279624</v>
      </c>
      <c r="U174">
        <f>(Table1[[#This Row],[log_Locus_count]]-MIN(Table1[log_Locus_count]))/(MAX(Table1[log_Locus_count])-MIN(Table1[log_Locus_count]))</f>
        <v>0.66666666666666674</v>
      </c>
      <c r="V174" t="s">
        <v>2182</v>
      </c>
      <c r="W174">
        <v>6</v>
      </c>
      <c r="X174">
        <f>LOG10(Table1[[#This Row],[Alleles_count]]+1)</f>
        <v>0.84509804001425681</v>
      </c>
      <c r="Y174">
        <f>(Table1[[#This Row],[log_Alleles_count]]-MIN(Table1[log_Alleles_count]))/(MAX(Table1[log_Alleles_count])-MIN(Table1[log_Alleles_count]))</f>
        <v>0.41560350504112153</v>
      </c>
      <c r="Z174">
        <v>0.87</v>
      </c>
      <c r="AA174">
        <v>0.93799999999999994</v>
      </c>
      <c r="AB174">
        <v>0.7611</v>
      </c>
      <c r="AC174">
        <v>0.4385</v>
      </c>
      <c r="AD174" t="s">
        <v>82</v>
      </c>
      <c r="AE174" t="s">
        <v>82</v>
      </c>
      <c r="AF174">
        <v>0</v>
      </c>
      <c r="AG174">
        <v>1</v>
      </c>
      <c r="AH174" t="s">
        <v>563</v>
      </c>
      <c r="AI174" t="s">
        <v>247</v>
      </c>
      <c r="AJ174" t="s">
        <v>2183</v>
      </c>
      <c r="AK174">
        <v>1</v>
      </c>
      <c r="AL174" t="s">
        <v>234</v>
      </c>
      <c r="AM174" s="12">
        <v>2</v>
      </c>
      <c r="AN174">
        <f>(Table1[[#This Row],[HEG_expr_score]]-MIN(Table1[HEG_expr_score]))/(MAX(Table1[HEG_expr_score])-MIN(Table1[HEG_expr_score]))</f>
        <v>0.66666666666666663</v>
      </c>
      <c r="AO174">
        <f t="shared" si="2"/>
        <v>3.8503150515342139</v>
      </c>
      <c r="AP174">
        <v>312</v>
      </c>
    </row>
    <row r="175" spans="1:42" hidden="1" x14ac:dyDescent="0.3">
      <c r="A175">
        <v>43332</v>
      </c>
      <c r="B175" t="s">
        <v>1981</v>
      </c>
      <c r="C175">
        <f>LEN(Table1[[#This Row],[TCE_sequence]])</f>
        <v>20</v>
      </c>
      <c r="D175" t="s">
        <v>26</v>
      </c>
      <c r="E175">
        <v>1</v>
      </c>
      <c r="F175">
        <f>LOG10(Table1[[#This Row],[Mtb_NP_Prtn_count]]+1)</f>
        <v>0.3010299956639812</v>
      </c>
      <c r="G175">
        <f>(Table1[[#This Row],[log_Mtb_NP_Prtn_count]]-MIN(Table1[log_Mtb_NP_Prtn_count]))/(MAX(Table1[log_Mtb_NP_Prtn_count])-MIN(Table1[log_Mtb_NP_Prtn_count]))</f>
        <v>0.23137821315975918</v>
      </c>
      <c r="H175" t="s">
        <v>243</v>
      </c>
      <c r="I175">
        <v>1</v>
      </c>
      <c r="J175" t="s">
        <v>82</v>
      </c>
      <c r="K175">
        <v>0</v>
      </c>
      <c r="L175" t="s">
        <v>516</v>
      </c>
      <c r="M175">
        <v>1</v>
      </c>
      <c r="N175" t="s">
        <v>496</v>
      </c>
      <c r="O175" t="s">
        <v>496</v>
      </c>
      <c r="P175" t="s">
        <v>495</v>
      </c>
      <c r="Q175" t="s">
        <v>496</v>
      </c>
      <c r="R175" t="s">
        <v>439</v>
      </c>
      <c r="S175">
        <v>4</v>
      </c>
      <c r="T175">
        <f>LOG10(Table1[[#This Row],[Locus_count]]+1)</f>
        <v>0.69897000433601886</v>
      </c>
      <c r="U175">
        <f>(Table1[[#This Row],[log_Locus_count]]-MIN(Table1[log_Locus_count]))/(MAX(Table1[log_Locus_count])-MIN(Table1[log_Locus_count]))</f>
        <v>0.77397603162912088</v>
      </c>
      <c r="V175" t="s">
        <v>1982</v>
      </c>
      <c r="W175">
        <v>40</v>
      </c>
      <c r="X175">
        <f>LOG10(Table1[[#This Row],[Alleles_count]]+1)</f>
        <v>1.6127838567197355</v>
      </c>
      <c r="Y175">
        <f>(Table1[[#This Row],[log_Alleles_count]]-MIN(Table1[log_Alleles_count]))/(MAX(Table1[log_Alleles_count])-MIN(Table1[log_Alleles_count]))</f>
        <v>0.7931371178131621</v>
      </c>
      <c r="Z175">
        <v>1</v>
      </c>
      <c r="AA175">
        <v>0.99919999999999998</v>
      </c>
      <c r="AB175">
        <v>0.99109999999999998</v>
      </c>
      <c r="AC175">
        <v>0.50339999999999996</v>
      </c>
      <c r="AD175" t="s">
        <v>1983</v>
      </c>
      <c r="AE175" t="s">
        <v>1984</v>
      </c>
      <c r="AF175">
        <v>2</v>
      </c>
      <c r="AG175">
        <v>0.99629999999999996</v>
      </c>
      <c r="AH175" t="s">
        <v>505</v>
      </c>
      <c r="AI175" t="s">
        <v>243</v>
      </c>
      <c r="AJ175" t="s">
        <v>1985</v>
      </c>
      <c r="AK175">
        <v>1</v>
      </c>
      <c r="AL175" t="s">
        <v>236</v>
      </c>
      <c r="AM175" s="10">
        <v>1</v>
      </c>
      <c r="AN175">
        <f>(Table1[[#This Row],[HEG_expr_score]]-MIN(Table1[HEG_expr_score]))/(MAX(Table1[HEG_expr_score])-MIN(Table1[HEG_expr_score]))</f>
        <v>0.33333333333333331</v>
      </c>
      <c r="AO175">
        <f t="shared" si="2"/>
        <v>4.1281246959353748</v>
      </c>
      <c r="AP175">
        <v>236</v>
      </c>
    </row>
    <row r="176" spans="1:42" hidden="1" x14ac:dyDescent="0.3">
      <c r="A176">
        <v>43447</v>
      </c>
      <c r="B176" t="s">
        <v>1560</v>
      </c>
      <c r="C176">
        <f>LEN(Table1[[#This Row],[TCE_sequence]])</f>
        <v>20</v>
      </c>
      <c r="D176" t="s">
        <v>34</v>
      </c>
      <c r="E176">
        <v>1</v>
      </c>
      <c r="F176">
        <f>LOG10(Table1[[#This Row],[Mtb_NP_Prtn_count]]+1)</f>
        <v>0.3010299956639812</v>
      </c>
      <c r="G176">
        <f>(Table1[[#This Row],[log_Mtb_NP_Prtn_count]]-MIN(Table1[log_Mtb_NP_Prtn_count]))/(MAX(Table1[log_Mtb_NP_Prtn_count])-MIN(Table1[log_Mtb_NP_Prtn_count]))</f>
        <v>0.23137821315975918</v>
      </c>
      <c r="H176" t="s">
        <v>279</v>
      </c>
      <c r="I176">
        <v>1</v>
      </c>
      <c r="J176" t="s">
        <v>82</v>
      </c>
      <c r="K176">
        <v>0</v>
      </c>
      <c r="L176" t="s">
        <v>82</v>
      </c>
      <c r="M176">
        <v>0</v>
      </c>
      <c r="N176" t="s">
        <v>495</v>
      </c>
      <c r="O176" t="s">
        <v>496</v>
      </c>
      <c r="P176" t="s">
        <v>496</v>
      </c>
      <c r="Q176" t="s">
        <v>496</v>
      </c>
      <c r="R176" t="s">
        <v>412</v>
      </c>
      <c r="S176">
        <v>7</v>
      </c>
      <c r="T176">
        <f>LOG10(Table1[[#This Row],[Locus_count]]+1)</f>
        <v>0.90308998699194354</v>
      </c>
      <c r="U176">
        <f>(Table1[[#This Row],[log_Locus_count]]-MIN(Table1[log_Locus_count]))/(MAX(Table1[log_Locus_count])-MIN(Table1[log_Locus_count]))</f>
        <v>1</v>
      </c>
      <c r="V176" t="s">
        <v>1561</v>
      </c>
      <c r="W176">
        <v>51</v>
      </c>
      <c r="X176">
        <f>LOG10(Table1[[#This Row],[Alleles_count]]+1)</f>
        <v>1.7160033436347992</v>
      </c>
      <c r="Y176">
        <f>(Table1[[#This Row],[log_Alleles_count]]-MIN(Table1[log_Alleles_count]))/(MAX(Table1[log_Alleles_count])-MIN(Table1[log_Alleles_count]))</f>
        <v>0.84389854254646635</v>
      </c>
      <c r="Z176">
        <v>1</v>
      </c>
      <c r="AA176">
        <v>1</v>
      </c>
      <c r="AB176">
        <v>0.99980000000000002</v>
      </c>
      <c r="AC176">
        <v>0.89880000000000004</v>
      </c>
      <c r="AD176" t="s">
        <v>1562</v>
      </c>
      <c r="AE176" t="s">
        <v>1563</v>
      </c>
      <c r="AF176">
        <v>2</v>
      </c>
      <c r="AG176">
        <v>1</v>
      </c>
      <c r="AH176" t="s">
        <v>563</v>
      </c>
      <c r="AI176" t="s">
        <v>279</v>
      </c>
      <c r="AJ176" t="s">
        <v>1441</v>
      </c>
      <c r="AK176">
        <v>1</v>
      </c>
      <c r="AL176" t="s">
        <v>236</v>
      </c>
      <c r="AM176" s="12">
        <v>1</v>
      </c>
      <c r="AN176">
        <f>(Table1[[#This Row],[HEG_expr_score]]-MIN(Table1[HEG_expr_score]))/(MAX(Table1[HEG_expr_score])-MIN(Table1[HEG_expr_score]))</f>
        <v>0.33333333333333331</v>
      </c>
      <c r="AO176">
        <f t="shared" si="2"/>
        <v>4.4086100890395583</v>
      </c>
      <c r="AP176">
        <v>108</v>
      </c>
    </row>
    <row r="177" spans="1:42" hidden="1" x14ac:dyDescent="0.3">
      <c r="A177">
        <v>43504</v>
      </c>
      <c r="B177" t="s">
        <v>526</v>
      </c>
      <c r="C177">
        <f>LEN(Table1[[#This Row],[TCE_sequence]])</f>
        <v>20</v>
      </c>
      <c r="D177" t="s">
        <v>27</v>
      </c>
      <c r="E177">
        <v>1</v>
      </c>
      <c r="F177">
        <f>LOG10(Table1[[#This Row],[Mtb_NP_Prtn_count]]+1)</f>
        <v>0.3010299956639812</v>
      </c>
      <c r="G177">
        <f>(Table1[[#This Row],[log_Mtb_NP_Prtn_count]]-MIN(Table1[log_Mtb_NP_Prtn_count]))/(MAX(Table1[log_Mtb_NP_Prtn_count])-MIN(Table1[log_Mtb_NP_Prtn_count]))</f>
        <v>0.23137821315975918</v>
      </c>
      <c r="H177" t="s">
        <v>314</v>
      </c>
      <c r="I177">
        <v>1</v>
      </c>
      <c r="J177" t="s">
        <v>82</v>
      </c>
      <c r="K177">
        <v>0</v>
      </c>
      <c r="L177" t="s">
        <v>82</v>
      </c>
      <c r="M177">
        <v>0</v>
      </c>
      <c r="N177" t="s">
        <v>495</v>
      </c>
      <c r="O177" t="s">
        <v>496</v>
      </c>
      <c r="P177" t="s">
        <v>496</v>
      </c>
      <c r="Q177" t="s">
        <v>496</v>
      </c>
      <c r="R177" t="s">
        <v>409</v>
      </c>
      <c r="S177">
        <v>1</v>
      </c>
      <c r="T177">
        <f>LOG10(Table1[[#This Row],[Locus_count]]+1)</f>
        <v>0.3010299956639812</v>
      </c>
      <c r="U177">
        <f>(Table1[[#This Row],[log_Locus_count]]-MIN(Table1[log_Locus_count]))/(MAX(Table1[log_Locus_count])-MIN(Table1[log_Locus_count]))</f>
        <v>0.33333333333333337</v>
      </c>
      <c r="V177" t="s">
        <v>527</v>
      </c>
      <c r="W177">
        <v>18</v>
      </c>
      <c r="X177">
        <f>LOG10(Table1[[#This Row],[Alleles_count]]+1)</f>
        <v>1.2787536009528289</v>
      </c>
      <c r="Y177">
        <f>(Table1[[#This Row],[log_Alleles_count]]-MIN(Table1[log_Alleles_count]))/(MAX(Table1[log_Alleles_count])-MIN(Table1[log_Alleles_count]))</f>
        <v>0.62886724791242643</v>
      </c>
      <c r="Z177">
        <v>0.2427</v>
      </c>
      <c r="AA177">
        <v>0.2006</v>
      </c>
      <c r="AB177">
        <v>0.1565</v>
      </c>
      <c r="AC177">
        <v>0.1321</v>
      </c>
      <c r="AD177" t="s">
        <v>528</v>
      </c>
      <c r="AE177" t="s">
        <v>529</v>
      </c>
      <c r="AF177">
        <v>1</v>
      </c>
      <c r="AG177">
        <v>0.99270000000000003</v>
      </c>
      <c r="AH177" t="s">
        <v>530</v>
      </c>
      <c r="AI177" t="s">
        <v>314</v>
      </c>
      <c r="AJ177" t="s">
        <v>531</v>
      </c>
      <c r="AK177">
        <v>1</v>
      </c>
      <c r="AL177" t="s">
        <v>236</v>
      </c>
      <c r="AM177" s="10">
        <v>1</v>
      </c>
      <c r="AN177">
        <f>(Table1[[#This Row],[HEG_expr_score]]-MIN(Table1[HEG_expr_score]))/(MAX(Table1[HEG_expr_score])-MIN(Table1[HEG_expr_score]))</f>
        <v>0.33333333333333331</v>
      </c>
      <c r="AO177">
        <f t="shared" si="2"/>
        <v>2.7623121277388525</v>
      </c>
      <c r="AP177">
        <v>504</v>
      </c>
    </row>
    <row r="178" spans="1:42" hidden="1" x14ac:dyDescent="0.3">
      <c r="A178">
        <v>43513</v>
      </c>
      <c r="B178" t="s">
        <v>571</v>
      </c>
      <c r="C178">
        <f>LEN(Table1[[#This Row],[TCE_sequence]])</f>
        <v>15</v>
      </c>
      <c r="D178" t="s">
        <v>520</v>
      </c>
      <c r="E178">
        <v>2</v>
      </c>
      <c r="F178">
        <f>LOG10(Table1[[#This Row],[Mtb_NP_Prtn_count]]+1)</f>
        <v>0.47712125471966244</v>
      </c>
      <c r="G178">
        <f>(Table1[[#This Row],[log_Mtb_NP_Prtn_count]]-MIN(Table1[log_Mtb_NP_Prtn_count]))/(MAX(Table1[log_Mtb_NP_Prtn_count])-MIN(Table1[log_Mtb_NP_Prtn_count]))</f>
        <v>0.36672579134208461</v>
      </c>
      <c r="H178" t="s">
        <v>521</v>
      </c>
      <c r="I178">
        <v>2</v>
      </c>
      <c r="J178" t="s">
        <v>82</v>
      </c>
      <c r="K178">
        <v>0</v>
      </c>
      <c r="L178" t="s">
        <v>522</v>
      </c>
      <c r="M178">
        <v>2</v>
      </c>
      <c r="N178" t="s">
        <v>496</v>
      </c>
      <c r="O178" t="s">
        <v>496</v>
      </c>
      <c r="P178" t="s">
        <v>495</v>
      </c>
      <c r="Q178" t="s">
        <v>496</v>
      </c>
      <c r="R178" t="s">
        <v>410</v>
      </c>
      <c r="S178">
        <v>1</v>
      </c>
      <c r="T178">
        <f>LOG10(Table1[[#This Row],[Locus_count]]+1)</f>
        <v>0.3010299956639812</v>
      </c>
      <c r="U178">
        <f>(Table1[[#This Row],[log_Locus_count]]-MIN(Table1[log_Locus_count]))/(MAX(Table1[log_Locus_count])-MIN(Table1[log_Locus_count]))</f>
        <v>0.33333333333333337</v>
      </c>
      <c r="V178" t="s">
        <v>572</v>
      </c>
      <c r="W178">
        <v>12</v>
      </c>
      <c r="X178">
        <f>LOG10(Table1[[#This Row],[Alleles_count]]+1)</f>
        <v>1.1139433523068367</v>
      </c>
      <c r="Y178">
        <f>(Table1[[#This Row],[log_Alleles_count]]-MIN(Table1[log_Alleles_count]))/(MAX(Table1[log_Alleles_count])-MIN(Table1[log_Alleles_count]))</f>
        <v>0.54781663158060112</v>
      </c>
      <c r="Z178">
        <v>0.5272</v>
      </c>
      <c r="AA178">
        <v>0.38240000000000002</v>
      </c>
      <c r="AB178">
        <v>0.1779</v>
      </c>
      <c r="AC178">
        <v>0.22120000000000001</v>
      </c>
      <c r="AD178" t="s">
        <v>82</v>
      </c>
      <c r="AE178" t="s">
        <v>82</v>
      </c>
      <c r="AF178">
        <v>0</v>
      </c>
      <c r="AG178">
        <v>1</v>
      </c>
      <c r="AH178" t="s">
        <v>524</v>
      </c>
      <c r="AI178" t="s">
        <v>573</v>
      </c>
      <c r="AJ178" t="s">
        <v>574</v>
      </c>
      <c r="AK178">
        <v>2</v>
      </c>
      <c r="AL178" t="s">
        <v>236</v>
      </c>
      <c r="AM178" s="12">
        <v>1</v>
      </c>
      <c r="AN178">
        <f>(Table1[[#This Row],[HEG_expr_score]]-MIN(Table1[HEG_expr_score]))/(MAX(Table1[HEG_expr_score])-MIN(Table1[HEG_expr_score]))</f>
        <v>0.33333333333333331</v>
      </c>
      <c r="AO178">
        <f t="shared" si="2"/>
        <v>3.1084090895893528</v>
      </c>
      <c r="AP178">
        <v>459</v>
      </c>
    </row>
    <row r="179" spans="1:42" hidden="1" x14ac:dyDescent="0.3">
      <c r="A179">
        <v>43950</v>
      </c>
      <c r="B179" t="s">
        <v>1867</v>
      </c>
      <c r="C179">
        <f>LEN(Table1[[#This Row],[TCE_sequence]])</f>
        <v>20</v>
      </c>
      <c r="D179" t="s">
        <v>26</v>
      </c>
      <c r="E179">
        <v>1</v>
      </c>
      <c r="F179">
        <f>LOG10(Table1[[#This Row],[Mtb_NP_Prtn_count]]+1)</f>
        <v>0.3010299956639812</v>
      </c>
      <c r="G179">
        <f>(Table1[[#This Row],[log_Mtb_NP_Prtn_count]]-MIN(Table1[log_Mtb_NP_Prtn_count]))/(MAX(Table1[log_Mtb_NP_Prtn_count])-MIN(Table1[log_Mtb_NP_Prtn_count]))</f>
        <v>0.23137821315975918</v>
      </c>
      <c r="H179" t="s">
        <v>243</v>
      </c>
      <c r="I179">
        <v>1</v>
      </c>
      <c r="J179" t="s">
        <v>82</v>
      </c>
      <c r="K179">
        <v>0</v>
      </c>
      <c r="L179" t="s">
        <v>516</v>
      </c>
      <c r="M179">
        <v>1</v>
      </c>
      <c r="N179" t="s">
        <v>496</v>
      </c>
      <c r="O179" t="s">
        <v>496</v>
      </c>
      <c r="P179" t="s">
        <v>495</v>
      </c>
      <c r="Q179" t="s">
        <v>496</v>
      </c>
      <c r="R179" t="s">
        <v>439</v>
      </c>
      <c r="S179">
        <v>4</v>
      </c>
      <c r="T179">
        <f>LOG10(Table1[[#This Row],[Locus_count]]+1)</f>
        <v>0.69897000433601886</v>
      </c>
      <c r="U179">
        <f>(Table1[[#This Row],[log_Locus_count]]-MIN(Table1[log_Locus_count]))/(MAX(Table1[log_Locus_count])-MIN(Table1[log_Locus_count]))</f>
        <v>0.77397603162912088</v>
      </c>
      <c r="V179" t="s">
        <v>1868</v>
      </c>
      <c r="W179">
        <v>65</v>
      </c>
      <c r="X179">
        <f>LOG10(Table1[[#This Row],[Alleles_count]]+1)</f>
        <v>1.8195439355418688</v>
      </c>
      <c r="Y179">
        <f>(Table1[[#This Row],[log_Alleles_count]]-MIN(Table1[log_Alleles_count]))/(MAX(Table1[log_Alleles_count])-MIN(Table1[log_Alleles_count]))</f>
        <v>0.89481788074524449</v>
      </c>
      <c r="Z179">
        <v>1</v>
      </c>
      <c r="AA179">
        <v>0.99929999999999997</v>
      </c>
      <c r="AB179">
        <v>0.98409999999999997</v>
      </c>
      <c r="AC179">
        <v>0.84809999999999997</v>
      </c>
      <c r="AD179" t="s">
        <v>82</v>
      </c>
      <c r="AE179" t="s">
        <v>82</v>
      </c>
      <c r="AF179">
        <v>0</v>
      </c>
      <c r="AG179">
        <v>0.99629999999999996</v>
      </c>
      <c r="AH179" t="s">
        <v>505</v>
      </c>
      <c r="AI179" t="s">
        <v>243</v>
      </c>
      <c r="AJ179" t="s">
        <v>1316</v>
      </c>
      <c r="AK179">
        <v>1</v>
      </c>
      <c r="AL179" t="s">
        <v>236</v>
      </c>
      <c r="AM179" s="10">
        <v>1</v>
      </c>
      <c r="AN179">
        <f>(Table1[[#This Row],[HEG_expr_score]]-MIN(Table1[HEG_expr_score]))/(MAX(Table1[HEG_expr_score])-MIN(Table1[HEG_expr_score]))</f>
        <v>0.33333333333333331</v>
      </c>
      <c r="AO179">
        <f t="shared" si="2"/>
        <v>4.2298054588674576</v>
      </c>
      <c r="AP179">
        <v>197</v>
      </c>
    </row>
    <row r="180" spans="1:42" hidden="1" x14ac:dyDescent="0.3">
      <c r="A180">
        <v>44327</v>
      </c>
      <c r="B180" t="s">
        <v>695</v>
      </c>
      <c r="C180">
        <f>LEN(Table1[[#This Row],[TCE_sequence]])</f>
        <v>9</v>
      </c>
      <c r="D180" t="s">
        <v>25</v>
      </c>
      <c r="E180">
        <v>1</v>
      </c>
      <c r="F180">
        <f>LOG10(Table1[[#This Row],[Mtb_NP_Prtn_count]]+1)</f>
        <v>0.3010299956639812</v>
      </c>
      <c r="G180">
        <f>(Table1[[#This Row],[log_Mtb_NP_Prtn_count]]-MIN(Table1[log_Mtb_NP_Prtn_count]))/(MAX(Table1[log_Mtb_NP_Prtn_count])-MIN(Table1[log_Mtb_NP_Prtn_count]))</f>
        <v>0.23137821315975918</v>
      </c>
      <c r="H180" t="s">
        <v>241</v>
      </c>
      <c r="I180">
        <v>1</v>
      </c>
      <c r="J180" t="s">
        <v>82</v>
      </c>
      <c r="K180">
        <v>0</v>
      </c>
      <c r="L180" t="s">
        <v>82</v>
      </c>
      <c r="M180">
        <v>0</v>
      </c>
      <c r="N180" t="s">
        <v>495</v>
      </c>
      <c r="O180" t="s">
        <v>496</v>
      </c>
      <c r="P180" t="s">
        <v>496</v>
      </c>
      <c r="Q180" t="s">
        <v>496</v>
      </c>
      <c r="R180" t="s">
        <v>385</v>
      </c>
      <c r="S180">
        <v>3</v>
      </c>
      <c r="T180">
        <f>LOG10(Table1[[#This Row],[Locus_count]]+1)</f>
        <v>0.6020599913279624</v>
      </c>
      <c r="U180">
        <f>(Table1[[#This Row],[log_Locus_count]]-MIN(Table1[log_Locus_count]))/(MAX(Table1[log_Locus_count])-MIN(Table1[log_Locus_count]))</f>
        <v>0.66666666666666674</v>
      </c>
      <c r="V180" t="s">
        <v>696</v>
      </c>
      <c r="W180">
        <v>17</v>
      </c>
      <c r="X180">
        <f>LOG10(Table1[[#This Row],[Alleles_count]]+1)</f>
        <v>1.255272505103306</v>
      </c>
      <c r="Y180">
        <f>(Table1[[#This Row],[log_Alleles_count]]-MIN(Table1[log_Alleles_count]))/(MAX(Table1[log_Alleles_count])-MIN(Table1[log_Alleles_count]))</f>
        <v>0.61731968150568906</v>
      </c>
      <c r="Z180">
        <v>0.73799999999999999</v>
      </c>
      <c r="AA180">
        <v>0.66800000000000004</v>
      </c>
      <c r="AB180">
        <v>0.7167</v>
      </c>
      <c r="AC180">
        <v>0.27339999999999998</v>
      </c>
      <c r="AD180" t="s">
        <v>82</v>
      </c>
      <c r="AE180" t="s">
        <v>82</v>
      </c>
      <c r="AF180">
        <v>0</v>
      </c>
      <c r="AG180">
        <v>1</v>
      </c>
      <c r="AH180" t="s">
        <v>563</v>
      </c>
      <c r="AI180" t="s">
        <v>241</v>
      </c>
      <c r="AJ180" t="s">
        <v>639</v>
      </c>
      <c r="AK180">
        <v>1</v>
      </c>
      <c r="AL180" t="s">
        <v>236</v>
      </c>
      <c r="AM180" s="12">
        <v>1</v>
      </c>
      <c r="AN180">
        <f>(Table1[[#This Row],[HEG_expr_score]]-MIN(Table1[HEG_expr_score]))/(MAX(Table1[HEG_expr_score])-MIN(Table1[HEG_expr_score]))</f>
        <v>0.33333333333333331</v>
      </c>
      <c r="AO180">
        <f t="shared" si="2"/>
        <v>3.5866978946654484</v>
      </c>
      <c r="AP180">
        <v>365</v>
      </c>
    </row>
    <row r="181" spans="1:42" hidden="1" x14ac:dyDescent="0.3">
      <c r="A181">
        <v>44381</v>
      </c>
      <c r="B181" t="s">
        <v>2897</v>
      </c>
      <c r="C181">
        <f>LEN(Table1[[#This Row],[TCE_sequence]])</f>
        <v>20</v>
      </c>
      <c r="D181" t="s">
        <v>34</v>
      </c>
      <c r="E181">
        <v>1</v>
      </c>
      <c r="F181">
        <f>LOG10(Table1[[#This Row],[Mtb_NP_Prtn_count]]+1)</f>
        <v>0.3010299956639812</v>
      </c>
      <c r="G181">
        <f>(Table1[[#This Row],[log_Mtb_NP_Prtn_count]]-MIN(Table1[log_Mtb_NP_Prtn_count]))/(MAX(Table1[log_Mtb_NP_Prtn_count])-MIN(Table1[log_Mtb_NP_Prtn_count]))</f>
        <v>0.23137821315975918</v>
      </c>
      <c r="H181" t="s">
        <v>279</v>
      </c>
      <c r="I181">
        <v>1</v>
      </c>
      <c r="J181" t="s">
        <v>82</v>
      </c>
      <c r="K181">
        <v>0</v>
      </c>
      <c r="L181" t="s">
        <v>82</v>
      </c>
      <c r="M181">
        <v>0</v>
      </c>
      <c r="N181" t="s">
        <v>495</v>
      </c>
      <c r="O181" t="s">
        <v>496</v>
      </c>
      <c r="P181" t="s">
        <v>496</v>
      </c>
      <c r="Q181" t="s">
        <v>496</v>
      </c>
      <c r="R181" t="s">
        <v>409</v>
      </c>
      <c r="S181">
        <v>1</v>
      </c>
      <c r="T181">
        <f>LOG10(Table1[[#This Row],[Locus_count]]+1)</f>
        <v>0.3010299956639812</v>
      </c>
      <c r="U181">
        <f>(Table1[[#This Row],[log_Locus_count]]-MIN(Table1[log_Locus_count]))/(MAX(Table1[log_Locus_count])-MIN(Table1[log_Locus_count]))</f>
        <v>0.33333333333333337</v>
      </c>
      <c r="V181" t="s">
        <v>2898</v>
      </c>
      <c r="W181">
        <v>2</v>
      </c>
      <c r="X181">
        <f>LOG10(Table1[[#This Row],[Alleles_count]]+1)</f>
        <v>0.47712125471966244</v>
      </c>
      <c r="Y181">
        <f>(Table1[[#This Row],[log_Alleles_count]]-MIN(Table1[log_Alleles_count]))/(MAX(Table1[log_Alleles_count])-MIN(Table1[log_Alleles_count]))</f>
        <v>0.23463936301137822</v>
      </c>
      <c r="Z181">
        <v>0.12920000000000001</v>
      </c>
      <c r="AA181">
        <v>3.1399999999999997E-2</v>
      </c>
      <c r="AB181">
        <v>7.4999999999999997E-3</v>
      </c>
      <c r="AC181">
        <v>0</v>
      </c>
      <c r="AD181" t="s">
        <v>2899</v>
      </c>
      <c r="AE181" t="s">
        <v>2900</v>
      </c>
      <c r="AF181">
        <v>1</v>
      </c>
      <c r="AG181">
        <v>1</v>
      </c>
      <c r="AH181" t="s">
        <v>563</v>
      </c>
      <c r="AI181" t="s">
        <v>279</v>
      </c>
      <c r="AJ181" t="s">
        <v>2901</v>
      </c>
      <c r="AK181">
        <v>1</v>
      </c>
      <c r="AL181" t="s">
        <v>236</v>
      </c>
      <c r="AM181" s="10">
        <v>1</v>
      </c>
      <c r="AN181">
        <f>(Table1[[#This Row],[HEG_expr_score]]-MIN(Table1[HEG_expr_score]))/(MAX(Table1[HEG_expr_score])-MIN(Table1[HEG_expr_score]))</f>
        <v>0.33333333333333331</v>
      </c>
      <c r="AO181">
        <f t="shared" si="2"/>
        <v>2.2618842428378043</v>
      </c>
      <c r="AP181">
        <v>566</v>
      </c>
    </row>
    <row r="182" spans="1:42" hidden="1" x14ac:dyDescent="0.3">
      <c r="A182">
        <v>44653</v>
      </c>
      <c r="B182" t="s">
        <v>2355</v>
      </c>
      <c r="C182">
        <f>LEN(Table1[[#This Row],[TCE_sequence]])</f>
        <v>20</v>
      </c>
      <c r="D182" t="s">
        <v>24</v>
      </c>
      <c r="E182">
        <v>1</v>
      </c>
      <c r="F182">
        <f>LOG10(Table1[[#This Row],[Mtb_NP_Prtn_count]]+1)</f>
        <v>0.3010299956639812</v>
      </c>
      <c r="G182">
        <f>(Table1[[#This Row],[log_Mtb_NP_Prtn_count]]-MIN(Table1[log_Mtb_NP_Prtn_count]))/(MAX(Table1[log_Mtb_NP_Prtn_count])-MIN(Table1[log_Mtb_NP_Prtn_count]))</f>
        <v>0.23137821315975918</v>
      </c>
      <c r="H182" t="s">
        <v>247</v>
      </c>
      <c r="I182">
        <v>1</v>
      </c>
      <c r="J182" t="s">
        <v>82</v>
      </c>
      <c r="K182">
        <v>0</v>
      </c>
      <c r="L182" t="s">
        <v>82</v>
      </c>
      <c r="M182">
        <v>0</v>
      </c>
      <c r="N182" t="s">
        <v>495</v>
      </c>
      <c r="O182" t="s">
        <v>496</v>
      </c>
      <c r="P182" t="s">
        <v>496</v>
      </c>
      <c r="Q182" t="s">
        <v>496</v>
      </c>
      <c r="R182" t="s">
        <v>417</v>
      </c>
      <c r="S182">
        <v>1</v>
      </c>
      <c r="T182">
        <f>LOG10(Table1[[#This Row],[Locus_count]]+1)</f>
        <v>0.3010299956639812</v>
      </c>
      <c r="U182">
        <f>(Table1[[#This Row],[log_Locus_count]]-MIN(Table1[log_Locus_count]))/(MAX(Table1[log_Locus_count])-MIN(Table1[log_Locus_count]))</f>
        <v>0.33333333333333337</v>
      </c>
      <c r="V182" t="s">
        <v>2356</v>
      </c>
      <c r="W182">
        <v>4</v>
      </c>
      <c r="X182">
        <f>LOG10(Table1[[#This Row],[Alleles_count]]+1)</f>
        <v>0.69897000433601886</v>
      </c>
      <c r="Y182">
        <f>(Table1[[#This Row],[log_Alleles_count]]-MIN(Table1[log_Alleles_count]))/(MAX(Table1[log_Alleles_count])-MIN(Table1[log_Alleles_count]))</f>
        <v>0.34374045372979056</v>
      </c>
      <c r="Z182">
        <v>0.91349999999999998</v>
      </c>
      <c r="AA182">
        <v>0.79769999999999996</v>
      </c>
      <c r="AB182">
        <v>0.85160000000000002</v>
      </c>
      <c r="AC182">
        <v>0.51139999999999997</v>
      </c>
      <c r="AD182" t="s">
        <v>2357</v>
      </c>
      <c r="AE182" t="s">
        <v>2358</v>
      </c>
      <c r="AF182">
        <v>1</v>
      </c>
      <c r="AG182">
        <v>1</v>
      </c>
      <c r="AH182" t="s">
        <v>563</v>
      </c>
      <c r="AI182" t="s">
        <v>247</v>
      </c>
      <c r="AJ182" t="s">
        <v>767</v>
      </c>
      <c r="AK182">
        <v>1</v>
      </c>
      <c r="AL182" t="s">
        <v>234</v>
      </c>
      <c r="AM182" s="10">
        <v>2</v>
      </c>
      <c r="AN182">
        <f>(Table1[[#This Row],[HEG_expr_score]]-MIN(Table1[HEG_expr_score]))/(MAX(Table1[HEG_expr_score])-MIN(Table1[HEG_expr_score]))</f>
        <v>0.66666666666666663</v>
      </c>
      <c r="AO182">
        <f t="shared" si="2"/>
        <v>3.4886186668895496</v>
      </c>
      <c r="AP182">
        <v>382</v>
      </c>
    </row>
    <row r="183" spans="1:42" hidden="1" x14ac:dyDescent="0.3">
      <c r="A183">
        <v>45249</v>
      </c>
      <c r="B183" t="s">
        <v>515</v>
      </c>
      <c r="C183">
        <f>LEN(Table1[[#This Row],[TCE_sequence]])</f>
        <v>15</v>
      </c>
      <c r="D183" t="s">
        <v>26</v>
      </c>
      <c r="E183">
        <v>1</v>
      </c>
      <c r="F183">
        <f>LOG10(Table1[[#This Row],[Mtb_NP_Prtn_count]]+1)</f>
        <v>0.3010299956639812</v>
      </c>
      <c r="G183">
        <f>(Table1[[#This Row],[log_Mtb_NP_Prtn_count]]-MIN(Table1[log_Mtb_NP_Prtn_count]))/(MAX(Table1[log_Mtb_NP_Prtn_count])-MIN(Table1[log_Mtb_NP_Prtn_count]))</f>
        <v>0.23137821315975918</v>
      </c>
      <c r="H183" t="s">
        <v>243</v>
      </c>
      <c r="I183">
        <v>1</v>
      </c>
      <c r="J183" t="s">
        <v>82</v>
      </c>
      <c r="K183">
        <v>0</v>
      </c>
      <c r="L183" t="s">
        <v>516</v>
      </c>
      <c r="M183">
        <v>1</v>
      </c>
      <c r="N183" t="s">
        <v>496</v>
      </c>
      <c r="O183" t="s">
        <v>496</v>
      </c>
      <c r="P183" t="s">
        <v>495</v>
      </c>
      <c r="Q183" t="s">
        <v>496</v>
      </c>
      <c r="R183" t="s">
        <v>409</v>
      </c>
      <c r="S183">
        <v>1</v>
      </c>
      <c r="T183">
        <f>LOG10(Table1[[#This Row],[Locus_count]]+1)</f>
        <v>0.3010299956639812</v>
      </c>
      <c r="U183">
        <f>(Table1[[#This Row],[log_Locus_count]]-MIN(Table1[log_Locus_count]))/(MAX(Table1[log_Locus_count])-MIN(Table1[log_Locus_count]))</f>
        <v>0.33333333333333337</v>
      </c>
      <c r="V183" t="s">
        <v>517</v>
      </c>
      <c r="W183">
        <v>15</v>
      </c>
      <c r="X183">
        <f>LOG10(Table1[[#This Row],[Alleles_count]]+1)</f>
        <v>1.2041199826559248</v>
      </c>
      <c r="Y183">
        <f>(Table1[[#This Row],[log_Alleles_count]]-MIN(Table1[log_Alleles_count]))/(MAX(Table1[log_Alleles_count])-MIN(Table1[log_Alleles_count]))</f>
        <v>0.59216382193173045</v>
      </c>
      <c r="Z183">
        <v>0.22439999999999999</v>
      </c>
      <c r="AA183">
        <v>0.23519999999999999</v>
      </c>
      <c r="AB183">
        <v>0.2069</v>
      </c>
      <c r="AC183">
        <v>0.35920000000000002</v>
      </c>
      <c r="AD183" t="s">
        <v>82</v>
      </c>
      <c r="AE183" t="s">
        <v>82</v>
      </c>
      <c r="AF183">
        <v>0</v>
      </c>
      <c r="AG183">
        <v>0.99629999999999996</v>
      </c>
      <c r="AH183" t="s">
        <v>505</v>
      </c>
      <c r="AI183" t="s">
        <v>243</v>
      </c>
      <c r="AJ183" t="s">
        <v>518</v>
      </c>
      <c r="AK183">
        <v>1</v>
      </c>
      <c r="AL183" t="s">
        <v>236</v>
      </c>
      <c r="AM183" s="12">
        <v>1</v>
      </c>
      <c r="AN183">
        <f>(Table1[[#This Row],[HEG_expr_score]]-MIN(Table1[HEG_expr_score]))/(MAX(Table1[HEG_expr_score])-MIN(Table1[HEG_expr_score]))</f>
        <v>0.33333333333333331</v>
      </c>
      <c r="AO183">
        <f t="shared" si="2"/>
        <v>2.7109087017581563</v>
      </c>
      <c r="AP183">
        <v>515</v>
      </c>
    </row>
    <row r="184" spans="1:42" hidden="1" x14ac:dyDescent="0.3">
      <c r="A184">
        <v>45250</v>
      </c>
      <c r="B184" t="s">
        <v>1911</v>
      </c>
      <c r="C184">
        <f>LEN(Table1[[#This Row],[TCE_sequence]])</f>
        <v>20</v>
      </c>
      <c r="D184" t="s">
        <v>26</v>
      </c>
      <c r="E184">
        <v>1</v>
      </c>
      <c r="F184">
        <f>LOG10(Table1[[#This Row],[Mtb_NP_Prtn_count]]+1)</f>
        <v>0.3010299956639812</v>
      </c>
      <c r="G184">
        <f>(Table1[[#This Row],[log_Mtb_NP_Prtn_count]]-MIN(Table1[log_Mtb_NP_Prtn_count]))/(MAX(Table1[log_Mtb_NP_Prtn_count])-MIN(Table1[log_Mtb_NP_Prtn_count]))</f>
        <v>0.23137821315975918</v>
      </c>
      <c r="H184" t="s">
        <v>243</v>
      </c>
      <c r="I184">
        <v>1</v>
      </c>
      <c r="J184" t="s">
        <v>82</v>
      </c>
      <c r="K184">
        <v>0</v>
      </c>
      <c r="L184" t="s">
        <v>516</v>
      </c>
      <c r="M184">
        <v>1</v>
      </c>
      <c r="N184" t="s">
        <v>496</v>
      </c>
      <c r="O184" t="s">
        <v>496</v>
      </c>
      <c r="P184" t="s">
        <v>495</v>
      </c>
      <c r="Q184" t="s">
        <v>496</v>
      </c>
      <c r="R184" t="s">
        <v>432</v>
      </c>
      <c r="S184">
        <v>5</v>
      </c>
      <c r="T184">
        <f>LOG10(Table1[[#This Row],[Locus_count]]+1)</f>
        <v>0.77815125038364363</v>
      </c>
      <c r="U184">
        <f>(Table1[[#This Row],[log_Locus_count]]-MIN(Table1[log_Locus_count]))/(MAX(Table1[log_Locus_count])-MIN(Table1[log_Locus_count]))</f>
        <v>0.8616541669070521</v>
      </c>
      <c r="V184" t="s">
        <v>1912</v>
      </c>
      <c r="W184">
        <v>35</v>
      </c>
      <c r="X184">
        <f>LOG10(Table1[[#This Row],[Alleles_count]]+1)</f>
        <v>1.5563025007672873</v>
      </c>
      <c r="Y184">
        <f>(Table1[[#This Row],[log_Alleles_count]]-MIN(Table1[log_Alleles_count]))/(MAX(Table1[log_Alleles_count])-MIN(Table1[log_Alleles_count]))</f>
        <v>0.76536063698862167</v>
      </c>
      <c r="Z184">
        <v>0.99990000000000001</v>
      </c>
      <c r="AA184">
        <v>0.99929999999999997</v>
      </c>
      <c r="AB184">
        <v>0.88649999999999995</v>
      </c>
      <c r="AC184">
        <v>0.51270000000000004</v>
      </c>
      <c r="AD184" t="s">
        <v>1913</v>
      </c>
      <c r="AE184" t="s">
        <v>1914</v>
      </c>
      <c r="AF184">
        <v>1</v>
      </c>
      <c r="AG184">
        <v>0.99629999999999996</v>
      </c>
      <c r="AH184" t="s">
        <v>505</v>
      </c>
      <c r="AI184" t="s">
        <v>243</v>
      </c>
      <c r="AJ184" t="s">
        <v>767</v>
      </c>
      <c r="AK184">
        <v>1</v>
      </c>
      <c r="AL184" t="s">
        <v>236</v>
      </c>
      <c r="AM184" s="12">
        <v>1</v>
      </c>
      <c r="AN184">
        <f>(Table1[[#This Row],[HEG_expr_score]]-MIN(Table1[HEG_expr_score]))/(MAX(Table1[HEG_expr_score])-MIN(Table1[HEG_expr_score]))</f>
        <v>0.33333333333333331</v>
      </c>
      <c r="AO184">
        <f t="shared" si="2"/>
        <v>4.187926350388766</v>
      </c>
      <c r="AP184">
        <v>214</v>
      </c>
    </row>
    <row r="185" spans="1:42" hidden="1" x14ac:dyDescent="0.3">
      <c r="A185">
        <v>46130</v>
      </c>
      <c r="B185" t="s">
        <v>1554</v>
      </c>
      <c r="C185">
        <f>LEN(Table1[[#This Row],[TCE_sequence]])</f>
        <v>18</v>
      </c>
      <c r="D185" t="s">
        <v>30</v>
      </c>
      <c r="E185">
        <v>1</v>
      </c>
      <c r="F185">
        <f>LOG10(Table1[[#This Row],[Mtb_NP_Prtn_count]]+1)</f>
        <v>0.3010299956639812</v>
      </c>
      <c r="G185">
        <f>(Table1[[#This Row],[log_Mtb_NP_Prtn_count]]-MIN(Table1[log_Mtb_NP_Prtn_count]))/(MAX(Table1[log_Mtb_NP_Prtn_count])-MIN(Table1[log_Mtb_NP_Prtn_count]))</f>
        <v>0.23137821315975918</v>
      </c>
      <c r="H185" t="s">
        <v>244</v>
      </c>
      <c r="I185">
        <v>1</v>
      </c>
      <c r="J185" t="s">
        <v>82</v>
      </c>
      <c r="K185">
        <v>0</v>
      </c>
      <c r="L185" t="s">
        <v>82</v>
      </c>
      <c r="M185">
        <v>0</v>
      </c>
      <c r="N185" t="s">
        <v>495</v>
      </c>
      <c r="O185" t="s">
        <v>496</v>
      </c>
      <c r="P185" t="s">
        <v>496</v>
      </c>
      <c r="Q185" t="s">
        <v>496</v>
      </c>
      <c r="R185" t="s">
        <v>412</v>
      </c>
      <c r="S185">
        <v>7</v>
      </c>
      <c r="T185">
        <f>LOG10(Table1[[#This Row],[Locus_count]]+1)</f>
        <v>0.90308998699194354</v>
      </c>
      <c r="U185">
        <f>(Table1[[#This Row],[log_Locus_count]]-MIN(Table1[log_Locus_count]))/(MAX(Table1[log_Locus_count])-MIN(Table1[log_Locus_count]))</f>
        <v>1</v>
      </c>
      <c r="V185" t="s">
        <v>1555</v>
      </c>
      <c r="W185">
        <v>54</v>
      </c>
      <c r="X185">
        <f>LOG10(Table1[[#This Row],[Alleles_count]]+1)</f>
        <v>1.7403626894942439</v>
      </c>
      <c r="Y185">
        <f>(Table1[[#This Row],[log_Alleles_count]]-MIN(Table1[log_Alleles_count]))/(MAX(Table1[log_Alleles_count])-MIN(Table1[log_Alleles_count]))</f>
        <v>0.85587801598072422</v>
      </c>
      <c r="Z185">
        <v>1</v>
      </c>
      <c r="AA185">
        <v>1</v>
      </c>
      <c r="AB185">
        <v>0.999</v>
      </c>
      <c r="AC185">
        <v>0.97270000000000001</v>
      </c>
      <c r="AD185" t="s">
        <v>82</v>
      </c>
      <c r="AE185" t="s">
        <v>82</v>
      </c>
      <c r="AF185">
        <v>0</v>
      </c>
      <c r="AG185">
        <v>0.99270000000000003</v>
      </c>
      <c r="AH185" t="s">
        <v>530</v>
      </c>
      <c r="AI185" t="s">
        <v>244</v>
      </c>
      <c r="AJ185" t="s">
        <v>1556</v>
      </c>
      <c r="AK185">
        <v>1</v>
      </c>
      <c r="AL185" t="s">
        <v>236</v>
      </c>
      <c r="AM185" s="12">
        <v>1</v>
      </c>
      <c r="AN185">
        <f>(Table1[[#This Row],[HEG_expr_score]]-MIN(Table1[HEG_expr_score]))/(MAX(Table1[HEG_expr_score])-MIN(Table1[HEG_expr_score]))</f>
        <v>0.33333333333333331</v>
      </c>
      <c r="AO185">
        <f t="shared" si="2"/>
        <v>4.4132895624738167</v>
      </c>
      <c r="AP185">
        <v>106</v>
      </c>
    </row>
    <row r="186" spans="1:42" hidden="1" x14ac:dyDescent="0.3">
      <c r="A186">
        <v>46501</v>
      </c>
      <c r="B186" t="s">
        <v>2827</v>
      </c>
      <c r="C186">
        <f>LEN(Table1[[#This Row],[TCE_sequence]])</f>
        <v>20</v>
      </c>
      <c r="D186" t="s">
        <v>24</v>
      </c>
      <c r="E186">
        <v>1</v>
      </c>
      <c r="F186">
        <f>LOG10(Table1[[#This Row],[Mtb_NP_Prtn_count]]+1)</f>
        <v>0.3010299956639812</v>
      </c>
      <c r="G186">
        <f>(Table1[[#This Row],[log_Mtb_NP_Prtn_count]]-MIN(Table1[log_Mtb_NP_Prtn_count]))/(MAX(Table1[log_Mtb_NP_Prtn_count])-MIN(Table1[log_Mtb_NP_Prtn_count]))</f>
        <v>0.23137821315975918</v>
      </c>
      <c r="H186" t="s">
        <v>247</v>
      </c>
      <c r="I186">
        <v>1</v>
      </c>
      <c r="J186" t="s">
        <v>82</v>
      </c>
      <c r="K186">
        <v>0</v>
      </c>
      <c r="L186" t="s">
        <v>82</v>
      </c>
      <c r="M186">
        <v>0</v>
      </c>
      <c r="N186" t="s">
        <v>495</v>
      </c>
      <c r="O186" t="s">
        <v>496</v>
      </c>
      <c r="P186" t="s">
        <v>496</v>
      </c>
      <c r="Q186" t="s">
        <v>496</v>
      </c>
      <c r="R186" t="s">
        <v>409</v>
      </c>
      <c r="S186">
        <v>1</v>
      </c>
      <c r="T186">
        <f>LOG10(Table1[[#This Row],[Locus_count]]+1)</f>
        <v>0.3010299956639812</v>
      </c>
      <c r="U186">
        <f>(Table1[[#This Row],[log_Locus_count]]-MIN(Table1[log_Locus_count]))/(MAX(Table1[log_Locus_count])-MIN(Table1[log_Locus_count]))</f>
        <v>0.33333333333333337</v>
      </c>
      <c r="V186" t="s">
        <v>2828</v>
      </c>
      <c r="W186">
        <v>2</v>
      </c>
      <c r="X186">
        <f>LOG10(Table1[[#This Row],[Alleles_count]]+1)</f>
        <v>0.47712125471966244</v>
      </c>
      <c r="Y186">
        <f>(Table1[[#This Row],[log_Alleles_count]]-MIN(Table1[log_Alleles_count]))/(MAX(Table1[log_Alleles_count])-MIN(Table1[log_Alleles_count]))</f>
        <v>0.23463936301137822</v>
      </c>
      <c r="Z186">
        <v>3.3099999999999997E-2</v>
      </c>
      <c r="AA186">
        <v>6.0999999999999999E-2</v>
      </c>
      <c r="AB186">
        <v>8.8599999999999998E-2</v>
      </c>
      <c r="AC186">
        <v>0.13619999999999999</v>
      </c>
      <c r="AD186" t="s">
        <v>2829</v>
      </c>
      <c r="AE186" t="s">
        <v>2830</v>
      </c>
      <c r="AF186">
        <v>2</v>
      </c>
      <c r="AG186">
        <v>1</v>
      </c>
      <c r="AH186" t="s">
        <v>563</v>
      </c>
      <c r="AI186" t="s">
        <v>247</v>
      </c>
      <c r="AJ186" t="s">
        <v>1253</v>
      </c>
      <c r="AK186">
        <v>1</v>
      </c>
      <c r="AL186" t="s">
        <v>234</v>
      </c>
      <c r="AM186" s="10">
        <v>2</v>
      </c>
      <c r="AN186">
        <f>(Table1[[#This Row],[HEG_expr_score]]-MIN(Table1[HEG_expr_score]))/(MAX(Table1[HEG_expr_score])-MIN(Table1[HEG_expr_score]))</f>
        <v>0.66666666666666663</v>
      </c>
      <c r="AO186">
        <f t="shared" si="2"/>
        <v>2.4991175761711375</v>
      </c>
      <c r="AP186">
        <v>544</v>
      </c>
    </row>
    <row r="187" spans="1:42" hidden="1" x14ac:dyDescent="0.3">
      <c r="A187">
        <v>47279</v>
      </c>
      <c r="B187" t="s">
        <v>1298</v>
      </c>
      <c r="C187">
        <f>LEN(Table1[[#This Row],[TCE_sequence]])</f>
        <v>15</v>
      </c>
      <c r="D187" t="s">
        <v>28</v>
      </c>
      <c r="E187">
        <v>1</v>
      </c>
      <c r="F187">
        <f>LOG10(Table1[[#This Row],[Mtb_NP_Prtn_count]]+1)</f>
        <v>0.3010299956639812</v>
      </c>
      <c r="G187">
        <f>(Table1[[#This Row],[log_Mtb_NP_Prtn_count]]-MIN(Table1[log_Mtb_NP_Prtn_count]))/(MAX(Table1[log_Mtb_NP_Prtn_count])-MIN(Table1[log_Mtb_NP_Prtn_count]))</f>
        <v>0.23137821315975918</v>
      </c>
      <c r="H187" t="s">
        <v>309</v>
      </c>
      <c r="I187">
        <v>1</v>
      </c>
      <c r="J187" t="s">
        <v>82</v>
      </c>
      <c r="K187">
        <v>0</v>
      </c>
      <c r="L187" t="s">
        <v>82</v>
      </c>
      <c r="M187">
        <v>0</v>
      </c>
      <c r="N187" t="s">
        <v>495</v>
      </c>
      <c r="O187" t="s">
        <v>496</v>
      </c>
      <c r="P187" t="s">
        <v>496</v>
      </c>
      <c r="Q187" t="s">
        <v>496</v>
      </c>
      <c r="R187" t="s">
        <v>441</v>
      </c>
      <c r="S187">
        <v>6</v>
      </c>
      <c r="T187">
        <f>LOG10(Table1[[#This Row],[Locus_count]]+1)</f>
        <v>0.84509804001425681</v>
      </c>
      <c r="U187">
        <f>(Table1[[#This Row],[log_Locus_count]]-MIN(Table1[log_Locus_count]))/(MAX(Table1[log_Locus_count])-MIN(Table1[log_Locus_count]))</f>
        <v>0.93578497401920135</v>
      </c>
      <c r="V187" t="s">
        <v>1299</v>
      </c>
      <c r="W187">
        <v>47</v>
      </c>
      <c r="X187">
        <f>LOG10(Table1[[#This Row],[Alleles_count]]+1)</f>
        <v>1.6812412373755872</v>
      </c>
      <c r="Y187">
        <f>(Table1[[#This Row],[log_Alleles_count]]-MIN(Table1[log_Alleles_count]))/(MAX(Table1[log_Alleles_count])-MIN(Table1[log_Alleles_count]))</f>
        <v>0.82680318494310867</v>
      </c>
      <c r="Z187">
        <v>1</v>
      </c>
      <c r="AA187">
        <v>1</v>
      </c>
      <c r="AB187">
        <v>0.998</v>
      </c>
      <c r="AC187">
        <v>0.99029999999999996</v>
      </c>
      <c r="AD187" t="s">
        <v>82</v>
      </c>
      <c r="AE187" t="s">
        <v>82</v>
      </c>
      <c r="AF187">
        <v>0</v>
      </c>
      <c r="AG187">
        <v>1</v>
      </c>
      <c r="AH187" t="s">
        <v>563</v>
      </c>
      <c r="AI187" t="s">
        <v>309</v>
      </c>
      <c r="AJ187" t="s">
        <v>649</v>
      </c>
      <c r="AK187">
        <v>1</v>
      </c>
      <c r="AL187" t="s">
        <v>234</v>
      </c>
      <c r="AM187" s="12">
        <v>2</v>
      </c>
      <c r="AN187">
        <f>(Table1[[#This Row],[HEG_expr_score]]-MIN(Table1[HEG_expr_score]))/(MAX(Table1[HEG_expr_score])-MIN(Table1[HEG_expr_score]))</f>
        <v>0.66666666666666663</v>
      </c>
      <c r="AO187">
        <f t="shared" si="2"/>
        <v>4.6606330387887356</v>
      </c>
      <c r="AP187">
        <v>32</v>
      </c>
    </row>
    <row r="188" spans="1:42" hidden="1" x14ac:dyDescent="0.3">
      <c r="A188">
        <v>48458</v>
      </c>
      <c r="B188" t="s">
        <v>1880</v>
      </c>
      <c r="C188">
        <f>LEN(Table1[[#This Row],[TCE_sequence]])</f>
        <v>20</v>
      </c>
      <c r="D188" t="s">
        <v>34</v>
      </c>
      <c r="E188">
        <v>1</v>
      </c>
      <c r="F188">
        <f>LOG10(Table1[[#This Row],[Mtb_NP_Prtn_count]]+1)</f>
        <v>0.3010299956639812</v>
      </c>
      <c r="G188">
        <f>(Table1[[#This Row],[log_Mtb_NP_Prtn_count]]-MIN(Table1[log_Mtb_NP_Prtn_count]))/(MAX(Table1[log_Mtb_NP_Prtn_count])-MIN(Table1[log_Mtb_NP_Prtn_count]))</f>
        <v>0.23137821315975918</v>
      </c>
      <c r="H188" t="s">
        <v>279</v>
      </c>
      <c r="I188">
        <v>1</v>
      </c>
      <c r="J188" t="s">
        <v>82</v>
      </c>
      <c r="K188">
        <v>0</v>
      </c>
      <c r="L188" t="s">
        <v>82</v>
      </c>
      <c r="M188">
        <v>0</v>
      </c>
      <c r="N188" t="s">
        <v>495</v>
      </c>
      <c r="O188" t="s">
        <v>496</v>
      </c>
      <c r="P188" t="s">
        <v>496</v>
      </c>
      <c r="Q188" t="s">
        <v>496</v>
      </c>
      <c r="R188" t="s">
        <v>432</v>
      </c>
      <c r="S188">
        <v>5</v>
      </c>
      <c r="T188">
        <f>LOG10(Table1[[#This Row],[Locus_count]]+1)</f>
        <v>0.77815125038364363</v>
      </c>
      <c r="U188">
        <f>(Table1[[#This Row],[log_Locus_count]]-MIN(Table1[log_Locus_count]))/(MAX(Table1[log_Locus_count])-MIN(Table1[log_Locus_count]))</f>
        <v>0.8616541669070521</v>
      </c>
      <c r="V188" t="s">
        <v>1881</v>
      </c>
      <c r="W188">
        <v>40</v>
      </c>
      <c r="X188">
        <f>LOG10(Table1[[#This Row],[Alleles_count]]+1)</f>
        <v>1.6127838567197355</v>
      </c>
      <c r="Y188">
        <f>(Table1[[#This Row],[log_Alleles_count]]-MIN(Table1[log_Alleles_count]))/(MAX(Table1[log_Alleles_count])-MIN(Table1[log_Alleles_count]))</f>
        <v>0.7931371178131621</v>
      </c>
      <c r="Z188">
        <v>1</v>
      </c>
      <c r="AA188">
        <v>0.99980000000000002</v>
      </c>
      <c r="AB188">
        <v>0.98429999999999995</v>
      </c>
      <c r="AC188">
        <v>0.37119999999999997</v>
      </c>
      <c r="AD188" t="s">
        <v>82</v>
      </c>
      <c r="AE188" t="s">
        <v>82</v>
      </c>
      <c r="AF188">
        <v>0</v>
      </c>
      <c r="AG188">
        <v>0.99629999999999996</v>
      </c>
      <c r="AH188" t="s">
        <v>505</v>
      </c>
      <c r="AI188" t="s">
        <v>279</v>
      </c>
      <c r="AJ188" t="s">
        <v>1882</v>
      </c>
      <c r="AK188">
        <v>1</v>
      </c>
      <c r="AL188" t="s">
        <v>236</v>
      </c>
      <c r="AM188" s="12">
        <v>1</v>
      </c>
      <c r="AN188">
        <f>(Table1[[#This Row],[HEG_expr_score]]-MIN(Table1[HEG_expr_score]))/(MAX(Table1[HEG_expr_score])-MIN(Table1[HEG_expr_score]))</f>
        <v>0.33333333333333331</v>
      </c>
      <c r="AO188">
        <f t="shared" si="2"/>
        <v>4.2158028312133062</v>
      </c>
      <c r="AP188">
        <v>204</v>
      </c>
    </row>
    <row r="189" spans="1:42" hidden="1" x14ac:dyDescent="0.3">
      <c r="A189">
        <v>48567</v>
      </c>
      <c r="B189" t="s">
        <v>1786</v>
      </c>
      <c r="C189">
        <f>LEN(Table1[[#This Row],[TCE_sequence]])</f>
        <v>18</v>
      </c>
      <c r="D189" t="s">
        <v>30</v>
      </c>
      <c r="E189">
        <v>1</v>
      </c>
      <c r="F189">
        <f>LOG10(Table1[[#This Row],[Mtb_NP_Prtn_count]]+1)</f>
        <v>0.3010299956639812</v>
      </c>
      <c r="G189">
        <f>(Table1[[#This Row],[log_Mtb_NP_Prtn_count]]-MIN(Table1[log_Mtb_NP_Prtn_count]))/(MAX(Table1[log_Mtb_NP_Prtn_count])-MIN(Table1[log_Mtb_NP_Prtn_count]))</f>
        <v>0.23137821315975918</v>
      </c>
      <c r="H189" t="s">
        <v>244</v>
      </c>
      <c r="I189">
        <v>1</v>
      </c>
      <c r="J189" t="s">
        <v>82</v>
      </c>
      <c r="K189">
        <v>0</v>
      </c>
      <c r="L189" t="s">
        <v>82</v>
      </c>
      <c r="M189">
        <v>0</v>
      </c>
      <c r="N189" t="s">
        <v>495</v>
      </c>
      <c r="O189" t="s">
        <v>496</v>
      </c>
      <c r="P189" t="s">
        <v>496</v>
      </c>
      <c r="Q189" t="s">
        <v>496</v>
      </c>
      <c r="R189" t="s">
        <v>437</v>
      </c>
      <c r="S189">
        <v>6</v>
      </c>
      <c r="T189">
        <f>LOG10(Table1[[#This Row],[Locus_count]]+1)</f>
        <v>0.84509804001425681</v>
      </c>
      <c r="U189">
        <f>(Table1[[#This Row],[log_Locus_count]]-MIN(Table1[log_Locus_count]))/(MAX(Table1[log_Locus_count])-MIN(Table1[log_Locus_count]))</f>
        <v>0.93578497401920135</v>
      </c>
      <c r="V189" t="s">
        <v>1787</v>
      </c>
      <c r="W189">
        <v>40</v>
      </c>
      <c r="X189">
        <f>LOG10(Table1[[#This Row],[Alleles_count]]+1)</f>
        <v>1.6127838567197355</v>
      </c>
      <c r="Y189">
        <f>(Table1[[#This Row],[log_Alleles_count]]-MIN(Table1[log_Alleles_count]))/(MAX(Table1[log_Alleles_count])-MIN(Table1[log_Alleles_count]))</f>
        <v>0.7931371178131621</v>
      </c>
      <c r="Z189">
        <v>1</v>
      </c>
      <c r="AA189">
        <v>1</v>
      </c>
      <c r="AB189">
        <v>0.99419999999999997</v>
      </c>
      <c r="AC189">
        <v>0.72109999999999996</v>
      </c>
      <c r="AD189" t="s">
        <v>82</v>
      </c>
      <c r="AE189" t="s">
        <v>82</v>
      </c>
      <c r="AF189">
        <v>0</v>
      </c>
      <c r="AG189">
        <v>0.99270000000000003</v>
      </c>
      <c r="AH189" t="s">
        <v>530</v>
      </c>
      <c r="AI189" t="s">
        <v>244</v>
      </c>
      <c r="AJ189" t="s">
        <v>1788</v>
      </c>
      <c r="AK189">
        <v>1</v>
      </c>
      <c r="AL189" t="s">
        <v>236</v>
      </c>
      <c r="AM189" s="12">
        <v>1</v>
      </c>
      <c r="AN189">
        <f>(Table1[[#This Row],[HEG_expr_score]]-MIN(Table1[HEG_expr_score]))/(MAX(Table1[HEG_expr_score])-MIN(Table1[HEG_expr_score]))</f>
        <v>0.33333333333333331</v>
      </c>
      <c r="AO189">
        <f t="shared" si="2"/>
        <v>4.2863336383254556</v>
      </c>
      <c r="AP189">
        <v>173</v>
      </c>
    </row>
    <row r="190" spans="1:42" hidden="1" x14ac:dyDescent="0.3">
      <c r="A190">
        <v>49152</v>
      </c>
      <c r="B190" t="s">
        <v>2869</v>
      </c>
      <c r="C190">
        <f>LEN(Table1[[#This Row],[TCE_sequence]])</f>
        <v>15</v>
      </c>
      <c r="D190" t="s">
        <v>539</v>
      </c>
      <c r="E190">
        <v>2</v>
      </c>
      <c r="F190">
        <f>LOG10(Table1[[#This Row],[Mtb_NP_Prtn_count]]+1)</f>
        <v>0.47712125471966244</v>
      </c>
      <c r="G190">
        <f>(Table1[[#This Row],[log_Mtb_NP_Prtn_count]]-MIN(Table1[log_Mtb_NP_Prtn_count]))/(MAX(Table1[log_Mtb_NP_Prtn_count])-MIN(Table1[log_Mtb_NP_Prtn_count]))</f>
        <v>0.36672579134208461</v>
      </c>
      <c r="H190" t="s">
        <v>540</v>
      </c>
      <c r="I190">
        <v>2</v>
      </c>
      <c r="J190" t="s">
        <v>82</v>
      </c>
      <c r="K190">
        <v>0</v>
      </c>
      <c r="L190" t="s">
        <v>82</v>
      </c>
      <c r="M190">
        <v>0</v>
      </c>
      <c r="N190" t="s">
        <v>495</v>
      </c>
      <c r="O190" t="s">
        <v>496</v>
      </c>
      <c r="P190" t="s">
        <v>496</v>
      </c>
      <c r="Q190" t="s">
        <v>496</v>
      </c>
      <c r="R190" t="s">
        <v>409</v>
      </c>
      <c r="S190">
        <v>1</v>
      </c>
      <c r="T190">
        <f>LOG10(Table1[[#This Row],[Locus_count]]+1)</f>
        <v>0.3010299956639812</v>
      </c>
      <c r="U190">
        <f>(Table1[[#This Row],[log_Locus_count]]-MIN(Table1[log_Locus_count]))/(MAX(Table1[log_Locus_count])-MIN(Table1[log_Locus_count]))</f>
        <v>0.33333333333333337</v>
      </c>
      <c r="V190" t="s">
        <v>2870</v>
      </c>
      <c r="W190">
        <v>3</v>
      </c>
      <c r="X190">
        <f>LOG10(Table1[[#This Row],[Alleles_count]]+1)</f>
        <v>0.6020599913279624</v>
      </c>
      <c r="Y190">
        <f>(Table1[[#This Row],[log_Alleles_count]]-MIN(Table1[log_Alleles_count]))/(MAX(Table1[log_Alleles_count])-MIN(Table1[log_Alleles_count]))</f>
        <v>0.29608191096586522</v>
      </c>
      <c r="Z190">
        <v>6.7299999999999999E-2</v>
      </c>
      <c r="AA190">
        <v>5.8299999999999998E-2</v>
      </c>
      <c r="AB190">
        <v>2.35E-2</v>
      </c>
      <c r="AC190">
        <v>4.6800000000000001E-2</v>
      </c>
      <c r="AD190" t="s">
        <v>2871</v>
      </c>
      <c r="AE190" t="s">
        <v>2872</v>
      </c>
      <c r="AF190">
        <v>1</v>
      </c>
      <c r="AG190">
        <v>1</v>
      </c>
      <c r="AH190" t="s">
        <v>2873</v>
      </c>
      <c r="AI190" t="s">
        <v>540</v>
      </c>
      <c r="AJ190" t="s">
        <v>2874</v>
      </c>
      <c r="AK190">
        <v>2</v>
      </c>
      <c r="AL190" t="s">
        <v>236</v>
      </c>
      <c r="AM190" s="10">
        <v>1</v>
      </c>
      <c r="AN190">
        <f>(Table1[[#This Row],[HEG_expr_score]]-MIN(Table1[HEG_expr_score]))/(MAX(Table1[HEG_expr_score])-MIN(Table1[HEG_expr_score]))</f>
        <v>0.33333333333333331</v>
      </c>
      <c r="AO190">
        <f t="shared" si="2"/>
        <v>2.3967743689746164</v>
      </c>
      <c r="AP190">
        <v>558</v>
      </c>
    </row>
    <row r="191" spans="1:42" hidden="1" x14ac:dyDescent="0.3">
      <c r="A191">
        <v>49254</v>
      </c>
      <c r="B191" t="s">
        <v>1206</v>
      </c>
      <c r="C191">
        <f>LEN(Table1[[#This Row],[TCE_sequence]])</f>
        <v>20</v>
      </c>
      <c r="D191" t="s">
        <v>28</v>
      </c>
      <c r="E191">
        <v>1</v>
      </c>
      <c r="F191">
        <f>LOG10(Table1[[#This Row],[Mtb_NP_Prtn_count]]+1)</f>
        <v>0.3010299956639812</v>
      </c>
      <c r="G191">
        <f>(Table1[[#This Row],[log_Mtb_NP_Prtn_count]]-MIN(Table1[log_Mtb_NP_Prtn_count]))/(MAX(Table1[log_Mtb_NP_Prtn_count])-MIN(Table1[log_Mtb_NP_Prtn_count]))</f>
        <v>0.23137821315975918</v>
      </c>
      <c r="H191" t="s">
        <v>309</v>
      </c>
      <c r="I191">
        <v>1</v>
      </c>
      <c r="J191" t="s">
        <v>82</v>
      </c>
      <c r="K191">
        <v>0</v>
      </c>
      <c r="L191" t="s">
        <v>82</v>
      </c>
      <c r="M191">
        <v>0</v>
      </c>
      <c r="N191" t="s">
        <v>495</v>
      </c>
      <c r="O191" t="s">
        <v>496</v>
      </c>
      <c r="P191" t="s">
        <v>496</v>
      </c>
      <c r="Q191" t="s">
        <v>496</v>
      </c>
      <c r="R191" t="s">
        <v>412</v>
      </c>
      <c r="S191">
        <v>7</v>
      </c>
      <c r="T191">
        <f>LOG10(Table1[[#This Row],[Locus_count]]+1)</f>
        <v>0.90308998699194354</v>
      </c>
      <c r="U191">
        <f>(Table1[[#This Row],[log_Locus_count]]-MIN(Table1[log_Locus_count]))/(MAX(Table1[log_Locus_count])-MIN(Table1[log_Locus_count]))</f>
        <v>1</v>
      </c>
      <c r="V191" t="s">
        <v>1207</v>
      </c>
      <c r="W191">
        <v>82</v>
      </c>
      <c r="X191">
        <f>LOG10(Table1[[#This Row],[Alleles_count]]+1)</f>
        <v>1.919078092376074</v>
      </c>
      <c r="Y191">
        <f>(Table1[[#This Row],[log_Alleles_count]]-MIN(Table1[log_Alleles_count]))/(MAX(Table1[log_Alleles_count])-MIN(Table1[log_Alleles_count]))</f>
        <v>0.94376692865797018</v>
      </c>
      <c r="Z191">
        <v>1</v>
      </c>
      <c r="AA191">
        <v>1</v>
      </c>
      <c r="AB191">
        <v>1</v>
      </c>
      <c r="AC191">
        <v>0.99719999999999998</v>
      </c>
      <c r="AD191" t="s">
        <v>82</v>
      </c>
      <c r="AE191" t="s">
        <v>82</v>
      </c>
      <c r="AF191">
        <v>0</v>
      </c>
      <c r="AG191">
        <v>1</v>
      </c>
      <c r="AH191" t="s">
        <v>563</v>
      </c>
      <c r="AI191" t="s">
        <v>309</v>
      </c>
      <c r="AJ191" s="1">
        <v>11263</v>
      </c>
      <c r="AK191">
        <v>1</v>
      </c>
      <c r="AL191" t="s">
        <v>234</v>
      </c>
      <c r="AM191" s="12">
        <v>2</v>
      </c>
      <c r="AN191">
        <f>(Table1[[#This Row],[HEG_expr_score]]-MIN(Table1[HEG_expr_score]))/(MAX(Table1[HEG_expr_score])-MIN(Table1[HEG_expr_score]))</f>
        <v>0.66666666666666663</v>
      </c>
      <c r="AO191">
        <f t="shared" si="2"/>
        <v>4.8418118084843966</v>
      </c>
      <c r="AP191">
        <v>4</v>
      </c>
    </row>
    <row r="192" spans="1:42" hidden="1" x14ac:dyDescent="0.3">
      <c r="A192">
        <v>49421</v>
      </c>
      <c r="B192" t="s">
        <v>2222</v>
      </c>
      <c r="C192">
        <f>LEN(Table1[[#This Row],[TCE_sequence]])</f>
        <v>20</v>
      </c>
      <c r="D192" t="s">
        <v>539</v>
      </c>
      <c r="E192">
        <v>2</v>
      </c>
      <c r="F192">
        <f>LOG10(Table1[[#This Row],[Mtb_NP_Prtn_count]]+1)</f>
        <v>0.47712125471966244</v>
      </c>
      <c r="G192">
        <f>(Table1[[#This Row],[log_Mtb_NP_Prtn_count]]-MIN(Table1[log_Mtb_NP_Prtn_count]))/(MAX(Table1[log_Mtb_NP_Prtn_count])-MIN(Table1[log_Mtb_NP_Prtn_count]))</f>
        <v>0.36672579134208461</v>
      </c>
      <c r="H192" t="s">
        <v>540</v>
      </c>
      <c r="I192">
        <v>2</v>
      </c>
      <c r="J192" t="s">
        <v>82</v>
      </c>
      <c r="K192">
        <v>0</v>
      </c>
      <c r="L192" t="s">
        <v>585</v>
      </c>
      <c r="M192">
        <v>2</v>
      </c>
      <c r="N192" t="s">
        <v>496</v>
      </c>
      <c r="O192" t="s">
        <v>496</v>
      </c>
      <c r="P192" t="s">
        <v>495</v>
      </c>
      <c r="Q192" t="s">
        <v>496</v>
      </c>
      <c r="R192" t="s">
        <v>385</v>
      </c>
      <c r="S192">
        <v>3</v>
      </c>
      <c r="T192">
        <f>LOG10(Table1[[#This Row],[Locus_count]]+1)</f>
        <v>0.6020599913279624</v>
      </c>
      <c r="U192">
        <f>(Table1[[#This Row],[log_Locus_count]]-MIN(Table1[log_Locus_count]))/(MAX(Table1[log_Locus_count])-MIN(Table1[log_Locus_count]))</f>
        <v>0.66666666666666674</v>
      </c>
      <c r="V192" t="s">
        <v>2223</v>
      </c>
      <c r="W192">
        <v>22</v>
      </c>
      <c r="X192">
        <f>LOG10(Table1[[#This Row],[Alleles_count]]+1)</f>
        <v>1.3617278360175928</v>
      </c>
      <c r="Y192">
        <f>(Table1[[#This Row],[log_Alleles_count]]-MIN(Table1[log_Alleles_count]))/(MAX(Table1[log_Alleles_count])-MIN(Table1[log_Alleles_count]))</f>
        <v>0.66967243416092381</v>
      </c>
      <c r="Z192">
        <v>0.72840000000000005</v>
      </c>
      <c r="AA192">
        <v>0.72819999999999996</v>
      </c>
      <c r="AB192">
        <v>0.73660000000000003</v>
      </c>
      <c r="AC192">
        <v>0.5726</v>
      </c>
      <c r="AD192" t="s">
        <v>2224</v>
      </c>
      <c r="AE192" t="s">
        <v>2225</v>
      </c>
      <c r="AF192">
        <v>1</v>
      </c>
      <c r="AG192">
        <v>1</v>
      </c>
      <c r="AH192" t="s">
        <v>707</v>
      </c>
      <c r="AI192" t="s">
        <v>540</v>
      </c>
      <c r="AJ192" t="s">
        <v>2226</v>
      </c>
      <c r="AK192">
        <v>2</v>
      </c>
      <c r="AL192" t="s">
        <v>236</v>
      </c>
      <c r="AM192" s="12">
        <v>1</v>
      </c>
      <c r="AN192">
        <f>(Table1[[#This Row],[HEG_expr_score]]-MIN(Table1[HEG_expr_score]))/(MAX(Table1[HEG_expr_score])-MIN(Table1[HEG_expr_score]))</f>
        <v>0.33333333333333331</v>
      </c>
      <c r="AO192">
        <f t="shared" si="2"/>
        <v>3.764798225503009</v>
      </c>
      <c r="AP192">
        <v>329</v>
      </c>
    </row>
    <row r="193" spans="1:42" hidden="1" x14ac:dyDescent="0.3">
      <c r="A193">
        <v>49440</v>
      </c>
      <c r="B193" t="s">
        <v>2746</v>
      </c>
      <c r="C193">
        <f>LEN(Table1[[#This Row],[TCE_sequence]])</f>
        <v>15</v>
      </c>
      <c r="D193" t="s">
        <v>539</v>
      </c>
      <c r="E193">
        <v>2</v>
      </c>
      <c r="F193">
        <f>LOG10(Table1[[#This Row],[Mtb_NP_Prtn_count]]+1)</f>
        <v>0.47712125471966244</v>
      </c>
      <c r="G193">
        <f>(Table1[[#This Row],[log_Mtb_NP_Prtn_count]]-MIN(Table1[log_Mtb_NP_Prtn_count]))/(MAX(Table1[log_Mtb_NP_Prtn_count])-MIN(Table1[log_Mtb_NP_Prtn_count]))</f>
        <v>0.36672579134208461</v>
      </c>
      <c r="H193" t="s">
        <v>540</v>
      </c>
      <c r="I193">
        <v>2</v>
      </c>
      <c r="J193" t="s">
        <v>82</v>
      </c>
      <c r="K193">
        <v>0</v>
      </c>
      <c r="L193" t="s">
        <v>1257</v>
      </c>
      <c r="M193">
        <v>3</v>
      </c>
      <c r="N193" t="s">
        <v>496</v>
      </c>
      <c r="O193" t="s">
        <v>496</v>
      </c>
      <c r="P193" t="s">
        <v>495</v>
      </c>
      <c r="Q193" t="s">
        <v>496</v>
      </c>
      <c r="R193" t="s">
        <v>409</v>
      </c>
      <c r="S193">
        <v>1</v>
      </c>
      <c r="T193">
        <f>LOG10(Table1[[#This Row],[Locus_count]]+1)</f>
        <v>0.3010299956639812</v>
      </c>
      <c r="U193">
        <f>(Table1[[#This Row],[log_Locus_count]]-MIN(Table1[log_Locus_count]))/(MAX(Table1[log_Locus_count])-MIN(Table1[log_Locus_count]))</f>
        <v>0.33333333333333337</v>
      </c>
      <c r="V193" t="s">
        <v>2747</v>
      </c>
      <c r="W193">
        <v>8</v>
      </c>
      <c r="X193">
        <f>LOG10(Table1[[#This Row],[Alleles_count]]+1)</f>
        <v>0.95424250943932487</v>
      </c>
      <c r="Y193">
        <f>(Table1[[#This Row],[log_Alleles_count]]-MIN(Table1[log_Alleles_count]))/(MAX(Table1[log_Alleles_count])-MIN(Table1[log_Alleles_count]))</f>
        <v>0.46927872602275644</v>
      </c>
      <c r="Z193">
        <v>0.1792</v>
      </c>
      <c r="AA193">
        <v>0.14829999999999999</v>
      </c>
      <c r="AB193">
        <v>7.9699999999999993E-2</v>
      </c>
      <c r="AC193">
        <v>8.77E-2</v>
      </c>
      <c r="AD193" t="s">
        <v>82</v>
      </c>
      <c r="AE193" t="s">
        <v>82</v>
      </c>
      <c r="AF193">
        <v>0</v>
      </c>
      <c r="AG193">
        <v>1</v>
      </c>
      <c r="AH193" t="s">
        <v>543</v>
      </c>
      <c r="AI193" t="s">
        <v>540</v>
      </c>
      <c r="AJ193" t="s">
        <v>2748</v>
      </c>
      <c r="AK193">
        <v>2</v>
      </c>
      <c r="AL193" t="s">
        <v>236</v>
      </c>
      <c r="AM193" s="12">
        <v>1</v>
      </c>
      <c r="AN193">
        <f>(Table1[[#This Row],[HEG_expr_score]]-MIN(Table1[HEG_expr_score]))/(MAX(Table1[HEG_expr_score])-MIN(Table1[HEG_expr_score]))</f>
        <v>0.33333333333333331</v>
      </c>
      <c r="AO193">
        <f t="shared" si="2"/>
        <v>2.6818711840315079</v>
      </c>
      <c r="AP193">
        <v>522</v>
      </c>
    </row>
    <row r="194" spans="1:42" hidden="1" x14ac:dyDescent="0.3">
      <c r="A194">
        <v>49635</v>
      </c>
      <c r="B194" t="s">
        <v>2882</v>
      </c>
      <c r="C194">
        <f>LEN(Table1[[#This Row],[TCE_sequence]])</f>
        <v>25</v>
      </c>
      <c r="D194" t="s">
        <v>39</v>
      </c>
      <c r="E194">
        <v>1</v>
      </c>
      <c r="F194">
        <f>LOG10(Table1[[#This Row],[Mtb_NP_Prtn_count]]+1)</f>
        <v>0.3010299956639812</v>
      </c>
      <c r="G194">
        <f>(Table1[[#This Row],[log_Mtb_NP_Prtn_count]]-MIN(Table1[log_Mtb_NP_Prtn_count]))/(MAX(Table1[log_Mtb_NP_Prtn_count])-MIN(Table1[log_Mtb_NP_Prtn_count]))</f>
        <v>0.23137821315975918</v>
      </c>
      <c r="H194" t="s">
        <v>274</v>
      </c>
      <c r="I194">
        <v>1</v>
      </c>
      <c r="J194" t="s">
        <v>82</v>
      </c>
      <c r="K194">
        <v>0</v>
      </c>
      <c r="L194" t="s">
        <v>82</v>
      </c>
      <c r="M194">
        <v>0</v>
      </c>
      <c r="N194" t="s">
        <v>495</v>
      </c>
      <c r="O194" t="s">
        <v>496</v>
      </c>
      <c r="P194" t="s">
        <v>496</v>
      </c>
      <c r="Q194" t="s">
        <v>496</v>
      </c>
      <c r="R194" t="s">
        <v>409</v>
      </c>
      <c r="S194">
        <v>1</v>
      </c>
      <c r="T194">
        <f>LOG10(Table1[[#This Row],[Locus_count]]+1)</f>
        <v>0.3010299956639812</v>
      </c>
      <c r="U194">
        <f>(Table1[[#This Row],[log_Locus_count]]-MIN(Table1[log_Locus_count]))/(MAX(Table1[log_Locus_count])-MIN(Table1[log_Locus_count]))</f>
        <v>0.33333333333333337</v>
      </c>
      <c r="V194" t="s">
        <v>2883</v>
      </c>
      <c r="W194">
        <v>5</v>
      </c>
      <c r="X194">
        <f>LOG10(Table1[[#This Row],[Alleles_count]]+1)</f>
        <v>0.77815125038364363</v>
      </c>
      <c r="Y194">
        <f>(Table1[[#This Row],[log_Alleles_count]]-MIN(Table1[log_Alleles_count]))/(MAX(Table1[log_Alleles_count])-MIN(Table1[log_Alleles_count]))</f>
        <v>0.38268031849431083</v>
      </c>
      <c r="Z194">
        <v>6.7500000000000004E-2</v>
      </c>
      <c r="AA194">
        <v>6.6799999999999998E-2</v>
      </c>
      <c r="AB194">
        <v>2.1899999999999999E-2</v>
      </c>
      <c r="AC194">
        <v>4.6800000000000001E-2</v>
      </c>
      <c r="AD194" t="s">
        <v>82</v>
      </c>
      <c r="AE194" t="s">
        <v>82</v>
      </c>
      <c r="AF194">
        <v>0</v>
      </c>
      <c r="AG194">
        <v>1</v>
      </c>
      <c r="AH194" t="s">
        <v>563</v>
      </c>
      <c r="AI194" t="s">
        <v>274</v>
      </c>
      <c r="AJ194" t="s">
        <v>660</v>
      </c>
      <c r="AK194">
        <v>1</v>
      </c>
      <c r="AL194" t="s">
        <v>236</v>
      </c>
      <c r="AM194" s="12">
        <v>1</v>
      </c>
      <c r="AN194">
        <f>(Table1[[#This Row],[HEG_expr_score]]-MIN(Table1[HEG_expr_score]))/(MAX(Table1[HEG_expr_score])-MIN(Table1[HEG_expr_score]))</f>
        <v>0.33333333333333331</v>
      </c>
      <c r="AO194">
        <f t="shared" ref="AO194:AO257" si="3">SUM(G194,U194,Y194,Z194,AG194,AN194)</f>
        <v>2.348225198320737</v>
      </c>
      <c r="AP194">
        <v>561</v>
      </c>
    </row>
    <row r="195" spans="1:42" hidden="1" x14ac:dyDescent="0.3">
      <c r="A195">
        <v>49872</v>
      </c>
      <c r="B195" t="s">
        <v>1814</v>
      </c>
      <c r="C195">
        <f>LEN(Table1[[#This Row],[TCE_sequence]])</f>
        <v>20</v>
      </c>
      <c r="D195" t="s">
        <v>539</v>
      </c>
      <c r="E195">
        <v>2</v>
      </c>
      <c r="F195">
        <f>LOG10(Table1[[#This Row],[Mtb_NP_Prtn_count]]+1)</f>
        <v>0.47712125471966244</v>
      </c>
      <c r="G195">
        <f>(Table1[[#This Row],[log_Mtb_NP_Prtn_count]]-MIN(Table1[log_Mtb_NP_Prtn_count]))/(MAX(Table1[log_Mtb_NP_Prtn_count])-MIN(Table1[log_Mtb_NP_Prtn_count]))</f>
        <v>0.36672579134208461</v>
      </c>
      <c r="H195" t="s">
        <v>540</v>
      </c>
      <c r="I195">
        <v>2</v>
      </c>
      <c r="J195" t="s">
        <v>82</v>
      </c>
      <c r="K195">
        <v>0</v>
      </c>
      <c r="L195" t="s">
        <v>585</v>
      </c>
      <c r="M195">
        <v>2</v>
      </c>
      <c r="N195" t="s">
        <v>496</v>
      </c>
      <c r="O195" t="s">
        <v>496</v>
      </c>
      <c r="P195" t="s">
        <v>495</v>
      </c>
      <c r="Q195" t="s">
        <v>496</v>
      </c>
      <c r="R195" t="s">
        <v>386</v>
      </c>
      <c r="S195">
        <v>6</v>
      </c>
      <c r="T195">
        <f>LOG10(Table1[[#This Row],[Locus_count]]+1)</f>
        <v>0.84509804001425681</v>
      </c>
      <c r="U195">
        <f>(Table1[[#This Row],[log_Locus_count]]-MIN(Table1[log_Locus_count]))/(MAX(Table1[log_Locus_count])-MIN(Table1[log_Locus_count]))</f>
        <v>0.93578497401920135</v>
      </c>
      <c r="V195" t="s">
        <v>1815</v>
      </c>
      <c r="W195">
        <v>21</v>
      </c>
      <c r="X195">
        <f>LOG10(Table1[[#This Row],[Alleles_count]]+1)</f>
        <v>1.3424226808222062</v>
      </c>
      <c r="Y195">
        <f>(Table1[[#This Row],[log_Alleles_count]]-MIN(Table1[log_Alleles_count]))/(MAX(Table1[log_Alleles_count])-MIN(Table1[log_Alleles_count]))</f>
        <v>0.66017851773386627</v>
      </c>
      <c r="Z195">
        <v>0.96709999999999996</v>
      </c>
      <c r="AA195">
        <v>0.99119999999999997</v>
      </c>
      <c r="AB195">
        <v>0.87639999999999996</v>
      </c>
      <c r="AC195">
        <v>0.79520000000000002</v>
      </c>
      <c r="AD195" t="s">
        <v>1816</v>
      </c>
      <c r="AE195" t="s">
        <v>1817</v>
      </c>
      <c r="AF195">
        <v>3</v>
      </c>
      <c r="AG195">
        <v>1</v>
      </c>
      <c r="AH195" t="s">
        <v>543</v>
      </c>
      <c r="AI195" t="s">
        <v>540</v>
      </c>
      <c r="AJ195" t="s">
        <v>1818</v>
      </c>
      <c r="AK195">
        <v>2</v>
      </c>
      <c r="AL195" t="s">
        <v>236</v>
      </c>
      <c r="AM195" s="12">
        <v>1</v>
      </c>
      <c r="AN195">
        <f>(Table1[[#This Row],[HEG_expr_score]]-MIN(Table1[HEG_expr_score]))/(MAX(Table1[HEG_expr_score])-MIN(Table1[HEG_expr_score]))</f>
        <v>0.33333333333333331</v>
      </c>
      <c r="AO195">
        <f t="shared" si="3"/>
        <v>4.2631226164284852</v>
      </c>
      <c r="AP195">
        <v>181</v>
      </c>
    </row>
    <row r="196" spans="1:42" hidden="1" x14ac:dyDescent="0.3">
      <c r="A196">
        <v>49875</v>
      </c>
      <c r="B196" t="s">
        <v>1974</v>
      </c>
      <c r="C196">
        <f>LEN(Table1[[#This Row],[TCE_sequence]])</f>
        <v>18</v>
      </c>
      <c r="D196" t="s">
        <v>30</v>
      </c>
      <c r="E196">
        <v>1</v>
      </c>
      <c r="F196">
        <f>LOG10(Table1[[#This Row],[Mtb_NP_Prtn_count]]+1)</f>
        <v>0.3010299956639812</v>
      </c>
      <c r="G196">
        <f>(Table1[[#This Row],[log_Mtb_NP_Prtn_count]]-MIN(Table1[log_Mtb_NP_Prtn_count]))/(MAX(Table1[log_Mtb_NP_Prtn_count])-MIN(Table1[log_Mtb_NP_Prtn_count]))</f>
        <v>0.23137821315975918</v>
      </c>
      <c r="H196" t="s">
        <v>244</v>
      </c>
      <c r="I196">
        <v>1</v>
      </c>
      <c r="J196" t="s">
        <v>82</v>
      </c>
      <c r="K196">
        <v>0</v>
      </c>
      <c r="L196" t="s">
        <v>82</v>
      </c>
      <c r="M196">
        <v>0</v>
      </c>
      <c r="N196" t="s">
        <v>495</v>
      </c>
      <c r="O196" t="s">
        <v>496</v>
      </c>
      <c r="P196" t="s">
        <v>496</v>
      </c>
      <c r="Q196" t="s">
        <v>496</v>
      </c>
      <c r="R196" t="s">
        <v>416</v>
      </c>
      <c r="S196">
        <v>4</v>
      </c>
      <c r="T196">
        <f>LOG10(Table1[[#This Row],[Locus_count]]+1)</f>
        <v>0.69897000433601886</v>
      </c>
      <c r="U196">
        <f>(Table1[[#This Row],[log_Locus_count]]-MIN(Table1[log_Locus_count]))/(MAX(Table1[log_Locus_count])-MIN(Table1[log_Locus_count]))</f>
        <v>0.77397603162912088</v>
      </c>
      <c r="V196" t="s">
        <v>1975</v>
      </c>
      <c r="W196">
        <v>41</v>
      </c>
      <c r="X196">
        <f>LOG10(Table1[[#This Row],[Alleles_count]]+1)</f>
        <v>1.6232492903979006</v>
      </c>
      <c r="Y196">
        <f>(Table1[[#This Row],[log_Alleles_count]]-MIN(Table1[log_Alleles_count]))/(MAX(Table1[log_Alleles_count])-MIN(Table1[log_Alleles_count]))</f>
        <v>0.79828382353543237</v>
      </c>
      <c r="Z196">
        <v>1</v>
      </c>
      <c r="AA196">
        <v>0.99990000000000001</v>
      </c>
      <c r="AB196">
        <v>0.98809999999999998</v>
      </c>
      <c r="AC196">
        <v>0.56279999999999997</v>
      </c>
      <c r="AD196" t="s">
        <v>82</v>
      </c>
      <c r="AE196" t="s">
        <v>82</v>
      </c>
      <c r="AF196">
        <v>0</v>
      </c>
      <c r="AG196">
        <v>0.99270000000000003</v>
      </c>
      <c r="AH196" t="s">
        <v>530</v>
      </c>
      <c r="AI196" t="s">
        <v>244</v>
      </c>
      <c r="AJ196" t="s">
        <v>1976</v>
      </c>
      <c r="AK196">
        <v>1</v>
      </c>
      <c r="AL196" t="s">
        <v>236</v>
      </c>
      <c r="AM196" s="10">
        <v>1</v>
      </c>
      <c r="AN196">
        <f>(Table1[[#This Row],[HEG_expr_score]]-MIN(Table1[HEG_expr_score]))/(MAX(Table1[HEG_expr_score])-MIN(Table1[HEG_expr_score]))</f>
        <v>0.33333333333333331</v>
      </c>
      <c r="AO196">
        <f t="shared" si="3"/>
        <v>4.1296714016576459</v>
      </c>
      <c r="AP196">
        <v>234</v>
      </c>
    </row>
    <row r="197" spans="1:42" hidden="1" x14ac:dyDescent="0.3">
      <c r="A197">
        <v>49925</v>
      </c>
      <c r="B197" t="s">
        <v>598</v>
      </c>
      <c r="C197">
        <f>LEN(Table1[[#This Row],[TCE_sequence]])</f>
        <v>20</v>
      </c>
      <c r="D197" t="s">
        <v>34</v>
      </c>
      <c r="E197">
        <v>1</v>
      </c>
      <c r="F197">
        <f>LOG10(Table1[[#This Row],[Mtb_NP_Prtn_count]]+1)</f>
        <v>0.3010299956639812</v>
      </c>
      <c r="G197">
        <f>(Table1[[#This Row],[log_Mtb_NP_Prtn_count]]-MIN(Table1[log_Mtb_NP_Prtn_count]))/(MAX(Table1[log_Mtb_NP_Prtn_count])-MIN(Table1[log_Mtb_NP_Prtn_count]))</f>
        <v>0.23137821315975918</v>
      </c>
      <c r="H197" t="s">
        <v>279</v>
      </c>
      <c r="I197">
        <v>1</v>
      </c>
      <c r="J197" t="s">
        <v>82</v>
      </c>
      <c r="K197">
        <v>0</v>
      </c>
      <c r="L197" t="s">
        <v>82</v>
      </c>
      <c r="M197">
        <v>0</v>
      </c>
      <c r="N197" t="s">
        <v>495</v>
      </c>
      <c r="O197" t="s">
        <v>496</v>
      </c>
      <c r="P197" t="s">
        <v>496</v>
      </c>
      <c r="Q197" t="s">
        <v>496</v>
      </c>
      <c r="R197" t="s">
        <v>406</v>
      </c>
      <c r="S197">
        <v>2</v>
      </c>
      <c r="T197">
        <f>LOG10(Table1[[#This Row],[Locus_count]]+1)</f>
        <v>0.47712125471966244</v>
      </c>
      <c r="U197">
        <f>(Table1[[#This Row],[log_Locus_count]]-MIN(Table1[log_Locus_count]))/(MAX(Table1[log_Locus_count])-MIN(Table1[log_Locus_count]))</f>
        <v>0.52832083357371873</v>
      </c>
      <c r="V197" t="s">
        <v>599</v>
      </c>
      <c r="W197">
        <v>13</v>
      </c>
      <c r="X197">
        <f>LOG10(Table1[[#This Row],[Alleles_count]]+1)</f>
        <v>1.146128035678238</v>
      </c>
      <c r="Y197">
        <f>(Table1[[#This Row],[log_Alleles_count]]-MIN(Table1[log_Alleles_count]))/(MAX(Table1[log_Alleles_count])-MIN(Table1[log_Alleles_count]))</f>
        <v>0.56364446052405415</v>
      </c>
      <c r="Z197">
        <v>0.5323</v>
      </c>
      <c r="AA197">
        <v>0.44690000000000002</v>
      </c>
      <c r="AB197">
        <v>0.44729999999999998</v>
      </c>
      <c r="AC197">
        <v>0.25540000000000002</v>
      </c>
      <c r="AD197" t="s">
        <v>82</v>
      </c>
      <c r="AE197" t="s">
        <v>82</v>
      </c>
      <c r="AF197">
        <v>0</v>
      </c>
      <c r="AG197">
        <v>1</v>
      </c>
      <c r="AH197" t="s">
        <v>563</v>
      </c>
      <c r="AI197" t="s">
        <v>279</v>
      </c>
      <c r="AJ197" t="s">
        <v>600</v>
      </c>
      <c r="AK197">
        <v>1</v>
      </c>
      <c r="AL197" t="s">
        <v>236</v>
      </c>
      <c r="AM197" s="10">
        <v>1</v>
      </c>
      <c r="AN197">
        <f>(Table1[[#This Row],[HEG_expr_score]]-MIN(Table1[HEG_expr_score]))/(MAX(Table1[HEG_expr_score])-MIN(Table1[HEG_expr_score]))</f>
        <v>0.33333333333333331</v>
      </c>
      <c r="AO197">
        <f t="shared" si="3"/>
        <v>3.1889768405908652</v>
      </c>
      <c r="AP197">
        <v>444</v>
      </c>
    </row>
    <row r="198" spans="1:42" hidden="1" x14ac:dyDescent="0.3">
      <c r="A198">
        <v>50442</v>
      </c>
      <c r="B198" t="s">
        <v>2235</v>
      </c>
      <c r="C198">
        <f>LEN(Table1[[#This Row],[TCE_sequence]])</f>
        <v>20</v>
      </c>
      <c r="D198" t="s">
        <v>26</v>
      </c>
      <c r="E198">
        <v>1</v>
      </c>
      <c r="F198">
        <f>LOG10(Table1[[#This Row],[Mtb_NP_Prtn_count]]+1)</f>
        <v>0.3010299956639812</v>
      </c>
      <c r="G198">
        <f>(Table1[[#This Row],[log_Mtb_NP_Prtn_count]]-MIN(Table1[log_Mtb_NP_Prtn_count]))/(MAX(Table1[log_Mtb_NP_Prtn_count])-MIN(Table1[log_Mtb_NP_Prtn_count]))</f>
        <v>0.23137821315975918</v>
      </c>
      <c r="H198" t="s">
        <v>243</v>
      </c>
      <c r="I198">
        <v>1</v>
      </c>
      <c r="J198" t="s">
        <v>82</v>
      </c>
      <c r="K198">
        <v>0</v>
      </c>
      <c r="L198" t="s">
        <v>585</v>
      </c>
      <c r="M198">
        <v>2</v>
      </c>
      <c r="N198" t="s">
        <v>496</v>
      </c>
      <c r="O198" t="s">
        <v>496</v>
      </c>
      <c r="P198" t="s">
        <v>495</v>
      </c>
      <c r="Q198" t="s">
        <v>496</v>
      </c>
      <c r="R198" t="s">
        <v>385</v>
      </c>
      <c r="S198">
        <v>3</v>
      </c>
      <c r="T198">
        <f>LOG10(Table1[[#This Row],[Locus_count]]+1)</f>
        <v>0.6020599913279624</v>
      </c>
      <c r="U198">
        <f>(Table1[[#This Row],[log_Locus_count]]-MIN(Table1[log_Locus_count]))/(MAX(Table1[log_Locus_count])-MIN(Table1[log_Locus_count]))</f>
        <v>0.66666666666666674</v>
      </c>
      <c r="V198" t="s">
        <v>2236</v>
      </c>
      <c r="W198">
        <v>26</v>
      </c>
      <c r="X198">
        <f>LOG10(Table1[[#This Row],[Alleles_count]]+1)</f>
        <v>1.4313637641589874</v>
      </c>
      <c r="Y198">
        <f>(Table1[[#This Row],[log_Alleles_count]]-MIN(Table1[log_Alleles_count]))/(MAX(Table1[log_Alleles_count])-MIN(Table1[log_Alleles_count]))</f>
        <v>0.70391808903413466</v>
      </c>
      <c r="Z198">
        <v>0.80320000000000003</v>
      </c>
      <c r="AA198">
        <v>0.81069999999999998</v>
      </c>
      <c r="AB198">
        <v>0.8952</v>
      </c>
      <c r="AC198">
        <v>0.36259999999999998</v>
      </c>
      <c r="AD198" t="s">
        <v>2237</v>
      </c>
      <c r="AE198" t="s">
        <v>2238</v>
      </c>
      <c r="AF198">
        <v>2</v>
      </c>
      <c r="AG198">
        <v>0.99629999999999996</v>
      </c>
      <c r="AH198" t="s">
        <v>505</v>
      </c>
      <c r="AI198" t="s">
        <v>243</v>
      </c>
      <c r="AJ198" t="s">
        <v>1346</v>
      </c>
      <c r="AK198">
        <v>1</v>
      </c>
      <c r="AL198" t="s">
        <v>236</v>
      </c>
      <c r="AM198" s="10">
        <v>1</v>
      </c>
      <c r="AN198">
        <f>(Table1[[#This Row],[HEG_expr_score]]-MIN(Table1[HEG_expr_score]))/(MAX(Table1[HEG_expr_score])-MIN(Table1[HEG_expr_score]))</f>
        <v>0.33333333333333331</v>
      </c>
      <c r="AO198">
        <f t="shared" si="3"/>
        <v>3.7347963021938937</v>
      </c>
      <c r="AP198">
        <v>334</v>
      </c>
    </row>
    <row r="199" spans="1:42" hidden="1" x14ac:dyDescent="0.3">
      <c r="A199">
        <v>50756</v>
      </c>
      <c r="B199" t="s">
        <v>2494</v>
      </c>
      <c r="C199">
        <f>LEN(Table1[[#This Row],[TCE_sequence]])</f>
        <v>15</v>
      </c>
      <c r="D199" t="s">
        <v>550</v>
      </c>
      <c r="E199">
        <v>5</v>
      </c>
      <c r="F199">
        <f>LOG10(Table1[[#This Row],[Mtb_NP_Prtn_count]]+1)</f>
        <v>0.77815125038364363</v>
      </c>
      <c r="G199">
        <f>(Table1[[#This Row],[log_Mtb_NP_Prtn_count]]-MIN(Table1[log_Mtb_NP_Prtn_count]))/(MAX(Table1[log_Mtb_NP_Prtn_count])-MIN(Table1[log_Mtb_NP_Prtn_count]))</f>
        <v>0.59810400450184376</v>
      </c>
      <c r="H199" t="s">
        <v>551</v>
      </c>
      <c r="I199">
        <v>5</v>
      </c>
      <c r="J199" t="s">
        <v>82</v>
      </c>
      <c r="K199">
        <v>0</v>
      </c>
      <c r="L199" t="s">
        <v>2495</v>
      </c>
      <c r="M199">
        <v>4</v>
      </c>
      <c r="N199" t="s">
        <v>496</v>
      </c>
      <c r="O199" t="s">
        <v>496</v>
      </c>
      <c r="P199" t="s">
        <v>495</v>
      </c>
      <c r="Q199" t="s">
        <v>496</v>
      </c>
      <c r="R199" t="s">
        <v>417</v>
      </c>
      <c r="S199">
        <v>1</v>
      </c>
      <c r="T199">
        <f>LOG10(Table1[[#This Row],[Locus_count]]+1)</f>
        <v>0.3010299956639812</v>
      </c>
      <c r="U199">
        <f>(Table1[[#This Row],[log_Locus_count]]-MIN(Table1[log_Locus_count]))/(MAX(Table1[log_Locus_count])-MIN(Table1[log_Locus_count]))</f>
        <v>0.33333333333333337</v>
      </c>
      <c r="V199" t="s">
        <v>2491</v>
      </c>
      <c r="W199">
        <v>2</v>
      </c>
      <c r="X199">
        <f>LOG10(Table1[[#This Row],[Alleles_count]]+1)</f>
        <v>0.47712125471966244</v>
      </c>
      <c r="Y199">
        <f>(Table1[[#This Row],[log_Alleles_count]]-MIN(Table1[log_Alleles_count]))/(MAX(Table1[log_Alleles_count])-MIN(Table1[log_Alleles_count]))</f>
        <v>0.23463936301137822</v>
      </c>
      <c r="Z199">
        <v>0.74360000000000004</v>
      </c>
      <c r="AA199">
        <v>0.63590000000000002</v>
      </c>
      <c r="AB199">
        <v>0.7167</v>
      </c>
      <c r="AC199">
        <v>0.40200000000000002</v>
      </c>
      <c r="AD199" t="s">
        <v>2496</v>
      </c>
      <c r="AE199" t="s">
        <v>2497</v>
      </c>
      <c r="AF199">
        <v>1</v>
      </c>
      <c r="AG199">
        <v>1</v>
      </c>
      <c r="AH199" t="s">
        <v>2498</v>
      </c>
      <c r="AI199" t="s">
        <v>2303</v>
      </c>
      <c r="AJ199" t="s">
        <v>2499</v>
      </c>
      <c r="AK199">
        <v>5</v>
      </c>
      <c r="AL199" t="s">
        <v>236</v>
      </c>
      <c r="AM199" s="10">
        <v>1</v>
      </c>
      <c r="AN199">
        <f>(Table1[[#This Row],[HEG_expr_score]]-MIN(Table1[HEG_expr_score]))/(MAX(Table1[HEG_expr_score])-MIN(Table1[HEG_expr_score]))</f>
        <v>0.33333333333333331</v>
      </c>
      <c r="AO199">
        <f t="shared" si="3"/>
        <v>3.2430100341798886</v>
      </c>
      <c r="AP199">
        <v>435</v>
      </c>
    </row>
    <row r="200" spans="1:42" hidden="1" x14ac:dyDescent="0.3">
      <c r="A200">
        <v>51104</v>
      </c>
      <c r="B200" t="s">
        <v>2704</v>
      </c>
      <c r="C200">
        <f>LEN(Table1[[#This Row],[TCE_sequence]])</f>
        <v>9</v>
      </c>
      <c r="D200" t="s">
        <v>2185</v>
      </c>
      <c r="E200">
        <v>3</v>
      </c>
      <c r="F200">
        <f>LOG10(Table1[[#This Row],[Mtb_NP_Prtn_count]]+1)</f>
        <v>0.6020599913279624</v>
      </c>
      <c r="G200">
        <f>(Table1[[#This Row],[log_Mtb_NP_Prtn_count]]-MIN(Table1[log_Mtb_NP_Prtn_count]))/(MAX(Table1[log_Mtb_NP_Prtn_count])-MIN(Table1[log_Mtb_NP_Prtn_count]))</f>
        <v>0.46275642631951835</v>
      </c>
      <c r="H200" t="s">
        <v>2186</v>
      </c>
      <c r="I200">
        <v>3</v>
      </c>
      <c r="J200" t="s">
        <v>82</v>
      </c>
      <c r="K200">
        <v>0</v>
      </c>
      <c r="L200" t="s">
        <v>82</v>
      </c>
      <c r="M200">
        <v>0</v>
      </c>
      <c r="N200" t="s">
        <v>495</v>
      </c>
      <c r="O200" t="s">
        <v>496</v>
      </c>
      <c r="P200" t="s">
        <v>496</v>
      </c>
      <c r="Q200" t="s">
        <v>496</v>
      </c>
      <c r="R200" t="s">
        <v>384</v>
      </c>
      <c r="S200">
        <v>2</v>
      </c>
      <c r="T200">
        <f>LOG10(Table1[[#This Row],[Locus_count]]+1)</f>
        <v>0.47712125471966244</v>
      </c>
      <c r="U200">
        <f>(Table1[[#This Row],[log_Locus_count]]-MIN(Table1[log_Locus_count]))/(MAX(Table1[log_Locus_count])-MIN(Table1[log_Locus_count]))</f>
        <v>0.52832083357371873</v>
      </c>
      <c r="V200" t="s">
        <v>2705</v>
      </c>
      <c r="W200">
        <v>3</v>
      </c>
      <c r="X200">
        <f>LOG10(Table1[[#This Row],[Alleles_count]]+1)</f>
        <v>0.6020599913279624</v>
      </c>
      <c r="Y200">
        <f>(Table1[[#This Row],[log_Alleles_count]]-MIN(Table1[log_Alleles_count]))/(MAX(Table1[log_Alleles_count])-MIN(Table1[log_Alleles_count]))</f>
        <v>0.29608191096586522</v>
      </c>
      <c r="Z200">
        <v>0.1087</v>
      </c>
      <c r="AA200">
        <v>0.1744</v>
      </c>
      <c r="AB200">
        <v>0.16750000000000001</v>
      </c>
      <c r="AC200">
        <v>0.14729999999999999</v>
      </c>
      <c r="AD200" t="s">
        <v>82</v>
      </c>
      <c r="AE200" t="s">
        <v>82</v>
      </c>
      <c r="AF200">
        <v>0</v>
      </c>
      <c r="AG200">
        <v>1</v>
      </c>
      <c r="AH200" t="s">
        <v>2706</v>
      </c>
      <c r="AI200" t="s">
        <v>2707</v>
      </c>
      <c r="AJ200" t="s">
        <v>1828</v>
      </c>
      <c r="AK200">
        <v>2</v>
      </c>
      <c r="AL200" t="s">
        <v>236</v>
      </c>
      <c r="AM200" s="12">
        <v>1</v>
      </c>
      <c r="AN200">
        <f>(Table1[[#This Row],[HEG_expr_score]]-MIN(Table1[HEG_expr_score]))/(MAX(Table1[HEG_expr_score])-MIN(Table1[HEG_expr_score]))</f>
        <v>0.33333333333333331</v>
      </c>
      <c r="AO200">
        <f t="shared" si="3"/>
        <v>2.7291925041924361</v>
      </c>
      <c r="AP200">
        <v>509</v>
      </c>
    </row>
    <row r="201" spans="1:42" hidden="1" x14ac:dyDescent="0.3">
      <c r="A201">
        <v>51114</v>
      </c>
      <c r="B201" t="s">
        <v>1564</v>
      </c>
      <c r="C201">
        <f>LEN(Table1[[#This Row],[TCE_sequence]])</f>
        <v>15</v>
      </c>
      <c r="D201" t="s">
        <v>520</v>
      </c>
      <c r="E201">
        <v>2</v>
      </c>
      <c r="F201">
        <f>LOG10(Table1[[#This Row],[Mtb_NP_Prtn_count]]+1)</f>
        <v>0.47712125471966244</v>
      </c>
      <c r="G201">
        <f>(Table1[[#This Row],[log_Mtb_NP_Prtn_count]]-MIN(Table1[log_Mtb_NP_Prtn_count]))/(MAX(Table1[log_Mtb_NP_Prtn_count])-MIN(Table1[log_Mtb_NP_Prtn_count]))</f>
        <v>0.36672579134208461</v>
      </c>
      <c r="H201" t="s">
        <v>521</v>
      </c>
      <c r="I201">
        <v>2</v>
      </c>
      <c r="J201" t="s">
        <v>82</v>
      </c>
      <c r="K201">
        <v>0</v>
      </c>
      <c r="L201" t="s">
        <v>522</v>
      </c>
      <c r="M201">
        <v>2</v>
      </c>
      <c r="N201" t="s">
        <v>496</v>
      </c>
      <c r="O201" t="s">
        <v>496</v>
      </c>
      <c r="P201" t="s">
        <v>495</v>
      </c>
      <c r="Q201" t="s">
        <v>496</v>
      </c>
      <c r="R201" t="s">
        <v>432</v>
      </c>
      <c r="S201">
        <v>5</v>
      </c>
      <c r="T201">
        <f>LOG10(Table1[[#This Row],[Locus_count]]+1)</f>
        <v>0.77815125038364363</v>
      </c>
      <c r="U201">
        <f>(Table1[[#This Row],[log_Locus_count]]-MIN(Table1[log_Locus_count]))/(MAX(Table1[log_Locus_count])-MIN(Table1[log_Locus_count]))</f>
        <v>0.8616541669070521</v>
      </c>
      <c r="V201" t="s">
        <v>1565</v>
      </c>
      <c r="W201">
        <v>50</v>
      </c>
      <c r="X201">
        <f>LOG10(Table1[[#This Row],[Alleles_count]]+1)</f>
        <v>1.7075701760979363</v>
      </c>
      <c r="Y201">
        <f>(Table1[[#This Row],[log_Alleles_count]]-MIN(Table1[log_Alleles_count]))/(MAX(Table1[log_Alleles_count])-MIN(Table1[log_Alleles_count]))</f>
        <v>0.83975126753106089</v>
      </c>
      <c r="Z201">
        <v>1</v>
      </c>
      <c r="AA201">
        <v>0.99980000000000002</v>
      </c>
      <c r="AB201">
        <v>0.96089999999999998</v>
      </c>
      <c r="AC201">
        <v>0.71499999999999997</v>
      </c>
      <c r="AD201" t="s">
        <v>82</v>
      </c>
      <c r="AE201" t="s">
        <v>82</v>
      </c>
      <c r="AF201">
        <v>0</v>
      </c>
      <c r="AG201">
        <v>1</v>
      </c>
      <c r="AH201" t="s">
        <v>524</v>
      </c>
      <c r="AI201" t="s">
        <v>573</v>
      </c>
      <c r="AJ201" t="s">
        <v>1566</v>
      </c>
      <c r="AK201">
        <v>2</v>
      </c>
      <c r="AL201" t="s">
        <v>236</v>
      </c>
      <c r="AM201" s="10">
        <v>1</v>
      </c>
      <c r="AN201">
        <f>(Table1[[#This Row],[HEG_expr_score]]-MIN(Table1[HEG_expr_score]))/(MAX(Table1[HEG_expr_score])-MIN(Table1[HEG_expr_score]))</f>
        <v>0.33333333333333331</v>
      </c>
      <c r="AO201">
        <f t="shared" si="3"/>
        <v>4.4014645591135304</v>
      </c>
      <c r="AP201">
        <v>109</v>
      </c>
    </row>
    <row r="202" spans="1:42" hidden="1" x14ac:dyDescent="0.3">
      <c r="A202">
        <v>51643</v>
      </c>
      <c r="B202" t="s">
        <v>1710</v>
      </c>
      <c r="C202">
        <f>LEN(Table1[[#This Row],[TCE_sequence]])</f>
        <v>20</v>
      </c>
      <c r="D202" t="s">
        <v>34</v>
      </c>
      <c r="E202">
        <v>1</v>
      </c>
      <c r="F202">
        <f>LOG10(Table1[[#This Row],[Mtb_NP_Prtn_count]]+1)</f>
        <v>0.3010299956639812</v>
      </c>
      <c r="G202">
        <f>(Table1[[#This Row],[log_Mtb_NP_Prtn_count]]-MIN(Table1[log_Mtb_NP_Prtn_count]))/(MAX(Table1[log_Mtb_NP_Prtn_count])-MIN(Table1[log_Mtb_NP_Prtn_count]))</f>
        <v>0.23137821315975918</v>
      </c>
      <c r="H202" t="s">
        <v>279</v>
      </c>
      <c r="I202">
        <v>1</v>
      </c>
      <c r="J202" t="s">
        <v>82</v>
      </c>
      <c r="K202">
        <v>0</v>
      </c>
      <c r="L202" t="s">
        <v>82</v>
      </c>
      <c r="M202">
        <v>0</v>
      </c>
      <c r="N202" t="s">
        <v>495</v>
      </c>
      <c r="O202" t="s">
        <v>496</v>
      </c>
      <c r="P202" t="s">
        <v>496</v>
      </c>
      <c r="Q202" t="s">
        <v>496</v>
      </c>
      <c r="R202" t="s">
        <v>432</v>
      </c>
      <c r="S202">
        <v>5</v>
      </c>
      <c r="T202">
        <f>LOG10(Table1[[#This Row],[Locus_count]]+1)</f>
        <v>0.77815125038364363</v>
      </c>
      <c r="U202">
        <f>(Table1[[#This Row],[log_Locus_count]]-MIN(Table1[log_Locus_count]))/(MAX(Table1[log_Locus_count])-MIN(Table1[log_Locus_count]))</f>
        <v>0.8616541669070521</v>
      </c>
      <c r="V202" t="s">
        <v>1711</v>
      </c>
      <c r="W202">
        <v>74</v>
      </c>
      <c r="X202">
        <f>LOG10(Table1[[#This Row],[Alleles_count]]+1)</f>
        <v>1.8750612633917001</v>
      </c>
      <c r="Y202">
        <f>(Table1[[#This Row],[log_Alleles_count]]-MIN(Table1[log_Alleles_count]))/(MAX(Table1[log_Alleles_count])-MIN(Table1[log_Alleles_count]))</f>
        <v>0.92212027047095935</v>
      </c>
      <c r="Z202">
        <v>1</v>
      </c>
      <c r="AA202">
        <v>1</v>
      </c>
      <c r="AB202">
        <v>0.99839999999999995</v>
      </c>
      <c r="AC202">
        <v>0.93479999999999996</v>
      </c>
      <c r="AD202" t="s">
        <v>82</v>
      </c>
      <c r="AE202" t="s">
        <v>82</v>
      </c>
      <c r="AF202">
        <v>0</v>
      </c>
      <c r="AG202">
        <v>1</v>
      </c>
      <c r="AH202" t="s">
        <v>563</v>
      </c>
      <c r="AI202" t="s">
        <v>279</v>
      </c>
      <c r="AJ202" t="s">
        <v>1712</v>
      </c>
      <c r="AK202">
        <v>1</v>
      </c>
      <c r="AL202" t="s">
        <v>236</v>
      </c>
      <c r="AM202" s="10">
        <v>1</v>
      </c>
      <c r="AN202">
        <f>(Table1[[#This Row],[HEG_expr_score]]-MIN(Table1[HEG_expr_score]))/(MAX(Table1[HEG_expr_score])-MIN(Table1[HEG_expr_score]))</f>
        <v>0.33333333333333331</v>
      </c>
      <c r="AO202">
        <f t="shared" si="3"/>
        <v>4.3484859838711039</v>
      </c>
      <c r="AP202">
        <v>149</v>
      </c>
    </row>
    <row r="203" spans="1:42" hidden="1" x14ac:dyDescent="0.3">
      <c r="A203">
        <v>52024</v>
      </c>
      <c r="B203" t="s">
        <v>2128</v>
      </c>
      <c r="C203">
        <f>LEN(Table1[[#This Row],[TCE_sequence]])</f>
        <v>15</v>
      </c>
      <c r="D203" t="s">
        <v>26</v>
      </c>
      <c r="E203">
        <v>1</v>
      </c>
      <c r="F203">
        <f>LOG10(Table1[[#This Row],[Mtb_NP_Prtn_count]]+1)</f>
        <v>0.3010299956639812</v>
      </c>
      <c r="G203">
        <f>(Table1[[#This Row],[log_Mtb_NP_Prtn_count]]-MIN(Table1[log_Mtb_NP_Prtn_count]))/(MAX(Table1[log_Mtb_NP_Prtn_count])-MIN(Table1[log_Mtb_NP_Prtn_count]))</f>
        <v>0.23137821315975918</v>
      </c>
      <c r="H203" t="s">
        <v>243</v>
      </c>
      <c r="I203">
        <v>1</v>
      </c>
      <c r="J203" t="s">
        <v>82</v>
      </c>
      <c r="K203">
        <v>0</v>
      </c>
      <c r="L203" t="s">
        <v>585</v>
      </c>
      <c r="M203">
        <v>2</v>
      </c>
      <c r="N203" t="s">
        <v>496</v>
      </c>
      <c r="O203" t="s">
        <v>496</v>
      </c>
      <c r="P203" t="s">
        <v>495</v>
      </c>
      <c r="Q203" t="s">
        <v>496</v>
      </c>
      <c r="R203" t="s">
        <v>419</v>
      </c>
      <c r="S203">
        <v>3</v>
      </c>
      <c r="T203">
        <f>LOG10(Table1[[#This Row],[Locus_count]]+1)</f>
        <v>0.6020599913279624</v>
      </c>
      <c r="U203">
        <f>(Table1[[#This Row],[log_Locus_count]]-MIN(Table1[log_Locus_count]))/(MAX(Table1[log_Locus_count])-MIN(Table1[log_Locus_count]))</f>
        <v>0.66666666666666674</v>
      </c>
      <c r="V203" t="s">
        <v>2129</v>
      </c>
      <c r="W203">
        <v>32</v>
      </c>
      <c r="X203">
        <f>LOG10(Table1[[#This Row],[Alleles_count]]+1)</f>
        <v>1.5185139398778875</v>
      </c>
      <c r="Y203">
        <f>(Table1[[#This Row],[log_Alleles_count]]-MIN(Table1[log_Alleles_count]))/(MAX(Table1[log_Alleles_count])-MIN(Table1[log_Alleles_count]))</f>
        <v>0.74677692526231187</v>
      </c>
      <c r="Z203">
        <v>0.99780000000000002</v>
      </c>
      <c r="AA203">
        <v>0.99960000000000004</v>
      </c>
      <c r="AB203">
        <v>0.90900000000000003</v>
      </c>
      <c r="AC203">
        <v>0.93969999999999998</v>
      </c>
      <c r="AD203" t="s">
        <v>82</v>
      </c>
      <c r="AE203" t="s">
        <v>82</v>
      </c>
      <c r="AF203">
        <v>0</v>
      </c>
      <c r="AG203">
        <v>0.99629999999999996</v>
      </c>
      <c r="AH203" t="s">
        <v>505</v>
      </c>
      <c r="AI203" t="s">
        <v>243</v>
      </c>
      <c r="AJ203" t="s">
        <v>2130</v>
      </c>
      <c r="AK203">
        <v>1</v>
      </c>
      <c r="AL203" t="s">
        <v>236</v>
      </c>
      <c r="AM203" s="12">
        <v>1</v>
      </c>
      <c r="AN203">
        <f>(Table1[[#This Row],[HEG_expr_score]]-MIN(Table1[HEG_expr_score]))/(MAX(Table1[HEG_expr_score])-MIN(Table1[HEG_expr_score]))</f>
        <v>0.33333333333333331</v>
      </c>
      <c r="AO203">
        <f t="shared" si="3"/>
        <v>3.9722551384220712</v>
      </c>
      <c r="AP203">
        <v>290</v>
      </c>
    </row>
    <row r="204" spans="1:42" hidden="1" x14ac:dyDescent="0.3">
      <c r="A204">
        <v>52026</v>
      </c>
      <c r="B204" t="s">
        <v>1442</v>
      </c>
      <c r="C204">
        <f>LEN(Table1[[#This Row],[TCE_sequence]])</f>
        <v>20</v>
      </c>
      <c r="D204" t="s">
        <v>26</v>
      </c>
      <c r="E204">
        <v>1</v>
      </c>
      <c r="F204">
        <f>LOG10(Table1[[#This Row],[Mtb_NP_Prtn_count]]+1)</f>
        <v>0.3010299956639812</v>
      </c>
      <c r="G204">
        <f>(Table1[[#This Row],[log_Mtb_NP_Prtn_count]]-MIN(Table1[log_Mtb_NP_Prtn_count]))/(MAX(Table1[log_Mtb_NP_Prtn_count])-MIN(Table1[log_Mtb_NP_Prtn_count]))</f>
        <v>0.23137821315975918</v>
      </c>
      <c r="H204" t="s">
        <v>243</v>
      </c>
      <c r="I204">
        <v>1</v>
      </c>
      <c r="J204" t="s">
        <v>82</v>
      </c>
      <c r="K204">
        <v>0</v>
      </c>
      <c r="L204" t="s">
        <v>585</v>
      </c>
      <c r="M204">
        <v>2</v>
      </c>
      <c r="N204" t="s">
        <v>496</v>
      </c>
      <c r="O204" t="s">
        <v>496</v>
      </c>
      <c r="P204" t="s">
        <v>495</v>
      </c>
      <c r="Q204" t="s">
        <v>496</v>
      </c>
      <c r="R204" t="s">
        <v>412</v>
      </c>
      <c r="S204">
        <v>7</v>
      </c>
      <c r="T204">
        <f>LOG10(Table1[[#This Row],[Locus_count]]+1)</f>
        <v>0.90308998699194354</v>
      </c>
      <c r="U204">
        <f>(Table1[[#This Row],[log_Locus_count]]-MIN(Table1[log_Locus_count]))/(MAX(Table1[log_Locus_count])-MIN(Table1[log_Locus_count]))</f>
        <v>1</v>
      </c>
      <c r="V204" t="s">
        <v>1443</v>
      </c>
      <c r="W204">
        <v>80</v>
      </c>
      <c r="X204">
        <f>LOG10(Table1[[#This Row],[Alleles_count]]+1)</f>
        <v>1.9084850188786497</v>
      </c>
      <c r="Y204">
        <f>(Table1[[#This Row],[log_Alleles_count]]-MIN(Table1[log_Alleles_count]))/(MAX(Table1[log_Alleles_count])-MIN(Table1[log_Alleles_count]))</f>
        <v>0.93855745204551289</v>
      </c>
      <c r="Z204">
        <v>1</v>
      </c>
      <c r="AA204">
        <v>1</v>
      </c>
      <c r="AB204">
        <v>1</v>
      </c>
      <c r="AC204">
        <v>0.9839</v>
      </c>
      <c r="AD204" t="s">
        <v>1444</v>
      </c>
      <c r="AE204" t="s">
        <v>1445</v>
      </c>
      <c r="AF204">
        <v>1</v>
      </c>
      <c r="AG204">
        <v>0.99629999999999996</v>
      </c>
      <c r="AH204" t="s">
        <v>505</v>
      </c>
      <c r="AI204" t="s">
        <v>243</v>
      </c>
      <c r="AJ204" t="s">
        <v>1217</v>
      </c>
      <c r="AK204">
        <v>1</v>
      </c>
      <c r="AL204" t="s">
        <v>236</v>
      </c>
      <c r="AM204" s="10">
        <v>1</v>
      </c>
      <c r="AN204">
        <f>(Table1[[#This Row],[HEG_expr_score]]-MIN(Table1[HEG_expr_score]))/(MAX(Table1[HEG_expr_score])-MIN(Table1[HEG_expr_score]))</f>
        <v>0.33333333333333331</v>
      </c>
      <c r="AO204">
        <f t="shared" si="3"/>
        <v>4.4995689985386047</v>
      </c>
      <c r="AP204">
        <v>75</v>
      </c>
    </row>
    <row r="205" spans="1:42" hidden="1" x14ac:dyDescent="0.3">
      <c r="A205">
        <v>52030</v>
      </c>
      <c r="B205" t="s">
        <v>2163</v>
      </c>
      <c r="C205">
        <f>LEN(Table1[[#This Row],[TCE_sequence]])</f>
        <v>20</v>
      </c>
      <c r="D205" t="s">
        <v>27</v>
      </c>
      <c r="E205">
        <v>1</v>
      </c>
      <c r="F205">
        <f>LOG10(Table1[[#This Row],[Mtb_NP_Prtn_count]]+1)</f>
        <v>0.3010299956639812</v>
      </c>
      <c r="G205">
        <f>(Table1[[#This Row],[log_Mtb_NP_Prtn_count]]-MIN(Table1[log_Mtb_NP_Prtn_count]))/(MAX(Table1[log_Mtb_NP_Prtn_count])-MIN(Table1[log_Mtb_NP_Prtn_count]))</f>
        <v>0.23137821315975918</v>
      </c>
      <c r="H205" t="s">
        <v>314</v>
      </c>
      <c r="I205">
        <v>1</v>
      </c>
      <c r="J205" t="s">
        <v>82</v>
      </c>
      <c r="K205">
        <v>0</v>
      </c>
      <c r="L205" t="s">
        <v>82</v>
      </c>
      <c r="M205">
        <v>0</v>
      </c>
      <c r="N205" t="s">
        <v>495</v>
      </c>
      <c r="O205" t="s">
        <v>496</v>
      </c>
      <c r="P205" t="s">
        <v>496</v>
      </c>
      <c r="Q205" t="s">
        <v>496</v>
      </c>
      <c r="R205" t="s">
        <v>419</v>
      </c>
      <c r="S205">
        <v>3</v>
      </c>
      <c r="T205">
        <f>LOG10(Table1[[#This Row],[Locus_count]]+1)</f>
        <v>0.6020599913279624</v>
      </c>
      <c r="U205">
        <f>(Table1[[#This Row],[log_Locus_count]]-MIN(Table1[log_Locus_count]))/(MAX(Table1[log_Locus_count])-MIN(Table1[log_Locus_count]))</f>
        <v>0.66666666666666674</v>
      </c>
      <c r="V205" t="s">
        <v>2164</v>
      </c>
      <c r="W205">
        <v>28</v>
      </c>
      <c r="X205">
        <f>LOG10(Table1[[#This Row],[Alleles_count]]+1)</f>
        <v>1.4623979978989561</v>
      </c>
      <c r="Y205">
        <f>(Table1[[#This Row],[log_Alleles_count]]-MIN(Table1[log_Alleles_count]))/(MAX(Table1[log_Alleles_count])-MIN(Table1[log_Alleles_count]))</f>
        <v>0.71918014823661358</v>
      </c>
      <c r="Z205">
        <v>0.96179999999999999</v>
      </c>
      <c r="AA205">
        <v>0.95569999999999999</v>
      </c>
      <c r="AB205">
        <v>0.94430000000000003</v>
      </c>
      <c r="AC205">
        <v>0.83630000000000004</v>
      </c>
      <c r="AD205" t="s">
        <v>1444</v>
      </c>
      <c r="AE205" t="s">
        <v>2165</v>
      </c>
      <c r="AF205">
        <v>1</v>
      </c>
      <c r="AG205">
        <v>0.99270000000000003</v>
      </c>
      <c r="AH205" t="s">
        <v>530</v>
      </c>
      <c r="AI205" t="s">
        <v>314</v>
      </c>
      <c r="AJ205" t="s">
        <v>600</v>
      </c>
      <c r="AK205">
        <v>1</v>
      </c>
      <c r="AL205" t="s">
        <v>236</v>
      </c>
      <c r="AM205" s="10">
        <v>1</v>
      </c>
      <c r="AN205">
        <f>(Table1[[#This Row],[HEG_expr_score]]-MIN(Table1[HEG_expr_score]))/(MAX(Table1[HEG_expr_score])-MIN(Table1[HEG_expr_score]))</f>
        <v>0.33333333333333331</v>
      </c>
      <c r="AO205">
        <f t="shared" si="3"/>
        <v>3.9050583613963732</v>
      </c>
      <c r="AP205">
        <v>306</v>
      </c>
    </row>
    <row r="206" spans="1:42" hidden="1" x14ac:dyDescent="0.3">
      <c r="A206">
        <v>52167</v>
      </c>
      <c r="B206" t="s">
        <v>2720</v>
      </c>
      <c r="C206">
        <f>LEN(Table1[[#This Row],[TCE_sequence]])</f>
        <v>18</v>
      </c>
      <c r="D206" t="s">
        <v>30</v>
      </c>
      <c r="E206">
        <v>1</v>
      </c>
      <c r="F206">
        <f>LOG10(Table1[[#This Row],[Mtb_NP_Prtn_count]]+1)</f>
        <v>0.3010299956639812</v>
      </c>
      <c r="G206">
        <f>(Table1[[#This Row],[log_Mtb_NP_Prtn_count]]-MIN(Table1[log_Mtb_NP_Prtn_count]))/(MAX(Table1[log_Mtb_NP_Prtn_count])-MIN(Table1[log_Mtb_NP_Prtn_count]))</f>
        <v>0.23137821315975918</v>
      </c>
      <c r="H206" t="s">
        <v>244</v>
      </c>
      <c r="I206">
        <v>1</v>
      </c>
      <c r="J206" t="s">
        <v>82</v>
      </c>
      <c r="K206">
        <v>0</v>
      </c>
      <c r="L206" t="s">
        <v>82</v>
      </c>
      <c r="M206">
        <v>0</v>
      </c>
      <c r="N206" t="s">
        <v>495</v>
      </c>
      <c r="O206" t="s">
        <v>496</v>
      </c>
      <c r="P206" t="s">
        <v>496</v>
      </c>
      <c r="Q206" t="s">
        <v>496</v>
      </c>
      <c r="R206" t="s">
        <v>385</v>
      </c>
      <c r="S206">
        <v>3</v>
      </c>
      <c r="T206">
        <f>LOG10(Table1[[#This Row],[Locus_count]]+1)</f>
        <v>0.6020599913279624</v>
      </c>
      <c r="U206">
        <f>(Table1[[#This Row],[log_Locus_count]]-MIN(Table1[log_Locus_count]))/(MAX(Table1[log_Locus_count])-MIN(Table1[log_Locus_count]))</f>
        <v>0.66666666666666674</v>
      </c>
      <c r="V206" t="s">
        <v>2721</v>
      </c>
      <c r="W206">
        <v>5</v>
      </c>
      <c r="X206">
        <f>LOG10(Table1[[#This Row],[Alleles_count]]+1)</f>
        <v>0.77815125038364363</v>
      </c>
      <c r="Y206">
        <f>(Table1[[#This Row],[log_Alleles_count]]-MIN(Table1[log_Alleles_count]))/(MAX(Table1[log_Alleles_count])-MIN(Table1[log_Alleles_count]))</f>
        <v>0.38268031849431083</v>
      </c>
      <c r="Z206">
        <v>0.18310000000000001</v>
      </c>
      <c r="AA206">
        <v>0.25509999999999999</v>
      </c>
      <c r="AB206">
        <v>0.18429999999999999</v>
      </c>
      <c r="AC206">
        <v>3.6200000000000003E-2</v>
      </c>
      <c r="AD206" t="s">
        <v>82</v>
      </c>
      <c r="AE206" t="s">
        <v>82</v>
      </c>
      <c r="AF206">
        <v>0</v>
      </c>
      <c r="AG206">
        <v>0.90839999999999999</v>
      </c>
      <c r="AH206" t="s">
        <v>2722</v>
      </c>
      <c r="AI206" t="s">
        <v>244</v>
      </c>
      <c r="AJ206" t="s">
        <v>2723</v>
      </c>
      <c r="AK206">
        <v>1</v>
      </c>
      <c r="AL206" t="s">
        <v>236</v>
      </c>
      <c r="AM206" s="10">
        <v>1</v>
      </c>
      <c r="AN206">
        <f>(Table1[[#This Row],[HEG_expr_score]]-MIN(Table1[HEG_expr_score]))/(MAX(Table1[HEG_expr_score])-MIN(Table1[HEG_expr_score]))</f>
        <v>0.33333333333333331</v>
      </c>
      <c r="AO206">
        <f t="shared" si="3"/>
        <v>2.70555853165407</v>
      </c>
      <c r="AP206">
        <v>516</v>
      </c>
    </row>
    <row r="207" spans="1:42" hidden="1" x14ac:dyDescent="0.3">
      <c r="A207">
        <v>52326</v>
      </c>
      <c r="B207" t="s">
        <v>2963</v>
      </c>
      <c r="C207">
        <f>LEN(Table1[[#This Row],[TCE_sequence]])</f>
        <v>15</v>
      </c>
      <c r="D207" t="s">
        <v>1255</v>
      </c>
      <c r="E207">
        <v>3</v>
      </c>
      <c r="F207">
        <f>LOG10(Table1[[#This Row],[Mtb_NP_Prtn_count]]+1)</f>
        <v>0.6020599913279624</v>
      </c>
      <c r="G207">
        <f>(Table1[[#This Row],[log_Mtb_NP_Prtn_count]]-MIN(Table1[log_Mtb_NP_Prtn_count]))/(MAX(Table1[log_Mtb_NP_Prtn_count])-MIN(Table1[log_Mtb_NP_Prtn_count]))</f>
        <v>0.46275642631951835</v>
      </c>
      <c r="H207" t="s">
        <v>1256</v>
      </c>
      <c r="I207">
        <v>3</v>
      </c>
      <c r="J207" t="s">
        <v>82</v>
      </c>
      <c r="K207">
        <v>0</v>
      </c>
      <c r="L207" t="s">
        <v>522</v>
      </c>
      <c r="M207">
        <v>2</v>
      </c>
      <c r="N207" t="s">
        <v>496</v>
      </c>
      <c r="O207" t="s">
        <v>496</v>
      </c>
      <c r="P207" t="s">
        <v>495</v>
      </c>
      <c r="Q207" t="s">
        <v>496</v>
      </c>
      <c r="R207" t="s">
        <v>82</v>
      </c>
      <c r="S207">
        <v>0</v>
      </c>
      <c r="T207">
        <f>LOG10(Table1[[#This Row],[Locus_count]]+1)</f>
        <v>0</v>
      </c>
      <c r="U207">
        <f>(Table1[[#This Row],[log_Locus_count]]-MIN(Table1[log_Locus_count]))/(MAX(Table1[log_Locus_count])-MIN(Table1[log_Locus_count]))</f>
        <v>0</v>
      </c>
      <c r="V207" t="s">
        <v>82</v>
      </c>
      <c r="W207">
        <v>0</v>
      </c>
      <c r="X207">
        <f>LOG10(Table1[[#This Row],[Alleles_count]]+1)</f>
        <v>0</v>
      </c>
      <c r="Y207">
        <f>(Table1[[#This Row],[log_Alleles_count]]-MIN(Table1[log_Alleles_count]))/(MAX(Table1[log_Alleles_count])-MIN(Table1[log_Alleles_count]))</f>
        <v>0</v>
      </c>
      <c r="Z207">
        <v>0</v>
      </c>
      <c r="AA207">
        <v>0</v>
      </c>
      <c r="AB207">
        <v>0</v>
      </c>
      <c r="AC207">
        <v>0</v>
      </c>
      <c r="AD207" t="s">
        <v>2964</v>
      </c>
      <c r="AE207" t="s">
        <v>2965</v>
      </c>
      <c r="AF207">
        <v>1</v>
      </c>
      <c r="AG207">
        <v>1</v>
      </c>
      <c r="AH207" t="s">
        <v>1326</v>
      </c>
      <c r="AI207" t="s">
        <v>2966</v>
      </c>
      <c r="AJ207" t="s">
        <v>2967</v>
      </c>
      <c r="AK207">
        <v>3</v>
      </c>
      <c r="AL207" t="s">
        <v>236</v>
      </c>
      <c r="AM207" s="12">
        <v>1</v>
      </c>
      <c r="AN207">
        <f>(Table1[[#This Row],[HEG_expr_score]]-MIN(Table1[HEG_expr_score]))/(MAX(Table1[HEG_expr_score])-MIN(Table1[HEG_expr_score]))</f>
        <v>0.33333333333333331</v>
      </c>
      <c r="AO207">
        <f t="shared" si="3"/>
        <v>1.7960897596528516</v>
      </c>
      <c r="AP207">
        <v>589</v>
      </c>
    </row>
    <row r="208" spans="1:42" hidden="1" x14ac:dyDescent="0.3">
      <c r="A208">
        <v>52556</v>
      </c>
      <c r="B208" t="s">
        <v>2131</v>
      </c>
      <c r="C208">
        <f>LEN(Table1[[#This Row],[TCE_sequence]])</f>
        <v>18</v>
      </c>
      <c r="D208" t="s">
        <v>30</v>
      </c>
      <c r="E208">
        <v>1</v>
      </c>
      <c r="F208">
        <f>LOG10(Table1[[#This Row],[Mtb_NP_Prtn_count]]+1)</f>
        <v>0.3010299956639812</v>
      </c>
      <c r="G208">
        <f>(Table1[[#This Row],[log_Mtb_NP_Prtn_count]]-MIN(Table1[log_Mtb_NP_Prtn_count]))/(MAX(Table1[log_Mtb_NP_Prtn_count])-MIN(Table1[log_Mtb_NP_Prtn_count]))</f>
        <v>0.23137821315975918</v>
      </c>
      <c r="H208" t="s">
        <v>244</v>
      </c>
      <c r="I208">
        <v>1</v>
      </c>
      <c r="J208" t="s">
        <v>82</v>
      </c>
      <c r="K208">
        <v>0</v>
      </c>
      <c r="L208" t="s">
        <v>82</v>
      </c>
      <c r="M208">
        <v>0</v>
      </c>
      <c r="N208" t="s">
        <v>495</v>
      </c>
      <c r="O208" t="s">
        <v>496</v>
      </c>
      <c r="P208" t="s">
        <v>496</v>
      </c>
      <c r="Q208" t="s">
        <v>496</v>
      </c>
      <c r="R208" t="s">
        <v>428</v>
      </c>
      <c r="S208">
        <v>3</v>
      </c>
      <c r="T208">
        <f>LOG10(Table1[[#This Row],[Locus_count]]+1)</f>
        <v>0.6020599913279624</v>
      </c>
      <c r="U208">
        <f>(Table1[[#This Row],[log_Locus_count]]-MIN(Table1[log_Locus_count]))/(MAX(Table1[log_Locus_count])-MIN(Table1[log_Locus_count]))</f>
        <v>0.66666666666666674</v>
      </c>
      <c r="V208" t="s">
        <v>2132</v>
      </c>
      <c r="W208">
        <v>32</v>
      </c>
      <c r="X208">
        <f>LOG10(Table1[[#This Row],[Alleles_count]]+1)</f>
        <v>1.5185139398778875</v>
      </c>
      <c r="Y208">
        <f>(Table1[[#This Row],[log_Alleles_count]]-MIN(Table1[log_Alleles_count]))/(MAX(Table1[log_Alleles_count])-MIN(Table1[log_Alleles_count]))</f>
        <v>0.74677692526231187</v>
      </c>
      <c r="Z208">
        <v>0.99970000000000003</v>
      </c>
      <c r="AA208">
        <v>0.99629999999999996</v>
      </c>
      <c r="AB208">
        <v>0.93600000000000005</v>
      </c>
      <c r="AC208">
        <v>0.38729999999999998</v>
      </c>
      <c r="AD208" t="s">
        <v>82</v>
      </c>
      <c r="AE208" t="s">
        <v>82</v>
      </c>
      <c r="AF208">
        <v>0</v>
      </c>
      <c r="AG208">
        <v>0.98899999999999999</v>
      </c>
      <c r="AH208" t="s">
        <v>613</v>
      </c>
      <c r="AI208" t="s">
        <v>244</v>
      </c>
      <c r="AJ208" t="s">
        <v>2133</v>
      </c>
      <c r="AK208">
        <v>1</v>
      </c>
      <c r="AL208" t="s">
        <v>236</v>
      </c>
      <c r="AM208" s="10">
        <v>1</v>
      </c>
      <c r="AN208">
        <f>(Table1[[#This Row],[HEG_expr_score]]-MIN(Table1[HEG_expr_score]))/(MAX(Table1[HEG_expr_score])-MIN(Table1[HEG_expr_score]))</f>
        <v>0.33333333333333331</v>
      </c>
      <c r="AO208">
        <f t="shared" si="3"/>
        <v>3.9668551384220714</v>
      </c>
      <c r="AP208">
        <v>293</v>
      </c>
    </row>
    <row r="209" spans="1:42" hidden="1" x14ac:dyDescent="0.3">
      <c r="A209">
        <v>52626</v>
      </c>
      <c r="B209" t="s">
        <v>2504</v>
      </c>
      <c r="C209">
        <f>LEN(Table1[[#This Row],[TCE_sequence]])</f>
        <v>25</v>
      </c>
      <c r="D209" t="s">
        <v>39</v>
      </c>
      <c r="E209">
        <v>1</v>
      </c>
      <c r="F209">
        <f>LOG10(Table1[[#This Row],[Mtb_NP_Prtn_count]]+1)</f>
        <v>0.3010299956639812</v>
      </c>
      <c r="G209">
        <f>(Table1[[#This Row],[log_Mtb_NP_Prtn_count]]-MIN(Table1[log_Mtb_NP_Prtn_count]))/(MAX(Table1[log_Mtb_NP_Prtn_count])-MIN(Table1[log_Mtb_NP_Prtn_count]))</f>
        <v>0.23137821315975918</v>
      </c>
      <c r="H209" t="s">
        <v>274</v>
      </c>
      <c r="I209">
        <v>1</v>
      </c>
      <c r="J209" t="s">
        <v>82</v>
      </c>
      <c r="K209">
        <v>0</v>
      </c>
      <c r="L209" t="s">
        <v>82</v>
      </c>
      <c r="M209">
        <v>0</v>
      </c>
      <c r="N209" t="s">
        <v>495</v>
      </c>
      <c r="O209" t="s">
        <v>496</v>
      </c>
      <c r="P209" t="s">
        <v>496</v>
      </c>
      <c r="Q209" t="s">
        <v>496</v>
      </c>
      <c r="R209" t="s">
        <v>406</v>
      </c>
      <c r="S209">
        <v>2</v>
      </c>
      <c r="T209">
        <f>LOG10(Table1[[#This Row],[Locus_count]]+1)</f>
        <v>0.47712125471966244</v>
      </c>
      <c r="U209">
        <f>(Table1[[#This Row],[log_Locus_count]]-MIN(Table1[log_Locus_count]))/(MAX(Table1[log_Locus_count])-MIN(Table1[log_Locus_count]))</f>
        <v>0.52832083357371873</v>
      </c>
      <c r="V209" t="s">
        <v>2505</v>
      </c>
      <c r="W209">
        <v>5</v>
      </c>
      <c r="X209">
        <f>LOG10(Table1[[#This Row],[Alleles_count]]+1)</f>
        <v>0.77815125038364363</v>
      </c>
      <c r="Y209">
        <f>(Table1[[#This Row],[log_Alleles_count]]-MIN(Table1[log_Alleles_count]))/(MAX(Table1[log_Alleles_count])-MIN(Table1[log_Alleles_count]))</f>
        <v>0.38268031849431083</v>
      </c>
      <c r="Z209">
        <v>0.74839999999999995</v>
      </c>
      <c r="AA209">
        <v>0.63929999999999998</v>
      </c>
      <c r="AB209">
        <v>0.71789999999999998</v>
      </c>
      <c r="AC209">
        <v>0.40200000000000002</v>
      </c>
      <c r="AD209" t="s">
        <v>82</v>
      </c>
      <c r="AE209" t="s">
        <v>82</v>
      </c>
      <c r="AF209">
        <v>0</v>
      </c>
      <c r="AG209">
        <v>1</v>
      </c>
      <c r="AH209" t="s">
        <v>563</v>
      </c>
      <c r="AI209" t="s">
        <v>274</v>
      </c>
      <c r="AJ209" t="s">
        <v>2506</v>
      </c>
      <c r="AK209">
        <v>1</v>
      </c>
      <c r="AL209" t="s">
        <v>236</v>
      </c>
      <c r="AM209" s="10">
        <v>1</v>
      </c>
      <c r="AN209">
        <f>(Table1[[#This Row],[HEG_expr_score]]-MIN(Table1[HEG_expr_score]))/(MAX(Table1[HEG_expr_score])-MIN(Table1[HEG_expr_score]))</f>
        <v>0.33333333333333331</v>
      </c>
      <c r="AO209">
        <f t="shared" si="3"/>
        <v>3.2241126985611221</v>
      </c>
      <c r="AP209">
        <v>440</v>
      </c>
    </row>
    <row r="210" spans="1:42" hidden="1" x14ac:dyDescent="0.3">
      <c r="A210">
        <v>52689</v>
      </c>
      <c r="B210" t="s">
        <v>679</v>
      </c>
      <c r="C210">
        <f>LEN(Table1[[#This Row],[TCE_sequence]])</f>
        <v>15</v>
      </c>
      <c r="D210" t="s">
        <v>25</v>
      </c>
      <c r="E210">
        <v>1</v>
      </c>
      <c r="F210">
        <f>LOG10(Table1[[#This Row],[Mtb_NP_Prtn_count]]+1)</f>
        <v>0.3010299956639812</v>
      </c>
      <c r="G210">
        <f>(Table1[[#This Row],[log_Mtb_NP_Prtn_count]]-MIN(Table1[log_Mtb_NP_Prtn_count]))/(MAX(Table1[log_Mtb_NP_Prtn_count])-MIN(Table1[log_Mtb_NP_Prtn_count]))</f>
        <v>0.23137821315975918</v>
      </c>
      <c r="H210" t="s">
        <v>241</v>
      </c>
      <c r="I210">
        <v>1</v>
      </c>
      <c r="J210" t="s">
        <v>82</v>
      </c>
      <c r="K210">
        <v>0</v>
      </c>
      <c r="L210" t="s">
        <v>82</v>
      </c>
      <c r="M210">
        <v>0</v>
      </c>
      <c r="N210" t="s">
        <v>495</v>
      </c>
      <c r="O210" t="s">
        <v>496</v>
      </c>
      <c r="P210" t="s">
        <v>496</v>
      </c>
      <c r="Q210" t="s">
        <v>496</v>
      </c>
      <c r="R210" t="s">
        <v>385</v>
      </c>
      <c r="S210">
        <v>3</v>
      </c>
      <c r="T210">
        <f>LOG10(Table1[[#This Row],[Locus_count]]+1)</f>
        <v>0.6020599913279624</v>
      </c>
      <c r="U210">
        <f>(Table1[[#This Row],[log_Locus_count]]-MIN(Table1[log_Locus_count]))/(MAX(Table1[log_Locus_count])-MIN(Table1[log_Locus_count]))</f>
        <v>0.66666666666666674</v>
      </c>
      <c r="V210" t="s">
        <v>680</v>
      </c>
      <c r="W210">
        <v>19</v>
      </c>
      <c r="X210">
        <f>LOG10(Table1[[#This Row],[Alleles_count]]+1)</f>
        <v>1.3010299956639813</v>
      </c>
      <c r="Y210">
        <f>(Table1[[#This Row],[log_Alleles_count]]-MIN(Table1[log_Alleles_count]))/(MAX(Table1[log_Alleles_count])-MIN(Table1[log_Alleles_count]))</f>
        <v>0.63982236469565579</v>
      </c>
      <c r="Z210">
        <v>0.65810000000000002</v>
      </c>
      <c r="AA210">
        <v>0.72609999999999997</v>
      </c>
      <c r="AB210">
        <v>0.76019999999999999</v>
      </c>
      <c r="AC210">
        <v>0.68899999999999995</v>
      </c>
      <c r="AD210" t="s">
        <v>82</v>
      </c>
      <c r="AE210" t="s">
        <v>82</v>
      </c>
      <c r="AF210">
        <v>0</v>
      </c>
      <c r="AG210">
        <v>1</v>
      </c>
      <c r="AH210" t="s">
        <v>563</v>
      </c>
      <c r="AI210" t="s">
        <v>241</v>
      </c>
      <c r="AJ210" t="s">
        <v>681</v>
      </c>
      <c r="AK210">
        <v>1</v>
      </c>
      <c r="AL210" t="s">
        <v>236</v>
      </c>
      <c r="AM210" s="12">
        <v>1</v>
      </c>
      <c r="AN210">
        <f>(Table1[[#This Row],[HEG_expr_score]]-MIN(Table1[HEG_expr_score]))/(MAX(Table1[HEG_expr_score])-MIN(Table1[HEG_expr_score]))</f>
        <v>0.33333333333333331</v>
      </c>
      <c r="AO210">
        <f t="shared" si="3"/>
        <v>3.5293005778554152</v>
      </c>
      <c r="AP210">
        <v>375</v>
      </c>
    </row>
    <row r="211" spans="1:42" hidden="1" x14ac:dyDescent="0.3">
      <c r="A211">
        <v>52690</v>
      </c>
      <c r="B211" t="s">
        <v>3000</v>
      </c>
      <c r="C211">
        <f>LEN(Table1[[#This Row],[TCE_sequence]])</f>
        <v>20</v>
      </c>
      <c r="D211" t="s">
        <v>25</v>
      </c>
      <c r="E211">
        <v>1</v>
      </c>
      <c r="F211">
        <f>LOG10(Table1[[#This Row],[Mtb_NP_Prtn_count]]+1)</f>
        <v>0.3010299956639812</v>
      </c>
      <c r="G211">
        <f>(Table1[[#This Row],[log_Mtb_NP_Prtn_count]]-MIN(Table1[log_Mtb_NP_Prtn_count]))/(MAX(Table1[log_Mtb_NP_Prtn_count])-MIN(Table1[log_Mtb_NP_Prtn_count]))</f>
        <v>0.23137821315975918</v>
      </c>
      <c r="H211" t="s">
        <v>241</v>
      </c>
      <c r="I211">
        <v>1</v>
      </c>
      <c r="J211" t="s">
        <v>82</v>
      </c>
      <c r="K211">
        <v>0</v>
      </c>
      <c r="L211" t="s">
        <v>82</v>
      </c>
      <c r="M211">
        <v>0</v>
      </c>
      <c r="N211" t="s">
        <v>495</v>
      </c>
      <c r="O211" t="s">
        <v>496</v>
      </c>
      <c r="P211" t="s">
        <v>496</v>
      </c>
      <c r="Q211" t="s">
        <v>496</v>
      </c>
      <c r="R211" t="s">
        <v>82</v>
      </c>
      <c r="S211">
        <v>0</v>
      </c>
      <c r="T211">
        <f>LOG10(Table1[[#This Row],[Locus_count]]+1)</f>
        <v>0</v>
      </c>
      <c r="U211">
        <f>(Table1[[#This Row],[log_Locus_count]]-MIN(Table1[log_Locus_count]))/(MAX(Table1[log_Locus_count])-MIN(Table1[log_Locus_count]))</f>
        <v>0</v>
      </c>
      <c r="V211" t="s">
        <v>82</v>
      </c>
      <c r="W211">
        <v>0</v>
      </c>
      <c r="X211">
        <f>LOG10(Table1[[#This Row],[Alleles_count]]+1)</f>
        <v>0</v>
      </c>
      <c r="Y211">
        <f>(Table1[[#This Row],[log_Alleles_count]]-MIN(Table1[log_Alleles_count]))/(MAX(Table1[log_Alleles_count])-MIN(Table1[log_Alleles_count]))</f>
        <v>0</v>
      </c>
      <c r="Z211">
        <v>0</v>
      </c>
      <c r="AA211">
        <v>0</v>
      </c>
      <c r="AB211">
        <v>0</v>
      </c>
      <c r="AC211">
        <v>0</v>
      </c>
      <c r="AD211" t="s">
        <v>82</v>
      </c>
      <c r="AE211" t="s">
        <v>82</v>
      </c>
      <c r="AF211">
        <v>0</v>
      </c>
      <c r="AG211">
        <v>1</v>
      </c>
      <c r="AH211" t="s">
        <v>563</v>
      </c>
      <c r="AI211" t="s">
        <v>241</v>
      </c>
      <c r="AJ211" t="s">
        <v>1244</v>
      </c>
      <c r="AK211">
        <v>1</v>
      </c>
      <c r="AL211" t="s">
        <v>236</v>
      </c>
      <c r="AM211" s="10">
        <v>1</v>
      </c>
      <c r="AN211">
        <f>(Table1[[#This Row],[HEG_expr_score]]-MIN(Table1[HEG_expr_score]))/(MAX(Table1[HEG_expr_score])-MIN(Table1[HEG_expr_score]))</f>
        <v>0.33333333333333331</v>
      </c>
      <c r="AO211">
        <f t="shared" si="3"/>
        <v>1.5647115464930925</v>
      </c>
      <c r="AP211">
        <v>600</v>
      </c>
    </row>
    <row r="212" spans="1:42" hidden="1" x14ac:dyDescent="0.3">
      <c r="A212">
        <v>52691</v>
      </c>
      <c r="B212" t="s">
        <v>2398</v>
      </c>
      <c r="C212">
        <f>LEN(Table1[[#This Row],[TCE_sequence]])</f>
        <v>25</v>
      </c>
      <c r="D212" t="s">
        <v>25</v>
      </c>
      <c r="E212">
        <v>1</v>
      </c>
      <c r="F212">
        <f>LOG10(Table1[[#This Row],[Mtb_NP_Prtn_count]]+1)</f>
        <v>0.3010299956639812</v>
      </c>
      <c r="G212">
        <f>(Table1[[#This Row],[log_Mtb_NP_Prtn_count]]-MIN(Table1[log_Mtb_NP_Prtn_count]))/(MAX(Table1[log_Mtb_NP_Prtn_count])-MIN(Table1[log_Mtb_NP_Prtn_count]))</f>
        <v>0.23137821315975918</v>
      </c>
      <c r="H212" t="s">
        <v>241</v>
      </c>
      <c r="I212">
        <v>1</v>
      </c>
      <c r="J212" t="s">
        <v>82</v>
      </c>
      <c r="K212">
        <v>0</v>
      </c>
      <c r="L212" t="s">
        <v>82</v>
      </c>
      <c r="M212">
        <v>0</v>
      </c>
      <c r="N212" t="s">
        <v>495</v>
      </c>
      <c r="O212" t="s">
        <v>496</v>
      </c>
      <c r="P212" t="s">
        <v>496</v>
      </c>
      <c r="Q212" t="s">
        <v>496</v>
      </c>
      <c r="R212" t="s">
        <v>406</v>
      </c>
      <c r="S212">
        <v>2</v>
      </c>
      <c r="T212">
        <f>LOG10(Table1[[#This Row],[Locus_count]]+1)</f>
        <v>0.47712125471966244</v>
      </c>
      <c r="U212">
        <f>(Table1[[#This Row],[log_Locus_count]]-MIN(Table1[log_Locus_count]))/(MAX(Table1[log_Locus_count])-MIN(Table1[log_Locus_count]))</f>
        <v>0.52832083357371873</v>
      </c>
      <c r="V212" t="s">
        <v>2395</v>
      </c>
      <c r="W212">
        <v>6</v>
      </c>
      <c r="X212">
        <f>LOG10(Table1[[#This Row],[Alleles_count]]+1)</f>
        <v>0.84509804001425681</v>
      </c>
      <c r="Y212">
        <f>(Table1[[#This Row],[log_Alleles_count]]-MIN(Table1[log_Alleles_count]))/(MAX(Table1[log_Alleles_count])-MIN(Table1[log_Alleles_count]))</f>
        <v>0.41560350504112153</v>
      </c>
      <c r="Z212">
        <v>0.92869999999999997</v>
      </c>
      <c r="AA212">
        <v>0.84060000000000001</v>
      </c>
      <c r="AB212">
        <v>0.87549999999999994</v>
      </c>
      <c r="AC212">
        <v>0.58160000000000001</v>
      </c>
      <c r="AD212" t="s">
        <v>2399</v>
      </c>
      <c r="AE212" t="s">
        <v>2400</v>
      </c>
      <c r="AF212">
        <v>1</v>
      </c>
      <c r="AG212">
        <v>1</v>
      </c>
      <c r="AH212" t="s">
        <v>563</v>
      </c>
      <c r="AI212" t="s">
        <v>241</v>
      </c>
      <c r="AJ212" t="s">
        <v>2342</v>
      </c>
      <c r="AK212">
        <v>1</v>
      </c>
      <c r="AL212" t="s">
        <v>236</v>
      </c>
      <c r="AM212" s="12">
        <v>1</v>
      </c>
      <c r="AN212">
        <f>(Table1[[#This Row],[HEG_expr_score]]-MIN(Table1[HEG_expr_score]))/(MAX(Table1[HEG_expr_score])-MIN(Table1[HEG_expr_score]))</f>
        <v>0.33333333333333331</v>
      </c>
      <c r="AO212">
        <f t="shared" si="3"/>
        <v>3.4373358851079328</v>
      </c>
      <c r="AP212">
        <v>396</v>
      </c>
    </row>
    <row r="213" spans="1:42" hidden="1" x14ac:dyDescent="0.3">
      <c r="A213">
        <v>53077</v>
      </c>
      <c r="B213" t="s">
        <v>614</v>
      </c>
      <c r="C213">
        <f>LEN(Table1[[#This Row],[TCE_sequence]])</f>
        <v>10</v>
      </c>
      <c r="D213" t="s">
        <v>25</v>
      </c>
      <c r="E213">
        <v>1</v>
      </c>
      <c r="F213">
        <f>LOG10(Table1[[#This Row],[Mtb_NP_Prtn_count]]+1)</f>
        <v>0.3010299956639812</v>
      </c>
      <c r="G213">
        <f>(Table1[[#This Row],[log_Mtb_NP_Prtn_count]]-MIN(Table1[log_Mtb_NP_Prtn_count]))/(MAX(Table1[log_Mtb_NP_Prtn_count])-MIN(Table1[log_Mtb_NP_Prtn_count]))</f>
        <v>0.23137821315975918</v>
      </c>
      <c r="H213" t="s">
        <v>241</v>
      </c>
      <c r="I213">
        <v>1</v>
      </c>
      <c r="J213" t="s">
        <v>615</v>
      </c>
      <c r="K213">
        <v>7</v>
      </c>
      <c r="L213" t="s">
        <v>82</v>
      </c>
      <c r="M213">
        <v>0</v>
      </c>
      <c r="N213" t="s">
        <v>496</v>
      </c>
      <c r="O213" t="s">
        <v>495</v>
      </c>
      <c r="P213" t="s">
        <v>496</v>
      </c>
      <c r="Q213" t="s">
        <v>496</v>
      </c>
      <c r="R213" t="s">
        <v>418</v>
      </c>
      <c r="S213">
        <v>2</v>
      </c>
      <c r="T213">
        <f>LOG10(Table1[[#This Row],[Locus_count]]+1)</f>
        <v>0.47712125471966244</v>
      </c>
      <c r="U213">
        <f>(Table1[[#This Row],[log_Locus_count]]-MIN(Table1[log_Locus_count]))/(MAX(Table1[log_Locus_count])-MIN(Table1[log_Locus_count]))</f>
        <v>0.52832083357371873</v>
      </c>
      <c r="V213" t="s">
        <v>616</v>
      </c>
      <c r="W213">
        <v>11</v>
      </c>
      <c r="X213">
        <f>LOG10(Table1[[#This Row],[Alleles_count]]+1)</f>
        <v>1.0791812460476249</v>
      </c>
      <c r="Y213">
        <f>(Table1[[#This Row],[log_Alleles_count]]-MIN(Table1[log_Alleles_count]))/(MAX(Table1[log_Alleles_count])-MIN(Table1[log_Alleles_count]))</f>
        <v>0.53072127397724345</v>
      </c>
      <c r="Z213">
        <v>0.62229999999999996</v>
      </c>
      <c r="AA213">
        <v>0.55800000000000005</v>
      </c>
      <c r="AB213">
        <v>0.72350000000000003</v>
      </c>
      <c r="AC213">
        <v>0.29189999999999999</v>
      </c>
      <c r="AD213" t="s">
        <v>82</v>
      </c>
      <c r="AE213" t="s">
        <v>82</v>
      </c>
      <c r="AF213">
        <v>0</v>
      </c>
      <c r="AG213">
        <v>1</v>
      </c>
      <c r="AH213" t="s">
        <v>563</v>
      </c>
      <c r="AI213" t="s">
        <v>241</v>
      </c>
      <c r="AJ213" t="s">
        <v>617</v>
      </c>
      <c r="AK213">
        <v>1</v>
      </c>
      <c r="AL213" t="s">
        <v>236</v>
      </c>
      <c r="AM213" s="10">
        <v>1</v>
      </c>
      <c r="AN213">
        <f>(Table1[[#This Row],[HEG_expr_score]]-MIN(Table1[HEG_expr_score]))/(MAX(Table1[HEG_expr_score])-MIN(Table1[HEG_expr_score]))</f>
        <v>0.33333333333333331</v>
      </c>
      <c r="AO213">
        <f t="shared" si="3"/>
        <v>3.2460536540440548</v>
      </c>
      <c r="AP213">
        <v>433</v>
      </c>
    </row>
    <row r="214" spans="1:42" hidden="1" x14ac:dyDescent="0.3">
      <c r="A214">
        <v>53078</v>
      </c>
      <c r="B214" t="s">
        <v>2166</v>
      </c>
      <c r="C214">
        <f>LEN(Table1[[#This Row],[TCE_sequence]])</f>
        <v>16</v>
      </c>
      <c r="D214" t="s">
        <v>25</v>
      </c>
      <c r="E214">
        <v>1</v>
      </c>
      <c r="F214">
        <f>LOG10(Table1[[#This Row],[Mtb_NP_Prtn_count]]+1)</f>
        <v>0.3010299956639812</v>
      </c>
      <c r="G214">
        <f>(Table1[[#This Row],[log_Mtb_NP_Prtn_count]]-MIN(Table1[log_Mtb_NP_Prtn_count]))/(MAX(Table1[log_Mtb_NP_Prtn_count])-MIN(Table1[log_Mtb_NP_Prtn_count]))</f>
        <v>0.23137821315975918</v>
      </c>
      <c r="H214" t="s">
        <v>241</v>
      </c>
      <c r="I214">
        <v>1</v>
      </c>
      <c r="J214" t="s">
        <v>82</v>
      </c>
      <c r="K214">
        <v>0</v>
      </c>
      <c r="L214" t="s">
        <v>82</v>
      </c>
      <c r="M214">
        <v>0</v>
      </c>
      <c r="N214" t="s">
        <v>495</v>
      </c>
      <c r="O214" t="s">
        <v>496</v>
      </c>
      <c r="P214" t="s">
        <v>496</v>
      </c>
      <c r="Q214" t="s">
        <v>496</v>
      </c>
      <c r="R214" t="s">
        <v>385</v>
      </c>
      <c r="S214">
        <v>3</v>
      </c>
      <c r="T214">
        <f>LOG10(Table1[[#This Row],[Locus_count]]+1)</f>
        <v>0.6020599913279624</v>
      </c>
      <c r="U214">
        <f>(Table1[[#This Row],[log_Locus_count]]-MIN(Table1[log_Locus_count]))/(MAX(Table1[log_Locus_count])-MIN(Table1[log_Locus_count]))</f>
        <v>0.66666666666666674</v>
      </c>
      <c r="V214" t="s">
        <v>2167</v>
      </c>
      <c r="W214">
        <v>34</v>
      </c>
      <c r="X214">
        <f>LOG10(Table1[[#This Row],[Alleles_count]]+1)</f>
        <v>1.5440680443502757</v>
      </c>
      <c r="Y214">
        <f>(Table1[[#This Row],[log_Alleles_count]]-MIN(Table1[log_Alleles_count]))/(MAX(Table1[log_Alleles_count])-MIN(Table1[log_Alleles_count]))</f>
        <v>0.7593439587709121</v>
      </c>
      <c r="Z214">
        <v>0.90439999999999998</v>
      </c>
      <c r="AA214">
        <v>0.87080000000000002</v>
      </c>
      <c r="AB214">
        <v>0.95450000000000002</v>
      </c>
      <c r="AC214">
        <v>0.75739999999999996</v>
      </c>
      <c r="AD214" t="s">
        <v>2168</v>
      </c>
      <c r="AE214" t="s">
        <v>2169</v>
      </c>
      <c r="AF214">
        <v>1</v>
      </c>
      <c r="AG214">
        <v>1</v>
      </c>
      <c r="AH214" t="s">
        <v>563</v>
      </c>
      <c r="AI214" t="s">
        <v>241</v>
      </c>
      <c r="AJ214" t="s">
        <v>2170</v>
      </c>
      <c r="AK214">
        <v>1</v>
      </c>
      <c r="AL214" t="s">
        <v>236</v>
      </c>
      <c r="AM214" s="10">
        <v>1</v>
      </c>
      <c r="AN214">
        <f>(Table1[[#This Row],[HEG_expr_score]]-MIN(Table1[HEG_expr_score]))/(MAX(Table1[HEG_expr_score])-MIN(Table1[HEG_expr_score]))</f>
        <v>0.33333333333333331</v>
      </c>
      <c r="AO214">
        <f t="shared" si="3"/>
        <v>3.8951221719306712</v>
      </c>
      <c r="AP214">
        <v>307</v>
      </c>
    </row>
    <row r="215" spans="1:42" hidden="1" x14ac:dyDescent="0.3">
      <c r="A215">
        <v>53355</v>
      </c>
      <c r="B215" t="s">
        <v>762</v>
      </c>
      <c r="C215">
        <f>LEN(Table1[[#This Row],[TCE_sequence]])</f>
        <v>20</v>
      </c>
      <c r="D215" t="s">
        <v>28</v>
      </c>
      <c r="E215">
        <v>1</v>
      </c>
      <c r="F215">
        <f>LOG10(Table1[[#This Row],[Mtb_NP_Prtn_count]]+1)</f>
        <v>0.3010299956639812</v>
      </c>
      <c r="G215">
        <f>(Table1[[#This Row],[log_Mtb_NP_Prtn_count]]-MIN(Table1[log_Mtb_NP_Prtn_count]))/(MAX(Table1[log_Mtb_NP_Prtn_count])-MIN(Table1[log_Mtb_NP_Prtn_count]))</f>
        <v>0.23137821315975918</v>
      </c>
      <c r="H215" t="s">
        <v>309</v>
      </c>
      <c r="I215">
        <v>1</v>
      </c>
      <c r="J215" t="s">
        <v>82</v>
      </c>
      <c r="K215">
        <v>0</v>
      </c>
      <c r="L215" t="s">
        <v>763</v>
      </c>
      <c r="M215">
        <v>1</v>
      </c>
      <c r="N215" t="s">
        <v>496</v>
      </c>
      <c r="O215" t="s">
        <v>496</v>
      </c>
      <c r="P215" t="s">
        <v>495</v>
      </c>
      <c r="Q215" t="s">
        <v>496</v>
      </c>
      <c r="R215" t="s">
        <v>408</v>
      </c>
      <c r="S215">
        <v>3</v>
      </c>
      <c r="T215">
        <f>LOG10(Table1[[#This Row],[Locus_count]]+1)</f>
        <v>0.6020599913279624</v>
      </c>
      <c r="U215">
        <f>(Table1[[#This Row],[log_Locus_count]]-MIN(Table1[log_Locus_count]))/(MAX(Table1[log_Locus_count])-MIN(Table1[log_Locus_count]))</f>
        <v>0.66666666666666674</v>
      </c>
      <c r="V215" t="s">
        <v>764</v>
      </c>
      <c r="W215">
        <v>16</v>
      </c>
      <c r="X215">
        <f>LOG10(Table1[[#This Row],[Alleles_count]]+1)</f>
        <v>1.2304489213782739</v>
      </c>
      <c r="Y215">
        <f>(Table1[[#This Row],[log_Alleles_count]]-MIN(Table1[log_Alleles_count]))/(MAX(Table1[log_Alleles_count])-MIN(Table1[log_Alleles_count]))</f>
        <v>0.60511190451968278</v>
      </c>
      <c r="Z215">
        <v>0.66979999999999995</v>
      </c>
      <c r="AA215">
        <v>0.68220000000000003</v>
      </c>
      <c r="AB215">
        <v>0.70040000000000002</v>
      </c>
      <c r="AC215">
        <v>0.64770000000000005</v>
      </c>
      <c r="AD215" t="s">
        <v>765</v>
      </c>
      <c r="AE215" t="s">
        <v>766</v>
      </c>
      <c r="AF215">
        <v>1</v>
      </c>
      <c r="AG215">
        <v>1</v>
      </c>
      <c r="AH215" t="s">
        <v>563</v>
      </c>
      <c r="AI215" t="s">
        <v>309</v>
      </c>
      <c r="AJ215" t="s">
        <v>767</v>
      </c>
      <c r="AK215">
        <v>1</v>
      </c>
      <c r="AL215" t="s">
        <v>234</v>
      </c>
      <c r="AM215" s="10">
        <v>2</v>
      </c>
      <c r="AN215">
        <f>(Table1[[#This Row],[HEG_expr_score]]-MIN(Table1[HEG_expr_score]))/(MAX(Table1[HEG_expr_score])-MIN(Table1[HEG_expr_score]))</f>
        <v>0.66666666666666663</v>
      </c>
      <c r="AO215">
        <f t="shared" si="3"/>
        <v>3.8396234510127751</v>
      </c>
      <c r="AP215">
        <v>316</v>
      </c>
    </row>
    <row r="216" spans="1:42" hidden="1" x14ac:dyDescent="0.3">
      <c r="A216">
        <v>53370</v>
      </c>
      <c r="B216" t="s">
        <v>1536</v>
      </c>
      <c r="C216">
        <f>LEN(Table1[[#This Row],[TCE_sequence]])</f>
        <v>20</v>
      </c>
      <c r="D216" t="s">
        <v>34</v>
      </c>
      <c r="E216">
        <v>1</v>
      </c>
      <c r="F216">
        <f>LOG10(Table1[[#This Row],[Mtb_NP_Prtn_count]]+1)</f>
        <v>0.3010299956639812</v>
      </c>
      <c r="G216">
        <f>(Table1[[#This Row],[log_Mtb_NP_Prtn_count]]-MIN(Table1[log_Mtb_NP_Prtn_count]))/(MAX(Table1[log_Mtb_NP_Prtn_count])-MIN(Table1[log_Mtb_NP_Prtn_count]))</f>
        <v>0.23137821315975918</v>
      </c>
      <c r="H216" t="s">
        <v>279</v>
      </c>
      <c r="I216">
        <v>1</v>
      </c>
      <c r="J216" t="s">
        <v>82</v>
      </c>
      <c r="K216">
        <v>0</v>
      </c>
      <c r="L216" t="s">
        <v>82</v>
      </c>
      <c r="M216">
        <v>0</v>
      </c>
      <c r="N216" t="s">
        <v>495</v>
      </c>
      <c r="O216" t="s">
        <v>496</v>
      </c>
      <c r="P216" t="s">
        <v>496</v>
      </c>
      <c r="Q216" t="s">
        <v>496</v>
      </c>
      <c r="R216" t="s">
        <v>412</v>
      </c>
      <c r="S216">
        <v>7</v>
      </c>
      <c r="T216">
        <f>LOG10(Table1[[#This Row],[Locus_count]]+1)</f>
        <v>0.90308998699194354</v>
      </c>
      <c r="U216">
        <f>(Table1[[#This Row],[log_Locus_count]]-MIN(Table1[log_Locus_count]))/(MAX(Table1[log_Locus_count])-MIN(Table1[log_Locus_count]))</f>
        <v>1</v>
      </c>
      <c r="V216" t="s">
        <v>1537</v>
      </c>
      <c r="W216">
        <v>56</v>
      </c>
      <c r="X216">
        <f>LOG10(Table1[[#This Row],[Alleles_count]]+1)</f>
        <v>1.7558748556724915</v>
      </c>
      <c r="Y216">
        <f>(Table1[[#This Row],[log_Alleles_count]]-MIN(Table1[log_Alleles_count]))/(MAX(Table1[log_Alleles_count])-MIN(Table1[log_Alleles_count]))</f>
        <v>0.86350661092380476</v>
      </c>
      <c r="Z216">
        <v>1</v>
      </c>
      <c r="AA216">
        <v>1</v>
      </c>
      <c r="AB216">
        <v>0.99980000000000002</v>
      </c>
      <c r="AC216">
        <v>0.88390000000000002</v>
      </c>
      <c r="AD216" t="s">
        <v>1538</v>
      </c>
      <c r="AE216" t="s">
        <v>1539</v>
      </c>
      <c r="AF216">
        <v>1</v>
      </c>
      <c r="AG216">
        <v>0.99629999999999996</v>
      </c>
      <c r="AH216" t="s">
        <v>505</v>
      </c>
      <c r="AI216" t="s">
        <v>279</v>
      </c>
      <c r="AJ216" t="s">
        <v>1540</v>
      </c>
      <c r="AK216">
        <v>1</v>
      </c>
      <c r="AL216" t="s">
        <v>236</v>
      </c>
      <c r="AM216" s="10">
        <v>1</v>
      </c>
      <c r="AN216">
        <f>(Table1[[#This Row],[HEG_expr_score]]-MIN(Table1[HEG_expr_score]))/(MAX(Table1[HEG_expr_score])-MIN(Table1[HEG_expr_score]))</f>
        <v>0.33333333333333331</v>
      </c>
      <c r="AO216">
        <f t="shared" si="3"/>
        <v>4.4245181574168972</v>
      </c>
      <c r="AP216">
        <v>101</v>
      </c>
    </row>
    <row r="217" spans="1:42" hidden="1" x14ac:dyDescent="0.3">
      <c r="A217">
        <v>53762</v>
      </c>
      <c r="B217" t="s">
        <v>1952</v>
      </c>
      <c r="C217">
        <f>LEN(Table1[[#This Row],[TCE_sequence]])</f>
        <v>15</v>
      </c>
      <c r="D217" t="s">
        <v>25</v>
      </c>
      <c r="E217">
        <v>1</v>
      </c>
      <c r="F217">
        <f>LOG10(Table1[[#This Row],[Mtb_NP_Prtn_count]]+1)</f>
        <v>0.3010299956639812</v>
      </c>
      <c r="G217">
        <f>(Table1[[#This Row],[log_Mtb_NP_Prtn_count]]-MIN(Table1[log_Mtb_NP_Prtn_count]))/(MAX(Table1[log_Mtb_NP_Prtn_count])-MIN(Table1[log_Mtb_NP_Prtn_count]))</f>
        <v>0.23137821315975918</v>
      </c>
      <c r="H217" t="s">
        <v>241</v>
      </c>
      <c r="I217">
        <v>1</v>
      </c>
      <c r="J217" t="s">
        <v>82</v>
      </c>
      <c r="K217">
        <v>0</v>
      </c>
      <c r="L217" t="s">
        <v>82</v>
      </c>
      <c r="M217">
        <v>0</v>
      </c>
      <c r="N217" t="s">
        <v>495</v>
      </c>
      <c r="O217" t="s">
        <v>496</v>
      </c>
      <c r="P217" t="s">
        <v>496</v>
      </c>
      <c r="Q217" t="s">
        <v>496</v>
      </c>
      <c r="R217" t="s">
        <v>395</v>
      </c>
      <c r="S217">
        <v>5</v>
      </c>
      <c r="T217">
        <f>LOG10(Table1[[#This Row],[Locus_count]]+1)</f>
        <v>0.77815125038364363</v>
      </c>
      <c r="U217">
        <f>(Table1[[#This Row],[log_Locus_count]]-MIN(Table1[log_Locus_count]))/(MAX(Table1[log_Locus_count])-MIN(Table1[log_Locus_count]))</f>
        <v>0.8616541669070521</v>
      </c>
      <c r="V217" t="s">
        <v>1953</v>
      </c>
      <c r="W217">
        <v>30</v>
      </c>
      <c r="X217">
        <f>LOG10(Table1[[#This Row],[Alleles_count]]+1)</f>
        <v>1.4913616938342726</v>
      </c>
      <c r="Y217">
        <f>(Table1[[#This Row],[log_Alleles_count]]-MIN(Table1[log_Alleles_count]))/(MAX(Table1[log_Alleles_count])-MIN(Table1[log_Alleles_count]))</f>
        <v>0.73342395543969241</v>
      </c>
      <c r="Z217">
        <v>0.99299999999999999</v>
      </c>
      <c r="AA217">
        <v>0.99429999999999996</v>
      </c>
      <c r="AB217">
        <v>0.98780000000000001</v>
      </c>
      <c r="AC217">
        <v>0.27139999999999997</v>
      </c>
      <c r="AD217" t="s">
        <v>82</v>
      </c>
      <c r="AE217" t="s">
        <v>82</v>
      </c>
      <c r="AF217">
        <v>0</v>
      </c>
      <c r="AG217">
        <v>1</v>
      </c>
      <c r="AH217" t="s">
        <v>563</v>
      </c>
      <c r="AI217" t="s">
        <v>241</v>
      </c>
      <c r="AJ217" t="s">
        <v>1404</v>
      </c>
      <c r="AK217">
        <v>1</v>
      </c>
      <c r="AL217" t="s">
        <v>236</v>
      </c>
      <c r="AM217" s="12">
        <v>1</v>
      </c>
      <c r="AN217">
        <f>(Table1[[#This Row],[HEG_expr_score]]-MIN(Table1[HEG_expr_score]))/(MAX(Table1[HEG_expr_score])-MIN(Table1[HEG_expr_score]))</f>
        <v>0.33333333333333331</v>
      </c>
      <c r="AO217">
        <f t="shared" si="3"/>
        <v>4.1527896688398371</v>
      </c>
      <c r="AP217">
        <v>225</v>
      </c>
    </row>
    <row r="218" spans="1:42" hidden="1" x14ac:dyDescent="0.3">
      <c r="A218">
        <v>54516</v>
      </c>
      <c r="B218" t="s">
        <v>1775</v>
      </c>
      <c r="C218">
        <f>LEN(Table1[[#This Row],[TCE_sequence]])</f>
        <v>20</v>
      </c>
      <c r="D218" t="s">
        <v>28</v>
      </c>
      <c r="E218">
        <v>1</v>
      </c>
      <c r="F218">
        <f>LOG10(Table1[[#This Row],[Mtb_NP_Prtn_count]]+1)</f>
        <v>0.3010299956639812</v>
      </c>
      <c r="G218">
        <f>(Table1[[#This Row],[log_Mtb_NP_Prtn_count]]-MIN(Table1[log_Mtb_NP_Prtn_count]))/(MAX(Table1[log_Mtb_NP_Prtn_count])-MIN(Table1[log_Mtb_NP_Prtn_count]))</f>
        <v>0.23137821315975918</v>
      </c>
      <c r="H218" t="s">
        <v>309</v>
      </c>
      <c r="I218">
        <v>1</v>
      </c>
      <c r="J218" t="s">
        <v>82</v>
      </c>
      <c r="K218">
        <v>0</v>
      </c>
      <c r="L218" t="s">
        <v>82</v>
      </c>
      <c r="M218">
        <v>0</v>
      </c>
      <c r="N218" t="s">
        <v>495</v>
      </c>
      <c r="O218" t="s">
        <v>496</v>
      </c>
      <c r="P218" t="s">
        <v>496</v>
      </c>
      <c r="Q218" t="s">
        <v>496</v>
      </c>
      <c r="R218" t="s">
        <v>428</v>
      </c>
      <c r="S218">
        <v>3</v>
      </c>
      <c r="T218">
        <f>LOG10(Table1[[#This Row],[Locus_count]]+1)</f>
        <v>0.6020599913279624</v>
      </c>
      <c r="U218">
        <f>(Table1[[#This Row],[log_Locus_count]]-MIN(Table1[log_Locus_count]))/(MAX(Table1[log_Locus_count])-MIN(Table1[log_Locus_count]))</f>
        <v>0.66666666666666674</v>
      </c>
      <c r="V218" t="s">
        <v>1776</v>
      </c>
      <c r="W218">
        <v>30</v>
      </c>
      <c r="X218">
        <f>LOG10(Table1[[#This Row],[Alleles_count]]+1)</f>
        <v>1.4913616938342726</v>
      </c>
      <c r="Y218">
        <f>(Table1[[#This Row],[log_Alleles_count]]-MIN(Table1[log_Alleles_count]))/(MAX(Table1[log_Alleles_count])-MIN(Table1[log_Alleles_count]))</f>
        <v>0.73342395543969241</v>
      </c>
      <c r="Z218">
        <v>0.99980000000000002</v>
      </c>
      <c r="AA218">
        <v>0.995</v>
      </c>
      <c r="AB218">
        <v>0.82709999999999995</v>
      </c>
      <c r="AC218">
        <v>0.52180000000000004</v>
      </c>
      <c r="AD218" t="s">
        <v>1777</v>
      </c>
      <c r="AE218" t="s">
        <v>1778</v>
      </c>
      <c r="AF218">
        <v>1</v>
      </c>
      <c r="AG218">
        <v>1</v>
      </c>
      <c r="AH218" t="s">
        <v>563</v>
      </c>
      <c r="AI218" t="s">
        <v>309</v>
      </c>
      <c r="AJ218" t="s">
        <v>1210</v>
      </c>
      <c r="AK218">
        <v>1</v>
      </c>
      <c r="AL218" t="s">
        <v>234</v>
      </c>
      <c r="AM218" s="10">
        <v>2</v>
      </c>
      <c r="AN218">
        <f>(Table1[[#This Row],[HEG_expr_score]]-MIN(Table1[HEG_expr_score]))/(MAX(Table1[HEG_expr_score])-MIN(Table1[HEG_expr_score]))</f>
        <v>0.66666666666666663</v>
      </c>
      <c r="AO218">
        <f t="shared" si="3"/>
        <v>4.297935501932785</v>
      </c>
      <c r="AP218">
        <v>169</v>
      </c>
    </row>
    <row r="219" spans="1:42" hidden="1" x14ac:dyDescent="0.3">
      <c r="A219">
        <v>54988</v>
      </c>
      <c r="B219" t="s">
        <v>2752</v>
      </c>
      <c r="C219">
        <f>LEN(Table1[[#This Row],[TCE_sequence]])</f>
        <v>15</v>
      </c>
      <c r="D219" t="s">
        <v>550</v>
      </c>
      <c r="E219">
        <v>5</v>
      </c>
      <c r="F219">
        <f>LOG10(Table1[[#This Row],[Mtb_NP_Prtn_count]]+1)</f>
        <v>0.77815125038364363</v>
      </c>
      <c r="G219">
        <f>(Table1[[#This Row],[log_Mtb_NP_Prtn_count]]-MIN(Table1[log_Mtb_NP_Prtn_count]))/(MAX(Table1[log_Mtb_NP_Prtn_count])-MIN(Table1[log_Mtb_NP_Prtn_count]))</f>
        <v>0.59810400450184376</v>
      </c>
      <c r="H219" t="s">
        <v>551</v>
      </c>
      <c r="I219">
        <v>5</v>
      </c>
      <c r="J219" t="s">
        <v>82</v>
      </c>
      <c r="K219">
        <v>0</v>
      </c>
      <c r="L219" t="s">
        <v>2490</v>
      </c>
      <c r="M219">
        <v>6</v>
      </c>
      <c r="N219" t="s">
        <v>496</v>
      </c>
      <c r="O219" t="s">
        <v>496</v>
      </c>
      <c r="P219" t="s">
        <v>495</v>
      </c>
      <c r="Q219" t="s">
        <v>496</v>
      </c>
      <c r="R219" t="s">
        <v>409</v>
      </c>
      <c r="S219">
        <v>1</v>
      </c>
      <c r="T219">
        <f>LOG10(Table1[[#This Row],[Locus_count]]+1)</f>
        <v>0.3010299956639812</v>
      </c>
      <c r="U219">
        <f>(Table1[[#This Row],[log_Locus_count]]-MIN(Table1[log_Locus_count]))/(MAX(Table1[log_Locus_count])-MIN(Table1[log_Locus_count]))</f>
        <v>0.33333333333333337</v>
      </c>
      <c r="V219" t="s">
        <v>2753</v>
      </c>
      <c r="W219">
        <v>3</v>
      </c>
      <c r="X219">
        <f>LOG10(Table1[[#This Row],[Alleles_count]]+1)</f>
        <v>0.6020599913279624</v>
      </c>
      <c r="Y219">
        <f>(Table1[[#This Row],[log_Alleles_count]]-MIN(Table1[log_Alleles_count]))/(MAX(Table1[log_Alleles_count])-MIN(Table1[log_Alleles_count]))</f>
        <v>0.29608191096586522</v>
      </c>
      <c r="Z219">
        <v>0.11210000000000001</v>
      </c>
      <c r="AA219">
        <v>2.2100000000000002E-2</v>
      </c>
      <c r="AB219">
        <v>3.5999999999999999E-3</v>
      </c>
      <c r="AC219">
        <v>0</v>
      </c>
      <c r="AD219" t="s">
        <v>82</v>
      </c>
      <c r="AE219" t="s">
        <v>82</v>
      </c>
      <c r="AF219">
        <v>0</v>
      </c>
      <c r="AG219">
        <v>1</v>
      </c>
      <c r="AH219" t="s">
        <v>2251</v>
      </c>
      <c r="AI219" t="s">
        <v>2492</v>
      </c>
      <c r="AJ219" t="s">
        <v>2754</v>
      </c>
      <c r="AK219">
        <v>5</v>
      </c>
      <c r="AL219" t="s">
        <v>236</v>
      </c>
      <c r="AM219" s="12">
        <v>1</v>
      </c>
      <c r="AN219">
        <f>(Table1[[#This Row],[HEG_expr_score]]-MIN(Table1[HEG_expr_score]))/(MAX(Table1[HEG_expr_score])-MIN(Table1[HEG_expr_score]))</f>
        <v>0.33333333333333331</v>
      </c>
      <c r="AO219">
        <f t="shared" si="3"/>
        <v>2.6729525821343763</v>
      </c>
      <c r="AP219">
        <v>525</v>
      </c>
    </row>
    <row r="220" spans="1:42" hidden="1" x14ac:dyDescent="0.3">
      <c r="A220">
        <v>55156</v>
      </c>
      <c r="B220" t="s">
        <v>2736</v>
      </c>
      <c r="C220">
        <f>LEN(Table1[[#This Row],[TCE_sequence]])</f>
        <v>9</v>
      </c>
      <c r="D220" t="s">
        <v>2729</v>
      </c>
      <c r="E220">
        <v>5</v>
      </c>
      <c r="F220">
        <f>LOG10(Table1[[#This Row],[Mtb_NP_Prtn_count]]+1)</f>
        <v>0.77815125038364363</v>
      </c>
      <c r="G220">
        <f>(Table1[[#This Row],[log_Mtb_NP_Prtn_count]]-MIN(Table1[log_Mtb_NP_Prtn_count]))/(MAX(Table1[log_Mtb_NP_Prtn_count])-MIN(Table1[log_Mtb_NP_Prtn_count]))</f>
        <v>0.59810400450184376</v>
      </c>
      <c r="H220" t="s">
        <v>2730</v>
      </c>
      <c r="I220">
        <v>5</v>
      </c>
      <c r="J220" t="s">
        <v>82</v>
      </c>
      <c r="K220">
        <v>0</v>
      </c>
      <c r="L220" t="s">
        <v>82</v>
      </c>
      <c r="M220">
        <v>0</v>
      </c>
      <c r="N220" t="s">
        <v>495</v>
      </c>
      <c r="O220" t="s">
        <v>496</v>
      </c>
      <c r="P220" t="s">
        <v>496</v>
      </c>
      <c r="Q220" t="s">
        <v>496</v>
      </c>
      <c r="R220" t="s">
        <v>410</v>
      </c>
      <c r="S220">
        <v>1</v>
      </c>
      <c r="T220">
        <f>LOG10(Table1[[#This Row],[Locus_count]]+1)</f>
        <v>0.3010299956639812</v>
      </c>
      <c r="U220">
        <f>(Table1[[#This Row],[log_Locus_count]]-MIN(Table1[log_Locus_count]))/(MAX(Table1[log_Locus_count])-MIN(Table1[log_Locus_count]))</f>
        <v>0.33333333333333337</v>
      </c>
      <c r="V220" t="s">
        <v>2732</v>
      </c>
      <c r="W220">
        <v>3</v>
      </c>
      <c r="X220">
        <f>LOG10(Table1[[#This Row],[Alleles_count]]+1)</f>
        <v>0.6020599913279624</v>
      </c>
      <c r="Y220">
        <f>(Table1[[#This Row],[log_Alleles_count]]-MIN(Table1[log_Alleles_count]))/(MAX(Table1[log_Alleles_count])-MIN(Table1[log_Alleles_count]))</f>
        <v>0.29608191096586522</v>
      </c>
      <c r="Z220">
        <v>0.13159999999999999</v>
      </c>
      <c r="AA220">
        <v>0.121</v>
      </c>
      <c r="AB220">
        <v>0.128</v>
      </c>
      <c r="AC220">
        <v>0.14499999999999999</v>
      </c>
      <c r="AD220" t="s">
        <v>82</v>
      </c>
      <c r="AE220" t="s">
        <v>82</v>
      </c>
      <c r="AF220">
        <v>0</v>
      </c>
      <c r="AG220">
        <v>0.99629999999999996</v>
      </c>
      <c r="AH220" t="s">
        <v>2733</v>
      </c>
      <c r="AI220" t="s">
        <v>2737</v>
      </c>
      <c r="AJ220" t="s">
        <v>2738</v>
      </c>
      <c r="AK220">
        <v>5</v>
      </c>
      <c r="AL220" t="s">
        <v>237</v>
      </c>
      <c r="AM220" s="12">
        <v>1</v>
      </c>
      <c r="AN220">
        <f>(Table1[[#This Row],[HEG_expr_score]]-MIN(Table1[HEG_expr_score]))/(MAX(Table1[HEG_expr_score])-MIN(Table1[HEG_expr_score]))</f>
        <v>0.33333333333333331</v>
      </c>
      <c r="AO220">
        <f t="shared" si="3"/>
        <v>2.6887525821343758</v>
      </c>
      <c r="AP220">
        <v>519</v>
      </c>
    </row>
    <row r="221" spans="1:42" hidden="1" x14ac:dyDescent="0.3">
      <c r="A221">
        <v>55158</v>
      </c>
      <c r="B221" t="s">
        <v>2983</v>
      </c>
      <c r="C221">
        <f>LEN(Table1[[#This Row],[TCE_sequence]])</f>
        <v>24</v>
      </c>
      <c r="D221" t="s">
        <v>133</v>
      </c>
      <c r="E221">
        <v>1</v>
      </c>
      <c r="F221">
        <f>LOG10(Table1[[#This Row],[Mtb_NP_Prtn_count]]+1)</f>
        <v>0.3010299956639812</v>
      </c>
      <c r="G221">
        <f>(Table1[[#This Row],[log_Mtb_NP_Prtn_count]]-MIN(Table1[log_Mtb_NP_Prtn_count]))/(MAX(Table1[log_Mtb_NP_Prtn_count])-MIN(Table1[log_Mtb_NP_Prtn_count]))</f>
        <v>0.23137821315975918</v>
      </c>
      <c r="H221" t="s">
        <v>2984</v>
      </c>
      <c r="I221">
        <v>1</v>
      </c>
      <c r="J221" t="s">
        <v>82</v>
      </c>
      <c r="K221">
        <v>0</v>
      </c>
      <c r="L221" t="s">
        <v>82</v>
      </c>
      <c r="M221">
        <v>0</v>
      </c>
      <c r="N221" t="s">
        <v>495</v>
      </c>
      <c r="O221" t="s">
        <v>496</v>
      </c>
      <c r="P221" t="s">
        <v>496</v>
      </c>
      <c r="Q221" t="s">
        <v>496</v>
      </c>
      <c r="R221" t="s">
        <v>409</v>
      </c>
      <c r="S221">
        <v>1</v>
      </c>
      <c r="T221">
        <f>LOG10(Table1[[#This Row],[Locus_count]]+1)</f>
        <v>0.3010299956639812</v>
      </c>
      <c r="U221">
        <f>(Table1[[#This Row],[log_Locus_count]]-MIN(Table1[log_Locus_count]))/(MAX(Table1[log_Locus_count])-MIN(Table1[log_Locus_count]))</f>
        <v>0.33333333333333337</v>
      </c>
      <c r="V221" t="s">
        <v>1051</v>
      </c>
      <c r="W221">
        <v>1</v>
      </c>
      <c r="X221">
        <f>LOG10(Table1[[#This Row],[Alleles_count]]+1)</f>
        <v>0.3010299956639812</v>
      </c>
      <c r="Y221">
        <f>(Table1[[#This Row],[log_Alleles_count]]-MIN(Table1[log_Alleles_count]))/(MAX(Table1[log_Alleles_count])-MIN(Table1[log_Alleles_count]))</f>
        <v>0.14804095548293261</v>
      </c>
      <c r="Z221">
        <v>0</v>
      </c>
      <c r="AA221">
        <v>0</v>
      </c>
      <c r="AB221">
        <v>0</v>
      </c>
      <c r="AC221">
        <v>0</v>
      </c>
      <c r="AD221" t="s">
        <v>2985</v>
      </c>
      <c r="AE221" t="s">
        <v>2986</v>
      </c>
      <c r="AF221">
        <v>4</v>
      </c>
      <c r="AG221">
        <v>0.98529999999999995</v>
      </c>
      <c r="AH221" t="s">
        <v>703</v>
      </c>
      <c r="AI221" t="s">
        <v>82</v>
      </c>
      <c r="AJ221" t="s">
        <v>82</v>
      </c>
      <c r="AK221">
        <v>0</v>
      </c>
      <c r="AL221" t="s">
        <v>82</v>
      </c>
      <c r="AM221" s="12">
        <v>0</v>
      </c>
      <c r="AN221">
        <f>(Table1[[#This Row],[HEG_expr_score]]-MIN(Table1[HEG_expr_score]))/(MAX(Table1[HEG_expr_score])-MIN(Table1[HEG_expr_score]))</f>
        <v>0</v>
      </c>
      <c r="AO221">
        <f t="shared" si="3"/>
        <v>1.6980525019760251</v>
      </c>
      <c r="AP221">
        <v>595</v>
      </c>
    </row>
    <row r="222" spans="1:42" hidden="1" x14ac:dyDescent="0.3">
      <c r="A222">
        <v>55188</v>
      </c>
      <c r="B222" t="s">
        <v>2893</v>
      </c>
      <c r="C222">
        <f>LEN(Table1[[#This Row],[TCE_sequence]])</f>
        <v>9</v>
      </c>
      <c r="D222" t="s">
        <v>154</v>
      </c>
      <c r="E222">
        <v>1</v>
      </c>
      <c r="F222">
        <f>LOG10(Table1[[#This Row],[Mtb_NP_Prtn_count]]+1)</f>
        <v>0.3010299956639812</v>
      </c>
      <c r="G222">
        <f>(Table1[[#This Row],[log_Mtb_NP_Prtn_count]]-MIN(Table1[log_Mtb_NP_Prtn_count]))/(MAX(Table1[log_Mtb_NP_Prtn_count])-MIN(Table1[log_Mtb_NP_Prtn_count]))</f>
        <v>0.23137821315975918</v>
      </c>
      <c r="H222" t="s">
        <v>307</v>
      </c>
      <c r="I222">
        <v>1</v>
      </c>
      <c r="J222" t="s">
        <v>82</v>
      </c>
      <c r="K222">
        <v>0</v>
      </c>
      <c r="L222" t="s">
        <v>2894</v>
      </c>
      <c r="M222">
        <v>154</v>
      </c>
      <c r="N222" t="s">
        <v>496</v>
      </c>
      <c r="O222" t="s">
        <v>496</v>
      </c>
      <c r="P222" t="s">
        <v>495</v>
      </c>
      <c r="Q222" t="s">
        <v>496</v>
      </c>
      <c r="R222" t="s">
        <v>410</v>
      </c>
      <c r="S222">
        <v>1</v>
      </c>
      <c r="T222">
        <f>LOG10(Table1[[#This Row],[Locus_count]]+1)</f>
        <v>0.3010299956639812</v>
      </c>
      <c r="U222">
        <f>(Table1[[#This Row],[log_Locus_count]]-MIN(Table1[log_Locus_count]))/(MAX(Table1[log_Locus_count])-MIN(Table1[log_Locus_count]))</f>
        <v>0.33333333333333337</v>
      </c>
      <c r="V222" t="s">
        <v>2732</v>
      </c>
      <c r="W222">
        <v>3</v>
      </c>
      <c r="X222">
        <f>LOG10(Table1[[#This Row],[Alleles_count]]+1)</f>
        <v>0.6020599913279624</v>
      </c>
      <c r="Y222">
        <f>(Table1[[#This Row],[log_Alleles_count]]-MIN(Table1[log_Alleles_count]))/(MAX(Table1[log_Alleles_count])-MIN(Table1[log_Alleles_count]))</f>
        <v>0.29608191096586522</v>
      </c>
      <c r="Z222">
        <v>0.13159999999999999</v>
      </c>
      <c r="AA222">
        <v>0.121</v>
      </c>
      <c r="AB222">
        <v>0.128</v>
      </c>
      <c r="AC222">
        <v>0.14499999999999999</v>
      </c>
      <c r="AD222" t="s">
        <v>82</v>
      </c>
      <c r="AE222" t="s">
        <v>82</v>
      </c>
      <c r="AF222">
        <v>0</v>
      </c>
      <c r="AG222">
        <v>0.9597</v>
      </c>
      <c r="AH222" t="s">
        <v>2895</v>
      </c>
      <c r="AI222" t="s">
        <v>307</v>
      </c>
      <c r="AJ222" t="s">
        <v>2896</v>
      </c>
      <c r="AK222">
        <v>1</v>
      </c>
      <c r="AL222" t="s">
        <v>236</v>
      </c>
      <c r="AM222" s="12">
        <v>1</v>
      </c>
      <c r="AN222">
        <f>(Table1[[#This Row],[HEG_expr_score]]-MIN(Table1[HEG_expr_score]))/(MAX(Table1[HEG_expr_score])-MIN(Table1[HEG_expr_score]))</f>
        <v>0.33333333333333331</v>
      </c>
      <c r="AO222">
        <f t="shared" si="3"/>
        <v>2.2854267907922909</v>
      </c>
      <c r="AP222">
        <v>565</v>
      </c>
    </row>
    <row r="223" spans="1:42" hidden="1" x14ac:dyDescent="0.3">
      <c r="A223">
        <v>55191</v>
      </c>
      <c r="B223" t="s">
        <v>1992</v>
      </c>
      <c r="C223">
        <f>LEN(Table1[[#This Row],[TCE_sequence]])</f>
        <v>9</v>
      </c>
      <c r="D223" t="s">
        <v>1993</v>
      </c>
      <c r="E223">
        <v>3</v>
      </c>
      <c r="F223">
        <f>LOG10(Table1[[#This Row],[Mtb_NP_Prtn_count]]+1)</f>
        <v>0.6020599913279624</v>
      </c>
      <c r="G223">
        <f>(Table1[[#This Row],[log_Mtb_NP_Prtn_count]]-MIN(Table1[log_Mtb_NP_Prtn_count]))/(MAX(Table1[log_Mtb_NP_Prtn_count])-MIN(Table1[log_Mtb_NP_Prtn_count]))</f>
        <v>0.46275642631951835</v>
      </c>
      <c r="H223" t="s">
        <v>1994</v>
      </c>
      <c r="I223">
        <v>3</v>
      </c>
      <c r="J223" t="s">
        <v>82</v>
      </c>
      <c r="K223">
        <v>0</v>
      </c>
      <c r="L223" t="s">
        <v>82</v>
      </c>
      <c r="M223">
        <v>0</v>
      </c>
      <c r="N223" t="s">
        <v>495</v>
      </c>
      <c r="O223" t="s">
        <v>496</v>
      </c>
      <c r="P223" t="s">
        <v>496</v>
      </c>
      <c r="Q223" t="s">
        <v>496</v>
      </c>
      <c r="R223" t="s">
        <v>385</v>
      </c>
      <c r="S223">
        <v>3</v>
      </c>
      <c r="T223">
        <f>LOG10(Table1[[#This Row],[Locus_count]]+1)</f>
        <v>0.6020599913279624</v>
      </c>
      <c r="U223">
        <f>(Table1[[#This Row],[log_Locus_count]]-MIN(Table1[log_Locus_count]))/(MAX(Table1[log_Locus_count])-MIN(Table1[log_Locus_count]))</f>
        <v>0.66666666666666674</v>
      </c>
      <c r="V223" t="s">
        <v>1995</v>
      </c>
      <c r="W223">
        <v>30</v>
      </c>
      <c r="X223">
        <f>LOG10(Table1[[#This Row],[Alleles_count]]+1)</f>
        <v>1.4913616938342726</v>
      </c>
      <c r="Y223">
        <f>(Table1[[#This Row],[log_Alleles_count]]-MIN(Table1[log_Alleles_count]))/(MAX(Table1[log_Alleles_count])-MIN(Table1[log_Alleles_count]))</f>
        <v>0.73342395543969241</v>
      </c>
      <c r="Z223">
        <v>0.92310000000000003</v>
      </c>
      <c r="AA223">
        <v>0.85099999999999998</v>
      </c>
      <c r="AB223">
        <v>0.85199999999999998</v>
      </c>
      <c r="AC223">
        <v>0.61399999999999999</v>
      </c>
      <c r="AD223" t="s">
        <v>82</v>
      </c>
      <c r="AE223" t="s">
        <v>82</v>
      </c>
      <c r="AF223">
        <v>0</v>
      </c>
      <c r="AG223">
        <v>1</v>
      </c>
      <c r="AH223" t="s">
        <v>1996</v>
      </c>
      <c r="AI223" t="s">
        <v>1997</v>
      </c>
      <c r="AJ223" t="s">
        <v>1998</v>
      </c>
      <c r="AK223">
        <v>3</v>
      </c>
      <c r="AL223" t="s">
        <v>237</v>
      </c>
      <c r="AM223" s="10">
        <v>1</v>
      </c>
      <c r="AN223">
        <f>(Table1[[#This Row],[HEG_expr_score]]-MIN(Table1[HEG_expr_score]))/(MAX(Table1[HEG_expr_score])-MIN(Table1[HEG_expr_score]))</f>
        <v>0.33333333333333331</v>
      </c>
      <c r="AO223">
        <f t="shared" si="3"/>
        <v>4.1192803817592107</v>
      </c>
      <c r="AP223">
        <v>239</v>
      </c>
    </row>
    <row r="224" spans="1:42" hidden="1" x14ac:dyDescent="0.3">
      <c r="A224">
        <v>55192</v>
      </c>
      <c r="B224" t="s">
        <v>2482</v>
      </c>
      <c r="C224">
        <f>LEN(Table1[[#This Row],[TCE_sequence]])</f>
        <v>9</v>
      </c>
      <c r="D224" t="s">
        <v>205</v>
      </c>
      <c r="E224">
        <v>1</v>
      </c>
      <c r="F224">
        <f>LOG10(Table1[[#This Row],[Mtb_NP_Prtn_count]]+1)</f>
        <v>0.3010299956639812</v>
      </c>
      <c r="G224">
        <f>(Table1[[#This Row],[log_Mtb_NP_Prtn_count]]-MIN(Table1[log_Mtb_NP_Prtn_count]))/(MAX(Table1[log_Mtb_NP_Prtn_count])-MIN(Table1[log_Mtb_NP_Prtn_count]))</f>
        <v>0.23137821315975918</v>
      </c>
      <c r="H224" t="s">
        <v>2483</v>
      </c>
      <c r="I224">
        <v>1</v>
      </c>
      <c r="J224" t="s">
        <v>82</v>
      </c>
      <c r="K224">
        <v>0</v>
      </c>
      <c r="L224" t="s">
        <v>82</v>
      </c>
      <c r="M224">
        <v>0</v>
      </c>
      <c r="N224" t="s">
        <v>495</v>
      </c>
      <c r="O224" t="s">
        <v>496</v>
      </c>
      <c r="P224" t="s">
        <v>496</v>
      </c>
      <c r="Q224" t="s">
        <v>496</v>
      </c>
      <c r="R224" t="s">
        <v>418</v>
      </c>
      <c r="S224">
        <v>2</v>
      </c>
      <c r="T224">
        <f>LOG10(Table1[[#This Row],[Locus_count]]+1)</f>
        <v>0.47712125471966244</v>
      </c>
      <c r="U224">
        <f>(Table1[[#This Row],[log_Locus_count]]-MIN(Table1[log_Locus_count]))/(MAX(Table1[log_Locus_count])-MIN(Table1[log_Locus_count]))</f>
        <v>0.52832083357371873</v>
      </c>
      <c r="V224" t="s">
        <v>2484</v>
      </c>
      <c r="W224">
        <v>21</v>
      </c>
      <c r="X224">
        <f>LOG10(Table1[[#This Row],[Alleles_count]]+1)</f>
        <v>1.3424226808222062</v>
      </c>
      <c r="Y224">
        <f>(Table1[[#This Row],[log_Alleles_count]]-MIN(Table1[log_Alleles_count]))/(MAX(Table1[log_Alleles_count])-MIN(Table1[log_Alleles_count]))</f>
        <v>0.66017851773386627</v>
      </c>
      <c r="Z224">
        <v>0.84160000000000001</v>
      </c>
      <c r="AA224">
        <v>0.84689999999999999</v>
      </c>
      <c r="AB224">
        <v>0.92979999999999996</v>
      </c>
      <c r="AC224">
        <v>0.316</v>
      </c>
      <c r="AD224" t="s">
        <v>82</v>
      </c>
      <c r="AE224" t="s">
        <v>82</v>
      </c>
      <c r="AF224">
        <v>0</v>
      </c>
      <c r="AG224">
        <v>0.98899999999999999</v>
      </c>
      <c r="AH224" t="s">
        <v>613</v>
      </c>
      <c r="AI224" t="s">
        <v>82</v>
      </c>
      <c r="AJ224" t="s">
        <v>82</v>
      </c>
      <c r="AK224">
        <v>0</v>
      </c>
      <c r="AL224" t="s">
        <v>82</v>
      </c>
      <c r="AM224" s="10">
        <v>0</v>
      </c>
      <c r="AN224">
        <f>(Table1[[#This Row],[HEG_expr_score]]-MIN(Table1[HEG_expr_score]))/(MAX(Table1[HEG_expr_score])-MIN(Table1[HEG_expr_score]))</f>
        <v>0</v>
      </c>
      <c r="AO224">
        <f t="shared" si="3"/>
        <v>3.250477564467344</v>
      </c>
      <c r="AP224">
        <v>431</v>
      </c>
    </row>
    <row r="225" spans="1:42" hidden="1" x14ac:dyDescent="0.3">
      <c r="A225">
        <v>55199</v>
      </c>
      <c r="B225" t="s">
        <v>650</v>
      </c>
      <c r="C225">
        <f>LEN(Table1[[#This Row],[TCE_sequence]])</f>
        <v>9</v>
      </c>
      <c r="D225" t="s">
        <v>179</v>
      </c>
      <c r="E225">
        <v>1</v>
      </c>
      <c r="F225">
        <f>LOG10(Table1[[#This Row],[Mtb_NP_Prtn_count]]+1)</f>
        <v>0.3010299956639812</v>
      </c>
      <c r="G225">
        <f>(Table1[[#This Row],[log_Mtb_NP_Prtn_count]]-MIN(Table1[log_Mtb_NP_Prtn_count]))/(MAX(Table1[log_Mtb_NP_Prtn_count])-MIN(Table1[log_Mtb_NP_Prtn_count]))</f>
        <v>0.23137821315975918</v>
      </c>
      <c r="H225" t="s">
        <v>334</v>
      </c>
      <c r="I225">
        <v>1</v>
      </c>
      <c r="J225" t="s">
        <v>82</v>
      </c>
      <c r="K225">
        <v>0</v>
      </c>
      <c r="L225" t="s">
        <v>82</v>
      </c>
      <c r="M225">
        <v>0</v>
      </c>
      <c r="N225" t="s">
        <v>495</v>
      </c>
      <c r="O225" t="s">
        <v>496</v>
      </c>
      <c r="P225" t="s">
        <v>496</v>
      </c>
      <c r="Q225" t="s">
        <v>496</v>
      </c>
      <c r="R225" t="s">
        <v>385</v>
      </c>
      <c r="S225">
        <v>3</v>
      </c>
      <c r="T225">
        <f>LOG10(Table1[[#This Row],[Locus_count]]+1)</f>
        <v>0.6020599913279624</v>
      </c>
      <c r="U225">
        <f>(Table1[[#This Row],[log_Locus_count]]-MIN(Table1[log_Locus_count]))/(MAX(Table1[log_Locus_count])-MIN(Table1[log_Locus_count]))</f>
        <v>0.66666666666666674</v>
      </c>
      <c r="V225" t="s">
        <v>651</v>
      </c>
      <c r="W225">
        <v>14</v>
      </c>
      <c r="X225">
        <f>LOG10(Table1[[#This Row],[Alleles_count]]+1)</f>
        <v>1.1760912590556813</v>
      </c>
      <c r="Y225">
        <f>(Table1[[#This Row],[log_Alleles_count]]-MIN(Table1[log_Alleles_count]))/(MAX(Table1[log_Alleles_count])-MIN(Table1[log_Alleles_count]))</f>
        <v>0.57837981674116878</v>
      </c>
      <c r="Z225">
        <v>0.60219999999999996</v>
      </c>
      <c r="AA225">
        <v>0.50470000000000004</v>
      </c>
      <c r="AB225">
        <v>0.5575</v>
      </c>
      <c r="AC225">
        <v>0.496</v>
      </c>
      <c r="AD225" t="s">
        <v>82</v>
      </c>
      <c r="AE225" t="s">
        <v>82</v>
      </c>
      <c r="AF225">
        <v>0</v>
      </c>
      <c r="AG225">
        <v>1</v>
      </c>
      <c r="AH225" t="s">
        <v>563</v>
      </c>
      <c r="AI225" t="s">
        <v>334</v>
      </c>
      <c r="AJ225" t="s">
        <v>652</v>
      </c>
      <c r="AK225">
        <v>1</v>
      </c>
      <c r="AL225" t="s">
        <v>236</v>
      </c>
      <c r="AM225" s="12">
        <v>1</v>
      </c>
      <c r="AN225">
        <f>(Table1[[#This Row],[HEG_expr_score]]-MIN(Table1[HEG_expr_score]))/(MAX(Table1[HEG_expr_score])-MIN(Table1[HEG_expr_score]))</f>
        <v>0.33333333333333331</v>
      </c>
      <c r="AO225">
        <f t="shared" si="3"/>
        <v>3.4119580299009282</v>
      </c>
      <c r="AP225">
        <v>403</v>
      </c>
    </row>
    <row r="226" spans="1:42" hidden="1" x14ac:dyDescent="0.3">
      <c r="A226">
        <v>55315</v>
      </c>
      <c r="B226" t="s">
        <v>2202</v>
      </c>
      <c r="C226">
        <f>LEN(Table1[[#This Row],[TCE_sequence]])</f>
        <v>9</v>
      </c>
      <c r="D226" t="s">
        <v>204</v>
      </c>
      <c r="E226">
        <v>1</v>
      </c>
      <c r="F226">
        <f>LOG10(Table1[[#This Row],[Mtb_NP_Prtn_count]]+1)</f>
        <v>0.3010299956639812</v>
      </c>
      <c r="G226">
        <f>(Table1[[#This Row],[log_Mtb_NP_Prtn_count]]-MIN(Table1[log_Mtb_NP_Prtn_count]))/(MAX(Table1[log_Mtb_NP_Prtn_count])-MIN(Table1[log_Mtb_NP_Prtn_count]))</f>
        <v>0.23137821315975918</v>
      </c>
      <c r="H226" t="s">
        <v>347</v>
      </c>
      <c r="I226">
        <v>1</v>
      </c>
      <c r="J226" t="s">
        <v>82</v>
      </c>
      <c r="K226">
        <v>0</v>
      </c>
      <c r="L226" t="s">
        <v>82</v>
      </c>
      <c r="M226">
        <v>0</v>
      </c>
      <c r="N226" t="s">
        <v>495</v>
      </c>
      <c r="O226" t="s">
        <v>496</v>
      </c>
      <c r="P226" t="s">
        <v>496</v>
      </c>
      <c r="Q226" t="s">
        <v>496</v>
      </c>
      <c r="R226" t="s">
        <v>385</v>
      </c>
      <c r="S226">
        <v>3</v>
      </c>
      <c r="T226">
        <f>LOG10(Table1[[#This Row],[Locus_count]]+1)</f>
        <v>0.6020599913279624</v>
      </c>
      <c r="U226">
        <f>(Table1[[#This Row],[log_Locus_count]]-MIN(Table1[log_Locus_count]))/(MAX(Table1[log_Locus_count])-MIN(Table1[log_Locus_count]))</f>
        <v>0.66666666666666674</v>
      </c>
      <c r="V226" t="s">
        <v>2203</v>
      </c>
      <c r="W226">
        <v>26</v>
      </c>
      <c r="X226">
        <f>LOG10(Table1[[#This Row],[Alleles_count]]+1)</f>
        <v>1.4313637641589874</v>
      </c>
      <c r="Y226">
        <f>(Table1[[#This Row],[log_Alleles_count]]-MIN(Table1[log_Alleles_count]))/(MAX(Table1[log_Alleles_count])-MIN(Table1[log_Alleles_count]))</f>
        <v>0.70391808903413466</v>
      </c>
      <c r="Z226">
        <v>0.89470000000000005</v>
      </c>
      <c r="AA226">
        <v>0.80389999999999995</v>
      </c>
      <c r="AB226">
        <v>0.80920000000000003</v>
      </c>
      <c r="AC226">
        <v>0.51349999999999996</v>
      </c>
      <c r="AD226" t="s">
        <v>82</v>
      </c>
      <c r="AE226" t="s">
        <v>82</v>
      </c>
      <c r="AF226">
        <v>0</v>
      </c>
      <c r="AG226">
        <v>0.98899999999999999</v>
      </c>
      <c r="AH226" t="s">
        <v>613</v>
      </c>
      <c r="AI226" t="s">
        <v>347</v>
      </c>
      <c r="AJ226" t="s">
        <v>2204</v>
      </c>
      <c r="AK226">
        <v>1</v>
      </c>
      <c r="AL226" t="s">
        <v>236</v>
      </c>
      <c r="AM226" s="10">
        <v>1</v>
      </c>
      <c r="AN226">
        <f>(Table1[[#This Row],[HEG_expr_score]]-MIN(Table1[HEG_expr_score]))/(MAX(Table1[HEG_expr_score])-MIN(Table1[HEG_expr_score]))</f>
        <v>0.33333333333333331</v>
      </c>
      <c r="AO226">
        <f t="shared" si="3"/>
        <v>3.8189963021938937</v>
      </c>
      <c r="AP226">
        <v>320</v>
      </c>
    </row>
    <row r="227" spans="1:42" hidden="1" x14ac:dyDescent="0.3">
      <c r="A227">
        <v>55324</v>
      </c>
      <c r="B227" t="s">
        <v>686</v>
      </c>
      <c r="C227">
        <f>LEN(Table1[[#This Row],[TCE_sequence]])</f>
        <v>9</v>
      </c>
      <c r="D227" t="s">
        <v>128</v>
      </c>
      <c r="E227">
        <v>1</v>
      </c>
      <c r="F227">
        <f>LOG10(Table1[[#This Row],[Mtb_NP_Prtn_count]]+1)</f>
        <v>0.3010299956639812</v>
      </c>
      <c r="G227">
        <f>(Table1[[#This Row],[log_Mtb_NP_Prtn_count]]-MIN(Table1[log_Mtb_NP_Prtn_count]))/(MAX(Table1[log_Mtb_NP_Prtn_count])-MIN(Table1[log_Mtb_NP_Prtn_count]))</f>
        <v>0.23137821315975918</v>
      </c>
      <c r="H227" t="s">
        <v>292</v>
      </c>
      <c r="I227">
        <v>1</v>
      </c>
      <c r="J227" t="s">
        <v>82</v>
      </c>
      <c r="K227">
        <v>0</v>
      </c>
      <c r="L227" t="s">
        <v>82</v>
      </c>
      <c r="M227">
        <v>0</v>
      </c>
      <c r="N227" t="s">
        <v>495</v>
      </c>
      <c r="O227" t="s">
        <v>496</v>
      </c>
      <c r="P227" t="s">
        <v>496</v>
      </c>
      <c r="Q227" t="s">
        <v>496</v>
      </c>
      <c r="R227" t="s">
        <v>385</v>
      </c>
      <c r="S227">
        <v>3</v>
      </c>
      <c r="T227">
        <f>LOG10(Table1[[#This Row],[Locus_count]]+1)</f>
        <v>0.6020599913279624</v>
      </c>
      <c r="U227">
        <f>(Table1[[#This Row],[log_Locus_count]]-MIN(Table1[log_Locus_count]))/(MAX(Table1[log_Locus_count])-MIN(Table1[log_Locus_count]))</f>
        <v>0.66666666666666674</v>
      </c>
      <c r="V227" t="s">
        <v>687</v>
      </c>
      <c r="W227">
        <v>16</v>
      </c>
      <c r="X227">
        <f>LOG10(Table1[[#This Row],[Alleles_count]]+1)</f>
        <v>1.2304489213782739</v>
      </c>
      <c r="Y227">
        <f>(Table1[[#This Row],[log_Alleles_count]]-MIN(Table1[log_Alleles_count]))/(MAX(Table1[log_Alleles_count])-MIN(Table1[log_Alleles_count]))</f>
        <v>0.60511190451968278</v>
      </c>
      <c r="Z227">
        <v>0.70920000000000005</v>
      </c>
      <c r="AA227">
        <v>0.61729999999999996</v>
      </c>
      <c r="AB227">
        <v>0.66790000000000005</v>
      </c>
      <c r="AC227">
        <v>0.48949999999999999</v>
      </c>
      <c r="AD227" t="s">
        <v>82</v>
      </c>
      <c r="AE227" t="s">
        <v>82</v>
      </c>
      <c r="AF227">
        <v>0</v>
      </c>
      <c r="AG227">
        <v>0.98899999999999999</v>
      </c>
      <c r="AH227" t="s">
        <v>613</v>
      </c>
      <c r="AI227" t="s">
        <v>292</v>
      </c>
      <c r="AJ227" t="s">
        <v>688</v>
      </c>
      <c r="AK227">
        <v>1</v>
      </c>
      <c r="AL227" t="s">
        <v>236</v>
      </c>
      <c r="AM227" s="12">
        <v>1</v>
      </c>
      <c r="AN227">
        <f>(Table1[[#This Row],[HEG_expr_score]]-MIN(Table1[HEG_expr_score]))/(MAX(Table1[HEG_expr_score])-MIN(Table1[HEG_expr_score]))</f>
        <v>0.33333333333333331</v>
      </c>
      <c r="AO227">
        <f t="shared" si="3"/>
        <v>3.5346901176794421</v>
      </c>
      <c r="AP227">
        <v>372</v>
      </c>
    </row>
    <row r="228" spans="1:42" hidden="1" x14ac:dyDescent="0.3">
      <c r="A228">
        <v>55334</v>
      </c>
      <c r="B228" t="s">
        <v>626</v>
      </c>
      <c r="C228">
        <f>LEN(Table1[[#This Row],[TCE_sequence]])</f>
        <v>9</v>
      </c>
      <c r="D228" t="s">
        <v>194</v>
      </c>
      <c r="E228">
        <v>1</v>
      </c>
      <c r="F228">
        <f>LOG10(Table1[[#This Row],[Mtb_NP_Prtn_count]]+1)</f>
        <v>0.3010299956639812</v>
      </c>
      <c r="G228">
        <f>(Table1[[#This Row],[log_Mtb_NP_Prtn_count]]-MIN(Table1[log_Mtb_NP_Prtn_count]))/(MAX(Table1[log_Mtb_NP_Prtn_count])-MIN(Table1[log_Mtb_NP_Prtn_count]))</f>
        <v>0.23137821315975918</v>
      </c>
      <c r="H228" t="s">
        <v>342</v>
      </c>
      <c r="I228">
        <v>1</v>
      </c>
      <c r="J228" t="s">
        <v>82</v>
      </c>
      <c r="K228">
        <v>0</v>
      </c>
      <c r="L228" t="s">
        <v>627</v>
      </c>
      <c r="M228">
        <v>2</v>
      </c>
      <c r="N228" t="s">
        <v>496</v>
      </c>
      <c r="O228" t="s">
        <v>496</v>
      </c>
      <c r="P228" t="s">
        <v>495</v>
      </c>
      <c r="Q228" t="s">
        <v>496</v>
      </c>
      <c r="R228" t="s">
        <v>385</v>
      </c>
      <c r="S228">
        <v>3</v>
      </c>
      <c r="T228">
        <f>LOG10(Table1[[#This Row],[Locus_count]]+1)</f>
        <v>0.6020599913279624</v>
      </c>
      <c r="U228">
        <f>(Table1[[#This Row],[log_Locus_count]]-MIN(Table1[log_Locus_count]))/(MAX(Table1[log_Locus_count])-MIN(Table1[log_Locus_count]))</f>
        <v>0.66666666666666674</v>
      </c>
      <c r="V228" t="s">
        <v>628</v>
      </c>
      <c r="W228">
        <v>13</v>
      </c>
      <c r="X228">
        <f>LOG10(Table1[[#This Row],[Alleles_count]]+1)</f>
        <v>1.146128035678238</v>
      </c>
      <c r="Y228">
        <f>(Table1[[#This Row],[log_Alleles_count]]-MIN(Table1[log_Alleles_count]))/(MAX(Table1[log_Alleles_count])-MIN(Table1[log_Alleles_count]))</f>
        <v>0.56364446052405415</v>
      </c>
      <c r="Z228">
        <v>0.54279999999999995</v>
      </c>
      <c r="AA228">
        <v>0.34029999999999999</v>
      </c>
      <c r="AB228">
        <v>0.35870000000000002</v>
      </c>
      <c r="AC228">
        <v>0.48949999999999999</v>
      </c>
      <c r="AD228" t="s">
        <v>82</v>
      </c>
      <c r="AE228" t="s">
        <v>82</v>
      </c>
      <c r="AF228">
        <v>0</v>
      </c>
      <c r="AG228">
        <v>0.96699999999999997</v>
      </c>
      <c r="AH228" t="s">
        <v>629</v>
      </c>
      <c r="AI228" t="s">
        <v>342</v>
      </c>
      <c r="AJ228" t="s">
        <v>630</v>
      </c>
      <c r="AK228">
        <v>1</v>
      </c>
      <c r="AL228" t="s">
        <v>236</v>
      </c>
      <c r="AM228" s="12">
        <v>1</v>
      </c>
      <c r="AN228">
        <f>(Table1[[#This Row],[HEG_expr_score]]-MIN(Table1[HEG_expr_score]))/(MAX(Table1[HEG_expr_score])-MIN(Table1[HEG_expr_score]))</f>
        <v>0.33333333333333331</v>
      </c>
      <c r="AO228">
        <f t="shared" si="3"/>
        <v>3.3048226736838133</v>
      </c>
      <c r="AP228">
        <v>424</v>
      </c>
    </row>
    <row r="229" spans="1:42" hidden="1" x14ac:dyDescent="0.3">
      <c r="A229">
        <v>55394</v>
      </c>
      <c r="B229" t="s">
        <v>3001</v>
      </c>
      <c r="C229">
        <f>LEN(Table1[[#This Row],[TCE_sequence]])</f>
        <v>15</v>
      </c>
      <c r="D229" t="s">
        <v>25</v>
      </c>
      <c r="E229">
        <v>1</v>
      </c>
      <c r="F229">
        <f>LOG10(Table1[[#This Row],[Mtb_NP_Prtn_count]]+1)</f>
        <v>0.3010299956639812</v>
      </c>
      <c r="G229">
        <f>(Table1[[#This Row],[log_Mtb_NP_Prtn_count]]-MIN(Table1[log_Mtb_NP_Prtn_count]))/(MAX(Table1[log_Mtb_NP_Prtn_count])-MIN(Table1[log_Mtb_NP_Prtn_count]))</f>
        <v>0.23137821315975918</v>
      </c>
      <c r="H229" t="s">
        <v>241</v>
      </c>
      <c r="I229">
        <v>1</v>
      </c>
      <c r="J229" t="s">
        <v>82</v>
      </c>
      <c r="K229">
        <v>0</v>
      </c>
      <c r="L229" t="s">
        <v>82</v>
      </c>
      <c r="M229">
        <v>0</v>
      </c>
      <c r="N229" t="s">
        <v>495</v>
      </c>
      <c r="O229" t="s">
        <v>496</v>
      </c>
      <c r="P229" t="s">
        <v>496</v>
      </c>
      <c r="Q229" t="s">
        <v>496</v>
      </c>
      <c r="R229" t="s">
        <v>82</v>
      </c>
      <c r="S229">
        <v>0</v>
      </c>
      <c r="T229">
        <f>LOG10(Table1[[#This Row],[Locus_count]]+1)</f>
        <v>0</v>
      </c>
      <c r="U229">
        <f>(Table1[[#This Row],[log_Locus_count]]-MIN(Table1[log_Locus_count]))/(MAX(Table1[log_Locus_count])-MIN(Table1[log_Locus_count]))</f>
        <v>0</v>
      </c>
      <c r="V229" t="s">
        <v>82</v>
      </c>
      <c r="W229">
        <v>0</v>
      </c>
      <c r="X229">
        <f>LOG10(Table1[[#This Row],[Alleles_count]]+1)</f>
        <v>0</v>
      </c>
      <c r="Y229">
        <f>(Table1[[#This Row],[log_Alleles_count]]-MIN(Table1[log_Alleles_count]))/(MAX(Table1[log_Alleles_count])-MIN(Table1[log_Alleles_count]))</f>
        <v>0</v>
      </c>
      <c r="Z229">
        <v>0</v>
      </c>
      <c r="AA229">
        <v>0</v>
      </c>
      <c r="AB229">
        <v>0</v>
      </c>
      <c r="AC229">
        <v>0</v>
      </c>
      <c r="AD229" t="s">
        <v>82</v>
      </c>
      <c r="AE229" t="s">
        <v>82</v>
      </c>
      <c r="AF229">
        <v>0</v>
      </c>
      <c r="AG229">
        <v>1</v>
      </c>
      <c r="AH229" t="s">
        <v>563</v>
      </c>
      <c r="AI229" t="s">
        <v>241</v>
      </c>
      <c r="AJ229" t="s">
        <v>2653</v>
      </c>
      <c r="AK229">
        <v>1</v>
      </c>
      <c r="AL229" t="s">
        <v>236</v>
      </c>
      <c r="AM229" s="12">
        <v>1</v>
      </c>
      <c r="AN229">
        <f>(Table1[[#This Row],[HEG_expr_score]]-MIN(Table1[HEG_expr_score]))/(MAX(Table1[HEG_expr_score])-MIN(Table1[HEG_expr_score]))</f>
        <v>0.33333333333333331</v>
      </c>
      <c r="AO229">
        <f t="shared" si="3"/>
        <v>1.5647115464930925</v>
      </c>
      <c r="AP229">
        <v>601</v>
      </c>
    </row>
    <row r="230" spans="1:42" hidden="1" x14ac:dyDescent="0.3">
      <c r="A230">
        <v>55530</v>
      </c>
      <c r="B230" t="s">
        <v>1196</v>
      </c>
      <c r="C230">
        <f>LEN(Table1[[#This Row],[TCE_sequence]])</f>
        <v>20</v>
      </c>
      <c r="D230" t="s">
        <v>125</v>
      </c>
      <c r="E230">
        <v>1</v>
      </c>
      <c r="F230">
        <f>LOG10(Table1[[#This Row],[Mtb_NP_Prtn_count]]+1)</f>
        <v>0.3010299956639812</v>
      </c>
      <c r="G230">
        <f>(Table1[[#This Row],[log_Mtb_NP_Prtn_count]]-MIN(Table1[log_Mtb_NP_Prtn_count]))/(MAX(Table1[log_Mtb_NP_Prtn_count])-MIN(Table1[log_Mtb_NP_Prtn_count]))</f>
        <v>0.23137821315975918</v>
      </c>
      <c r="H230" t="s">
        <v>289</v>
      </c>
      <c r="I230">
        <v>1</v>
      </c>
      <c r="J230" t="s">
        <v>82</v>
      </c>
      <c r="K230">
        <v>0</v>
      </c>
      <c r="L230" t="s">
        <v>1197</v>
      </c>
      <c r="M230">
        <v>1</v>
      </c>
      <c r="N230" t="s">
        <v>496</v>
      </c>
      <c r="O230" t="s">
        <v>496</v>
      </c>
      <c r="P230" t="s">
        <v>495</v>
      </c>
      <c r="Q230" t="s">
        <v>496</v>
      </c>
      <c r="R230" t="s">
        <v>412</v>
      </c>
      <c r="S230">
        <v>7</v>
      </c>
      <c r="T230">
        <f>LOG10(Table1[[#This Row],[Locus_count]]+1)</f>
        <v>0.90308998699194354</v>
      </c>
      <c r="U230">
        <f>(Table1[[#This Row],[log_Locus_count]]-MIN(Table1[log_Locus_count]))/(MAX(Table1[log_Locus_count])-MIN(Table1[log_Locus_count]))</f>
        <v>1</v>
      </c>
      <c r="V230" t="s">
        <v>1198</v>
      </c>
      <c r="W230">
        <v>105</v>
      </c>
      <c r="X230">
        <f>LOG10(Table1[[#This Row],[Alleles_count]]+1)</f>
        <v>2.0253058652647704</v>
      </c>
      <c r="Y230">
        <f>(Table1[[#This Row],[log_Alleles_count]]-MIN(Table1[log_Alleles_count]))/(MAX(Table1[log_Alleles_count])-MIN(Table1[log_Alleles_count]))</f>
        <v>0.99600777250670236</v>
      </c>
      <c r="Z230">
        <v>1</v>
      </c>
      <c r="AA230">
        <v>1</v>
      </c>
      <c r="AB230">
        <v>0.99939999999999996</v>
      </c>
      <c r="AC230">
        <v>0.98909999999999998</v>
      </c>
      <c r="AD230" t="s">
        <v>82</v>
      </c>
      <c r="AE230" t="s">
        <v>82</v>
      </c>
      <c r="AF230">
        <v>0</v>
      </c>
      <c r="AG230">
        <v>0.99629999999999996</v>
      </c>
      <c r="AH230" t="s">
        <v>505</v>
      </c>
      <c r="AI230" t="s">
        <v>289</v>
      </c>
      <c r="AJ230" t="s">
        <v>1199</v>
      </c>
      <c r="AK230">
        <v>1</v>
      </c>
      <c r="AL230" t="s">
        <v>234</v>
      </c>
      <c r="AM230" s="12">
        <v>2</v>
      </c>
      <c r="AN230">
        <f>(Table1[[#This Row],[HEG_expr_score]]-MIN(Table1[HEG_expr_score]))/(MAX(Table1[HEG_expr_score])-MIN(Table1[HEG_expr_score]))</f>
        <v>0.66666666666666663</v>
      </c>
      <c r="AO230">
        <f t="shared" si="3"/>
        <v>4.8903526523331289</v>
      </c>
      <c r="AP230">
        <v>1</v>
      </c>
    </row>
    <row r="231" spans="1:42" hidden="1" x14ac:dyDescent="0.3">
      <c r="A231">
        <v>56043</v>
      </c>
      <c r="B231" t="s">
        <v>2530</v>
      </c>
      <c r="C231">
        <f>LEN(Table1[[#This Row],[TCE_sequence]])</f>
        <v>20</v>
      </c>
      <c r="D231" t="s">
        <v>28</v>
      </c>
      <c r="E231">
        <v>1</v>
      </c>
      <c r="F231">
        <f>LOG10(Table1[[#This Row],[Mtb_NP_Prtn_count]]+1)</f>
        <v>0.3010299956639812</v>
      </c>
      <c r="G231">
        <f>(Table1[[#This Row],[log_Mtb_NP_Prtn_count]]-MIN(Table1[log_Mtb_NP_Prtn_count]))/(MAX(Table1[log_Mtb_NP_Prtn_count])-MIN(Table1[log_Mtb_NP_Prtn_count]))</f>
        <v>0.23137821315975918</v>
      </c>
      <c r="H231" t="s">
        <v>309</v>
      </c>
      <c r="I231">
        <v>1</v>
      </c>
      <c r="J231" t="s">
        <v>82</v>
      </c>
      <c r="K231">
        <v>0</v>
      </c>
      <c r="L231" t="s">
        <v>82</v>
      </c>
      <c r="M231">
        <v>0</v>
      </c>
      <c r="N231" t="s">
        <v>495</v>
      </c>
      <c r="O231" t="s">
        <v>496</v>
      </c>
      <c r="P231" t="s">
        <v>496</v>
      </c>
      <c r="Q231" t="s">
        <v>496</v>
      </c>
      <c r="R231" t="s">
        <v>424</v>
      </c>
      <c r="S231">
        <v>1</v>
      </c>
      <c r="T231">
        <f>LOG10(Table1[[#This Row],[Locus_count]]+1)</f>
        <v>0.3010299956639812</v>
      </c>
      <c r="U231">
        <f>(Table1[[#This Row],[log_Locus_count]]-MIN(Table1[log_Locus_count]))/(MAX(Table1[log_Locus_count])-MIN(Table1[log_Locus_count]))</f>
        <v>0.33333333333333337</v>
      </c>
      <c r="V231" t="s">
        <v>1080</v>
      </c>
      <c r="W231">
        <v>1</v>
      </c>
      <c r="X231">
        <f>LOG10(Table1[[#This Row],[Alleles_count]]+1)</f>
        <v>0.3010299956639812</v>
      </c>
      <c r="Y231">
        <f>(Table1[[#This Row],[log_Alleles_count]]-MIN(Table1[log_Alleles_count]))/(MAX(Table1[log_Alleles_count])-MIN(Table1[log_Alleles_count]))</f>
        <v>0.14804095548293261</v>
      </c>
      <c r="Z231">
        <v>0.79220000000000002</v>
      </c>
      <c r="AA231">
        <v>0.93379999999999996</v>
      </c>
      <c r="AB231">
        <v>0.12709999999999999</v>
      </c>
      <c r="AC231">
        <v>0.3407</v>
      </c>
      <c r="AD231" t="s">
        <v>2531</v>
      </c>
      <c r="AE231" t="s">
        <v>2532</v>
      </c>
      <c r="AF231">
        <v>1</v>
      </c>
      <c r="AG231">
        <v>1</v>
      </c>
      <c r="AH231" t="s">
        <v>563</v>
      </c>
      <c r="AI231" t="s">
        <v>309</v>
      </c>
      <c r="AJ231" t="s">
        <v>1220</v>
      </c>
      <c r="AK231">
        <v>1</v>
      </c>
      <c r="AL231" t="s">
        <v>234</v>
      </c>
      <c r="AM231" s="12">
        <v>2</v>
      </c>
      <c r="AN231">
        <f>(Table1[[#This Row],[HEG_expr_score]]-MIN(Table1[HEG_expr_score]))/(MAX(Table1[HEG_expr_score])-MIN(Table1[HEG_expr_score]))</f>
        <v>0.66666666666666663</v>
      </c>
      <c r="AO231">
        <f t="shared" si="3"/>
        <v>3.1716191686426916</v>
      </c>
      <c r="AP231">
        <v>448</v>
      </c>
    </row>
    <row r="232" spans="1:42" hidden="1" x14ac:dyDescent="0.3">
      <c r="A232">
        <v>56836</v>
      </c>
      <c r="B232" t="s">
        <v>2615</v>
      </c>
      <c r="C232">
        <f>LEN(Table1[[#This Row],[TCE_sequence]])</f>
        <v>25</v>
      </c>
      <c r="D232" t="s">
        <v>24</v>
      </c>
      <c r="E232">
        <v>1</v>
      </c>
      <c r="F232">
        <f>LOG10(Table1[[#This Row],[Mtb_NP_Prtn_count]]+1)</f>
        <v>0.3010299956639812</v>
      </c>
      <c r="G232">
        <f>(Table1[[#This Row],[log_Mtb_NP_Prtn_count]]-MIN(Table1[log_Mtb_NP_Prtn_count]))/(MAX(Table1[log_Mtb_NP_Prtn_count])-MIN(Table1[log_Mtb_NP_Prtn_count]))</f>
        <v>0.23137821315975918</v>
      </c>
      <c r="H232" t="s">
        <v>247</v>
      </c>
      <c r="I232">
        <v>1</v>
      </c>
      <c r="J232" t="s">
        <v>82</v>
      </c>
      <c r="K232">
        <v>0</v>
      </c>
      <c r="L232" t="s">
        <v>82</v>
      </c>
      <c r="M232">
        <v>0</v>
      </c>
      <c r="N232" t="s">
        <v>495</v>
      </c>
      <c r="O232" t="s">
        <v>496</v>
      </c>
      <c r="P232" t="s">
        <v>496</v>
      </c>
      <c r="Q232" t="s">
        <v>496</v>
      </c>
      <c r="R232" t="s">
        <v>409</v>
      </c>
      <c r="S232">
        <v>1</v>
      </c>
      <c r="T232">
        <f>LOG10(Table1[[#This Row],[Locus_count]]+1)</f>
        <v>0.3010299956639812</v>
      </c>
      <c r="U232">
        <f>(Table1[[#This Row],[log_Locus_count]]-MIN(Table1[log_Locus_count]))/(MAX(Table1[log_Locus_count])-MIN(Table1[log_Locus_count]))</f>
        <v>0.33333333333333337</v>
      </c>
      <c r="V232" t="s">
        <v>2616</v>
      </c>
      <c r="W232">
        <v>8</v>
      </c>
      <c r="X232">
        <f>LOG10(Table1[[#This Row],[Alleles_count]]+1)</f>
        <v>0.95424250943932487</v>
      </c>
      <c r="Y232">
        <f>(Table1[[#This Row],[log_Alleles_count]]-MIN(Table1[log_Alleles_count]))/(MAX(Table1[log_Alleles_count])-MIN(Table1[log_Alleles_count]))</f>
        <v>0.46927872602275644</v>
      </c>
      <c r="Z232">
        <v>0.1966</v>
      </c>
      <c r="AA232">
        <v>0.1022</v>
      </c>
      <c r="AB232">
        <v>0.1237</v>
      </c>
      <c r="AC232">
        <v>0.13619999999999999</v>
      </c>
      <c r="AD232" t="s">
        <v>2617</v>
      </c>
      <c r="AE232" t="s">
        <v>2618</v>
      </c>
      <c r="AF232">
        <v>3</v>
      </c>
      <c r="AG232">
        <v>0.99629999999999996</v>
      </c>
      <c r="AH232" t="s">
        <v>505</v>
      </c>
      <c r="AI232" t="s">
        <v>247</v>
      </c>
      <c r="AJ232" t="s">
        <v>734</v>
      </c>
      <c r="AK232">
        <v>1</v>
      </c>
      <c r="AL232" t="s">
        <v>234</v>
      </c>
      <c r="AM232" s="10">
        <v>2</v>
      </c>
      <c r="AN232">
        <f>(Table1[[#This Row],[HEG_expr_score]]-MIN(Table1[HEG_expr_score]))/(MAX(Table1[HEG_expr_score])-MIN(Table1[HEG_expr_score]))</f>
        <v>0.66666666666666663</v>
      </c>
      <c r="AO232">
        <f t="shared" si="3"/>
        <v>2.8935569391825156</v>
      </c>
      <c r="AP232">
        <v>485</v>
      </c>
    </row>
    <row r="233" spans="1:42" hidden="1" x14ac:dyDescent="0.3">
      <c r="A233">
        <v>56884</v>
      </c>
      <c r="B233" t="s">
        <v>2436</v>
      </c>
      <c r="C233">
        <f>LEN(Table1[[#This Row],[TCE_sequence]])</f>
        <v>20</v>
      </c>
      <c r="D233" t="s">
        <v>27</v>
      </c>
      <c r="E233">
        <v>1</v>
      </c>
      <c r="F233">
        <f>LOG10(Table1[[#This Row],[Mtb_NP_Prtn_count]]+1)</f>
        <v>0.3010299956639812</v>
      </c>
      <c r="G233">
        <f>(Table1[[#This Row],[log_Mtb_NP_Prtn_count]]-MIN(Table1[log_Mtb_NP_Prtn_count]))/(MAX(Table1[log_Mtb_NP_Prtn_count])-MIN(Table1[log_Mtb_NP_Prtn_count]))</f>
        <v>0.23137821315975918</v>
      </c>
      <c r="H233" t="s">
        <v>314</v>
      </c>
      <c r="I233">
        <v>1</v>
      </c>
      <c r="J233" t="s">
        <v>82</v>
      </c>
      <c r="K233">
        <v>0</v>
      </c>
      <c r="L233" t="s">
        <v>82</v>
      </c>
      <c r="M233">
        <v>0</v>
      </c>
      <c r="N233" t="s">
        <v>495</v>
      </c>
      <c r="O233" t="s">
        <v>496</v>
      </c>
      <c r="P233" t="s">
        <v>496</v>
      </c>
      <c r="Q233" t="s">
        <v>496</v>
      </c>
      <c r="R233" t="s">
        <v>435</v>
      </c>
      <c r="S233">
        <v>2</v>
      </c>
      <c r="T233">
        <f>LOG10(Table1[[#This Row],[Locus_count]]+1)</f>
        <v>0.47712125471966244</v>
      </c>
      <c r="U233">
        <f>(Table1[[#This Row],[log_Locus_count]]-MIN(Table1[log_Locus_count]))/(MAX(Table1[log_Locus_count])-MIN(Table1[log_Locus_count]))</f>
        <v>0.52832083357371873</v>
      </c>
      <c r="V233" t="s">
        <v>2437</v>
      </c>
      <c r="W233">
        <v>4</v>
      </c>
      <c r="X233">
        <f>LOG10(Table1[[#This Row],[Alleles_count]]+1)</f>
        <v>0.69897000433601886</v>
      </c>
      <c r="Y233">
        <f>(Table1[[#This Row],[log_Alleles_count]]-MIN(Table1[log_Alleles_count]))/(MAX(Table1[log_Alleles_count])-MIN(Table1[log_Alleles_count]))</f>
        <v>0.34374045372979056</v>
      </c>
      <c r="Z233">
        <v>0.93320000000000003</v>
      </c>
      <c r="AA233">
        <v>0.9919</v>
      </c>
      <c r="AB233">
        <v>0.32279999999999998</v>
      </c>
      <c r="AC233">
        <v>0.49309999999999998</v>
      </c>
      <c r="AD233" t="s">
        <v>2438</v>
      </c>
      <c r="AE233" t="s">
        <v>2439</v>
      </c>
      <c r="AF233">
        <v>2</v>
      </c>
      <c r="AG233">
        <v>0.99270000000000003</v>
      </c>
      <c r="AH233" t="s">
        <v>530</v>
      </c>
      <c r="AI233" t="s">
        <v>314</v>
      </c>
      <c r="AJ233" t="s">
        <v>2440</v>
      </c>
      <c r="AK233">
        <v>1</v>
      </c>
      <c r="AL233" t="s">
        <v>236</v>
      </c>
      <c r="AM233" s="12">
        <v>1</v>
      </c>
      <c r="AN233">
        <f>(Table1[[#This Row],[HEG_expr_score]]-MIN(Table1[HEG_expr_score]))/(MAX(Table1[HEG_expr_score])-MIN(Table1[HEG_expr_score]))</f>
        <v>0.33333333333333331</v>
      </c>
      <c r="AO233">
        <f t="shared" si="3"/>
        <v>3.3626728337966019</v>
      </c>
      <c r="AP233">
        <v>412</v>
      </c>
    </row>
    <row r="234" spans="1:42" hidden="1" x14ac:dyDescent="0.3">
      <c r="A234">
        <v>56895</v>
      </c>
      <c r="B234" t="s">
        <v>1491</v>
      </c>
      <c r="C234">
        <f>LEN(Table1[[#This Row],[TCE_sequence]])</f>
        <v>20</v>
      </c>
      <c r="D234" t="s">
        <v>26</v>
      </c>
      <c r="E234">
        <v>1</v>
      </c>
      <c r="F234">
        <f>LOG10(Table1[[#This Row],[Mtb_NP_Prtn_count]]+1)</f>
        <v>0.3010299956639812</v>
      </c>
      <c r="G234">
        <f>(Table1[[#This Row],[log_Mtb_NP_Prtn_count]]-MIN(Table1[log_Mtb_NP_Prtn_count]))/(MAX(Table1[log_Mtb_NP_Prtn_count])-MIN(Table1[log_Mtb_NP_Prtn_count]))</f>
        <v>0.23137821315975918</v>
      </c>
      <c r="H234" t="s">
        <v>243</v>
      </c>
      <c r="I234">
        <v>1</v>
      </c>
      <c r="J234" t="s">
        <v>82</v>
      </c>
      <c r="K234">
        <v>0</v>
      </c>
      <c r="L234" t="s">
        <v>1492</v>
      </c>
      <c r="M234">
        <v>3</v>
      </c>
      <c r="N234" t="s">
        <v>496</v>
      </c>
      <c r="O234" t="s">
        <v>496</v>
      </c>
      <c r="P234" t="s">
        <v>495</v>
      </c>
      <c r="Q234" t="s">
        <v>496</v>
      </c>
      <c r="R234" t="s">
        <v>412</v>
      </c>
      <c r="S234">
        <v>7</v>
      </c>
      <c r="T234">
        <f>LOG10(Table1[[#This Row],[Locus_count]]+1)</f>
        <v>0.90308998699194354</v>
      </c>
      <c r="U234">
        <f>(Table1[[#This Row],[log_Locus_count]]-MIN(Table1[log_Locus_count]))/(MAX(Table1[log_Locus_count])-MIN(Table1[log_Locus_count]))</f>
        <v>1</v>
      </c>
      <c r="V234" t="s">
        <v>1493</v>
      </c>
      <c r="W234">
        <v>65</v>
      </c>
      <c r="X234">
        <f>LOG10(Table1[[#This Row],[Alleles_count]]+1)</f>
        <v>1.8195439355418688</v>
      </c>
      <c r="Y234">
        <f>(Table1[[#This Row],[log_Alleles_count]]-MIN(Table1[log_Alleles_count]))/(MAX(Table1[log_Alleles_count])-MIN(Table1[log_Alleles_count]))</f>
        <v>0.89481788074524449</v>
      </c>
      <c r="Z234">
        <v>1</v>
      </c>
      <c r="AA234">
        <v>1</v>
      </c>
      <c r="AB234">
        <v>0.99990000000000001</v>
      </c>
      <c r="AC234">
        <v>0.92600000000000005</v>
      </c>
      <c r="AD234" t="s">
        <v>1494</v>
      </c>
      <c r="AE234" t="s">
        <v>1495</v>
      </c>
      <c r="AF234">
        <v>2</v>
      </c>
      <c r="AG234">
        <v>0.99629999999999996</v>
      </c>
      <c r="AH234" t="s">
        <v>505</v>
      </c>
      <c r="AI234" t="s">
        <v>243</v>
      </c>
      <c r="AJ234" t="s">
        <v>775</v>
      </c>
      <c r="AK234">
        <v>1</v>
      </c>
      <c r="AL234" t="s">
        <v>236</v>
      </c>
      <c r="AM234" s="10">
        <v>1</v>
      </c>
      <c r="AN234">
        <f>(Table1[[#This Row],[HEG_expr_score]]-MIN(Table1[HEG_expr_score]))/(MAX(Table1[HEG_expr_score])-MIN(Table1[HEG_expr_score]))</f>
        <v>0.33333333333333331</v>
      </c>
      <c r="AO234">
        <f t="shared" si="3"/>
        <v>4.4558294272383367</v>
      </c>
      <c r="AP234">
        <v>89</v>
      </c>
    </row>
    <row r="235" spans="1:42" hidden="1" x14ac:dyDescent="0.3">
      <c r="A235">
        <v>57416</v>
      </c>
      <c r="B235" t="s">
        <v>1236</v>
      </c>
      <c r="C235">
        <f>LEN(Table1[[#This Row],[TCE_sequence]])</f>
        <v>15</v>
      </c>
      <c r="D235" t="s">
        <v>28</v>
      </c>
      <c r="E235">
        <v>1</v>
      </c>
      <c r="F235">
        <f>LOG10(Table1[[#This Row],[Mtb_NP_Prtn_count]]+1)</f>
        <v>0.3010299956639812</v>
      </c>
      <c r="G235">
        <f>(Table1[[#This Row],[log_Mtb_NP_Prtn_count]]-MIN(Table1[log_Mtb_NP_Prtn_count]))/(MAX(Table1[log_Mtb_NP_Prtn_count])-MIN(Table1[log_Mtb_NP_Prtn_count]))</f>
        <v>0.23137821315975918</v>
      </c>
      <c r="H235" t="s">
        <v>309</v>
      </c>
      <c r="I235">
        <v>1</v>
      </c>
      <c r="J235" t="s">
        <v>82</v>
      </c>
      <c r="K235">
        <v>0</v>
      </c>
      <c r="L235" t="s">
        <v>763</v>
      </c>
      <c r="M235">
        <v>1</v>
      </c>
      <c r="N235" t="s">
        <v>496</v>
      </c>
      <c r="O235" t="s">
        <v>496</v>
      </c>
      <c r="P235" t="s">
        <v>495</v>
      </c>
      <c r="Q235" t="s">
        <v>496</v>
      </c>
      <c r="R235" t="s">
        <v>412</v>
      </c>
      <c r="S235">
        <v>7</v>
      </c>
      <c r="T235">
        <f>LOG10(Table1[[#This Row],[Locus_count]]+1)</f>
        <v>0.90308998699194354</v>
      </c>
      <c r="U235">
        <f>(Table1[[#This Row],[log_Locus_count]]-MIN(Table1[log_Locus_count]))/(MAX(Table1[log_Locus_count])-MIN(Table1[log_Locus_count]))</f>
        <v>1</v>
      </c>
      <c r="V235" t="s">
        <v>1237</v>
      </c>
      <c r="W235">
        <v>62</v>
      </c>
      <c r="X235">
        <f>LOG10(Table1[[#This Row],[Alleles_count]]+1)</f>
        <v>1.7993405494535817</v>
      </c>
      <c r="Y235">
        <f>(Table1[[#This Row],[log_Alleles_count]]-MIN(Table1[log_Alleles_count]))/(MAX(Table1[log_Alleles_count])-MIN(Table1[log_Alleles_count]))</f>
        <v>0.88488223106387798</v>
      </c>
      <c r="Z235">
        <v>1</v>
      </c>
      <c r="AA235">
        <v>1</v>
      </c>
      <c r="AB235">
        <v>0.99990000000000001</v>
      </c>
      <c r="AC235">
        <v>0.9839</v>
      </c>
      <c r="AD235" t="s">
        <v>82</v>
      </c>
      <c r="AE235" t="s">
        <v>82</v>
      </c>
      <c r="AF235">
        <v>0</v>
      </c>
      <c r="AG235">
        <v>1</v>
      </c>
      <c r="AH235" t="s">
        <v>563</v>
      </c>
      <c r="AI235" t="s">
        <v>309</v>
      </c>
      <c r="AJ235" t="s">
        <v>1238</v>
      </c>
      <c r="AK235">
        <v>1</v>
      </c>
      <c r="AL235" t="s">
        <v>234</v>
      </c>
      <c r="AM235" s="10">
        <v>2</v>
      </c>
      <c r="AN235">
        <f>(Table1[[#This Row],[HEG_expr_score]]-MIN(Table1[HEG_expr_score]))/(MAX(Table1[HEG_expr_score])-MIN(Table1[HEG_expr_score]))</f>
        <v>0.66666666666666663</v>
      </c>
      <c r="AO235">
        <f t="shared" si="3"/>
        <v>4.782927110890304</v>
      </c>
      <c r="AP235">
        <v>14</v>
      </c>
    </row>
    <row r="236" spans="1:42" hidden="1" x14ac:dyDescent="0.3">
      <c r="A236">
        <v>57417</v>
      </c>
      <c r="B236" t="s">
        <v>1204</v>
      </c>
      <c r="C236">
        <f>LEN(Table1[[#This Row],[TCE_sequence]])</f>
        <v>20</v>
      </c>
      <c r="D236" t="s">
        <v>28</v>
      </c>
      <c r="E236">
        <v>1</v>
      </c>
      <c r="F236">
        <f>LOG10(Table1[[#This Row],[Mtb_NP_Prtn_count]]+1)</f>
        <v>0.3010299956639812</v>
      </c>
      <c r="G236">
        <f>(Table1[[#This Row],[log_Mtb_NP_Prtn_count]]-MIN(Table1[log_Mtb_NP_Prtn_count]))/(MAX(Table1[log_Mtb_NP_Prtn_count])-MIN(Table1[log_Mtb_NP_Prtn_count]))</f>
        <v>0.23137821315975918</v>
      </c>
      <c r="H236" t="s">
        <v>309</v>
      </c>
      <c r="I236">
        <v>1</v>
      </c>
      <c r="J236" t="s">
        <v>82</v>
      </c>
      <c r="K236">
        <v>0</v>
      </c>
      <c r="L236" t="s">
        <v>82</v>
      </c>
      <c r="M236">
        <v>0</v>
      </c>
      <c r="N236" t="s">
        <v>495</v>
      </c>
      <c r="O236" t="s">
        <v>496</v>
      </c>
      <c r="P236" t="s">
        <v>496</v>
      </c>
      <c r="Q236" t="s">
        <v>496</v>
      </c>
      <c r="R236" t="s">
        <v>412</v>
      </c>
      <c r="S236">
        <v>7</v>
      </c>
      <c r="T236">
        <f>LOG10(Table1[[#This Row],[Locus_count]]+1)</f>
        <v>0.90308998699194354</v>
      </c>
      <c r="U236">
        <f>(Table1[[#This Row],[log_Locus_count]]-MIN(Table1[log_Locus_count]))/(MAX(Table1[log_Locus_count])-MIN(Table1[log_Locus_count]))</f>
        <v>1</v>
      </c>
      <c r="V236" t="s">
        <v>1205</v>
      </c>
      <c r="W236">
        <v>83</v>
      </c>
      <c r="X236">
        <f>LOG10(Table1[[#This Row],[Alleles_count]]+1)</f>
        <v>1.9242792860618816</v>
      </c>
      <c r="Y236">
        <f>(Table1[[#This Row],[log_Alleles_count]]-MIN(Table1[log_Alleles_count]))/(MAX(Table1[log_Alleles_count])-MIN(Table1[log_Alleles_count]))</f>
        <v>0.94632477901836498</v>
      </c>
      <c r="Z236">
        <v>1</v>
      </c>
      <c r="AA236">
        <v>1</v>
      </c>
      <c r="AB236">
        <v>1</v>
      </c>
      <c r="AC236">
        <v>0.99329999999999996</v>
      </c>
      <c r="AD236" t="s">
        <v>82</v>
      </c>
      <c r="AE236" t="s">
        <v>82</v>
      </c>
      <c r="AF236">
        <v>0</v>
      </c>
      <c r="AG236">
        <v>1</v>
      </c>
      <c r="AH236" t="s">
        <v>563</v>
      </c>
      <c r="AI236" t="s">
        <v>309</v>
      </c>
      <c r="AJ236" t="s">
        <v>729</v>
      </c>
      <c r="AK236">
        <v>1</v>
      </c>
      <c r="AL236" t="s">
        <v>234</v>
      </c>
      <c r="AM236" s="10">
        <v>2</v>
      </c>
      <c r="AN236">
        <f>(Table1[[#This Row],[HEG_expr_score]]-MIN(Table1[HEG_expr_score]))/(MAX(Table1[HEG_expr_score])-MIN(Table1[HEG_expr_score]))</f>
        <v>0.66666666666666663</v>
      </c>
      <c r="AO236">
        <f t="shared" si="3"/>
        <v>4.8443696588447915</v>
      </c>
      <c r="AP236">
        <v>3</v>
      </c>
    </row>
    <row r="237" spans="1:42" hidden="1" x14ac:dyDescent="0.3">
      <c r="A237">
        <v>58225</v>
      </c>
      <c r="B237" t="s">
        <v>2711</v>
      </c>
      <c r="C237">
        <f>LEN(Table1[[#This Row],[TCE_sequence]])</f>
        <v>25</v>
      </c>
      <c r="D237" t="s">
        <v>24</v>
      </c>
      <c r="E237">
        <v>1</v>
      </c>
      <c r="F237">
        <f>LOG10(Table1[[#This Row],[Mtb_NP_Prtn_count]]+1)</f>
        <v>0.3010299956639812</v>
      </c>
      <c r="G237">
        <f>(Table1[[#This Row],[log_Mtb_NP_Prtn_count]]-MIN(Table1[log_Mtb_NP_Prtn_count]))/(MAX(Table1[log_Mtb_NP_Prtn_count])-MIN(Table1[log_Mtb_NP_Prtn_count]))</f>
        <v>0.23137821315975918</v>
      </c>
      <c r="H237" t="s">
        <v>247</v>
      </c>
      <c r="I237">
        <v>1</v>
      </c>
      <c r="J237" t="s">
        <v>82</v>
      </c>
      <c r="K237">
        <v>0</v>
      </c>
      <c r="L237" t="s">
        <v>82</v>
      </c>
      <c r="M237">
        <v>0</v>
      </c>
      <c r="N237" t="s">
        <v>495</v>
      </c>
      <c r="O237" t="s">
        <v>496</v>
      </c>
      <c r="P237" t="s">
        <v>496</v>
      </c>
      <c r="Q237" t="s">
        <v>496</v>
      </c>
      <c r="R237" t="s">
        <v>417</v>
      </c>
      <c r="S237">
        <v>1</v>
      </c>
      <c r="T237">
        <f>LOG10(Table1[[#This Row],[Locus_count]]+1)</f>
        <v>0.3010299956639812</v>
      </c>
      <c r="U237">
        <f>(Table1[[#This Row],[log_Locus_count]]-MIN(Table1[log_Locus_count]))/(MAX(Table1[log_Locus_count])-MIN(Table1[log_Locus_count]))</f>
        <v>0.33333333333333337</v>
      </c>
      <c r="V237" t="s">
        <v>1035</v>
      </c>
      <c r="W237">
        <v>1</v>
      </c>
      <c r="X237">
        <f>LOG10(Table1[[#This Row],[Alleles_count]]+1)</f>
        <v>0.3010299956639812</v>
      </c>
      <c r="Y237">
        <f>(Table1[[#This Row],[log_Alleles_count]]-MIN(Table1[log_Alleles_count]))/(MAX(Table1[log_Alleles_count])-MIN(Table1[log_Alleles_count]))</f>
        <v>0.14804095548293261</v>
      </c>
      <c r="Z237">
        <v>0.34549999999999997</v>
      </c>
      <c r="AA237">
        <v>0.26679999999999998</v>
      </c>
      <c r="AB237">
        <v>0.35970000000000002</v>
      </c>
      <c r="AC237">
        <v>4.8099999999999997E-2</v>
      </c>
      <c r="AD237" t="s">
        <v>2712</v>
      </c>
      <c r="AE237" t="s">
        <v>2713</v>
      </c>
      <c r="AF237">
        <v>1</v>
      </c>
      <c r="AG237">
        <v>1</v>
      </c>
      <c r="AH237" t="s">
        <v>563</v>
      </c>
      <c r="AI237" t="s">
        <v>247</v>
      </c>
      <c r="AJ237" t="s">
        <v>660</v>
      </c>
      <c r="AK237">
        <v>1</v>
      </c>
      <c r="AL237" t="s">
        <v>234</v>
      </c>
      <c r="AM237" s="12">
        <v>2</v>
      </c>
      <c r="AN237">
        <f>(Table1[[#This Row],[HEG_expr_score]]-MIN(Table1[HEG_expr_score]))/(MAX(Table1[HEG_expr_score])-MIN(Table1[HEG_expr_score]))</f>
        <v>0.66666666666666663</v>
      </c>
      <c r="AO237">
        <f t="shared" si="3"/>
        <v>2.7249191686426917</v>
      </c>
      <c r="AP237">
        <v>512</v>
      </c>
    </row>
    <row r="238" spans="1:42" hidden="1" x14ac:dyDescent="0.3">
      <c r="A238">
        <v>60095</v>
      </c>
      <c r="B238" t="s">
        <v>845</v>
      </c>
      <c r="C238">
        <f>LEN(Table1[[#This Row],[TCE_sequence]])</f>
        <v>9</v>
      </c>
      <c r="D238" t="s">
        <v>846</v>
      </c>
      <c r="E238">
        <v>7</v>
      </c>
      <c r="F238">
        <f>LOG10(Table1[[#This Row],[Mtb_NP_Prtn_count]]+1)</f>
        <v>0.90308998699194354</v>
      </c>
      <c r="G238">
        <f>(Table1[[#This Row],[log_Mtb_NP_Prtn_count]]-MIN(Table1[log_Mtb_NP_Prtn_count]))/(MAX(Table1[log_Mtb_NP_Prtn_count])-MIN(Table1[log_Mtb_NP_Prtn_count]))</f>
        <v>0.69413463947927745</v>
      </c>
      <c r="H238" t="s">
        <v>847</v>
      </c>
      <c r="I238">
        <v>7</v>
      </c>
      <c r="J238" t="s">
        <v>82</v>
      </c>
      <c r="K238">
        <v>0</v>
      </c>
      <c r="L238" t="s">
        <v>848</v>
      </c>
      <c r="M238">
        <v>3</v>
      </c>
      <c r="N238" t="s">
        <v>496</v>
      </c>
      <c r="O238" t="s">
        <v>496</v>
      </c>
      <c r="P238" t="s">
        <v>495</v>
      </c>
      <c r="Q238" t="s">
        <v>496</v>
      </c>
      <c r="R238" t="s">
        <v>425</v>
      </c>
      <c r="S238">
        <v>3</v>
      </c>
      <c r="T238">
        <f>LOG10(Table1[[#This Row],[Locus_count]]+1)</f>
        <v>0.6020599913279624</v>
      </c>
      <c r="U238">
        <f>(Table1[[#This Row],[log_Locus_count]]-MIN(Table1[log_Locus_count]))/(MAX(Table1[log_Locus_count])-MIN(Table1[log_Locus_count]))</f>
        <v>0.66666666666666674</v>
      </c>
      <c r="V238" t="s">
        <v>849</v>
      </c>
      <c r="W238">
        <v>12</v>
      </c>
      <c r="X238">
        <f>LOG10(Table1[[#This Row],[Alleles_count]]+1)</f>
        <v>1.1139433523068367</v>
      </c>
      <c r="Y238">
        <f>(Table1[[#This Row],[log_Alleles_count]]-MIN(Table1[log_Alleles_count]))/(MAX(Table1[log_Alleles_count])-MIN(Table1[log_Alleles_count]))</f>
        <v>0.54781663158060112</v>
      </c>
      <c r="Z238">
        <v>0.89490000000000003</v>
      </c>
      <c r="AA238">
        <v>0.94820000000000004</v>
      </c>
      <c r="AB238">
        <v>0.7651</v>
      </c>
      <c r="AC238">
        <v>0.1744</v>
      </c>
      <c r="AD238" t="s">
        <v>82</v>
      </c>
      <c r="AE238" t="s">
        <v>82</v>
      </c>
      <c r="AF238">
        <v>0</v>
      </c>
      <c r="AG238">
        <v>1</v>
      </c>
      <c r="AH238" t="s">
        <v>850</v>
      </c>
      <c r="AI238" t="s">
        <v>851</v>
      </c>
      <c r="AJ238" t="s">
        <v>852</v>
      </c>
      <c r="AK238">
        <v>4</v>
      </c>
      <c r="AL238" t="s">
        <v>236</v>
      </c>
      <c r="AM238" s="10">
        <v>1</v>
      </c>
      <c r="AN238">
        <f>(Table1[[#This Row],[HEG_expr_score]]-MIN(Table1[HEG_expr_score]))/(MAX(Table1[HEG_expr_score])-MIN(Table1[HEG_expr_score]))</f>
        <v>0.33333333333333331</v>
      </c>
      <c r="AO238">
        <f t="shared" si="3"/>
        <v>4.1368512710598786</v>
      </c>
      <c r="AP238">
        <v>231</v>
      </c>
    </row>
    <row r="239" spans="1:42" hidden="1" x14ac:dyDescent="0.3">
      <c r="A239">
        <v>60442</v>
      </c>
      <c r="B239" t="s">
        <v>2975</v>
      </c>
      <c r="C239">
        <f>LEN(Table1[[#This Row],[TCE_sequence]])</f>
        <v>15</v>
      </c>
      <c r="D239" t="s">
        <v>539</v>
      </c>
      <c r="E239">
        <v>2</v>
      </c>
      <c r="F239">
        <f>LOG10(Table1[[#This Row],[Mtb_NP_Prtn_count]]+1)</f>
        <v>0.47712125471966244</v>
      </c>
      <c r="G239">
        <f>(Table1[[#This Row],[log_Mtb_NP_Prtn_count]]-MIN(Table1[log_Mtb_NP_Prtn_count]))/(MAX(Table1[log_Mtb_NP_Prtn_count])-MIN(Table1[log_Mtb_NP_Prtn_count]))</f>
        <v>0.36672579134208461</v>
      </c>
      <c r="H239" t="s">
        <v>540</v>
      </c>
      <c r="I239">
        <v>2</v>
      </c>
      <c r="J239" t="s">
        <v>82</v>
      </c>
      <c r="K239">
        <v>0</v>
      </c>
      <c r="L239" t="s">
        <v>585</v>
      </c>
      <c r="M239">
        <v>2</v>
      </c>
      <c r="N239" t="s">
        <v>496</v>
      </c>
      <c r="O239" t="s">
        <v>496</v>
      </c>
      <c r="P239" t="s">
        <v>495</v>
      </c>
      <c r="Q239" t="s">
        <v>496</v>
      </c>
      <c r="R239" t="s">
        <v>82</v>
      </c>
      <c r="S239">
        <v>0</v>
      </c>
      <c r="T239">
        <f>LOG10(Table1[[#This Row],[Locus_count]]+1)</f>
        <v>0</v>
      </c>
      <c r="U239">
        <f>(Table1[[#This Row],[log_Locus_count]]-MIN(Table1[log_Locus_count]))/(MAX(Table1[log_Locus_count])-MIN(Table1[log_Locus_count]))</f>
        <v>0</v>
      </c>
      <c r="V239" t="s">
        <v>82</v>
      </c>
      <c r="W239">
        <v>0</v>
      </c>
      <c r="X239">
        <f>LOG10(Table1[[#This Row],[Alleles_count]]+1)</f>
        <v>0</v>
      </c>
      <c r="Y239">
        <f>(Table1[[#This Row],[log_Alleles_count]]-MIN(Table1[log_Alleles_count]))/(MAX(Table1[log_Alleles_count])-MIN(Table1[log_Alleles_count]))</f>
        <v>0</v>
      </c>
      <c r="Z239">
        <v>0</v>
      </c>
      <c r="AA239">
        <v>0</v>
      </c>
      <c r="AB239">
        <v>0</v>
      </c>
      <c r="AC239">
        <v>0</v>
      </c>
      <c r="AD239" t="s">
        <v>82</v>
      </c>
      <c r="AE239" t="s">
        <v>82</v>
      </c>
      <c r="AF239">
        <v>0</v>
      </c>
      <c r="AG239">
        <v>1</v>
      </c>
      <c r="AH239" t="s">
        <v>543</v>
      </c>
      <c r="AI239" t="s">
        <v>540</v>
      </c>
      <c r="AJ239" t="s">
        <v>2976</v>
      </c>
      <c r="AK239">
        <v>2</v>
      </c>
      <c r="AL239" t="s">
        <v>236</v>
      </c>
      <c r="AM239" s="12">
        <v>1</v>
      </c>
      <c r="AN239">
        <f>(Table1[[#This Row],[HEG_expr_score]]-MIN(Table1[HEG_expr_score]))/(MAX(Table1[HEG_expr_score])-MIN(Table1[HEG_expr_score]))</f>
        <v>0.33333333333333331</v>
      </c>
      <c r="AO239">
        <f t="shared" si="3"/>
        <v>1.7000591246754178</v>
      </c>
      <c r="AP239">
        <v>592</v>
      </c>
    </row>
    <row r="240" spans="1:42" hidden="1" x14ac:dyDescent="0.3">
      <c r="A240">
        <v>60492</v>
      </c>
      <c r="B240" t="s">
        <v>1858</v>
      </c>
      <c r="C240">
        <f>LEN(Table1[[#This Row],[TCE_sequence]])</f>
        <v>18</v>
      </c>
      <c r="D240" t="s">
        <v>30</v>
      </c>
      <c r="E240">
        <v>1</v>
      </c>
      <c r="F240">
        <f>LOG10(Table1[[#This Row],[Mtb_NP_Prtn_count]]+1)</f>
        <v>0.3010299956639812</v>
      </c>
      <c r="G240">
        <f>(Table1[[#This Row],[log_Mtb_NP_Prtn_count]]-MIN(Table1[log_Mtb_NP_Prtn_count]))/(MAX(Table1[log_Mtb_NP_Prtn_count])-MIN(Table1[log_Mtb_NP_Prtn_count]))</f>
        <v>0.23137821315975918</v>
      </c>
      <c r="H240" t="s">
        <v>244</v>
      </c>
      <c r="I240">
        <v>1</v>
      </c>
      <c r="J240" t="s">
        <v>82</v>
      </c>
      <c r="K240">
        <v>0</v>
      </c>
      <c r="L240" t="s">
        <v>82</v>
      </c>
      <c r="M240">
        <v>0</v>
      </c>
      <c r="N240" t="s">
        <v>495</v>
      </c>
      <c r="O240" t="s">
        <v>496</v>
      </c>
      <c r="P240" t="s">
        <v>496</v>
      </c>
      <c r="Q240" t="s">
        <v>496</v>
      </c>
      <c r="R240" t="s">
        <v>392</v>
      </c>
      <c r="S240">
        <v>6</v>
      </c>
      <c r="T240">
        <f>LOG10(Table1[[#This Row],[Locus_count]]+1)</f>
        <v>0.84509804001425681</v>
      </c>
      <c r="U240">
        <f>(Table1[[#This Row],[log_Locus_count]]-MIN(Table1[log_Locus_count]))/(MAX(Table1[log_Locus_count])-MIN(Table1[log_Locus_count]))</f>
        <v>0.93578497401920135</v>
      </c>
      <c r="V240" t="s">
        <v>1859</v>
      </c>
      <c r="W240">
        <v>35</v>
      </c>
      <c r="X240">
        <f>LOG10(Table1[[#This Row],[Alleles_count]]+1)</f>
        <v>1.5563025007672873</v>
      </c>
      <c r="Y240">
        <f>(Table1[[#This Row],[log_Alleles_count]]-MIN(Table1[log_Alleles_count]))/(MAX(Table1[log_Alleles_count])-MIN(Table1[log_Alleles_count]))</f>
        <v>0.76536063698862167</v>
      </c>
      <c r="Z240">
        <v>0.98609999999999998</v>
      </c>
      <c r="AA240">
        <v>0.98950000000000005</v>
      </c>
      <c r="AB240">
        <v>0.96950000000000003</v>
      </c>
      <c r="AC240">
        <v>0.82189999999999996</v>
      </c>
      <c r="AD240" t="s">
        <v>82</v>
      </c>
      <c r="AE240" t="s">
        <v>82</v>
      </c>
      <c r="AF240">
        <v>0</v>
      </c>
      <c r="AG240">
        <v>0.99270000000000003</v>
      </c>
      <c r="AH240" t="s">
        <v>530</v>
      </c>
      <c r="AI240" t="s">
        <v>244</v>
      </c>
      <c r="AJ240" t="s">
        <v>1860</v>
      </c>
      <c r="AK240">
        <v>1</v>
      </c>
      <c r="AL240" t="s">
        <v>236</v>
      </c>
      <c r="AM240" s="10">
        <v>1</v>
      </c>
      <c r="AN240">
        <f>(Table1[[#This Row],[HEG_expr_score]]-MIN(Table1[HEG_expr_score]))/(MAX(Table1[HEG_expr_score])-MIN(Table1[HEG_expr_score]))</f>
        <v>0.33333333333333331</v>
      </c>
      <c r="AO240">
        <f t="shared" si="3"/>
        <v>4.2446571575009155</v>
      </c>
      <c r="AP240">
        <v>193</v>
      </c>
    </row>
    <row r="241" spans="1:42" hidden="1" x14ac:dyDescent="0.3">
      <c r="A241">
        <v>60540</v>
      </c>
      <c r="B241" t="s">
        <v>1610</v>
      </c>
      <c r="C241">
        <f>LEN(Table1[[#This Row],[TCE_sequence]])</f>
        <v>20</v>
      </c>
      <c r="D241" t="s">
        <v>69</v>
      </c>
      <c r="E241">
        <v>1</v>
      </c>
      <c r="F241">
        <f>LOG10(Table1[[#This Row],[Mtb_NP_Prtn_count]]+1)</f>
        <v>0.3010299956639812</v>
      </c>
      <c r="G241">
        <f>(Table1[[#This Row],[log_Mtb_NP_Prtn_count]]-MIN(Table1[log_Mtb_NP_Prtn_count]))/(MAX(Table1[log_Mtb_NP_Prtn_count])-MIN(Table1[log_Mtb_NP_Prtn_count]))</f>
        <v>0.23137821315975918</v>
      </c>
      <c r="H241" t="s">
        <v>267</v>
      </c>
      <c r="I241">
        <v>1</v>
      </c>
      <c r="J241" t="s">
        <v>82</v>
      </c>
      <c r="K241">
        <v>0</v>
      </c>
      <c r="L241" t="s">
        <v>82</v>
      </c>
      <c r="M241">
        <v>0</v>
      </c>
      <c r="N241" t="s">
        <v>495</v>
      </c>
      <c r="O241" t="s">
        <v>496</v>
      </c>
      <c r="P241" t="s">
        <v>496</v>
      </c>
      <c r="Q241" t="s">
        <v>496</v>
      </c>
      <c r="R241" t="s">
        <v>394</v>
      </c>
      <c r="S241">
        <v>4</v>
      </c>
      <c r="T241">
        <f>LOG10(Table1[[#This Row],[Locus_count]]+1)</f>
        <v>0.69897000433601886</v>
      </c>
      <c r="U241">
        <f>(Table1[[#This Row],[log_Locus_count]]-MIN(Table1[log_Locus_count]))/(MAX(Table1[log_Locus_count])-MIN(Table1[log_Locus_count]))</f>
        <v>0.77397603162912088</v>
      </c>
      <c r="V241" t="s">
        <v>1611</v>
      </c>
      <c r="W241">
        <v>38</v>
      </c>
      <c r="X241">
        <f>LOG10(Table1[[#This Row],[Alleles_count]]+1)</f>
        <v>1.5910646070264991</v>
      </c>
      <c r="Y241">
        <f>(Table1[[#This Row],[log_Alleles_count]]-MIN(Table1[log_Alleles_count]))/(MAX(Table1[log_Alleles_count])-MIN(Table1[log_Alleles_count]))</f>
        <v>0.78245599459197934</v>
      </c>
      <c r="Z241">
        <v>0.95009999999999994</v>
      </c>
      <c r="AA241">
        <v>0.92010000000000003</v>
      </c>
      <c r="AB241">
        <v>0.91569999999999996</v>
      </c>
      <c r="AC241">
        <v>0.89319999999999999</v>
      </c>
      <c r="AD241" t="s">
        <v>82</v>
      </c>
      <c r="AE241" t="s">
        <v>82</v>
      </c>
      <c r="AF241">
        <v>0</v>
      </c>
      <c r="AG241">
        <v>0.98170000000000002</v>
      </c>
      <c r="AH241" t="s">
        <v>876</v>
      </c>
      <c r="AI241" t="s">
        <v>267</v>
      </c>
      <c r="AJ241" t="s">
        <v>1612</v>
      </c>
      <c r="AK241">
        <v>1</v>
      </c>
      <c r="AL241" t="s">
        <v>234</v>
      </c>
      <c r="AM241" s="12">
        <v>2</v>
      </c>
      <c r="AN241">
        <f>(Table1[[#This Row],[HEG_expr_score]]-MIN(Table1[HEG_expr_score]))/(MAX(Table1[HEG_expr_score])-MIN(Table1[HEG_expr_score]))</f>
        <v>0.66666666666666663</v>
      </c>
      <c r="AO241">
        <f t="shared" si="3"/>
        <v>4.3862769060475264</v>
      </c>
      <c r="AP241">
        <v>122</v>
      </c>
    </row>
    <row r="242" spans="1:42" hidden="1" x14ac:dyDescent="0.3">
      <c r="A242">
        <v>61178</v>
      </c>
      <c r="B242" t="s">
        <v>2158</v>
      </c>
      <c r="C242">
        <f>LEN(Table1[[#This Row],[TCE_sequence]])</f>
        <v>25</v>
      </c>
      <c r="D242" t="s">
        <v>39</v>
      </c>
      <c r="E242">
        <v>1</v>
      </c>
      <c r="F242">
        <f>LOG10(Table1[[#This Row],[Mtb_NP_Prtn_count]]+1)</f>
        <v>0.3010299956639812</v>
      </c>
      <c r="G242">
        <f>(Table1[[#This Row],[log_Mtb_NP_Prtn_count]]-MIN(Table1[log_Mtb_NP_Prtn_count]))/(MAX(Table1[log_Mtb_NP_Prtn_count])-MIN(Table1[log_Mtb_NP_Prtn_count]))</f>
        <v>0.23137821315975918</v>
      </c>
      <c r="H242" t="s">
        <v>274</v>
      </c>
      <c r="I242">
        <v>1</v>
      </c>
      <c r="J242" t="s">
        <v>82</v>
      </c>
      <c r="K242">
        <v>0</v>
      </c>
      <c r="L242" t="s">
        <v>82</v>
      </c>
      <c r="M242">
        <v>0</v>
      </c>
      <c r="N242" t="s">
        <v>495</v>
      </c>
      <c r="O242" t="s">
        <v>496</v>
      </c>
      <c r="P242" t="s">
        <v>496</v>
      </c>
      <c r="Q242" t="s">
        <v>496</v>
      </c>
      <c r="R242" t="s">
        <v>419</v>
      </c>
      <c r="S242">
        <v>3</v>
      </c>
      <c r="T242">
        <f>LOG10(Table1[[#This Row],[Locus_count]]+1)</f>
        <v>0.6020599913279624</v>
      </c>
      <c r="U242">
        <f>(Table1[[#This Row],[log_Locus_count]]-MIN(Table1[log_Locus_count]))/(MAX(Table1[log_Locus_count])-MIN(Table1[log_Locus_count]))</f>
        <v>0.66666666666666674</v>
      </c>
      <c r="V242" t="s">
        <v>2159</v>
      </c>
      <c r="W242">
        <v>26</v>
      </c>
      <c r="X242">
        <f>LOG10(Table1[[#This Row],[Alleles_count]]+1)</f>
        <v>1.4313637641589874</v>
      </c>
      <c r="Y242">
        <f>(Table1[[#This Row],[log_Alleles_count]]-MIN(Table1[log_Alleles_count]))/(MAX(Table1[log_Alleles_count])-MIN(Table1[log_Alleles_count]))</f>
        <v>0.70391808903413466</v>
      </c>
      <c r="Z242">
        <v>0.97050000000000003</v>
      </c>
      <c r="AA242">
        <v>0.98460000000000003</v>
      </c>
      <c r="AB242">
        <v>0.6885</v>
      </c>
      <c r="AC242">
        <v>0.68799999999999994</v>
      </c>
      <c r="AD242" t="s">
        <v>2160</v>
      </c>
      <c r="AE242" t="s">
        <v>2161</v>
      </c>
      <c r="AF242">
        <v>2</v>
      </c>
      <c r="AG242">
        <v>1</v>
      </c>
      <c r="AH242" t="s">
        <v>563</v>
      </c>
      <c r="AI242" t="s">
        <v>274</v>
      </c>
      <c r="AJ242" t="s">
        <v>2162</v>
      </c>
      <c r="AK242">
        <v>1</v>
      </c>
      <c r="AL242" t="s">
        <v>236</v>
      </c>
      <c r="AM242" s="12">
        <v>1</v>
      </c>
      <c r="AN242">
        <f>(Table1[[#This Row],[HEG_expr_score]]-MIN(Table1[HEG_expr_score]))/(MAX(Table1[HEG_expr_score])-MIN(Table1[HEG_expr_score]))</f>
        <v>0.33333333333333331</v>
      </c>
      <c r="AO242">
        <f t="shared" si="3"/>
        <v>3.905796302193894</v>
      </c>
      <c r="AP242">
        <v>305</v>
      </c>
    </row>
    <row r="243" spans="1:42" hidden="1" x14ac:dyDescent="0.3">
      <c r="A243">
        <v>61782</v>
      </c>
      <c r="B243" t="s">
        <v>2272</v>
      </c>
      <c r="C243">
        <f>LEN(Table1[[#This Row],[TCE_sequence]])</f>
        <v>15</v>
      </c>
      <c r="D243" t="s">
        <v>25</v>
      </c>
      <c r="E243">
        <v>1</v>
      </c>
      <c r="F243">
        <f>LOG10(Table1[[#This Row],[Mtb_NP_Prtn_count]]+1)</f>
        <v>0.3010299956639812</v>
      </c>
      <c r="G243">
        <f>(Table1[[#This Row],[log_Mtb_NP_Prtn_count]]-MIN(Table1[log_Mtb_NP_Prtn_count]))/(MAX(Table1[log_Mtb_NP_Prtn_count])-MIN(Table1[log_Mtb_NP_Prtn_count]))</f>
        <v>0.23137821315975918</v>
      </c>
      <c r="H243" t="s">
        <v>241</v>
      </c>
      <c r="I243">
        <v>1</v>
      </c>
      <c r="J243" t="s">
        <v>82</v>
      </c>
      <c r="K243">
        <v>0</v>
      </c>
      <c r="L243" t="s">
        <v>82</v>
      </c>
      <c r="M243">
        <v>0</v>
      </c>
      <c r="N243" t="s">
        <v>495</v>
      </c>
      <c r="O243" t="s">
        <v>496</v>
      </c>
      <c r="P243" t="s">
        <v>496</v>
      </c>
      <c r="Q243" t="s">
        <v>496</v>
      </c>
      <c r="R243" t="s">
        <v>406</v>
      </c>
      <c r="S243">
        <v>2</v>
      </c>
      <c r="T243">
        <f>LOG10(Table1[[#This Row],[Locus_count]]+1)</f>
        <v>0.47712125471966244</v>
      </c>
      <c r="U243">
        <f>(Table1[[#This Row],[log_Locus_count]]-MIN(Table1[log_Locus_count]))/(MAX(Table1[log_Locus_count])-MIN(Table1[log_Locus_count]))</f>
        <v>0.52832083357371873</v>
      </c>
      <c r="V243" t="s">
        <v>2271</v>
      </c>
      <c r="W243">
        <v>34</v>
      </c>
      <c r="X243">
        <f>LOG10(Table1[[#This Row],[Alleles_count]]+1)</f>
        <v>1.5440680443502757</v>
      </c>
      <c r="Y243">
        <f>(Table1[[#This Row],[log_Alleles_count]]-MIN(Table1[log_Alleles_count]))/(MAX(Table1[log_Alleles_count])-MIN(Table1[log_Alleles_count]))</f>
        <v>0.7593439587709121</v>
      </c>
      <c r="Z243">
        <v>0.83220000000000005</v>
      </c>
      <c r="AA243">
        <v>0.70660000000000001</v>
      </c>
      <c r="AB243">
        <v>0.74139999999999995</v>
      </c>
      <c r="AC243">
        <v>0.45379999999999998</v>
      </c>
      <c r="AD243" t="s">
        <v>82</v>
      </c>
      <c r="AE243" t="s">
        <v>82</v>
      </c>
      <c r="AF243">
        <v>0</v>
      </c>
      <c r="AG243">
        <v>1</v>
      </c>
      <c r="AH243" t="s">
        <v>563</v>
      </c>
      <c r="AI243" t="s">
        <v>241</v>
      </c>
      <c r="AJ243" t="s">
        <v>2273</v>
      </c>
      <c r="AK243">
        <v>1</v>
      </c>
      <c r="AL243" t="s">
        <v>236</v>
      </c>
      <c r="AM243" s="12">
        <v>1</v>
      </c>
      <c r="AN243">
        <f>(Table1[[#This Row],[HEG_expr_score]]-MIN(Table1[HEG_expr_score]))/(MAX(Table1[HEG_expr_score])-MIN(Table1[HEG_expr_score]))</f>
        <v>0.33333333333333331</v>
      </c>
      <c r="AO243">
        <f t="shared" si="3"/>
        <v>3.6845763388377235</v>
      </c>
      <c r="AP243">
        <v>346</v>
      </c>
    </row>
    <row r="244" spans="1:42" hidden="1" x14ac:dyDescent="0.3">
      <c r="A244">
        <v>61834</v>
      </c>
      <c r="B244" t="s">
        <v>2626</v>
      </c>
      <c r="C244">
        <f>LEN(Table1[[#This Row],[TCE_sequence]])</f>
        <v>20</v>
      </c>
      <c r="D244" t="s">
        <v>34</v>
      </c>
      <c r="E244">
        <v>1</v>
      </c>
      <c r="F244">
        <f>LOG10(Table1[[#This Row],[Mtb_NP_Prtn_count]]+1)</f>
        <v>0.3010299956639812</v>
      </c>
      <c r="G244">
        <f>(Table1[[#This Row],[log_Mtb_NP_Prtn_count]]-MIN(Table1[log_Mtb_NP_Prtn_count]))/(MAX(Table1[log_Mtb_NP_Prtn_count])-MIN(Table1[log_Mtb_NP_Prtn_count]))</f>
        <v>0.23137821315975918</v>
      </c>
      <c r="H244" t="s">
        <v>279</v>
      </c>
      <c r="I244">
        <v>1</v>
      </c>
      <c r="J244" t="s">
        <v>82</v>
      </c>
      <c r="K244">
        <v>0</v>
      </c>
      <c r="L244" t="s">
        <v>82</v>
      </c>
      <c r="M244">
        <v>0</v>
      </c>
      <c r="N244" t="s">
        <v>495</v>
      </c>
      <c r="O244" t="s">
        <v>496</v>
      </c>
      <c r="P244" t="s">
        <v>496</v>
      </c>
      <c r="Q244" t="s">
        <v>496</v>
      </c>
      <c r="R244" t="s">
        <v>406</v>
      </c>
      <c r="S244">
        <v>2</v>
      </c>
      <c r="T244">
        <f>LOG10(Table1[[#This Row],[Locus_count]]+1)</f>
        <v>0.47712125471966244</v>
      </c>
      <c r="U244">
        <f>(Table1[[#This Row],[log_Locus_count]]-MIN(Table1[log_Locus_count]))/(MAX(Table1[log_Locus_count])-MIN(Table1[log_Locus_count]))</f>
        <v>0.52832083357371873</v>
      </c>
      <c r="V244" t="s">
        <v>2627</v>
      </c>
      <c r="W244">
        <v>5</v>
      </c>
      <c r="X244">
        <f>LOG10(Table1[[#This Row],[Alleles_count]]+1)</f>
        <v>0.77815125038364363</v>
      </c>
      <c r="Y244">
        <f>(Table1[[#This Row],[log_Alleles_count]]-MIN(Table1[log_Alleles_count]))/(MAX(Table1[log_Alleles_count])-MIN(Table1[log_Alleles_count]))</f>
        <v>0.38268031849431083</v>
      </c>
      <c r="Z244">
        <v>0.41889999999999999</v>
      </c>
      <c r="AA244">
        <v>0.28289999999999998</v>
      </c>
      <c r="AB244">
        <v>0.36199999999999999</v>
      </c>
      <c r="AC244">
        <v>4.8099999999999997E-2</v>
      </c>
      <c r="AD244" t="s">
        <v>82</v>
      </c>
      <c r="AE244" t="s">
        <v>82</v>
      </c>
      <c r="AF244">
        <v>0</v>
      </c>
      <c r="AG244">
        <v>0.99629999999999996</v>
      </c>
      <c r="AH244" t="s">
        <v>505</v>
      </c>
      <c r="AI244" t="s">
        <v>279</v>
      </c>
      <c r="AJ244" t="s">
        <v>2628</v>
      </c>
      <c r="AK244">
        <v>1</v>
      </c>
      <c r="AL244" t="s">
        <v>236</v>
      </c>
      <c r="AM244" s="12">
        <v>1</v>
      </c>
      <c r="AN244">
        <f>(Table1[[#This Row],[HEG_expr_score]]-MIN(Table1[HEG_expr_score]))/(MAX(Table1[HEG_expr_score])-MIN(Table1[HEG_expr_score]))</f>
        <v>0.33333333333333331</v>
      </c>
      <c r="AO244">
        <f t="shared" si="3"/>
        <v>2.8909126985611224</v>
      </c>
      <c r="AP244">
        <v>487</v>
      </c>
    </row>
    <row r="245" spans="1:42" hidden="1" x14ac:dyDescent="0.3">
      <c r="A245">
        <v>62062</v>
      </c>
      <c r="B245" t="s">
        <v>2946</v>
      </c>
      <c r="C245">
        <f>LEN(Table1[[#This Row],[TCE_sequence]])</f>
        <v>20</v>
      </c>
      <c r="D245" t="s">
        <v>28</v>
      </c>
      <c r="E245">
        <v>1</v>
      </c>
      <c r="F245">
        <f>LOG10(Table1[[#This Row],[Mtb_NP_Prtn_count]]+1)</f>
        <v>0.3010299956639812</v>
      </c>
      <c r="G245">
        <f>(Table1[[#This Row],[log_Mtb_NP_Prtn_count]]-MIN(Table1[log_Mtb_NP_Prtn_count]))/(MAX(Table1[log_Mtb_NP_Prtn_count])-MIN(Table1[log_Mtb_NP_Prtn_count]))</f>
        <v>0.23137821315975918</v>
      </c>
      <c r="H245" t="s">
        <v>309</v>
      </c>
      <c r="I245">
        <v>1</v>
      </c>
      <c r="J245" t="s">
        <v>82</v>
      </c>
      <c r="K245">
        <v>0</v>
      </c>
      <c r="L245" t="s">
        <v>82</v>
      </c>
      <c r="M245">
        <v>0</v>
      </c>
      <c r="N245" t="s">
        <v>495</v>
      </c>
      <c r="O245" t="s">
        <v>496</v>
      </c>
      <c r="P245" t="s">
        <v>496</v>
      </c>
      <c r="Q245" t="s">
        <v>496</v>
      </c>
      <c r="R245" t="s">
        <v>82</v>
      </c>
      <c r="S245">
        <v>0</v>
      </c>
      <c r="T245">
        <f>LOG10(Table1[[#This Row],[Locus_count]]+1)</f>
        <v>0</v>
      </c>
      <c r="U245">
        <f>(Table1[[#This Row],[log_Locus_count]]-MIN(Table1[log_Locus_count]))/(MAX(Table1[log_Locus_count])-MIN(Table1[log_Locus_count]))</f>
        <v>0</v>
      </c>
      <c r="V245" t="s">
        <v>82</v>
      </c>
      <c r="W245">
        <v>0</v>
      </c>
      <c r="X245">
        <f>LOG10(Table1[[#This Row],[Alleles_count]]+1)</f>
        <v>0</v>
      </c>
      <c r="Y245">
        <f>(Table1[[#This Row],[log_Alleles_count]]-MIN(Table1[log_Alleles_count]))/(MAX(Table1[log_Alleles_count])-MIN(Table1[log_Alleles_count]))</f>
        <v>0</v>
      </c>
      <c r="Z245">
        <v>0</v>
      </c>
      <c r="AA245">
        <v>0</v>
      </c>
      <c r="AB245">
        <v>0</v>
      </c>
      <c r="AC245">
        <v>0</v>
      </c>
      <c r="AD245" t="s">
        <v>2947</v>
      </c>
      <c r="AE245" t="s">
        <v>2948</v>
      </c>
      <c r="AF245">
        <v>2</v>
      </c>
      <c r="AG245">
        <v>0.99629999999999996</v>
      </c>
      <c r="AH245" t="s">
        <v>505</v>
      </c>
      <c r="AI245" t="s">
        <v>309</v>
      </c>
      <c r="AJ245" t="s">
        <v>2949</v>
      </c>
      <c r="AK245">
        <v>1</v>
      </c>
      <c r="AL245" t="s">
        <v>234</v>
      </c>
      <c r="AM245" s="12">
        <v>2</v>
      </c>
      <c r="AN245">
        <f>(Table1[[#This Row],[HEG_expr_score]]-MIN(Table1[HEG_expr_score]))/(MAX(Table1[HEG_expr_score])-MIN(Table1[HEG_expr_score]))</f>
        <v>0.66666666666666663</v>
      </c>
      <c r="AO245">
        <f t="shared" si="3"/>
        <v>1.8943448798264257</v>
      </c>
      <c r="AP245">
        <v>583</v>
      </c>
    </row>
    <row r="246" spans="1:42" hidden="1" x14ac:dyDescent="0.3">
      <c r="A246">
        <v>62250</v>
      </c>
      <c r="B246" t="s">
        <v>2556</v>
      </c>
      <c r="C246">
        <f>LEN(Table1[[#This Row],[TCE_sequence]])</f>
        <v>18</v>
      </c>
      <c r="D246" t="s">
        <v>30</v>
      </c>
      <c r="E246">
        <v>1</v>
      </c>
      <c r="F246">
        <f>LOG10(Table1[[#This Row],[Mtb_NP_Prtn_count]]+1)</f>
        <v>0.3010299956639812</v>
      </c>
      <c r="G246">
        <f>(Table1[[#This Row],[log_Mtb_NP_Prtn_count]]-MIN(Table1[log_Mtb_NP_Prtn_count]))/(MAX(Table1[log_Mtb_NP_Prtn_count])-MIN(Table1[log_Mtb_NP_Prtn_count]))</f>
        <v>0.23137821315975918</v>
      </c>
      <c r="H246" t="s">
        <v>244</v>
      </c>
      <c r="I246">
        <v>1</v>
      </c>
      <c r="J246" t="s">
        <v>82</v>
      </c>
      <c r="K246">
        <v>0</v>
      </c>
      <c r="L246" t="s">
        <v>82</v>
      </c>
      <c r="M246">
        <v>0</v>
      </c>
      <c r="N246" t="s">
        <v>495</v>
      </c>
      <c r="O246" t="s">
        <v>496</v>
      </c>
      <c r="P246" t="s">
        <v>496</v>
      </c>
      <c r="Q246" t="s">
        <v>496</v>
      </c>
      <c r="R246" t="s">
        <v>427</v>
      </c>
      <c r="S246">
        <v>2</v>
      </c>
      <c r="T246">
        <f>LOG10(Table1[[#This Row],[Locus_count]]+1)</f>
        <v>0.47712125471966244</v>
      </c>
      <c r="U246">
        <f>(Table1[[#This Row],[log_Locus_count]]-MIN(Table1[log_Locus_count]))/(MAX(Table1[log_Locus_count])-MIN(Table1[log_Locus_count]))</f>
        <v>0.52832083357371873</v>
      </c>
      <c r="V246" t="s">
        <v>2557</v>
      </c>
      <c r="W246">
        <v>4</v>
      </c>
      <c r="X246">
        <f>LOG10(Table1[[#This Row],[Alleles_count]]+1)</f>
        <v>0.69897000433601886</v>
      </c>
      <c r="Y246">
        <f>(Table1[[#This Row],[log_Alleles_count]]-MIN(Table1[log_Alleles_count]))/(MAX(Table1[log_Alleles_count])-MIN(Table1[log_Alleles_count]))</f>
        <v>0.34374045372979056</v>
      </c>
      <c r="Z246">
        <v>0.63529999999999998</v>
      </c>
      <c r="AA246">
        <v>0.50619999999999998</v>
      </c>
      <c r="AB246">
        <v>0.55000000000000004</v>
      </c>
      <c r="AC246">
        <v>0.39510000000000001</v>
      </c>
      <c r="AD246" t="s">
        <v>82</v>
      </c>
      <c r="AE246" t="s">
        <v>82</v>
      </c>
      <c r="AF246">
        <v>0</v>
      </c>
      <c r="AG246">
        <v>0.99270000000000003</v>
      </c>
      <c r="AH246" t="s">
        <v>530</v>
      </c>
      <c r="AI246" t="s">
        <v>244</v>
      </c>
      <c r="AJ246" t="s">
        <v>2558</v>
      </c>
      <c r="AK246">
        <v>1</v>
      </c>
      <c r="AL246" t="s">
        <v>236</v>
      </c>
      <c r="AM246" s="12">
        <v>1</v>
      </c>
      <c r="AN246">
        <f>(Table1[[#This Row],[HEG_expr_score]]-MIN(Table1[HEG_expr_score]))/(MAX(Table1[HEG_expr_score])-MIN(Table1[HEG_expr_score]))</f>
        <v>0.33333333333333331</v>
      </c>
      <c r="AO246">
        <f t="shared" si="3"/>
        <v>3.064772833796602</v>
      </c>
      <c r="AP246">
        <v>464</v>
      </c>
    </row>
    <row r="247" spans="1:42" hidden="1" x14ac:dyDescent="0.3">
      <c r="A247">
        <v>62797</v>
      </c>
      <c r="B247" t="s">
        <v>2112</v>
      </c>
      <c r="C247">
        <f>LEN(Table1[[#This Row],[TCE_sequence]])</f>
        <v>10</v>
      </c>
      <c r="D247" t="s">
        <v>25</v>
      </c>
      <c r="E247">
        <v>1</v>
      </c>
      <c r="F247">
        <f>LOG10(Table1[[#This Row],[Mtb_NP_Prtn_count]]+1)</f>
        <v>0.3010299956639812</v>
      </c>
      <c r="G247">
        <f>(Table1[[#This Row],[log_Mtb_NP_Prtn_count]]-MIN(Table1[log_Mtb_NP_Prtn_count]))/(MAX(Table1[log_Mtb_NP_Prtn_count])-MIN(Table1[log_Mtb_NP_Prtn_count]))</f>
        <v>0.23137821315975918</v>
      </c>
      <c r="H247" t="s">
        <v>241</v>
      </c>
      <c r="I247">
        <v>1</v>
      </c>
      <c r="J247" t="s">
        <v>82</v>
      </c>
      <c r="K247">
        <v>0</v>
      </c>
      <c r="L247" t="s">
        <v>82</v>
      </c>
      <c r="M247">
        <v>0</v>
      </c>
      <c r="N247" t="s">
        <v>495</v>
      </c>
      <c r="O247" t="s">
        <v>496</v>
      </c>
      <c r="P247" t="s">
        <v>496</v>
      </c>
      <c r="Q247" t="s">
        <v>496</v>
      </c>
      <c r="R247" t="s">
        <v>428</v>
      </c>
      <c r="S247">
        <v>3</v>
      </c>
      <c r="T247">
        <f>LOG10(Table1[[#This Row],[Locus_count]]+1)</f>
        <v>0.6020599913279624</v>
      </c>
      <c r="U247">
        <f>(Table1[[#This Row],[log_Locus_count]]-MIN(Table1[log_Locus_count]))/(MAX(Table1[log_Locus_count])-MIN(Table1[log_Locus_count]))</f>
        <v>0.66666666666666674</v>
      </c>
      <c r="V247" t="s">
        <v>2113</v>
      </c>
      <c r="W247">
        <v>36</v>
      </c>
      <c r="X247">
        <f>LOG10(Table1[[#This Row],[Alleles_count]]+1)</f>
        <v>1.568201724066995</v>
      </c>
      <c r="Y247">
        <f>(Table1[[#This Row],[log_Alleles_count]]-MIN(Table1[log_Alleles_count]))/(MAX(Table1[log_Alleles_count])-MIN(Table1[log_Alleles_count]))</f>
        <v>0.77121245379148884</v>
      </c>
      <c r="Z247">
        <v>0.99970000000000003</v>
      </c>
      <c r="AA247">
        <v>0.99709999999999999</v>
      </c>
      <c r="AB247">
        <v>0.90359999999999996</v>
      </c>
      <c r="AC247">
        <v>0.68930000000000002</v>
      </c>
      <c r="AD247" t="s">
        <v>82</v>
      </c>
      <c r="AE247" t="s">
        <v>82</v>
      </c>
      <c r="AF247">
        <v>0</v>
      </c>
      <c r="AG247">
        <v>0.99629999999999996</v>
      </c>
      <c r="AH247" t="s">
        <v>505</v>
      </c>
      <c r="AI247" t="s">
        <v>241</v>
      </c>
      <c r="AJ247" t="s">
        <v>2114</v>
      </c>
      <c r="AK247">
        <v>1</v>
      </c>
      <c r="AL247" t="s">
        <v>236</v>
      </c>
      <c r="AM247" s="10">
        <v>1</v>
      </c>
      <c r="AN247">
        <f>(Table1[[#This Row],[HEG_expr_score]]-MIN(Table1[HEG_expr_score]))/(MAX(Table1[HEG_expr_score])-MIN(Table1[HEG_expr_score]))</f>
        <v>0.33333333333333331</v>
      </c>
      <c r="AO247">
        <f t="shared" si="3"/>
        <v>3.9985906669512477</v>
      </c>
      <c r="AP247">
        <v>284</v>
      </c>
    </row>
    <row r="248" spans="1:42" hidden="1" x14ac:dyDescent="0.3">
      <c r="A248">
        <v>62799</v>
      </c>
      <c r="B248" t="s">
        <v>2074</v>
      </c>
      <c r="C248">
        <f>LEN(Table1[[#This Row],[TCE_sequence]])</f>
        <v>15</v>
      </c>
      <c r="D248" t="s">
        <v>25</v>
      </c>
      <c r="E248">
        <v>1</v>
      </c>
      <c r="F248">
        <f>LOG10(Table1[[#This Row],[Mtb_NP_Prtn_count]]+1)</f>
        <v>0.3010299956639812</v>
      </c>
      <c r="G248">
        <f>(Table1[[#This Row],[log_Mtb_NP_Prtn_count]]-MIN(Table1[log_Mtb_NP_Prtn_count]))/(MAX(Table1[log_Mtb_NP_Prtn_count])-MIN(Table1[log_Mtb_NP_Prtn_count]))</f>
        <v>0.23137821315975918</v>
      </c>
      <c r="H248" t="s">
        <v>241</v>
      </c>
      <c r="I248">
        <v>1</v>
      </c>
      <c r="J248" t="s">
        <v>82</v>
      </c>
      <c r="K248">
        <v>0</v>
      </c>
      <c r="L248" t="s">
        <v>82</v>
      </c>
      <c r="M248">
        <v>0</v>
      </c>
      <c r="N248" t="s">
        <v>495</v>
      </c>
      <c r="O248" t="s">
        <v>496</v>
      </c>
      <c r="P248" t="s">
        <v>496</v>
      </c>
      <c r="Q248" t="s">
        <v>496</v>
      </c>
      <c r="R248" t="s">
        <v>428</v>
      </c>
      <c r="S248">
        <v>3</v>
      </c>
      <c r="T248">
        <f>LOG10(Table1[[#This Row],[Locus_count]]+1)</f>
        <v>0.6020599913279624</v>
      </c>
      <c r="U248">
        <f>(Table1[[#This Row],[log_Locus_count]]-MIN(Table1[log_Locus_count]))/(MAX(Table1[log_Locus_count])-MIN(Table1[log_Locus_count]))</f>
        <v>0.66666666666666674</v>
      </c>
      <c r="V248" t="s">
        <v>2075</v>
      </c>
      <c r="W248">
        <v>39</v>
      </c>
      <c r="X248">
        <f>LOG10(Table1[[#This Row],[Alleles_count]]+1)</f>
        <v>1.6020599913279623</v>
      </c>
      <c r="Y248">
        <f>(Table1[[#This Row],[log_Alleles_count]]-MIN(Table1[log_Alleles_count]))/(MAX(Table1[log_Alleles_count])-MIN(Table1[log_Alleles_count]))</f>
        <v>0.78786332017858829</v>
      </c>
      <c r="Z248">
        <v>0.99980000000000002</v>
      </c>
      <c r="AA248">
        <v>0.99729999999999996</v>
      </c>
      <c r="AB248">
        <v>0.91149999999999998</v>
      </c>
      <c r="AC248">
        <v>0.70150000000000001</v>
      </c>
      <c r="AD248" t="s">
        <v>2076</v>
      </c>
      <c r="AE248" t="s">
        <v>2077</v>
      </c>
      <c r="AF248">
        <v>2</v>
      </c>
      <c r="AG248">
        <v>0.99629999999999996</v>
      </c>
      <c r="AH248" t="s">
        <v>505</v>
      </c>
      <c r="AI248" t="s">
        <v>241</v>
      </c>
      <c r="AJ248" t="s">
        <v>1752</v>
      </c>
      <c r="AK248">
        <v>1</v>
      </c>
      <c r="AL248" t="s">
        <v>236</v>
      </c>
      <c r="AM248" s="10">
        <v>1</v>
      </c>
      <c r="AN248">
        <f>(Table1[[#This Row],[HEG_expr_score]]-MIN(Table1[HEG_expr_score]))/(MAX(Table1[HEG_expr_score])-MIN(Table1[HEG_expr_score]))</f>
        <v>0.33333333333333331</v>
      </c>
      <c r="AO248">
        <f t="shared" si="3"/>
        <v>4.0153415333383471</v>
      </c>
      <c r="AP248">
        <v>272</v>
      </c>
    </row>
    <row r="249" spans="1:42" hidden="1" x14ac:dyDescent="0.3">
      <c r="A249">
        <v>63010</v>
      </c>
      <c r="B249" t="s">
        <v>677</v>
      </c>
      <c r="C249">
        <f>LEN(Table1[[#This Row],[TCE_sequence]])</f>
        <v>20</v>
      </c>
      <c r="D249" t="s">
        <v>24</v>
      </c>
      <c r="E249">
        <v>1</v>
      </c>
      <c r="F249">
        <f>LOG10(Table1[[#This Row],[Mtb_NP_Prtn_count]]+1)</f>
        <v>0.3010299956639812</v>
      </c>
      <c r="G249">
        <f>(Table1[[#This Row],[log_Mtb_NP_Prtn_count]]-MIN(Table1[log_Mtb_NP_Prtn_count]))/(MAX(Table1[log_Mtb_NP_Prtn_count])-MIN(Table1[log_Mtb_NP_Prtn_count]))</f>
        <v>0.23137821315975918</v>
      </c>
      <c r="H249" t="s">
        <v>247</v>
      </c>
      <c r="I249">
        <v>1</v>
      </c>
      <c r="J249" t="s">
        <v>82</v>
      </c>
      <c r="K249">
        <v>0</v>
      </c>
      <c r="L249" t="s">
        <v>82</v>
      </c>
      <c r="M249">
        <v>0</v>
      </c>
      <c r="N249" t="s">
        <v>495</v>
      </c>
      <c r="O249" t="s">
        <v>496</v>
      </c>
      <c r="P249" t="s">
        <v>496</v>
      </c>
      <c r="Q249" t="s">
        <v>496</v>
      </c>
      <c r="R249" t="s">
        <v>406</v>
      </c>
      <c r="S249">
        <v>2</v>
      </c>
      <c r="T249">
        <f>LOG10(Table1[[#This Row],[Locus_count]]+1)</f>
        <v>0.47712125471966244</v>
      </c>
      <c r="U249">
        <f>(Table1[[#This Row],[log_Locus_count]]-MIN(Table1[log_Locus_count]))/(MAX(Table1[log_Locus_count])-MIN(Table1[log_Locus_count]))</f>
        <v>0.52832083357371873</v>
      </c>
      <c r="V249" t="s">
        <v>675</v>
      </c>
      <c r="W249">
        <v>19</v>
      </c>
      <c r="X249">
        <f>LOG10(Table1[[#This Row],[Alleles_count]]+1)</f>
        <v>1.3010299956639813</v>
      </c>
      <c r="Y249">
        <f>(Table1[[#This Row],[log_Alleles_count]]-MIN(Table1[log_Alleles_count]))/(MAX(Table1[log_Alleles_count])-MIN(Table1[log_Alleles_count]))</f>
        <v>0.63982236469565579</v>
      </c>
      <c r="Z249">
        <v>0.44019999999999998</v>
      </c>
      <c r="AA249">
        <v>0.31780000000000003</v>
      </c>
      <c r="AB249">
        <v>0.1918</v>
      </c>
      <c r="AC249">
        <v>0.2455</v>
      </c>
      <c r="AD249" t="s">
        <v>82</v>
      </c>
      <c r="AE249" t="s">
        <v>82</v>
      </c>
      <c r="AF249">
        <v>0</v>
      </c>
      <c r="AG249">
        <v>1</v>
      </c>
      <c r="AH249" t="s">
        <v>563</v>
      </c>
      <c r="AI249" t="s">
        <v>247</v>
      </c>
      <c r="AJ249" t="s">
        <v>678</v>
      </c>
      <c r="AK249">
        <v>1</v>
      </c>
      <c r="AL249" t="s">
        <v>234</v>
      </c>
      <c r="AM249" s="12">
        <v>2</v>
      </c>
      <c r="AN249">
        <f>(Table1[[#This Row],[HEG_expr_score]]-MIN(Table1[HEG_expr_score]))/(MAX(Table1[HEG_expr_score])-MIN(Table1[HEG_expr_score]))</f>
        <v>0.66666666666666663</v>
      </c>
      <c r="AO249">
        <f t="shared" si="3"/>
        <v>3.5063880780957999</v>
      </c>
      <c r="AP249">
        <v>379</v>
      </c>
    </row>
    <row r="250" spans="1:42" hidden="1" x14ac:dyDescent="0.3">
      <c r="A250">
        <v>63011</v>
      </c>
      <c r="B250" t="s">
        <v>2195</v>
      </c>
      <c r="C250">
        <f>LEN(Table1[[#This Row],[TCE_sequence]])</f>
        <v>25</v>
      </c>
      <c r="D250" t="s">
        <v>24</v>
      </c>
      <c r="E250">
        <v>1</v>
      </c>
      <c r="F250">
        <f>LOG10(Table1[[#This Row],[Mtb_NP_Prtn_count]]+1)</f>
        <v>0.3010299956639812</v>
      </c>
      <c r="G250">
        <f>(Table1[[#This Row],[log_Mtb_NP_Prtn_count]]-MIN(Table1[log_Mtb_NP_Prtn_count]))/(MAX(Table1[log_Mtb_NP_Prtn_count])-MIN(Table1[log_Mtb_NP_Prtn_count]))</f>
        <v>0.23137821315975918</v>
      </c>
      <c r="H250" t="s">
        <v>247</v>
      </c>
      <c r="I250">
        <v>1</v>
      </c>
      <c r="J250" t="s">
        <v>82</v>
      </c>
      <c r="K250">
        <v>0</v>
      </c>
      <c r="L250" t="s">
        <v>82</v>
      </c>
      <c r="M250">
        <v>0</v>
      </c>
      <c r="N250" t="s">
        <v>495</v>
      </c>
      <c r="O250" t="s">
        <v>496</v>
      </c>
      <c r="P250" t="s">
        <v>496</v>
      </c>
      <c r="Q250" t="s">
        <v>496</v>
      </c>
      <c r="R250" t="s">
        <v>406</v>
      </c>
      <c r="S250">
        <v>2</v>
      </c>
      <c r="T250">
        <f>LOG10(Table1[[#This Row],[Locus_count]]+1)</f>
        <v>0.47712125471966244</v>
      </c>
      <c r="U250">
        <f>(Table1[[#This Row],[log_Locus_count]]-MIN(Table1[log_Locus_count]))/(MAX(Table1[log_Locus_count])-MIN(Table1[log_Locus_count]))</f>
        <v>0.52832083357371873</v>
      </c>
      <c r="V250" t="s">
        <v>2196</v>
      </c>
      <c r="W250">
        <v>20</v>
      </c>
      <c r="X250">
        <f>LOG10(Table1[[#This Row],[Alleles_count]]+1)</f>
        <v>1.3222192947339193</v>
      </c>
      <c r="Y250">
        <f>(Table1[[#This Row],[log_Alleles_count]]-MIN(Table1[log_Alleles_count]))/(MAX(Table1[log_Alleles_count])-MIN(Table1[log_Alleles_count]))</f>
        <v>0.65024286805249976</v>
      </c>
      <c r="Z250">
        <v>0.76719999999999999</v>
      </c>
      <c r="AA250">
        <v>0.64580000000000004</v>
      </c>
      <c r="AB250">
        <v>0.61729999999999996</v>
      </c>
      <c r="AC250">
        <v>0.53269999999999995</v>
      </c>
      <c r="AD250" t="s">
        <v>2197</v>
      </c>
      <c r="AE250" t="s">
        <v>2198</v>
      </c>
      <c r="AF250">
        <v>1</v>
      </c>
      <c r="AG250">
        <v>1</v>
      </c>
      <c r="AH250" t="s">
        <v>563</v>
      </c>
      <c r="AI250" t="s">
        <v>247</v>
      </c>
      <c r="AJ250" t="s">
        <v>670</v>
      </c>
      <c r="AK250">
        <v>1</v>
      </c>
      <c r="AL250" t="s">
        <v>234</v>
      </c>
      <c r="AM250" s="12">
        <v>2</v>
      </c>
      <c r="AN250">
        <f>(Table1[[#This Row],[HEG_expr_score]]-MIN(Table1[HEG_expr_score]))/(MAX(Table1[HEG_expr_score])-MIN(Table1[HEG_expr_score]))</f>
        <v>0.66666666666666663</v>
      </c>
      <c r="AO250">
        <f t="shared" si="3"/>
        <v>3.8438085814526439</v>
      </c>
      <c r="AP250">
        <v>315</v>
      </c>
    </row>
    <row r="251" spans="1:42" hidden="1" x14ac:dyDescent="0.3">
      <c r="A251">
        <v>63109</v>
      </c>
      <c r="B251" t="s">
        <v>2448</v>
      </c>
      <c r="C251">
        <f>LEN(Table1[[#This Row],[TCE_sequence]])</f>
        <v>15</v>
      </c>
      <c r="D251" t="s">
        <v>25</v>
      </c>
      <c r="E251">
        <v>1</v>
      </c>
      <c r="F251">
        <f>LOG10(Table1[[#This Row],[Mtb_NP_Prtn_count]]+1)</f>
        <v>0.3010299956639812</v>
      </c>
      <c r="G251">
        <f>(Table1[[#This Row],[log_Mtb_NP_Prtn_count]]-MIN(Table1[log_Mtb_NP_Prtn_count]))/(MAX(Table1[log_Mtb_NP_Prtn_count])-MIN(Table1[log_Mtb_NP_Prtn_count]))</f>
        <v>0.23137821315975918</v>
      </c>
      <c r="H251" t="s">
        <v>241</v>
      </c>
      <c r="I251">
        <v>1</v>
      </c>
      <c r="J251" t="s">
        <v>82</v>
      </c>
      <c r="K251">
        <v>0</v>
      </c>
      <c r="L251" t="s">
        <v>82</v>
      </c>
      <c r="M251">
        <v>0</v>
      </c>
      <c r="N251" t="s">
        <v>495</v>
      </c>
      <c r="O251" t="s">
        <v>496</v>
      </c>
      <c r="P251" t="s">
        <v>496</v>
      </c>
      <c r="Q251" t="s">
        <v>496</v>
      </c>
      <c r="R251" t="s">
        <v>398</v>
      </c>
      <c r="S251">
        <v>3</v>
      </c>
      <c r="T251">
        <f>LOG10(Table1[[#This Row],[Locus_count]]+1)</f>
        <v>0.6020599913279624</v>
      </c>
      <c r="U251">
        <f>(Table1[[#This Row],[log_Locus_count]]-MIN(Table1[log_Locus_count]))/(MAX(Table1[log_Locus_count])-MIN(Table1[log_Locus_count]))</f>
        <v>0.66666666666666674</v>
      </c>
      <c r="V251" t="s">
        <v>2449</v>
      </c>
      <c r="W251">
        <v>8</v>
      </c>
      <c r="X251">
        <f>LOG10(Table1[[#This Row],[Alleles_count]]+1)</f>
        <v>0.95424250943932487</v>
      </c>
      <c r="Y251">
        <f>(Table1[[#This Row],[log_Alleles_count]]-MIN(Table1[log_Alleles_count]))/(MAX(Table1[log_Alleles_count])-MIN(Table1[log_Alleles_count]))</f>
        <v>0.46927872602275644</v>
      </c>
      <c r="Z251">
        <v>0.63090000000000002</v>
      </c>
      <c r="AA251">
        <v>0.49709999999999999</v>
      </c>
      <c r="AB251">
        <v>0.52110000000000001</v>
      </c>
      <c r="AC251">
        <v>0.39489999999999997</v>
      </c>
      <c r="AD251" t="s">
        <v>82</v>
      </c>
      <c r="AE251" t="s">
        <v>82</v>
      </c>
      <c r="AF251">
        <v>0</v>
      </c>
      <c r="AG251">
        <v>1</v>
      </c>
      <c r="AH251" t="s">
        <v>563</v>
      </c>
      <c r="AI251" t="s">
        <v>241</v>
      </c>
      <c r="AJ251" s="1">
        <v>43983</v>
      </c>
      <c r="AK251">
        <v>1</v>
      </c>
      <c r="AL251" t="s">
        <v>236</v>
      </c>
      <c r="AM251" s="10">
        <v>1</v>
      </c>
      <c r="AN251">
        <f>(Table1[[#This Row],[HEG_expr_score]]-MIN(Table1[HEG_expr_score]))/(MAX(Table1[HEG_expr_score])-MIN(Table1[HEG_expr_score]))</f>
        <v>0.33333333333333331</v>
      </c>
      <c r="AO251">
        <f t="shared" si="3"/>
        <v>3.3315569391825157</v>
      </c>
      <c r="AP251">
        <v>417</v>
      </c>
    </row>
    <row r="252" spans="1:42" hidden="1" x14ac:dyDescent="0.3">
      <c r="A252">
        <v>64023</v>
      </c>
      <c r="B252" t="s">
        <v>634</v>
      </c>
      <c r="C252">
        <f>LEN(Table1[[#This Row],[TCE_sequence]])</f>
        <v>9</v>
      </c>
      <c r="D252" t="s">
        <v>635</v>
      </c>
      <c r="E252">
        <v>2</v>
      </c>
      <c r="F252">
        <f>LOG10(Table1[[#This Row],[Mtb_NP_Prtn_count]]+1)</f>
        <v>0.47712125471966244</v>
      </c>
      <c r="G252">
        <f>(Table1[[#This Row],[log_Mtb_NP_Prtn_count]]-MIN(Table1[log_Mtb_NP_Prtn_count]))/(MAX(Table1[log_Mtb_NP_Prtn_count])-MIN(Table1[log_Mtb_NP_Prtn_count]))</f>
        <v>0.36672579134208461</v>
      </c>
      <c r="H252" t="s">
        <v>636</v>
      </c>
      <c r="I252">
        <v>2</v>
      </c>
      <c r="J252" t="s">
        <v>82</v>
      </c>
      <c r="K252">
        <v>0</v>
      </c>
      <c r="L252" t="s">
        <v>82</v>
      </c>
      <c r="M252">
        <v>0</v>
      </c>
      <c r="N252" t="s">
        <v>495</v>
      </c>
      <c r="O252" t="s">
        <v>496</v>
      </c>
      <c r="P252" t="s">
        <v>496</v>
      </c>
      <c r="Q252" t="s">
        <v>496</v>
      </c>
      <c r="R252" t="s">
        <v>418</v>
      </c>
      <c r="S252">
        <v>2</v>
      </c>
      <c r="T252">
        <f>LOG10(Table1[[#This Row],[Locus_count]]+1)</f>
        <v>0.47712125471966244</v>
      </c>
      <c r="U252">
        <f>(Table1[[#This Row],[log_Locus_count]]-MIN(Table1[log_Locus_count]))/(MAX(Table1[log_Locus_count])-MIN(Table1[log_Locus_count]))</f>
        <v>0.52832083357371873</v>
      </c>
      <c r="V252" t="s">
        <v>637</v>
      </c>
      <c r="W252">
        <v>11</v>
      </c>
      <c r="X252">
        <f>LOG10(Table1[[#This Row],[Alleles_count]]+1)</f>
        <v>1.0791812460476249</v>
      </c>
      <c r="Y252">
        <f>(Table1[[#This Row],[log_Alleles_count]]-MIN(Table1[log_Alleles_count]))/(MAX(Table1[log_Alleles_count])-MIN(Table1[log_Alleles_count]))</f>
        <v>0.53072127397724345</v>
      </c>
      <c r="Z252">
        <v>0.59299999999999997</v>
      </c>
      <c r="AA252">
        <v>0.55640000000000001</v>
      </c>
      <c r="AB252">
        <v>0.70289999999999997</v>
      </c>
      <c r="AC252">
        <v>0.34329999999999999</v>
      </c>
      <c r="AD252" t="s">
        <v>82</v>
      </c>
      <c r="AE252" t="s">
        <v>82</v>
      </c>
      <c r="AF252">
        <v>0</v>
      </c>
      <c r="AG252">
        <v>1</v>
      </c>
      <c r="AH252" t="s">
        <v>638</v>
      </c>
      <c r="AI252" t="s">
        <v>259</v>
      </c>
      <c r="AJ252" t="s">
        <v>639</v>
      </c>
      <c r="AK252">
        <v>1</v>
      </c>
      <c r="AL252" t="s">
        <v>236</v>
      </c>
      <c r="AM252" s="10">
        <v>1</v>
      </c>
      <c r="AN252">
        <f>(Table1[[#This Row],[HEG_expr_score]]-MIN(Table1[HEG_expr_score]))/(MAX(Table1[HEG_expr_score])-MIN(Table1[HEG_expr_score]))</f>
        <v>0.33333333333333331</v>
      </c>
      <c r="AO252">
        <f t="shared" si="3"/>
        <v>3.3521012322263801</v>
      </c>
      <c r="AP252">
        <v>414</v>
      </c>
    </row>
    <row r="253" spans="1:42" hidden="1" x14ac:dyDescent="0.3">
      <c r="A253">
        <v>64077</v>
      </c>
      <c r="B253" t="s">
        <v>2453</v>
      </c>
      <c r="C253">
        <f>LEN(Table1[[#This Row],[TCE_sequence]])</f>
        <v>15</v>
      </c>
      <c r="D253" t="s">
        <v>539</v>
      </c>
      <c r="E253">
        <v>2</v>
      </c>
      <c r="F253">
        <f>LOG10(Table1[[#This Row],[Mtb_NP_Prtn_count]]+1)</f>
        <v>0.47712125471966244</v>
      </c>
      <c r="G253">
        <f>(Table1[[#This Row],[log_Mtb_NP_Prtn_count]]-MIN(Table1[log_Mtb_NP_Prtn_count]))/(MAX(Table1[log_Mtb_NP_Prtn_count])-MIN(Table1[log_Mtb_NP_Prtn_count]))</f>
        <v>0.36672579134208461</v>
      </c>
      <c r="H253" t="s">
        <v>540</v>
      </c>
      <c r="I253">
        <v>2</v>
      </c>
      <c r="J253" t="s">
        <v>82</v>
      </c>
      <c r="K253">
        <v>0</v>
      </c>
      <c r="L253" t="s">
        <v>585</v>
      </c>
      <c r="M253">
        <v>2</v>
      </c>
      <c r="N253" t="s">
        <v>496</v>
      </c>
      <c r="O253" t="s">
        <v>496</v>
      </c>
      <c r="P253" t="s">
        <v>495</v>
      </c>
      <c r="Q253" t="s">
        <v>496</v>
      </c>
      <c r="R253" t="s">
        <v>434</v>
      </c>
      <c r="S253">
        <v>2</v>
      </c>
      <c r="T253">
        <f>LOG10(Table1[[#This Row],[Locus_count]]+1)</f>
        <v>0.47712125471966244</v>
      </c>
      <c r="U253">
        <f>(Table1[[#This Row],[log_Locus_count]]-MIN(Table1[log_Locus_count]))/(MAX(Table1[log_Locus_count])-MIN(Table1[log_Locus_count]))</f>
        <v>0.52832083357371873</v>
      </c>
      <c r="V253" t="s">
        <v>2454</v>
      </c>
      <c r="W253">
        <v>2</v>
      </c>
      <c r="X253">
        <f>LOG10(Table1[[#This Row],[Alleles_count]]+1)</f>
        <v>0.47712125471966244</v>
      </c>
      <c r="Y253">
        <f>(Table1[[#This Row],[log_Alleles_count]]-MIN(Table1[log_Alleles_count]))/(MAX(Table1[log_Alleles_count])-MIN(Table1[log_Alleles_count]))</f>
        <v>0.23463936301137822</v>
      </c>
      <c r="Z253">
        <v>0.85760000000000003</v>
      </c>
      <c r="AA253">
        <v>0.95479999999999998</v>
      </c>
      <c r="AB253">
        <v>0.52090000000000003</v>
      </c>
      <c r="AC253">
        <v>0.48</v>
      </c>
      <c r="AD253" t="s">
        <v>82</v>
      </c>
      <c r="AE253" t="s">
        <v>82</v>
      </c>
      <c r="AF253">
        <v>0</v>
      </c>
      <c r="AG253">
        <v>1</v>
      </c>
      <c r="AH253" t="s">
        <v>543</v>
      </c>
      <c r="AI253" t="s">
        <v>544</v>
      </c>
      <c r="AJ253" t="s">
        <v>2455</v>
      </c>
      <c r="AK253">
        <v>2</v>
      </c>
      <c r="AL253" t="s">
        <v>236</v>
      </c>
      <c r="AM253" s="12">
        <v>1</v>
      </c>
      <c r="AN253">
        <f>(Table1[[#This Row],[HEG_expr_score]]-MIN(Table1[HEG_expr_score]))/(MAX(Table1[HEG_expr_score])-MIN(Table1[HEG_expr_score]))</f>
        <v>0.33333333333333331</v>
      </c>
      <c r="AO253">
        <f t="shared" si="3"/>
        <v>3.3206193212605153</v>
      </c>
      <c r="AP253">
        <v>419</v>
      </c>
    </row>
    <row r="254" spans="1:42" hidden="1" x14ac:dyDescent="0.3">
      <c r="A254">
        <v>64079</v>
      </c>
      <c r="B254" t="s">
        <v>2418</v>
      </c>
      <c r="C254">
        <f>LEN(Table1[[#This Row],[TCE_sequence]])</f>
        <v>20</v>
      </c>
      <c r="D254" t="s">
        <v>26</v>
      </c>
      <c r="E254">
        <v>1</v>
      </c>
      <c r="F254">
        <f>LOG10(Table1[[#This Row],[Mtb_NP_Prtn_count]]+1)</f>
        <v>0.3010299956639812</v>
      </c>
      <c r="G254">
        <f>(Table1[[#This Row],[log_Mtb_NP_Prtn_count]]-MIN(Table1[log_Mtb_NP_Prtn_count]))/(MAX(Table1[log_Mtb_NP_Prtn_count])-MIN(Table1[log_Mtb_NP_Prtn_count]))</f>
        <v>0.23137821315975918</v>
      </c>
      <c r="H254" t="s">
        <v>243</v>
      </c>
      <c r="I254">
        <v>1</v>
      </c>
      <c r="J254" t="s">
        <v>82</v>
      </c>
      <c r="K254">
        <v>0</v>
      </c>
      <c r="L254" t="s">
        <v>516</v>
      </c>
      <c r="M254">
        <v>1</v>
      </c>
      <c r="N254" t="s">
        <v>496</v>
      </c>
      <c r="O254" t="s">
        <v>496</v>
      </c>
      <c r="P254" t="s">
        <v>495</v>
      </c>
      <c r="Q254" t="s">
        <v>496</v>
      </c>
      <c r="R254" t="s">
        <v>419</v>
      </c>
      <c r="S254">
        <v>3</v>
      </c>
      <c r="T254">
        <f>LOG10(Table1[[#This Row],[Locus_count]]+1)</f>
        <v>0.6020599913279624</v>
      </c>
      <c r="U254">
        <f>(Table1[[#This Row],[log_Locus_count]]-MIN(Table1[log_Locus_count]))/(MAX(Table1[log_Locus_count])-MIN(Table1[log_Locus_count]))</f>
        <v>0.66666666666666674</v>
      </c>
      <c r="V254" t="s">
        <v>2419</v>
      </c>
      <c r="W254">
        <v>3</v>
      </c>
      <c r="X254">
        <f>LOG10(Table1[[#This Row],[Alleles_count]]+1)</f>
        <v>0.6020599913279624</v>
      </c>
      <c r="Y254">
        <f>(Table1[[#This Row],[log_Alleles_count]]-MIN(Table1[log_Alleles_count]))/(MAX(Table1[log_Alleles_count])-MIN(Table1[log_Alleles_count]))</f>
        <v>0.29608191096586522</v>
      </c>
      <c r="Z254">
        <v>0.87360000000000004</v>
      </c>
      <c r="AA254">
        <v>0.95569999999999999</v>
      </c>
      <c r="AB254">
        <v>0.52259999999999995</v>
      </c>
      <c r="AC254">
        <v>0.48</v>
      </c>
      <c r="AD254" t="s">
        <v>2420</v>
      </c>
      <c r="AE254" t="s">
        <v>2421</v>
      </c>
      <c r="AF254">
        <v>1</v>
      </c>
      <c r="AG254">
        <v>0.99629999999999996</v>
      </c>
      <c r="AH254" t="s">
        <v>505</v>
      </c>
      <c r="AI254" t="s">
        <v>243</v>
      </c>
      <c r="AJ254" t="s">
        <v>821</v>
      </c>
      <c r="AK254">
        <v>1</v>
      </c>
      <c r="AL254" t="s">
        <v>236</v>
      </c>
      <c r="AM254" s="12">
        <v>1</v>
      </c>
      <c r="AN254">
        <f>(Table1[[#This Row],[HEG_expr_score]]-MIN(Table1[HEG_expr_score]))/(MAX(Table1[HEG_expr_score])-MIN(Table1[HEG_expr_score]))</f>
        <v>0.33333333333333331</v>
      </c>
      <c r="AO254">
        <f t="shared" si="3"/>
        <v>3.3973601241256248</v>
      </c>
      <c r="AP254">
        <v>406</v>
      </c>
    </row>
    <row r="255" spans="1:42" hidden="1" x14ac:dyDescent="0.3">
      <c r="A255">
        <v>64305</v>
      </c>
      <c r="B255" t="s">
        <v>1948</v>
      </c>
      <c r="C255">
        <f>LEN(Table1[[#This Row],[TCE_sequence]])</f>
        <v>20</v>
      </c>
      <c r="D255" t="s">
        <v>127</v>
      </c>
      <c r="E255">
        <v>1</v>
      </c>
      <c r="F255">
        <f>LOG10(Table1[[#This Row],[Mtb_NP_Prtn_count]]+1)</f>
        <v>0.3010299956639812</v>
      </c>
      <c r="G255">
        <f>(Table1[[#This Row],[log_Mtb_NP_Prtn_count]]-MIN(Table1[log_Mtb_NP_Prtn_count]))/(MAX(Table1[log_Mtb_NP_Prtn_count])-MIN(Table1[log_Mtb_NP_Prtn_count]))</f>
        <v>0.23137821315975918</v>
      </c>
      <c r="H255" t="s">
        <v>290</v>
      </c>
      <c r="I255">
        <v>1</v>
      </c>
      <c r="J255" t="s">
        <v>82</v>
      </c>
      <c r="K255">
        <v>0</v>
      </c>
      <c r="L255" t="s">
        <v>1949</v>
      </c>
      <c r="M255">
        <v>1</v>
      </c>
      <c r="N255" t="s">
        <v>496</v>
      </c>
      <c r="O255" t="s">
        <v>496</v>
      </c>
      <c r="P255" t="s">
        <v>495</v>
      </c>
      <c r="Q255" t="s">
        <v>496</v>
      </c>
      <c r="R255" t="s">
        <v>416</v>
      </c>
      <c r="S255">
        <v>4</v>
      </c>
      <c r="T255">
        <f>LOG10(Table1[[#This Row],[Locus_count]]+1)</f>
        <v>0.69897000433601886</v>
      </c>
      <c r="U255">
        <f>(Table1[[#This Row],[log_Locus_count]]-MIN(Table1[log_Locus_count]))/(MAX(Table1[log_Locus_count])-MIN(Table1[log_Locus_count]))</f>
        <v>0.77397603162912088</v>
      </c>
      <c r="V255" t="s">
        <v>1950</v>
      </c>
      <c r="W255">
        <v>47</v>
      </c>
      <c r="X255">
        <f>LOG10(Table1[[#This Row],[Alleles_count]]+1)</f>
        <v>1.6812412373755872</v>
      </c>
      <c r="Y255">
        <f>(Table1[[#This Row],[log_Alleles_count]]-MIN(Table1[log_Alleles_count]))/(MAX(Table1[log_Alleles_count])-MIN(Table1[log_Alleles_count]))</f>
        <v>0.82680318494310867</v>
      </c>
      <c r="Z255">
        <v>1</v>
      </c>
      <c r="AA255">
        <v>0.99990000000000001</v>
      </c>
      <c r="AB255">
        <v>0.98040000000000005</v>
      </c>
      <c r="AC255">
        <v>0.56140000000000001</v>
      </c>
      <c r="AD255" t="s">
        <v>82</v>
      </c>
      <c r="AE255" t="s">
        <v>82</v>
      </c>
      <c r="AF255">
        <v>0</v>
      </c>
      <c r="AG255">
        <v>0.98899999999999999</v>
      </c>
      <c r="AH255" t="s">
        <v>613</v>
      </c>
      <c r="AI255" t="s">
        <v>290</v>
      </c>
      <c r="AJ255" t="s">
        <v>1951</v>
      </c>
      <c r="AK255">
        <v>1</v>
      </c>
      <c r="AL255" t="s">
        <v>236</v>
      </c>
      <c r="AM255" s="10">
        <v>1</v>
      </c>
      <c r="AN255">
        <f>(Table1[[#This Row],[HEG_expr_score]]-MIN(Table1[HEG_expr_score]))/(MAX(Table1[HEG_expr_score])-MIN(Table1[HEG_expr_score]))</f>
        <v>0.33333333333333331</v>
      </c>
      <c r="AO255">
        <f t="shared" si="3"/>
        <v>4.1544907630653221</v>
      </c>
      <c r="AP255">
        <v>224</v>
      </c>
    </row>
    <row r="256" spans="1:42" hidden="1" x14ac:dyDescent="0.3">
      <c r="A256">
        <v>65054</v>
      </c>
      <c r="B256" t="s">
        <v>1725</v>
      </c>
      <c r="C256">
        <f>LEN(Table1[[#This Row],[TCE_sequence]])</f>
        <v>18</v>
      </c>
      <c r="D256" t="s">
        <v>30</v>
      </c>
      <c r="E256">
        <v>1</v>
      </c>
      <c r="F256">
        <f>LOG10(Table1[[#This Row],[Mtb_NP_Prtn_count]]+1)</f>
        <v>0.3010299956639812</v>
      </c>
      <c r="G256">
        <f>(Table1[[#This Row],[log_Mtb_NP_Prtn_count]]-MIN(Table1[log_Mtb_NP_Prtn_count]))/(MAX(Table1[log_Mtb_NP_Prtn_count])-MIN(Table1[log_Mtb_NP_Prtn_count]))</f>
        <v>0.23137821315975918</v>
      </c>
      <c r="H256" t="s">
        <v>244</v>
      </c>
      <c r="I256">
        <v>1</v>
      </c>
      <c r="J256" t="s">
        <v>82</v>
      </c>
      <c r="K256">
        <v>0</v>
      </c>
      <c r="L256" t="s">
        <v>82</v>
      </c>
      <c r="M256">
        <v>0</v>
      </c>
      <c r="N256" t="s">
        <v>495</v>
      </c>
      <c r="O256" t="s">
        <v>496</v>
      </c>
      <c r="P256" t="s">
        <v>496</v>
      </c>
      <c r="Q256" t="s">
        <v>496</v>
      </c>
      <c r="R256" t="s">
        <v>437</v>
      </c>
      <c r="S256">
        <v>6</v>
      </c>
      <c r="T256">
        <f>LOG10(Table1[[#This Row],[Locus_count]]+1)</f>
        <v>0.84509804001425681</v>
      </c>
      <c r="U256">
        <f>(Table1[[#This Row],[log_Locus_count]]-MIN(Table1[log_Locus_count]))/(MAX(Table1[log_Locus_count])-MIN(Table1[log_Locus_count]))</f>
        <v>0.93578497401920135</v>
      </c>
      <c r="V256" t="s">
        <v>1726</v>
      </c>
      <c r="W256">
        <v>49</v>
      </c>
      <c r="X256">
        <f>LOG10(Table1[[#This Row],[Alleles_count]]+1)</f>
        <v>1.6989700043360187</v>
      </c>
      <c r="Y256">
        <f>(Table1[[#This Row],[log_Alleles_count]]-MIN(Table1[log_Alleles_count]))/(MAX(Table1[log_Alleles_count])-MIN(Table1[log_Alleles_count]))</f>
        <v>0.83552186294251363</v>
      </c>
      <c r="Z256">
        <v>1</v>
      </c>
      <c r="AA256">
        <v>1</v>
      </c>
      <c r="AB256">
        <v>0.99890000000000001</v>
      </c>
      <c r="AC256">
        <v>0.9052</v>
      </c>
      <c r="AD256" t="s">
        <v>82</v>
      </c>
      <c r="AE256" t="s">
        <v>82</v>
      </c>
      <c r="AF256">
        <v>0</v>
      </c>
      <c r="AG256">
        <v>0.99270000000000003</v>
      </c>
      <c r="AH256" t="s">
        <v>530</v>
      </c>
      <c r="AI256" t="s">
        <v>244</v>
      </c>
      <c r="AJ256" t="s">
        <v>1727</v>
      </c>
      <c r="AK256">
        <v>1</v>
      </c>
      <c r="AL256" t="s">
        <v>236</v>
      </c>
      <c r="AM256" s="12">
        <v>1</v>
      </c>
      <c r="AN256">
        <f>(Table1[[#This Row],[HEG_expr_score]]-MIN(Table1[HEG_expr_score]))/(MAX(Table1[HEG_expr_score])-MIN(Table1[HEG_expr_score]))</f>
        <v>0.33333333333333331</v>
      </c>
      <c r="AO256">
        <f t="shared" si="3"/>
        <v>4.3287183834548077</v>
      </c>
      <c r="AP256">
        <v>153</v>
      </c>
    </row>
    <row r="257" spans="1:42" hidden="1" x14ac:dyDescent="0.3">
      <c r="A257">
        <v>65198</v>
      </c>
      <c r="B257" t="s">
        <v>2059</v>
      </c>
      <c r="C257">
        <f>LEN(Table1[[#This Row],[TCE_sequence]])</f>
        <v>18</v>
      </c>
      <c r="D257" t="s">
        <v>74</v>
      </c>
      <c r="E257">
        <v>1</v>
      </c>
      <c r="F257">
        <f>LOG10(Table1[[#This Row],[Mtb_NP_Prtn_count]]+1)</f>
        <v>0.3010299956639812</v>
      </c>
      <c r="G257">
        <f>(Table1[[#This Row],[log_Mtb_NP_Prtn_count]]-MIN(Table1[log_Mtb_NP_Prtn_count]))/(MAX(Table1[log_Mtb_NP_Prtn_count])-MIN(Table1[log_Mtb_NP_Prtn_count]))</f>
        <v>0.23137821315975918</v>
      </c>
      <c r="H257" t="s">
        <v>2060</v>
      </c>
      <c r="I257">
        <v>1</v>
      </c>
      <c r="J257" t="s">
        <v>82</v>
      </c>
      <c r="K257">
        <v>0</v>
      </c>
      <c r="L257" t="s">
        <v>82</v>
      </c>
      <c r="M257">
        <v>0</v>
      </c>
      <c r="N257" t="s">
        <v>495</v>
      </c>
      <c r="O257" t="s">
        <v>496</v>
      </c>
      <c r="P257" t="s">
        <v>496</v>
      </c>
      <c r="Q257" t="s">
        <v>496</v>
      </c>
      <c r="R257" t="s">
        <v>433</v>
      </c>
      <c r="S257">
        <v>6</v>
      </c>
      <c r="T257">
        <f>LOG10(Table1[[#This Row],[Locus_count]]+1)</f>
        <v>0.84509804001425681</v>
      </c>
      <c r="U257">
        <f>(Table1[[#This Row],[log_Locus_count]]-MIN(Table1[log_Locus_count]))/(MAX(Table1[log_Locus_count])-MIN(Table1[log_Locus_count]))</f>
        <v>0.93578497401920135</v>
      </c>
      <c r="V257" t="s">
        <v>2061</v>
      </c>
      <c r="W257">
        <v>61</v>
      </c>
      <c r="X257">
        <f>LOG10(Table1[[#This Row],[Alleles_count]]+1)</f>
        <v>1.7923916894982539</v>
      </c>
      <c r="Y257">
        <f>(Table1[[#This Row],[log_Alleles_count]]-MIN(Table1[log_Alleles_count]))/(MAX(Table1[log_Alleles_count])-MIN(Table1[log_Alleles_count]))</f>
        <v>0.88146491092262502</v>
      </c>
      <c r="Z257">
        <v>1</v>
      </c>
      <c r="AA257">
        <v>1</v>
      </c>
      <c r="AB257">
        <v>0.99890000000000001</v>
      </c>
      <c r="AC257">
        <v>0.93400000000000005</v>
      </c>
      <c r="AD257" t="s">
        <v>82</v>
      </c>
      <c r="AE257" t="s">
        <v>82</v>
      </c>
      <c r="AF257">
        <v>0</v>
      </c>
      <c r="AG257">
        <v>0.98529999999999995</v>
      </c>
      <c r="AH257" t="s">
        <v>703</v>
      </c>
      <c r="AI257" t="s">
        <v>82</v>
      </c>
      <c r="AJ257" t="s">
        <v>82</v>
      </c>
      <c r="AK257">
        <v>0</v>
      </c>
      <c r="AL257" t="s">
        <v>82</v>
      </c>
      <c r="AM257" s="10">
        <v>0</v>
      </c>
      <c r="AN257">
        <f>(Table1[[#This Row],[HEG_expr_score]]-MIN(Table1[HEG_expr_score]))/(MAX(Table1[HEG_expr_score])-MIN(Table1[HEG_expr_score]))</f>
        <v>0</v>
      </c>
      <c r="AO257">
        <f t="shared" si="3"/>
        <v>4.033928098101585</v>
      </c>
      <c r="AP257">
        <v>266</v>
      </c>
    </row>
    <row r="258" spans="1:42" hidden="1" x14ac:dyDescent="0.3">
      <c r="A258">
        <v>65965</v>
      </c>
      <c r="B258" t="s">
        <v>2305</v>
      </c>
      <c r="C258">
        <f>LEN(Table1[[#This Row],[TCE_sequence]])</f>
        <v>15</v>
      </c>
      <c r="D258" t="s">
        <v>34</v>
      </c>
      <c r="E258">
        <v>1</v>
      </c>
      <c r="F258">
        <f>LOG10(Table1[[#This Row],[Mtb_NP_Prtn_count]]+1)</f>
        <v>0.3010299956639812</v>
      </c>
      <c r="G258">
        <f>(Table1[[#This Row],[log_Mtb_NP_Prtn_count]]-MIN(Table1[log_Mtb_NP_Prtn_count]))/(MAX(Table1[log_Mtb_NP_Prtn_count])-MIN(Table1[log_Mtb_NP_Prtn_count]))</f>
        <v>0.23137821315975918</v>
      </c>
      <c r="H258" t="s">
        <v>279</v>
      </c>
      <c r="I258">
        <v>1</v>
      </c>
      <c r="J258" t="s">
        <v>82</v>
      </c>
      <c r="K258">
        <v>0</v>
      </c>
      <c r="L258" t="s">
        <v>82</v>
      </c>
      <c r="M258">
        <v>0</v>
      </c>
      <c r="N258" t="s">
        <v>495</v>
      </c>
      <c r="O258" t="s">
        <v>496</v>
      </c>
      <c r="P258" t="s">
        <v>496</v>
      </c>
      <c r="Q258" t="s">
        <v>496</v>
      </c>
      <c r="R258" t="s">
        <v>423</v>
      </c>
      <c r="S258">
        <v>3</v>
      </c>
      <c r="T258">
        <f>LOG10(Table1[[#This Row],[Locus_count]]+1)</f>
        <v>0.6020599913279624</v>
      </c>
      <c r="U258">
        <f>(Table1[[#This Row],[log_Locus_count]]-MIN(Table1[log_Locus_count]))/(MAX(Table1[log_Locus_count])-MIN(Table1[log_Locus_count]))</f>
        <v>0.66666666666666674</v>
      </c>
      <c r="V258" t="s">
        <v>2306</v>
      </c>
      <c r="W258">
        <v>29</v>
      </c>
      <c r="X258">
        <f>LOG10(Table1[[#This Row],[Alleles_count]]+1)</f>
        <v>1.4771212547196624</v>
      </c>
      <c r="Y258">
        <f>(Table1[[#This Row],[log_Alleles_count]]-MIN(Table1[log_Alleles_count]))/(MAX(Table1[log_Alleles_count])-MIN(Table1[log_Alleles_count]))</f>
        <v>0.7264207722241014</v>
      </c>
      <c r="Z258">
        <v>0.66420000000000001</v>
      </c>
      <c r="AA258">
        <v>0.57550000000000001</v>
      </c>
      <c r="AB258">
        <v>0.52070000000000005</v>
      </c>
      <c r="AC258">
        <v>0.37330000000000002</v>
      </c>
      <c r="AD258" t="s">
        <v>82</v>
      </c>
      <c r="AE258" t="s">
        <v>82</v>
      </c>
      <c r="AF258">
        <v>0</v>
      </c>
      <c r="AG258">
        <v>1</v>
      </c>
      <c r="AH258" t="s">
        <v>563</v>
      </c>
      <c r="AI258" t="s">
        <v>279</v>
      </c>
      <c r="AJ258" t="s">
        <v>2307</v>
      </c>
      <c r="AK258">
        <v>1</v>
      </c>
      <c r="AL258" t="s">
        <v>236</v>
      </c>
      <c r="AM258" s="10">
        <v>1</v>
      </c>
      <c r="AN258">
        <f>(Table1[[#This Row],[HEG_expr_score]]-MIN(Table1[HEG_expr_score]))/(MAX(Table1[HEG_expr_score])-MIN(Table1[HEG_expr_score]))</f>
        <v>0.33333333333333331</v>
      </c>
      <c r="AO258">
        <f t="shared" ref="AO258:AO321" si="4">SUM(G258,U258,Y258,Z258,AG258,AN258)</f>
        <v>3.6219989853838608</v>
      </c>
      <c r="AP258">
        <v>356</v>
      </c>
    </row>
    <row r="259" spans="1:42" hidden="1" x14ac:dyDescent="0.3">
      <c r="A259">
        <v>66074</v>
      </c>
      <c r="B259" t="s">
        <v>741</v>
      </c>
      <c r="C259">
        <f>LEN(Table1[[#This Row],[TCE_sequence]])</f>
        <v>18</v>
      </c>
      <c r="D259" t="s">
        <v>30</v>
      </c>
      <c r="E259">
        <v>1</v>
      </c>
      <c r="F259">
        <f>LOG10(Table1[[#This Row],[Mtb_NP_Prtn_count]]+1)</f>
        <v>0.3010299956639812</v>
      </c>
      <c r="G259">
        <f>(Table1[[#This Row],[log_Mtb_NP_Prtn_count]]-MIN(Table1[log_Mtb_NP_Prtn_count]))/(MAX(Table1[log_Mtb_NP_Prtn_count])-MIN(Table1[log_Mtb_NP_Prtn_count]))</f>
        <v>0.23137821315975918</v>
      </c>
      <c r="H259" t="s">
        <v>244</v>
      </c>
      <c r="I259">
        <v>1</v>
      </c>
      <c r="J259" t="s">
        <v>82</v>
      </c>
      <c r="K259">
        <v>0</v>
      </c>
      <c r="L259" t="s">
        <v>82</v>
      </c>
      <c r="M259">
        <v>0</v>
      </c>
      <c r="N259" t="s">
        <v>495</v>
      </c>
      <c r="O259" t="s">
        <v>496</v>
      </c>
      <c r="P259" t="s">
        <v>496</v>
      </c>
      <c r="Q259" t="s">
        <v>496</v>
      </c>
      <c r="R259" t="s">
        <v>401</v>
      </c>
      <c r="S259">
        <v>4</v>
      </c>
      <c r="T259">
        <f>LOG10(Table1[[#This Row],[Locus_count]]+1)</f>
        <v>0.69897000433601886</v>
      </c>
      <c r="U259">
        <f>(Table1[[#This Row],[log_Locus_count]]-MIN(Table1[log_Locus_count]))/(MAX(Table1[log_Locus_count])-MIN(Table1[log_Locus_count]))</f>
        <v>0.77397603162912088</v>
      </c>
      <c r="V259" t="s">
        <v>742</v>
      </c>
      <c r="W259">
        <v>13</v>
      </c>
      <c r="X259">
        <f>LOG10(Table1[[#This Row],[Alleles_count]]+1)</f>
        <v>1.146128035678238</v>
      </c>
      <c r="Y259">
        <f>(Table1[[#This Row],[log_Alleles_count]]-MIN(Table1[log_Alleles_count]))/(MAX(Table1[log_Alleles_count])-MIN(Table1[log_Alleles_count]))</f>
        <v>0.56364446052405415</v>
      </c>
      <c r="Z259">
        <v>0.87090000000000001</v>
      </c>
      <c r="AA259">
        <v>0.73180000000000001</v>
      </c>
      <c r="AB259">
        <v>0.72160000000000002</v>
      </c>
      <c r="AC259">
        <v>0.73719999999999997</v>
      </c>
      <c r="AD259" t="s">
        <v>82</v>
      </c>
      <c r="AE259" t="s">
        <v>82</v>
      </c>
      <c r="AF259">
        <v>0</v>
      </c>
      <c r="AG259">
        <v>0.99270000000000003</v>
      </c>
      <c r="AH259" t="s">
        <v>530</v>
      </c>
      <c r="AI259" t="s">
        <v>244</v>
      </c>
      <c r="AJ259" t="s">
        <v>743</v>
      </c>
      <c r="AK259">
        <v>1</v>
      </c>
      <c r="AL259" t="s">
        <v>236</v>
      </c>
      <c r="AM259" s="10">
        <v>1</v>
      </c>
      <c r="AN259">
        <f>(Table1[[#This Row],[HEG_expr_score]]-MIN(Table1[HEG_expr_score]))/(MAX(Table1[HEG_expr_score])-MIN(Table1[HEG_expr_score]))</f>
        <v>0.33333333333333331</v>
      </c>
      <c r="AO259">
        <f t="shared" si="4"/>
        <v>3.7659320386462682</v>
      </c>
      <c r="AP259">
        <v>328</v>
      </c>
    </row>
    <row r="260" spans="1:42" hidden="1" x14ac:dyDescent="0.3">
      <c r="A260">
        <v>66364</v>
      </c>
      <c r="B260" t="s">
        <v>787</v>
      </c>
      <c r="C260">
        <f>LEN(Table1[[#This Row],[TCE_sequence]])</f>
        <v>18</v>
      </c>
      <c r="D260" t="s">
        <v>30</v>
      </c>
      <c r="E260">
        <v>1</v>
      </c>
      <c r="F260">
        <f>LOG10(Table1[[#This Row],[Mtb_NP_Prtn_count]]+1)</f>
        <v>0.3010299956639812</v>
      </c>
      <c r="G260">
        <f>(Table1[[#This Row],[log_Mtb_NP_Prtn_count]]-MIN(Table1[log_Mtb_NP_Prtn_count]))/(MAX(Table1[log_Mtb_NP_Prtn_count])-MIN(Table1[log_Mtb_NP_Prtn_count]))</f>
        <v>0.23137821315975918</v>
      </c>
      <c r="H260" t="s">
        <v>244</v>
      </c>
      <c r="I260">
        <v>1</v>
      </c>
      <c r="J260" t="s">
        <v>82</v>
      </c>
      <c r="K260">
        <v>0</v>
      </c>
      <c r="L260" t="s">
        <v>82</v>
      </c>
      <c r="M260">
        <v>0</v>
      </c>
      <c r="N260" t="s">
        <v>495</v>
      </c>
      <c r="O260" t="s">
        <v>496</v>
      </c>
      <c r="P260" t="s">
        <v>496</v>
      </c>
      <c r="Q260" t="s">
        <v>496</v>
      </c>
      <c r="R260" t="s">
        <v>451</v>
      </c>
      <c r="S260">
        <v>4</v>
      </c>
      <c r="T260">
        <f>LOG10(Table1[[#This Row],[Locus_count]]+1)</f>
        <v>0.69897000433601886</v>
      </c>
      <c r="U260">
        <f>(Table1[[#This Row],[log_Locus_count]]-MIN(Table1[log_Locus_count]))/(MAX(Table1[log_Locus_count])-MIN(Table1[log_Locus_count]))</f>
        <v>0.77397603162912088</v>
      </c>
      <c r="V260" t="s">
        <v>788</v>
      </c>
      <c r="W260">
        <v>19</v>
      </c>
      <c r="X260">
        <f>LOG10(Table1[[#This Row],[Alleles_count]]+1)</f>
        <v>1.3010299956639813</v>
      </c>
      <c r="Y260">
        <f>(Table1[[#This Row],[log_Alleles_count]]-MIN(Table1[log_Alleles_count]))/(MAX(Table1[log_Alleles_count])-MIN(Table1[log_Alleles_count]))</f>
        <v>0.63982236469565579</v>
      </c>
      <c r="Z260">
        <v>0.99990000000000001</v>
      </c>
      <c r="AA260">
        <v>0.99960000000000004</v>
      </c>
      <c r="AB260">
        <v>0.95569999999999999</v>
      </c>
      <c r="AC260">
        <v>0.44550000000000001</v>
      </c>
      <c r="AD260" t="s">
        <v>82</v>
      </c>
      <c r="AE260" t="s">
        <v>82</v>
      </c>
      <c r="AF260">
        <v>0</v>
      </c>
      <c r="AG260">
        <v>0.99270000000000003</v>
      </c>
      <c r="AH260" t="s">
        <v>530</v>
      </c>
      <c r="AI260" t="s">
        <v>244</v>
      </c>
      <c r="AJ260" t="s">
        <v>789</v>
      </c>
      <c r="AK260">
        <v>1</v>
      </c>
      <c r="AL260" t="s">
        <v>236</v>
      </c>
      <c r="AM260" s="10">
        <v>1</v>
      </c>
      <c r="AN260">
        <f>(Table1[[#This Row],[HEG_expr_score]]-MIN(Table1[HEG_expr_score]))/(MAX(Table1[HEG_expr_score])-MIN(Table1[HEG_expr_score]))</f>
        <v>0.33333333333333331</v>
      </c>
      <c r="AO260">
        <f t="shared" si="4"/>
        <v>3.9711099428178698</v>
      </c>
      <c r="AP260">
        <v>291</v>
      </c>
    </row>
    <row r="261" spans="1:42" hidden="1" x14ac:dyDescent="0.3">
      <c r="A261">
        <v>67155</v>
      </c>
      <c r="B261" t="s">
        <v>2513</v>
      </c>
      <c r="C261">
        <f>LEN(Table1[[#This Row],[TCE_sequence]])</f>
        <v>15</v>
      </c>
      <c r="D261" t="s">
        <v>28</v>
      </c>
      <c r="E261">
        <v>1</v>
      </c>
      <c r="F261">
        <f>LOG10(Table1[[#This Row],[Mtb_NP_Prtn_count]]+1)</f>
        <v>0.3010299956639812</v>
      </c>
      <c r="G261">
        <f>(Table1[[#This Row],[log_Mtb_NP_Prtn_count]]-MIN(Table1[log_Mtb_NP_Prtn_count]))/(MAX(Table1[log_Mtb_NP_Prtn_count])-MIN(Table1[log_Mtb_NP_Prtn_count]))</f>
        <v>0.23137821315975918</v>
      </c>
      <c r="H261" t="s">
        <v>309</v>
      </c>
      <c r="I261">
        <v>1</v>
      </c>
      <c r="J261" t="s">
        <v>82</v>
      </c>
      <c r="K261">
        <v>0</v>
      </c>
      <c r="L261" t="s">
        <v>82</v>
      </c>
      <c r="M261">
        <v>0</v>
      </c>
      <c r="N261" t="s">
        <v>495</v>
      </c>
      <c r="O261" t="s">
        <v>496</v>
      </c>
      <c r="P261" t="s">
        <v>496</v>
      </c>
      <c r="Q261" t="s">
        <v>496</v>
      </c>
      <c r="R261" t="s">
        <v>417</v>
      </c>
      <c r="S261">
        <v>1</v>
      </c>
      <c r="T261">
        <f>LOG10(Table1[[#This Row],[Locus_count]]+1)</f>
        <v>0.3010299956639812</v>
      </c>
      <c r="U261">
        <f>(Table1[[#This Row],[log_Locus_count]]-MIN(Table1[log_Locus_count]))/(MAX(Table1[log_Locus_count])-MIN(Table1[log_Locus_count]))</f>
        <v>0.33333333333333337</v>
      </c>
      <c r="V261" t="s">
        <v>2514</v>
      </c>
      <c r="W261">
        <v>2</v>
      </c>
      <c r="X261">
        <f>LOG10(Table1[[#This Row],[Alleles_count]]+1)</f>
        <v>0.47712125471966244</v>
      </c>
      <c r="Y261">
        <f>(Table1[[#This Row],[log_Alleles_count]]-MIN(Table1[log_Alleles_count]))/(MAX(Table1[log_Alleles_count])-MIN(Table1[log_Alleles_count]))</f>
        <v>0.23463936301137822</v>
      </c>
      <c r="Z261">
        <v>0.73040000000000005</v>
      </c>
      <c r="AA261">
        <v>0.65720000000000001</v>
      </c>
      <c r="AB261">
        <v>0.59050000000000002</v>
      </c>
      <c r="AC261">
        <v>0.1888</v>
      </c>
      <c r="AD261" t="s">
        <v>82</v>
      </c>
      <c r="AE261" t="s">
        <v>82</v>
      </c>
      <c r="AF261">
        <v>0</v>
      </c>
      <c r="AG261">
        <v>1</v>
      </c>
      <c r="AH261" t="s">
        <v>563</v>
      </c>
      <c r="AI261" t="s">
        <v>309</v>
      </c>
      <c r="AJ261" t="s">
        <v>1291</v>
      </c>
      <c r="AK261">
        <v>1</v>
      </c>
      <c r="AL261" t="s">
        <v>234</v>
      </c>
      <c r="AM261" s="12">
        <v>2</v>
      </c>
      <c r="AN261">
        <f>(Table1[[#This Row],[HEG_expr_score]]-MIN(Table1[HEG_expr_score]))/(MAX(Table1[HEG_expr_score])-MIN(Table1[HEG_expr_score]))</f>
        <v>0.66666666666666663</v>
      </c>
      <c r="AO261">
        <f t="shared" si="4"/>
        <v>3.1964175761711373</v>
      </c>
      <c r="AP261">
        <v>442</v>
      </c>
    </row>
    <row r="262" spans="1:42" hidden="1" x14ac:dyDescent="0.3">
      <c r="A262">
        <v>67156</v>
      </c>
      <c r="B262" t="s">
        <v>2515</v>
      </c>
      <c r="C262">
        <f>LEN(Table1[[#This Row],[TCE_sequence]])</f>
        <v>20</v>
      </c>
      <c r="D262" t="s">
        <v>28</v>
      </c>
      <c r="E262">
        <v>1</v>
      </c>
      <c r="F262">
        <f>LOG10(Table1[[#This Row],[Mtb_NP_Prtn_count]]+1)</f>
        <v>0.3010299956639812</v>
      </c>
      <c r="G262">
        <f>(Table1[[#This Row],[log_Mtb_NP_Prtn_count]]-MIN(Table1[log_Mtb_NP_Prtn_count]))/(MAX(Table1[log_Mtb_NP_Prtn_count])-MIN(Table1[log_Mtb_NP_Prtn_count]))</f>
        <v>0.23137821315975918</v>
      </c>
      <c r="H262" t="s">
        <v>309</v>
      </c>
      <c r="I262">
        <v>1</v>
      </c>
      <c r="J262" t="s">
        <v>82</v>
      </c>
      <c r="K262">
        <v>0</v>
      </c>
      <c r="L262" t="s">
        <v>763</v>
      </c>
      <c r="M262">
        <v>1</v>
      </c>
      <c r="N262" t="s">
        <v>496</v>
      </c>
      <c r="O262" t="s">
        <v>496</v>
      </c>
      <c r="P262" t="s">
        <v>495</v>
      </c>
      <c r="Q262" t="s">
        <v>496</v>
      </c>
      <c r="R262" t="s">
        <v>417</v>
      </c>
      <c r="S262">
        <v>1</v>
      </c>
      <c r="T262">
        <f>LOG10(Table1[[#This Row],[Locus_count]]+1)</f>
        <v>0.3010299956639812</v>
      </c>
      <c r="U262">
        <f>(Table1[[#This Row],[log_Locus_count]]-MIN(Table1[log_Locus_count]))/(MAX(Table1[log_Locus_count])-MIN(Table1[log_Locus_count]))</f>
        <v>0.33333333333333337</v>
      </c>
      <c r="V262" t="s">
        <v>2514</v>
      </c>
      <c r="W262">
        <v>2</v>
      </c>
      <c r="X262">
        <f>LOG10(Table1[[#This Row],[Alleles_count]]+1)</f>
        <v>0.47712125471966244</v>
      </c>
      <c r="Y262">
        <f>(Table1[[#This Row],[log_Alleles_count]]-MIN(Table1[log_Alleles_count]))/(MAX(Table1[log_Alleles_count])-MIN(Table1[log_Alleles_count]))</f>
        <v>0.23463936301137822</v>
      </c>
      <c r="Z262">
        <v>0.73040000000000005</v>
      </c>
      <c r="AA262">
        <v>0.65720000000000001</v>
      </c>
      <c r="AB262">
        <v>0.59050000000000002</v>
      </c>
      <c r="AC262">
        <v>0.1888</v>
      </c>
      <c r="AD262" t="s">
        <v>2516</v>
      </c>
      <c r="AE262" t="s">
        <v>2517</v>
      </c>
      <c r="AF262">
        <v>1</v>
      </c>
      <c r="AG262">
        <v>1</v>
      </c>
      <c r="AH262" t="s">
        <v>563</v>
      </c>
      <c r="AI262" t="s">
        <v>309</v>
      </c>
      <c r="AJ262" t="s">
        <v>1369</v>
      </c>
      <c r="AK262">
        <v>1</v>
      </c>
      <c r="AL262" t="s">
        <v>234</v>
      </c>
      <c r="AM262" s="10">
        <v>2</v>
      </c>
      <c r="AN262">
        <f>(Table1[[#This Row],[HEG_expr_score]]-MIN(Table1[HEG_expr_score]))/(MAX(Table1[HEG_expr_score])-MIN(Table1[HEG_expr_score]))</f>
        <v>0.66666666666666663</v>
      </c>
      <c r="AO262">
        <f t="shared" si="4"/>
        <v>3.1964175761711373</v>
      </c>
      <c r="AP262">
        <v>443</v>
      </c>
    </row>
    <row r="263" spans="1:42" hidden="1" x14ac:dyDescent="0.3">
      <c r="A263">
        <v>67695</v>
      </c>
      <c r="B263" t="s">
        <v>2027</v>
      </c>
      <c r="C263">
        <f>LEN(Table1[[#This Row],[TCE_sequence]])</f>
        <v>15</v>
      </c>
      <c r="D263" t="s">
        <v>520</v>
      </c>
      <c r="E263">
        <v>2</v>
      </c>
      <c r="F263">
        <f>LOG10(Table1[[#This Row],[Mtb_NP_Prtn_count]]+1)</f>
        <v>0.47712125471966244</v>
      </c>
      <c r="G263">
        <f>(Table1[[#This Row],[log_Mtb_NP_Prtn_count]]-MIN(Table1[log_Mtb_NP_Prtn_count]))/(MAX(Table1[log_Mtb_NP_Prtn_count])-MIN(Table1[log_Mtb_NP_Prtn_count]))</f>
        <v>0.36672579134208461</v>
      </c>
      <c r="H263" t="s">
        <v>521</v>
      </c>
      <c r="I263">
        <v>2</v>
      </c>
      <c r="J263" t="s">
        <v>82</v>
      </c>
      <c r="K263">
        <v>0</v>
      </c>
      <c r="L263" t="s">
        <v>2028</v>
      </c>
      <c r="M263">
        <v>3</v>
      </c>
      <c r="N263" t="s">
        <v>496</v>
      </c>
      <c r="O263" t="s">
        <v>496</v>
      </c>
      <c r="P263" t="s">
        <v>495</v>
      </c>
      <c r="Q263" t="s">
        <v>496</v>
      </c>
      <c r="R263" t="s">
        <v>391</v>
      </c>
      <c r="S263">
        <v>5</v>
      </c>
      <c r="T263">
        <f>LOG10(Table1[[#This Row],[Locus_count]]+1)</f>
        <v>0.77815125038364363</v>
      </c>
      <c r="U263">
        <f>(Table1[[#This Row],[log_Locus_count]]-MIN(Table1[log_Locus_count]))/(MAX(Table1[log_Locus_count])-MIN(Table1[log_Locus_count]))</f>
        <v>0.8616541669070521</v>
      </c>
      <c r="V263" t="s">
        <v>2029</v>
      </c>
      <c r="W263">
        <v>23</v>
      </c>
      <c r="X263">
        <f>LOG10(Table1[[#This Row],[Alleles_count]]+1)</f>
        <v>1.3802112417116059</v>
      </c>
      <c r="Y263">
        <f>(Table1[[#This Row],[log_Alleles_count]]-MIN(Table1[log_Alleles_count]))/(MAX(Table1[log_Alleles_count])-MIN(Table1[log_Alleles_count]))</f>
        <v>0.67876222946017606</v>
      </c>
      <c r="Z263">
        <v>0.84899999999999998</v>
      </c>
      <c r="AA263">
        <v>0.77559999999999996</v>
      </c>
      <c r="AB263">
        <v>0.77980000000000005</v>
      </c>
      <c r="AC263">
        <v>0.40699999999999997</v>
      </c>
      <c r="AD263" t="s">
        <v>82</v>
      </c>
      <c r="AE263" t="s">
        <v>82</v>
      </c>
      <c r="AF263">
        <v>0</v>
      </c>
      <c r="AG263">
        <v>1</v>
      </c>
      <c r="AH263" t="s">
        <v>524</v>
      </c>
      <c r="AI263" t="s">
        <v>573</v>
      </c>
      <c r="AJ263" t="s">
        <v>2030</v>
      </c>
      <c r="AK263">
        <v>2</v>
      </c>
      <c r="AL263" t="s">
        <v>236</v>
      </c>
      <c r="AM263" s="10">
        <v>1</v>
      </c>
      <c r="AN263">
        <f>(Table1[[#This Row],[HEG_expr_score]]-MIN(Table1[HEG_expr_score]))/(MAX(Table1[HEG_expr_score])-MIN(Table1[HEG_expr_score]))</f>
        <v>0.33333333333333331</v>
      </c>
      <c r="AO263">
        <f t="shared" si="4"/>
        <v>4.0894755210426457</v>
      </c>
      <c r="AP263">
        <v>250</v>
      </c>
    </row>
    <row r="264" spans="1:42" hidden="1" x14ac:dyDescent="0.3">
      <c r="A264">
        <v>67697</v>
      </c>
      <c r="B264" t="s">
        <v>1761</v>
      </c>
      <c r="C264">
        <f>LEN(Table1[[#This Row],[TCE_sequence]])</f>
        <v>20</v>
      </c>
      <c r="D264" t="s">
        <v>520</v>
      </c>
      <c r="E264">
        <v>2</v>
      </c>
      <c r="F264">
        <f>LOG10(Table1[[#This Row],[Mtb_NP_Prtn_count]]+1)</f>
        <v>0.47712125471966244</v>
      </c>
      <c r="G264">
        <f>(Table1[[#This Row],[log_Mtb_NP_Prtn_count]]-MIN(Table1[log_Mtb_NP_Prtn_count]))/(MAX(Table1[log_Mtb_NP_Prtn_count])-MIN(Table1[log_Mtb_NP_Prtn_count]))</f>
        <v>0.36672579134208461</v>
      </c>
      <c r="H264" t="s">
        <v>521</v>
      </c>
      <c r="I264">
        <v>2</v>
      </c>
      <c r="J264" t="s">
        <v>82</v>
      </c>
      <c r="K264">
        <v>0</v>
      </c>
      <c r="L264" t="s">
        <v>522</v>
      </c>
      <c r="M264">
        <v>2</v>
      </c>
      <c r="N264" t="s">
        <v>496</v>
      </c>
      <c r="O264" t="s">
        <v>496</v>
      </c>
      <c r="P264" t="s">
        <v>495</v>
      </c>
      <c r="Q264" t="s">
        <v>496</v>
      </c>
      <c r="R264" t="s">
        <v>442</v>
      </c>
      <c r="S264">
        <v>5</v>
      </c>
      <c r="T264">
        <f>LOG10(Table1[[#This Row],[Locus_count]]+1)</f>
        <v>0.77815125038364363</v>
      </c>
      <c r="U264">
        <f>(Table1[[#This Row],[log_Locus_count]]-MIN(Table1[log_Locus_count]))/(MAX(Table1[log_Locus_count])-MIN(Table1[log_Locus_count]))</f>
        <v>0.8616541669070521</v>
      </c>
      <c r="V264" t="s">
        <v>1762</v>
      </c>
      <c r="W264">
        <v>31</v>
      </c>
      <c r="X264">
        <f>LOG10(Table1[[#This Row],[Alleles_count]]+1)</f>
        <v>1.505149978319906</v>
      </c>
      <c r="Y264">
        <f>(Table1[[#This Row],[log_Alleles_count]]-MIN(Table1[log_Alleles_count]))/(MAX(Table1[log_Alleles_count])-MIN(Table1[log_Alleles_count]))</f>
        <v>0.74020477741466306</v>
      </c>
      <c r="Z264">
        <v>0.99980000000000002</v>
      </c>
      <c r="AA264">
        <v>0.99650000000000005</v>
      </c>
      <c r="AB264">
        <v>0.87529999999999997</v>
      </c>
      <c r="AC264">
        <v>0.51149999999999995</v>
      </c>
      <c r="AD264" t="s">
        <v>1763</v>
      </c>
      <c r="AE264" t="s">
        <v>1764</v>
      </c>
      <c r="AF264">
        <v>1</v>
      </c>
      <c r="AG264">
        <v>1</v>
      </c>
      <c r="AH264" t="s">
        <v>524</v>
      </c>
      <c r="AI264" t="s">
        <v>573</v>
      </c>
      <c r="AJ264" t="s">
        <v>1765</v>
      </c>
      <c r="AK264">
        <v>2</v>
      </c>
      <c r="AL264" t="s">
        <v>236</v>
      </c>
      <c r="AM264" s="12">
        <v>1</v>
      </c>
      <c r="AN264">
        <f>(Table1[[#This Row],[HEG_expr_score]]-MIN(Table1[HEG_expr_score]))/(MAX(Table1[HEG_expr_score])-MIN(Table1[HEG_expr_score]))</f>
        <v>0.33333333333333331</v>
      </c>
      <c r="AO264">
        <f t="shared" si="4"/>
        <v>4.3017180689971335</v>
      </c>
      <c r="AP264">
        <v>164</v>
      </c>
    </row>
    <row r="265" spans="1:42" hidden="1" x14ac:dyDescent="0.3">
      <c r="A265">
        <v>68284</v>
      </c>
      <c r="B265" t="s">
        <v>2282</v>
      </c>
      <c r="C265">
        <f>LEN(Table1[[#This Row],[TCE_sequence]])</f>
        <v>18</v>
      </c>
      <c r="D265" t="s">
        <v>30</v>
      </c>
      <c r="E265">
        <v>1</v>
      </c>
      <c r="F265">
        <f>LOG10(Table1[[#This Row],[Mtb_NP_Prtn_count]]+1)</f>
        <v>0.3010299956639812</v>
      </c>
      <c r="G265">
        <f>(Table1[[#This Row],[log_Mtb_NP_Prtn_count]]-MIN(Table1[log_Mtb_NP_Prtn_count]))/(MAX(Table1[log_Mtb_NP_Prtn_count])-MIN(Table1[log_Mtb_NP_Prtn_count]))</f>
        <v>0.23137821315975918</v>
      </c>
      <c r="H265" t="s">
        <v>244</v>
      </c>
      <c r="I265">
        <v>1</v>
      </c>
      <c r="J265" t="s">
        <v>82</v>
      </c>
      <c r="K265">
        <v>0</v>
      </c>
      <c r="L265" t="s">
        <v>82</v>
      </c>
      <c r="M265">
        <v>0</v>
      </c>
      <c r="N265" t="s">
        <v>495</v>
      </c>
      <c r="O265" t="s">
        <v>496</v>
      </c>
      <c r="P265" t="s">
        <v>496</v>
      </c>
      <c r="Q265" t="s">
        <v>496</v>
      </c>
      <c r="R265" t="s">
        <v>394</v>
      </c>
      <c r="S265">
        <v>4</v>
      </c>
      <c r="T265">
        <f>LOG10(Table1[[#This Row],[Locus_count]]+1)</f>
        <v>0.69897000433601886</v>
      </c>
      <c r="U265">
        <f>(Table1[[#This Row],[log_Locus_count]]-MIN(Table1[log_Locus_count]))/(MAX(Table1[log_Locus_count])-MIN(Table1[log_Locus_count]))</f>
        <v>0.77397603162912088</v>
      </c>
      <c r="V265" t="s">
        <v>2283</v>
      </c>
      <c r="W265">
        <v>25</v>
      </c>
      <c r="X265">
        <f>LOG10(Table1[[#This Row],[Alleles_count]]+1)</f>
        <v>1.414973347970818</v>
      </c>
      <c r="Y265">
        <f>(Table1[[#This Row],[log_Alleles_count]]-MIN(Table1[log_Alleles_count]))/(MAX(Table1[log_Alleles_count])-MIN(Table1[log_Alleles_count]))</f>
        <v>0.69585758706353373</v>
      </c>
      <c r="Z265">
        <v>0.65110000000000001</v>
      </c>
      <c r="AA265">
        <v>0.47</v>
      </c>
      <c r="AB265">
        <v>0.58179999999999998</v>
      </c>
      <c r="AC265">
        <v>0.4269</v>
      </c>
      <c r="AD265" t="s">
        <v>82</v>
      </c>
      <c r="AE265" t="s">
        <v>82</v>
      </c>
      <c r="AF265">
        <v>0</v>
      </c>
      <c r="AG265">
        <v>0.99270000000000003</v>
      </c>
      <c r="AH265" t="s">
        <v>530</v>
      </c>
      <c r="AI265" t="s">
        <v>244</v>
      </c>
      <c r="AJ265" t="s">
        <v>2284</v>
      </c>
      <c r="AK265">
        <v>1</v>
      </c>
      <c r="AL265" t="s">
        <v>236</v>
      </c>
      <c r="AM265" s="10">
        <v>1</v>
      </c>
      <c r="AN265">
        <f>(Table1[[#This Row],[HEG_expr_score]]-MIN(Table1[HEG_expr_score]))/(MAX(Table1[HEG_expr_score])-MIN(Table1[HEG_expr_score]))</f>
        <v>0.33333333333333331</v>
      </c>
      <c r="AO265">
        <f t="shared" si="4"/>
        <v>3.6783451651857475</v>
      </c>
      <c r="AP265">
        <v>350</v>
      </c>
    </row>
    <row r="266" spans="1:42" hidden="1" x14ac:dyDescent="0.3">
      <c r="A266">
        <v>69795</v>
      </c>
      <c r="B266" t="s">
        <v>1722</v>
      </c>
      <c r="C266">
        <f>LEN(Table1[[#This Row],[TCE_sequence]])</f>
        <v>18</v>
      </c>
      <c r="D266" t="s">
        <v>30</v>
      </c>
      <c r="E266">
        <v>1</v>
      </c>
      <c r="F266">
        <f>LOG10(Table1[[#This Row],[Mtb_NP_Prtn_count]]+1)</f>
        <v>0.3010299956639812</v>
      </c>
      <c r="G266">
        <f>(Table1[[#This Row],[log_Mtb_NP_Prtn_count]]-MIN(Table1[log_Mtb_NP_Prtn_count]))/(MAX(Table1[log_Mtb_NP_Prtn_count])-MIN(Table1[log_Mtb_NP_Prtn_count]))</f>
        <v>0.23137821315975918</v>
      </c>
      <c r="H266" t="s">
        <v>244</v>
      </c>
      <c r="I266">
        <v>1</v>
      </c>
      <c r="J266" t="s">
        <v>82</v>
      </c>
      <c r="K266">
        <v>0</v>
      </c>
      <c r="L266" t="s">
        <v>82</v>
      </c>
      <c r="M266">
        <v>0</v>
      </c>
      <c r="N266" t="s">
        <v>495</v>
      </c>
      <c r="O266" t="s">
        <v>496</v>
      </c>
      <c r="P266" t="s">
        <v>496</v>
      </c>
      <c r="Q266" t="s">
        <v>496</v>
      </c>
      <c r="R266" t="s">
        <v>386</v>
      </c>
      <c r="S266">
        <v>6</v>
      </c>
      <c r="T266">
        <f>LOG10(Table1[[#This Row],[Locus_count]]+1)</f>
        <v>0.84509804001425681</v>
      </c>
      <c r="U266">
        <f>(Table1[[#This Row],[log_Locus_count]]-MIN(Table1[log_Locus_count]))/(MAX(Table1[log_Locus_count])-MIN(Table1[log_Locus_count]))</f>
        <v>0.93578497401920135</v>
      </c>
      <c r="V266" t="s">
        <v>1723</v>
      </c>
      <c r="W266">
        <v>50</v>
      </c>
      <c r="X266">
        <f>LOG10(Table1[[#This Row],[Alleles_count]]+1)</f>
        <v>1.7075701760979363</v>
      </c>
      <c r="Y266">
        <f>(Table1[[#This Row],[log_Alleles_count]]-MIN(Table1[log_Alleles_count]))/(MAX(Table1[log_Alleles_count])-MIN(Table1[log_Alleles_count]))</f>
        <v>0.83975126753106089</v>
      </c>
      <c r="Z266">
        <v>0.99739999999999995</v>
      </c>
      <c r="AA266">
        <v>0.99950000000000006</v>
      </c>
      <c r="AB266">
        <v>0.95189999999999997</v>
      </c>
      <c r="AC266">
        <v>0.92900000000000005</v>
      </c>
      <c r="AD266" t="s">
        <v>82</v>
      </c>
      <c r="AE266" t="s">
        <v>82</v>
      </c>
      <c r="AF266">
        <v>0</v>
      </c>
      <c r="AG266">
        <v>0.99270000000000003</v>
      </c>
      <c r="AH266" t="s">
        <v>530</v>
      </c>
      <c r="AI266" t="s">
        <v>244</v>
      </c>
      <c r="AJ266" t="s">
        <v>1724</v>
      </c>
      <c r="AK266">
        <v>1</v>
      </c>
      <c r="AL266" t="s">
        <v>236</v>
      </c>
      <c r="AM266" s="10">
        <v>1</v>
      </c>
      <c r="AN266">
        <f>(Table1[[#This Row],[HEG_expr_score]]-MIN(Table1[HEG_expr_score]))/(MAX(Table1[HEG_expr_score])-MIN(Table1[HEG_expr_score]))</f>
        <v>0.33333333333333331</v>
      </c>
      <c r="AO266">
        <f t="shared" si="4"/>
        <v>4.3303477880433547</v>
      </c>
      <c r="AP266">
        <v>152</v>
      </c>
    </row>
    <row r="267" spans="1:42" hidden="1" x14ac:dyDescent="0.3">
      <c r="A267">
        <v>70507</v>
      </c>
      <c r="B267" t="s">
        <v>671</v>
      </c>
      <c r="C267">
        <f>LEN(Table1[[#This Row],[TCE_sequence]])</f>
        <v>9</v>
      </c>
      <c r="D267" t="s">
        <v>207</v>
      </c>
      <c r="E267">
        <v>1</v>
      </c>
      <c r="F267">
        <f>LOG10(Table1[[#This Row],[Mtb_NP_Prtn_count]]+1)</f>
        <v>0.3010299956639812</v>
      </c>
      <c r="G267">
        <f>(Table1[[#This Row],[log_Mtb_NP_Prtn_count]]-MIN(Table1[log_Mtb_NP_Prtn_count]))/(MAX(Table1[log_Mtb_NP_Prtn_count])-MIN(Table1[log_Mtb_NP_Prtn_count]))</f>
        <v>0.23137821315975918</v>
      </c>
      <c r="H267" t="s">
        <v>348</v>
      </c>
      <c r="I267">
        <v>1</v>
      </c>
      <c r="J267" t="s">
        <v>82</v>
      </c>
      <c r="K267">
        <v>0</v>
      </c>
      <c r="L267" t="s">
        <v>82</v>
      </c>
      <c r="M267">
        <v>0</v>
      </c>
      <c r="N267" t="s">
        <v>495</v>
      </c>
      <c r="O267" t="s">
        <v>496</v>
      </c>
      <c r="P267" t="s">
        <v>496</v>
      </c>
      <c r="Q267" t="s">
        <v>496</v>
      </c>
      <c r="R267" t="s">
        <v>385</v>
      </c>
      <c r="S267">
        <v>3</v>
      </c>
      <c r="T267">
        <f>LOG10(Table1[[#This Row],[Locus_count]]+1)</f>
        <v>0.6020599913279624</v>
      </c>
      <c r="U267">
        <f>(Table1[[#This Row],[log_Locus_count]]-MIN(Table1[log_Locus_count]))/(MAX(Table1[log_Locus_count])-MIN(Table1[log_Locus_count]))</f>
        <v>0.66666666666666674</v>
      </c>
      <c r="V267" t="s">
        <v>672</v>
      </c>
      <c r="W267">
        <v>14</v>
      </c>
      <c r="X267">
        <f>LOG10(Table1[[#This Row],[Alleles_count]]+1)</f>
        <v>1.1760912590556813</v>
      </c>
      <c r="Y267">
        <f>(Table1[[#This Row],[log_Alleles_count]]-MIN(Table1[log_Alleles_count]))/(MAX(Table1[log_Alleles_count])-MIN(Table1[log_Alleles_count]))</f>
        <v>0.57837981674116878</v>
      </c>
      <c r="Z267">
        <v>0.69189999999999996</v>
      </c>
      <c r="AA267">
        <v>0.67400000000000004</v>
      </c>
      <c r="AB267">
        <v>0.74580000000000002</v>
      </c>
      <c r="AC267">
        <v>0.56310000000000004</v>
      </c>
      <c r="AD267" t="s">
        <v>82</v>
      </c>
      <c r="AE267" t="s">
        <v>82</v>
      </c>
      <c r="AF267">
        <v>0</v>
      </c>
      <c r="AG267">
        <v>1</v>
      </c>
      <c r="AH267" t="s">
        <v>563</v>
      </c>
      <c r="AI267" t="s">
        <v>348</v>
      </c>
      <c r="AJ267" t="s">
        <v>673</v>
      </c>
      <c r="AK267">
        <v>1</v>
      </c>
      <c r="AL267" t="s">
        <v>236</v>
      </c>
      <c r="AM267" s="12">
        <v>1</v>
      </c>
      <c r="AN267">
        <f>(Table1[[#This Row],[HEG_expr_score]]-MIN(Table1[HEG_expr_score]))/(MAX(Table1[HEG_expr_score])-MIN(Table1[HEG_expr_score]))</f>
        <v>0.33333333333333331</v>
      </c>
      <c r="AO267">
        <f t="shared" si="4"/>
        <v>3.5016580299009283</v>
      </c>
      <c r="AP267">
        <v>381</v>
      </c>
    </row>
    <row r="268" spans="1:42" hidden="1" x14ac:dyDescent="0.3">
      <c r="A268">
        <v>70686</v>
      </c>
      <c r="B268" t="s">
        <v>2292</v>
      </c>
      <c r="C268">
        <f>LEN(Table1[[#This Row],[TCE_sequence]])</f>
        <v>15</v>
      </c>
      <c r="D268" t="s">
        <v>25</v>
      </c>
      <c r="E268">
        <v>1</v>
      </c>
      <c r="F268">
        <f>LOG10(Table1[[#This Row],[Mtb_NP_Prtn_count]]+1)</f>
        <v>0.3010299956639812</v>
      </c>
      <c r="G268">
        <f>(Table1[[#This Row],[log_Mtb_NP_Prtn_count]]-MIN(Table1[log_Mtb_NP_Prtn_count]))/(MAX(Table1[log_Mtb_NP_Prtn_count])-MIN(Table1[log_Mtb_NP_Prtn_count]))</f>
        <v>0.23137821315975918</v>
      </c>
      <c r="H268" t="s">
        <v>241</v>
      </c>
      <c r="I268">
        <v>1</v>
      </c>
      <c r="J268" t="s">
        <v>82</v>
      </c>
      <c r="K268">
        <v>0</v>
      </c>
      <c r="L268" t="s">
        <v>82</v>
      </c>
      <c r="M268">
        <v>0</v>
      </c>
      <c r="N268" t="s">
        <v>495</v>
      </c>
      <c r="O268" t="s">
        <v>496</v>
      </c>
      <c r="P268" t="s">
        <v>496</v>
      </c>
      <c r="Q268" t="s">
        <v>496</v>
      </c>
      <c r="R268" t="s">
        <v>418</v>
      </c>
      <c r="S268">
        <v>2</v>
      </c>
      <c r="T268">
        <f>LOG10(Table1[[#This Row],[Locus_count]]+1)</f>
        <v>0.47712125471966244</v>
      </c>
      <c r="U268">
        <f>(Table1[[#This Row],[log_Locus_count]]-MIN(Table1[log_Locus_count]))/(MAX(Table1[log_Locus_count])-MIN(Table1[log_Locus_count]))</f>
        <v>0.52832083357371873</v>
      </c>
      <c r="V268" t="s">
        <v>2293</v>
      </c>
      <c r="W268">
        <v>20</v>
      </c>
      <c r="X268">
        <f>LOG10(Table1[[#This Row],[Alleles_count]]+1)</f>
        <v>1.3222192947339193</v>
      </c>
      <c r="Y268">
        <f>(Table1[[#This Row],[log_Alleles_count]]-MIN(Table1[log_Alleles_count]))/(MAX(Table1[log_Alleles_count])-MIN(Table1[log_Alleles_count]))</f>
        <v>0.65024286805249976</v>
      </c>
      <c r="Z268">
        <v>0.90720000000000001</v>
      </c>
      <c r="AA268">
        <v>0.80989999999999995</v>
      </c>
      <c r="AB268">
        <v>0.91790000000000005</v>
      </c>
      <c r="AC268">
        <v>0.34329999999999999</v>
      </c>
      <c r="AD268" t="s">
        <v>2294</v>
      </c>
      <c r="AE268" t="s">
        <v>2295</v>
      </c>
      <c r="AF268">
        <v>1</v>
      </c>
      <c r="AG268">
        <v>1</v>
      </c>
      <c r="AH268" t="s">
        <v>563</v>
      </c>
      <c r="AI268" t="s">
        <v>241</v>
      </c>
      <c r="AJ268" t="s">
        <v>2296</v>
      </c>
      <c r="AK268">
        <v>1</v>
      </c>
      <c r="AL268" t="s">
        <v>236</v>
      </c>
      <c r="AM268" s="12">
        <v>1</v>
      </c>
      <c r="AN268">
        <f>(Table1[[#This Row],[HEG_expr_score]]-MIN(Table1[HEG_expr_score]))/(MAX(Table1[HEG_expr_score])-MIN(Table1[HEG_expr_score]))</f>
        <v>0.33333333333333331</v>
      </c>
      <c r="AO268">
        <f t="shared" si="4"/>
        <v>3.650475248119311</v>
      </c>
      <c r="AP268">
        <v>353</v>
      </c>
    </row>
    <row r="269" spans="1:42" hidden="1" x14ac:dyDescent="0.3">
      <c r="A269">
        <v>70687</v>
      </c>
      <c r="B269" t="s">
        <v>2082</v>
      </c>
      <c r="C269">
        <f>LEN(Table1[[#This Row],[TCE_sequence]])</f>
        <v>20</v>
      </c>
      <c r="D269" t="s">
        <v>25</v>
      </c>
      <c r="E269">
        <v>1</v>
      </c>
      <c r="F269">
        <f>LOG10(Table1[[#This Row],[Mtb_NP_Prtn_count]]+1)</f>
        <v>0.3010299956639812</v>
      </c>
      <c r="G269">
        <f>(Table1[[#This Row],[log_Mtb_NP_Prtn_count]]-MIN(Table1[log_Mtb_NP_Prtn_count]))/(MAX(Table1[log_Mtb_NP_Prtn_count])-MIN(Table1[log_Mtb_NP_Prtn_count]))</f>
        <v>0.23137821315975918</v>
      </c>
      <c r="H269" t="s">
        <v>241</v>
      </c>
      <c r="I269">
        <v>1</v>
      </c>
      <c r="J269" t="s">
        <v>82</v>
      </c>
      <c r="K269">
        <v>0</v>
      </c>
      <c r="L269" t="s">
        <v>82</v>
      </c>
      <c r="M269">
        <v>0</v>
      </c>
      <c r="N269" t="s">
        <v>495</v>
      </c>
      <c r="O269" t="s">
        <v>496</v>
      </c>
      <c r="P269" t="s">
        <v>496</v>
      </c>
      <c r="Q269" t="s">
        <v>496</v>
      </c>
      <c r="R269" t="s">
        <v>385</v>
      </c>
      <c r="S269">
        <v>3</v>
      </c>
      <c r="T269">
        <f>LOG10(Table1[[#This Row],[Locus_count]]+1)</f>
        <v>0.6020599913279624</v>
      </c>
      <c r="U269">
        <f>(Table1[[#This Row],[log_Locus_count]]-MIN(Table1[log_Locus_count]))/(MAX(Table1[log_Locus_count])-MIN(Table1[log_Locus_count]))</f>
        <v>0.66666666666666674</v>
      </c>
      <c r="V269" t="s">
        <v>2083</v>
      </c>
      <c r="W269">
        <v>41</v>
      </c>
      <c r="X269">
        <f>LOG10(Table1[[#This Row],[Alleles_count]]+1)</f>
        <v>1.6232492903979006</v>
      </c>
      <c r="Y269">
        <f>(Table1[[#This Row],[log_Alleles_count]]-MIN(Table1[log_Alleles_count]))/(MAX(Table1[log_Alleles_count])-MIN(Table1[log_Alleles_count]))</f>
        <v>0.79828382353543237</v>
      </c>
      <c r="Z269">
        <v>0.98380000000000001</v>
      </c>
      <c r="AA269">
        <v>0.95230000000000004</v>
      </c>
      <c r="AB269">
        <v>0.98839999999999995</v>
      </c>
      <c r="AC269">
        <v>0.75739999999999996</v>
      </c>
      <c r="AD269" t="s">
        <v>2084</v>
      </c>
      <c r="AE269" t="s">
        <v>2085</v>
      </c>
      <c r="AF269">
        <v>2</v>
      </c>
      <c r="AG269">
        <v>1</v>
      </c>
      <c r="AH269" t="s">
        <v>563</v>
      </c>
      <c r="AI269" t="s">
        <v>241</v>
      </c>
      <c r="AJ269" t="s">
        <v>1220</v>
      </c>
      <c r="AK269">
        <v>1</v>
      </c>
      <c r="AL269" t="s">
        <v>236</v>
      </c>
      <c r="AM269" s="10">
        <v>1</v>
      </c>
      <c r="AN269">
        <f>(Table1[[#This Row],[HEG_expr_score]]-MIN(Table1[HEG_expr_score]))/(MAX(Table1[HEG_expr_score])-MIN(Table1[HEG_expr_score]))</f>
        <v>0.33333333333333331</v>
      </c>
      <c r="AO269">
        <f t="shared" si="4"/>
        <v>4.0134620366951914</v>
      </c>
      <c r="AP269">
        <v>274</v>
      </c>
    </row>
    <row r="270" spans="1:42" hidden="1" x14ac:dyDescent="0.3">
      <c r="A270">
        <v>70720</v>
      </c>
      <c r="B270" t="s">
        <v>1863</v>
      </c>
      <c r="C270">
        <f>LEN(Table1[[#This Row],[TCE_sequence]])</f>
        <v>15</v>
      </c>
      <c r="D270" t="s">
        <v>25</v>
      </c>
      <c r="E270">
        <v>1</v>
      </c>
      <c r="F270">
        <f>LOG10(Table1[[#This Row],[Mtb_NP_Prtn_count]]+1)</f>
        <v>0.3010299956639812</v>
      </c>
      <c r="G270">
        <f>(Table1[[#This Row],[log_Mtb_NP_Prtn_count]]-MIN(Table1[log_Mtb_NP_Prtn_count]))/(MAX(Table1[log_Mtb_NP_Prtn_count])-MIN(Table1[log_Mtb_NP_Prtn_count]))</f>
        <v>0.23137821315975918</v>
      </c>
      <c r="H270" t="s">
        <v>241</v>
      </c>
      <c r="I270">
        <v>1</v>
      </c>
      <c r="J270" t="s">
        <v>82</v>
      </c>
      <c r="K270">
        <v>0</v>
      </c>
      <c r="L270" t="s">
        <v>82</v>
      </c>
      <c r="M270">
        <v>0</v>
      </c>
      <c r="N270" t="s">
        <v>495</v>
      </c>
      <c r="O270" t="s">
        <v>496</v>
      </c>
      <c r="P270" t="s">
        <v>496</v>
      </c>
      <c r="Q270" t="s">
        <v>496</v>
      </c>
      <c r="R270" t="s">
        <v>395</v>
      </c>
      <c r="S270">
        <v>5</v>
      </c>
      <c r="T270">
        <f>LOG10(Table1[[#This Row],[Locus_count]]+1)</f>
        <v>0.77815125038364363</v>
      </c>
      <c r="U270">
        <f>(Table1[[#This Row],[log_Locus_count]]-MIN(Table1[log_Locus_count]))/(MAX(Table1[log_Locus_count])-MIN(Table1[log_Locus_count]))</f>
        <v>0.8616541669070521</v>
      </c>
      <c r="V270" t="s">
        <v>1864</v>
      </c>
      <c r="W270">
        <v>44</v>
      </c>
      <c r="X270">
        <f>LOG10(Table1[[#This Row],[Alleles_count]]+1)</f>
        <v>1.6532125137753437</v>
      </c>
      <c r="Y270">
        <f>(Table1[[#This Row],[log_Alleles_count]]-MIN(Table1[log_Alleles_count]))/(MAX(Table1[log_Alleles_count])-MIN(Table1[log_Alleles_count]))</f>
        <v>0.81301917975254701</v>
      </c>
      <c r="Z270">
        <v>0.99419999999999997</v>
      </c>
      <c r="AA270">
        <v>0.99490000000000001</v>
      </c>
      <c r="AB270">
        <v>0.98799999999999999</v>
      </c>
      <c r="AC270">
        <v>0.2888</v>
      </c>
      <c r="AD270" t="s">
        <v>1865</v>
      </c>
      <c r="AE270" t="s">
        <v>1866</v>
      </c>
      <c r="AF270">
        <v>1</v>
      </c>
      <c r="AG270">
        <v>1</v>
      </c>
      <c r="AH270" t="s">
        <v>563</v>
      </c>
      <c r="AI270" t="s">
        <v>241</v>
      </c>
      <c r="AJ270" t="s">
        <v>1397</v>
      </c>
      <c r="AK270">
        <v>1</v>
      </c>
      <c r="AL270" t="s">
        <v>236</v>
      </c>
      <c r="AM270" s="10">
        <v>1</v>
      </c>
      <c r="AN270">
        <f>(Table1[[#This Row],[HEG_expr_score]]-MIN(Table1[HEG_expr_score]))/(MAX(Table1[HEG_expr_score])-MIN(Table1[HEG_expr_score]))</f>
        <v>0.33333333333333331</v>
      </c>
      <c r="AO270">
        <f t="shared" si="4"/>
        <v>4.2335848931526918</v>
      </c>
      <c r="AP270">
        <v>196</v>
      </c>
    </row>
    <row r="271" spans="1:42" hidden="1" x14ac:dyDescent="0.3">
      <c r="A271">
        <v>70980</v>
      </c>
      <c r="B271" t="s">
        <v>3002</v>
      </c>
      <c r="C271">
        <f>LEN(Table1[[#This Row],[TCE_sequence]])</f>
        <v>20</v>
      </c>
      <c r="D271" t="s">
        <v>34</v>
      </c>
      <c r="E271">
        <v>1</v>
      </c>
      <c r="F271">
        <f>LOG10(Table1[[#This Row],[Mtb_NP_Prtn_count]]+1)</f>
        <v>0.3010299956639812</v>
      </c>
      <c r="G271">
        <f>(Table1[[#This Row],[log_Mtb_NP_Prtn_count]]-MIN(Table1[log_Mtb_NP_Prtn_count]))/(MAX(Table1[log_Mtb_NP_Prtn_count])-MIN(Table1[log_Mtb_NP_Prtn_count]))</f>
        <v>0.23137821315975918</v>
      </c>
      <c r="H271" t="s">
        <v>279</v>
      </c>
      <c r="I271">
        <v>1</v>
      </c>
      <c r="J271" t="s">
        <v>82</v>
      </c>
      <c r="K271">
        <v>0</v>
      </c>
      <c r="L271" t="s">
        <v>82</v>
      </c>
      <c r="M271">
        <v>0</v>
      </c>
      <c r="N271" t="s">
        <v>495</v>
      </c>
      <c r="O271" t="s">
        <v>496</v>
      </c>
      <c r="P271" t="s">
        <v>496</v>
      </c>
      <c r="Q271" t="s">
        <v>496</v>
      </c>
      <c r="R271" t="s">
        <v>82</v>
      </c>
      <c r="S271">
        <v>0</v>
      </c>
      <c r="T271">
        <f>LOG10(Table1[[#This Row],[Locus_count]]+1)</f>
        <v>0</v>
      </c>
      <c r="U271">
        <f>(Table1[[#This Row],[log_Locus_count]]-MIN(Table1[log_Locus_count]))/(MAX(Table1[log_Locus_count])-MIN(Table1[log_Locus_count]))</f>
        <v>0</v>
      </c>
      <c r="V271" t="s">
        <v>82</v>
      </c>
      <c r="W271">
        <v>0</v>
      </c>
      <c r="X271">
        <f>LOG10(Table1[[#This Row],[Alleles_count]]+1)</f>
        <v>0</v>
      </c>
      <c r="Y271">
        <f>(Table1[[#This Row],[log_Alleles_count]]-MIN(Table1[log_Alleles_count]))/(MAX(Table1[log_Alleles_count])-MIN(Table1[log_Alleles_count]))</f>
        <v>0</v>
      </c>
      <c r="Z271">
        <v>0</v>
      </c>
      <c r="AA271">
        <v>0</v>
      </c>
      <c r="AB271">
        <v>0</v>
      </c>
      <c r="AC271">
        <v>0</v>
      </c>
      <c r="AD271" t="s">
        <v>82</v>
      </c>
      <c r="AE271" t="s">
        <v>82</v>
      </c>
      <c r="AF271">
        <v>0</v>
      </c>
      <c r="AG271">
        <v>1</v>
      </c>
      <c r="AH271" t="s">
        <v>563</v>
      </c>
      <c r="AI271" t="s">
        <v>279</v>
      </c>
      <c r="AJ271" t="s">
        <v>2440</v>
      </c>
      <c r="AK271">
        <v>1</v>
      </c>
      <c r="AL271" t="s">
        <v>236</v>
      </c>
      <c r="AM271" s="10">
        <v>1</v>
      </c>
      <c r="AN271">
        <f>(Table1[[#This Row],[HEG_expr_score]]-MIN(Table1[HEG_expr_score]))/(MAX(Table1[HEG_expr_score])-MIN(Table1[HEG_expr_score]))</f>
        <v>0.33333333333333331</v>
      </c>
      <c r="AO271">
        <f t="shared" si="4"/>
        <v>1.5647115464930925</v>
      </c>
      <c r="AP271">
        <v>602</v>
      </c>
    </row>
    <row r="272" spans="1:42" hidden="1" x14ac:dyDescent="0.3">
      <c r="A272">
        <v>71944</v>
      </c>
      <c r="B272" t="s">
        <v>1795</v>
      </c>
      <c r="C272">
        <f>LEN(Table1[[#This Row],[TCE_sequence]])</f>
        <v>18</v>
      </c>
      <c r="D272" t="s">
        <v>30</v>
      </c>
      <c r="E272">
        <v>1</v>
      </c>
      <c r="F272">
        <f>LOG10(Table1[[#This Row],[Mtb_NP_Prtn_count]]+1)</f>
        <v>0.3010299956639812</v>
      </c>
      <c r="G272">
        <f>(Table1[[#This Row],[log_Mtb_NP_Prtn_count]]-MIN(Table1[log_Mtb_NP_Prtn_count]))/(MAX(Table1[log_Mtb_NP_Prtn_count])-MIN(Table1[log_Mtb_NP_Prtn_count]))</f>
        <v>0.23137821315975918</v>
      </c>
      <c r="H272" t="s">
        <v>244</v>
      </c>
      <c r="I272">
        <v>1</v>
      </c>
      <c r="J272" t="s">
        <v>82</v>
      </c>
      <c r="K272">
        <v>0</v>
      </c>
      <c r="L272" t="s">
        <v>82</v>
      </c>
      <c r="M272">
        <v>0</v>
      </c>
      <c r="N272" t="s">
        <v>495</v>
      </c>
      <c r="O272" t="s">
        <v>496</v>
      </c>
      <c r="P272" t="s">
        <v>496</v>
      </c>
      <c r="Q272" t="s">
        <v>496</v>
      </c>
      <c r="R272" t="s">
        <v>437</v>
      </c>
      <c r="S272">
        <v>6</v>
      </c>
      <c r="T272">
        <f>LOG10(Table1[[#This Row],[Locus_count]]+1)</f>
        <v>0.84509804001425681</v>
      </c>
      <c r="U272">
        <f>(Table1[[#This Row],[log_Locus_count]]-MIN(Table1[log_Locus_count]))/(MAX(Table1[log_Locus_count])-MIN(Table1[log_Locus_count]))</f>
        <v>0.93578497401920135</v>
      </c>
      <c r="V272" t="s">
        <v>1796</v>
      </c>
      <c r="W272">
        <v>40</v>
      </c>
      <c r="X272">
        <f>LOG10(Table1[[#This Row],[Alleles_count]]+1)</f>
        <v>1.6127838567197355</v>
      </c>
      <c r="Y272">
        <f>(Table1[[#This Row],[log_Alleles_count]]-MIN(Table1[log_Alleles_count]))/(MAX(Table1[log_Alleles_count])-MIN(Table1[log_Alleles_count]))</f>
        <v>0.7931371178131621</v>
      </c>
      <c r="Z272">
        <v>1</v>
      </c>
      <c r="AA272">
        <v>0.99990000000000001</v>
      </c>
      <c r="AB272">
        <v>0.98909999999999998</v>
      </c>
      <c r="AC272">
        <v>0.43840000000000001</v>
      </c>
      <c r="AD272" t="s">
        <v>82</v>
      </c>
      <c r="AE272" t="s">
        <v>82</v>
      </c>
      <c r="AF272">
        <v>0</v>
      </c>
      <c r="AG272">
        <v>0.98899999999999999</v>
      </c>
      <c r="AH272" t="s">
        <v>613</v>
      </c>
      <c r="AI272" t="s">
        <v>244</v>
      </c>
      <c r="AJ272" t="s">
        <v>1797</v>
      </c>
      <c r="AK272">
        <v>1</v>
      </c>
      <c r="AL272" t="s">
        <v>236</v>
      </c>
      <c r="AM272" s="10">
        <v>1</v>
      </c>
      <c r="AN272">
        <f>(Table1[[#This Row],[HEG_expr_score]]-MIN(Table1[HEG_expr_score]))/(MAX(Table1[HEG_expr_score])-MIN(Table1[HEG_expr_score]))</f>
        <v>0.33333333333333331</v>
      </c>
      <c r="AO272">
        <f t="shared" si="4"/>
        <v>4.2826336383254553</v>
      </c>
      <c r="AP272">
        <v>176</v>
      </c>
    </row>
    <row r="273" spans="1:42" hidden="1" x14ac:dyDescent="0.3">
      <c r="A273">
        <v>72085</v>
      </c>
      <c r="B273" t="s">
        <v>519</v>
      </c>
      <c r="C273">
        <f>LEN(Table1[[#This Row],[TCE_sequence]])</f>
        <v>15</v>
      </c>
      <c r="D273" t="s">
        <v>520</v>
      </c>
      <c r="E273">
        <v>2</v>
      </c>
      <c r="F273">
        <f>LOG10(Table1[[#This Row],[Mtb_NP_Prtn_count]]+1)</f>
        <v>0.47712125471966244</v>
      </c>
      <c r="G273">
        <f>(Table1[[#This Row],[log_Mtb_NP_Prtn_count]]-MIN(Table1[log_Mtb_NP_Prtn_count]))/(MAX(Table1[log_Mtb_NP_Prtn_count])-MIN(Table1[log_Mtb_NP_Prtn_count]))</f>
        <v>0.36672579134208461</v>
      </c>
      <c r="H273" t="s">
        <v>521</v>
      </c>
      <c r="I273">
        <v>2</v>
      </c>
      <c r="J273" t="s">
        <v>82</v>
      </c>
      <c r="K273">
        <v>0</v>
      </c>
      <c r="L273" t="s">
        <v>522</v>
      </c>
      <c r="M273">
        <v>2</v>
      </c>
      <c r="N273" t="s">
        <v>496</v>
      </c>
      <c r="O273" t="s">
        <v>496</v>
      </c>
      <c r="P273" t="s">
        <v>495</v>
      </c>
      <c r="Q273" t="s">
        <v>496</v>
      </c>
      <c r="R273" t="s">
        <v>409</v>
      </c>
      <c r="S273">
        <v>1</v>
      </c>
      <c r="T273">
        <f>LOG10(Table1[[#This Row],[Locus_count]]+1)</f>
        <v>0.3010299956639812</v>
      </c>
      <c r="U273">
        <f>(Table1[[#This Row],[log_Locus_count]]-MIN(Table1[log_Locus_count]))/(MAX(Table1[log_Locus_count])-MIN(Table1[log_Locus_count]))</f>
        <v>0.33333333333333337</v>
      </c>
      <c r="V273" t="s">
        <v>523</v>
      </c>
      <c r="W273">
        <v>14</v>
      </c>
      <c r="X273">
        <f>LOG10(Table1[[#This Row],[Alleles_count]]+1)</f>
        <v>1.1760912590556813</v>
      </c>
      <c r="Y273">
        <f>(Table1[[#This Row],[log_Alleles_count]]-MIN(Table1[log_Alleles_count]))/(MAX(Table1[log_Alleles_count])-MIN(Table1[log_Alleles_count]))</f>
        <v>0.57837981674116878</v>
      </c>
      <c r="Z273">
        <v>0.1162</v>
      </c>
      <c r="AA273">
        <v>0.17080000000000001</v>
      </c>
      <c r="AB273">
        <v>0.19989999999999999</v>
      </c>
      <c r="AC273">
        <v>0.35039999999999999</v>
      </c>
      <c r="AD273" t="s">
        <v>82</v>
      </c>
      <c r="AE273" t="s">
        <v>82</v>
      </c>
      <c r="AF273">
        <v>0</v>
      </c>
      <c r="AG273">
        <v>1</v>
      </c>
      <c r="AH273" t="s">
        <v>524</v>
      </c>
      <c r="AI273" t="s">
        <v>521</v>
      </c>
      <c r="AJ273" t="s">
        <v>525</v>
      </c>
      <c r="AK273">
        <v>2</v>
      </c>
      <c r="AL273" t="s">
        <v>236</v>
      </c>
      <c r="AM273" s="10">
        <v>1</v>
      </c>
      <c r="AN273">
        <f>(Table1[[#This Row],[HEG_expr_score]]-MIN(Table1[HEG_expr_score]))/(MAX(Table1[HEG_expr_score])-MIN(Table1[HEG_expr_score]))</f>
        <v>0.33333333333333331</v>
      </c>
      <c r="AO273">
        <f t="shared" si="4"/>
        <v>2.7279722747499204</v>
      </c>
      <c r="AP273">
        <v>510</v>
      </c>
    </row>
    <row r="274" spans="1:42" hidden="1" x14ac:dyDescent="0.3">
      <c r="A274">
        <v>72312</v>
      </c>
      <c r="B274" t="s">
        <v>2775</v>
      </c>
      <c r="C274">
        <f>LEN(Table1[[#This Row],[TCE_sequence]])</f>
        <v>20</v>
      </c>
      <c r="D274" t="s">
        <v>1255</v>
      </c>
      <c r="E274">
        <v>3</v>
      </c>
      <c r="F274">
        <f>LOG10(Table1[[#This Row],[Mtb_NP_Prtn_count]]+1)</f>
        <v>0.6020599913279624</v>
      </c>
      <c r="G274">
        <f>(Table1[[#This Row],[log_Mtb_NP_Prtn_count]]-MIN(Table1[log_Mtb_NP_Prtn_count]))/(MAX(Table1[log_Mtb_NP_Prtn_count])-MIN(Table1[log_Mtb_NP_Prtn_count]))</f>
        <v>0.46275642631951835</v>
      </c>
      <c r="H274" t="s">
        <v>1256</v>
      </c>
      <c r="I274">
        <v>3</v>
      </c>
      <c r="J274" t="s">
        <v>82</v>
      </c>
      <c r="K274">
        <v>0</v>
      </c>
      <c r="L274" t="s">
        <v>1257</v>
      </c>
      <c r="M274">
        <v>3</v>
      </c>
      <c r="N274" t="s">
        <v>496</v>
      </c>
      <c r="O274" t="s">
        <v>496</v>
      </c>
      <c r="P274" t="s">
        <v>495</v>
      </c>
      <c r="Q274" t="s">
        <v>496</v>
      </c>
      <c r="R274" t="s">
        <v>417</v>
      </c>
      <c r="S274">
        <v>1</v>
      </c>
      <c r="T274">
        <f>LOG10(Table1[[#This Row],[Locus_count]]+1)</f>
        <v>0.3010299956639812</v>
      </c>
      <c r="U274">
        <f>(Table1[[#This Row],[log_Locus_count]]-MIN(Table1[log_Locus_count]))/(MAX(Table1[log_Locus_count])-MIN(Table1[log_Locus_count]))</f>
        <v>0.33333333333333337</v>
      </c>
      <c r="V274" t="s">
        <v>1150</v>
      </c>
      <c r="W274">
        <v>1</v>
      </c>
      <c r="X274">
        <f>LOG10(Table1[[#This Row],[Alleles_count]]+1)</f>
        <v>0.3010299956639812</v>
      </c>
      <c r="Y274">
        <f>(Table1[[#This Row],[log_Alleles_count]]-MIN(Table1[log_Alleles_count]))/(MAX(Table1[log_Alleles_count])-MIN(Table1[log_Alleles_count]))</f>
        <v>0.14804095548293261</v>
      </c>
      <c r="Z274">
        <v>0.31459999999999999</v>
      </c>
      <c r="AA274">
        <v>0.31630000000000003</v>
      </c>
      <c r="AB274">
        <v>0.4511</v>
      </c>
      <c r="AC274">
        <v>0.2114</v>
      </c>
      <c r="AD274" t="s">
        <v>1259</v>
      </c>
      <c r="AE274" t="s">
        <v>2776</v>
      </c>
      <c r="AF274">
        <v>1</v>
      </c>
      <c r="AG274">
        <v>1</v>
      </c>
      <c r="AH274" t="s">
        <v>1450</v>
      </c>
      <c r="AI274" t="s">
        <v>1605</v>
      </c>
      <c r="AJ274" t="s">
        <v>2777</v>
      </c>
      <c r="AK274">
        <v>3</v>
      </c>
      <c r="AL274" t="s">
        <v>236</v>
      </c>
      <c r="AM274" s="12">
        <v>1</v>
      </c>
      <c r="AN274">
        <f>(Table1[[#This Row],[HEG_expr_score]]-MIN(Table1[HEG_expr_score]))/(MAX(Table1[HEG_expr_score])-MIN(Table1[HEG_expr_score]))</f>
        <v>0.33333333333333331</v>
      </c>
      <c r="AO274">
        <f t="shared" si="4"/>
        <v>2.5920640484691178</v>
      </c>
      <c r="AP274">
        <v>533</v>
      </c>
    </row>
    <row r="275" spans="1:42" hidden="1" x14ac:dyDescent="0.3">
      <c r="A275">
        <v>72314</v>
      </c>
      <c r="B275" t="s">
        <v>1254</v>
      </c>
      <c r="C275">
        <f>LEN(Table1[[#This Row],[TCE_sequence]])</f>
        <v>20</v>
      </c>
      <c r="D275" t="s">
        <v>1255</v>
      </c>
      <c r="E275">
        <v>3</v>
      </c>
      <c r="F275">
        <f>LOG10(Table1[[#This Row],[Mtb_NP_Prtn_count]]+1)</f>
        <v>0.6020599913279624</v>
      </c>
      <c r="G275">
        <f>(Table1[[#This Row],[log_Mtb_NP_Prtn_count]]-MIN(Table1[log_Mtb_NP_Prtn_count]))/(MAX(Table1[log_Mtb_NP_Prtn_count])-MIN(Table1[log_Mtb_NP_Prtn_count]))</f>
        <v>0.46275642631951835</v>
      </c>
      <c r="H275" t="s">
        <v>1256</v>
      </c>
      <c r="I275">
        <v>3</v>
      </c>
      <c r="J275" t="s">
        <v>82</v>
      </c>
      <c r="K275">
        <v>0</v>
      </c>
      <c r="L275" t="s">
        <v>1257</v>
      </c>
      <c r="M275">
        <v>3</v>
      </c>
      <c r="N275" t="s">
        <v>496</v>
      </c>
      <c r="O275" t="s">
        <v>496</v>
      </c>
      <c r="P275" t="s">
        <v>495</v>
      </c>
      <c r="Q275" t="s">
        <v>496</v>
      </c>
      <c r="R275" t="s">
        <v>412</v>
      </c>
      <c r="S275">
        <v>7</v>
      </c>
      <c r="T275">
        <f>LOG10(Table1[[#This Row],[Locus_count]]+1)</f>
        <v>0.90308998699194354</v>
      </c>
      <c r="U275">
        <f>(Table1[[#This Row],[log_Locus_count]]-MIN(Table1[log_Locus_count]))/(MAX(Table1[log_Locus_count])-MIN(Table1[log_Locus_count]))</f>
        <v>1</v>
      </c>
      <c r="V275" t="s">
        <v>1258</v>
      </c>
      <c r="W275">
        <v>75</v>
      </c>
      <c r="X275">
        <f>LOG10(Table1[[#This Row],[Alleles_count]]+1)</f>
        <v>1.8808135922807914</v>
      </c>
      <c r="Y275">
        <f>(Table1[[#This Row],[log_Alleles_count]]-MIN(Table1[log_Alleles_count]))/(MAX(Table1[log_Alleles_count])-MIN(Table1[log_Alleles_count]))</f>
        <v>0.92494915887829166</v>
      </c>
      <c r="Z275">
        <v>1</v>
      </c>
      <c r="AA275">
        <v>1</v>
      </c>
      <c r="AB275">
        <v>0.99990000000000001</v>
      </c>
      <c r="AC275">
        <v>0.97729999999999995</v>
      </c>
      <c r="AD275" t="s">
        <v>1259</v>
      </c>
      <c r="AE275" t="s">
        <v>1260</v>
      </c>
      <c r="AF275">
        <v>1</v>
      </c>
      <c r="AG275">
        <v>1</v>
      </c>
      <c r="AH275" t="s">
        <v>1261</v>
      </c>
      <c r="AI275" t="s">
        <v>1262</v>
      </c>
      <c r="AJ275" t="s">
        <v>1263</v>
      </c>
      <c r="AK275">
        <v>3</v>
      </c>
      <c r="AL275" t="s">
        <v>236</v>
      </c>
      <c r="AM275" s="10">
        <v>1</v>
      </c>
      <c r="AN275">
        <f>(Table1[[#This Row],[HEG_expr_score]]-MIN(Table1[HEG_expr_score]))/(MAX(Table1[HEG_expr_score])-MIN(Table1[HEG_expr_score]))</f>
        <v>0.33333333333333331</v>
      </c>
      <c r="AO275">
        <f t="shared" si="4"/>
        <v>4.7210389185311428</v>
      </c>
      <c r="AP275">
        <v>20</v>
      </c>
    </row>
    <row r="276" spans="1:42" hidden="1" x14ac:dyDescent="0.3">
      <c r="A276">
        <v>72323</v>
      </c>
      <c r="B276" t="s">
        <v>2930</v>
      </c>
      <c r="C276">
        <f>LEN(Table1[[#This Row],[TCE_sequence]])</f>
        <v>20</v>
      </c>
      <c r="D276" t="s">
        <v>34</v>
      </c>
      <c r="E276">
        <v>1</v>
      </c>
      <c r="F276">
        <f>LOG10(Table1[[#This Row],[Mtb_NP_Prtn_count]]+1)</f>
        <v>0.3010299956639812</v>
      </c>
      <c r="G276">
        <f>(Table1[[#This Row],[log_Mtb_NP_Prtn_count]]-MIN(Table1[log_Mtb_NP_Prtn_count]))/(MAX(Table1[log_Mtb_NP_Prtn_count])-MIN(Table1[log_Mtb_NP_Prtn_count]))</f>
        <v>0.23137821315975918</v>
      </c>
      <c r="H276" t="s">
        <v>279</v>
      </c>
      <c r="I276">
        <v>1</v>
      </c>
      <c r="J276" t="s">
        <v>82</v>
      </c>
      <c r="K276">
        <v>0</v>
      </c>
      <c r="L276" t="s">
        <v>82</v>
      </c>
      <c r="M276">
        <v>0</v>
      </c>
      <c r="N276" t="s">
        <v>495</v>
      </c>
      <c r="O276" t="s">
        <v>496</v>
      </c>
      <c r="P276" t="s">
        <v>496</v>
      </c>
      <c r="Q276" t="s">
        <v>496</v>
      </c>
      <c r="R276" t="s">
        <v>409</v>
      </c>
      <c r="S276">
        <v>1</v>
      </c>
      <c r="T276">
        <f>LOG10(Table1[[#This Row],[Locus_count]]+1)</f>
        <v>0.3010299956639812</v>
      </c>
      <c r="U276">
        <f>(Table1[[#This Row],[log_Locus_count]]-MIN(Table1[log_Locus_count]))/(MAX(Table1[log_Locus_count])-MIN(Table1[log_Locus_count]))</f>
        <v>0.33333333333333337</v>
      </c>
      <c r="V276" t="s">
        <v>1146</v>
      </c>
      <c r="W276">
        <v>1</v>
      </c>
      <c r="X276">
        <f>LOG10(Table1[[#This Row],[Alleles_count]]+1)</f>
        <v>0.3010299956639812</v>
      </c>
      <c r="Y276">
        <f>(Table1[[#This Row],[log_Alleles_count]]-MIN(Table1[log_Alleles_count]))/(MAX(Table1[log_Alleles_count])-MIN(Table1[log_Alleles_count]))</f>
        <v>0.14804095548293261</v>
      </c>
      <c r="Z276">
        <v>0</v>
      </c>
      <c r="AA276">
        <v>0</v>
      </c>
      <c r="AB276">
        <v>0</v>
      </c>
      <c r="AC276">
        <v>0</v>
      </c>
      <c r="AD276" t="s">
        <v>82</v>
      </c>
      <c r="AE276" t="s">
        <v>82</v>
      </c>
      <c r="AF276">
        <v>0</v>
      </c>
      <c r="AG276">
        <v>1</v>
      </c>
      <c r="AH276" t="s">
        <v>563</v>
      </c>
      <c r="AI276" t="s">
        <v>279</v>
      </c>
      <c r="AJ276" t="s">
        <v>2931</v>
      </c>
      <c r="AK276">
        <v>1</v>
      </c>
      <c r="AL276" t="s">
        <v>236</v>
      </c>
      <c r="AM276" s="10">
        <v>1</v>
      </c>
      <c r="AN276">
        <f>(Table1[[#This Row],[HEG_expr_score]]-MIN(Table1[HEG_expr_score]))/(MAX(Table1[HEG_expr_score])-MIN(Table1[HEG_expr_score]))</f>
        <v>0.33333333333333331</v>
      </c>
      <c r="AO276">
        <f t="shared" si="4"/>
        <v>2.0460858353093587</v>
      </c>
      <c r="AP276">
        <v>576</v>
      </c>
    </row>
    <row r="277" spans="1:42" hidden="1" x14ac:dyDescent="0.3">
      <c r="A277">
        <v>72613</v>
      </c>
      <c r="B277" t="s">
        <v>1643</v>
      </c>
      <c r="C277">
        <f>LEN(Table1[[#This Row],[TCE_sequence]])</f>
        <v>17</v>
      </c>
      <c r="D277" t="s">
        <v>53</v>
      </c>
      <c r="E277">
        <v>1</v>
      </c>
      <c r="F277">
        <f>LOG10(Table1[[#This Row],[Mtb_NP_Prtn_count]]+1)</f>
        <v>0.3010299956639812</v>
      </c>
      <c r="G277">
        <f>(Table1[[#This Row],[log_Mtb_NP_Prtn_count]]-MIN(Table1[log_Mtb_NP_Prtn_count]))/(MAX(Table1[log_Mtb_NP_Prtn_count])-MIN(Table1[log_Mtb_NP_Prtn_count]))</f>
        <v>0.23137821315975918</v>
      </c>
      <c r="H277" t="s">
        <v>291</v>
      </c>
      <c r="I277">
        <v>1</v>
      </c>
      <c r="J277" t="s">
        <v>82</v>
      </c>
      <c r="K277">
        <v>0</v>
      </c>
      <c r="L277" t="s">
        <v>1644</v>
      </c>
      <c r="M277">
        <v>5</v>
      </c>
      <c r="N277" t="s">
        <v>496</v>
      </c>
      <c r="O277" t="s">
        <v>496</v>
      </c>
      <c r="P277" t="s">
        <v>495</v>
      </c>
      <c r="Q277" t="s">
        <v>496</v>
      </c>
      <c r="R277" t="s">
        <v>433</v>
      </c>
      <c r="S277">
        <v>6</v>
      </c>
      <c r="T277">
        <f>LOG10(Table1[[#This Row],[Locus_count]]+1)</f>
        <v>0.84509804001425681</v>
      </c>
      <c r="U277">
        <f>(Table1[[#This Row],[log_Locus_count]]-MIN(Table1[log_Locus_count]))/(MAX(Table1[log_Locus_count])-MIN(Table1[log_Locus_count]))</f>
        <v>0.93578497401920135</v>
      </c>
      <c r="V277" t="s">
        <v>1645</v>
      </c>
      <c r="W277">
        <v>62</v>
      </c>
      <c r="X277">
        <f>LOG10(Table1[[#This Row],[Alleles_count]]+1)</f>
        <v>1.7993405494535817</v>
      </c>
      <c r="Y277">
        <f>(Table1[[#This Row],[log_Alleles_count]]-MIN(Table1[log_Alleles_count]))/(MAX(Table1[log_Alleles_count])-MIN(Table1[log_Alleles_count]))</f>
        <v>0.88488223106387798</v>
      </c>
      <c r="Z277">
        <v>1</v>
      </c>
      <c r="AA277">
        <v>1</v>
      </c>
      <c r="AB277">
        <v>0.99690000000000001</v>
      </c>
      <c r="AC277">
        <v>0.7974</v>
      </c>
      <c r="AD277" t="s">
        <v>82</v>
      </c>
      <c r="AE277" t="s">
        <v>82</v>
      </c>
      <c r="AF277">
        <v>0</v>
      </c>
      <c r="AG277">
        <v>0.98529999999999995</v>
      </c>
      <c r="AH277" t="s">
        <v>703</v>
      </c>
      <c r="AI277" t="s">
        <v>291</v>
      </c>
      <c r="AJ277" t="s">
        <v>1646</v>
      </c>
      <c r="AK277">
        <v>1</v>
      </c>
      <c r="AL277" t="s">
        <v>236</v>
      </c>
      <c r="AM277" s="10">
        <v>1</v>
      </c>
      <c r="AN277">
        <f>(Table1[[#This Row],[HEG_expr_score]]-MIN(Table1[HEG_expr_score]))/(MAX(Table1[HEG_expr_score])-MIN(Table1[HEG_expr_score]))</f>
        <v>0.33333333333333331</v>
      </c>
      <c r="AO277">
        <f t="shared" si="4"/>
        <v>4.3706787515761709</v>
      </c>
      <c r="AP277">
        <v>131</v>
      </c>
    </row>
    <row r="278" spans="1:42" hidden="1" x14ac:dyDescent="0.3">
      <c r="A278">
        <v>72965</v>
      </c>
      <c r="B278" t="s">
        <v>2724</v>
      </c>
      <c r="C278">
        <f>LEN(Table1[[#This Row],[TCE_sequence]])</f>
        <v>9</v>
      </c>
      <c r="D278" t="s">
        <v>32</v>
      </c>
      <c r="E278">
        <v>1</v>
      </c>
      <c r="F278">
        <f>LOG10(Table1[[#This Row],[Mtb_NP_Prtn_count]]+1)</f>
        <v>0.3010299956639812</v>
      </c>
      <c r="G278">
        <f>(Table1[[#This Row],[log_Mtb_NP_Prtn_count]]-MIN(Table1[log_Mtb_NP_Prtn_count]))/(MAX(Table1[log_Mtb_NP_Prtn_count])-MIN(Table1[log_Mtb_NP_Prtn_count]))</f>
        <v>0.23137821315975918</v>
      </c>
      <c r="H278" t="s">
        <v>250</v>
      </c>
      <c r="I278">
        <v>1</v>
      </c>
      <c r="J278" t="s">
        <v>82</v>
      </c>
      <c r="K278">
        <v>0</v>
      </c>
      <c r="L278" t="s">
        <v>82</v>
      </c>
      <c r="M278">
        <v>0</v>
      </c>
      <c r="N278" t="s">
        <v>495</v>
      </c>
      <c r="O278" t="s">
        <v>496</v>
      </c>
      <c r="P278" t="s">
        <v>496</v>
      </c>
      <c r="Q278" t="s">
        <v>496</v>
      </c>
      <c r="R278" t="s">
        <v>410</v>
      </c>
      <c r="S278">
        <v>1</v>
      </c>
      <c r="T278">
        <f>LOG10(Table1[[#This Row],[Locus_count]]+1)</f>
        <v>0.3010299956639812</v>
      </c>
      <c r="U278">
        <f>(Table1[[#This Row],[log_Locus_count]]-MIN(Table1[log_Locus_count]))/(MAX(Table1[log_Locus_count])-MIN(Table1[log_Locus_count]))</f>
        <v>0.33333333333333337</v>
      </c>
      <c r="V278" t="s">
        <v>2725</v>
      </c>
      <c r="W278">
        <v>7</v>
      </c>
      <c r="X278">
        <f>LOG10(Table1[[#This Row],[Alleles_count]]+1)</f>
        <v>0.90308998699194354</v>
      </c>
      <c r="Y278">
        <f>(Table1[[#This Row],[log_Alleles_count]]-MIN(Table1[log_Alleles_count]))/(MAX(Table1[log_Alleles_count])-MIN(Table1[log_Alleles_count]))</f>
        <v>0.44412286644879784</v>
      </c>
      <c r="Z278">
        <v>0.35270000000000001</v>
      </c>
      <c r="AA278">
        <v>0.26100000000000001</v>
      </c>
      <c r="AB278">
        <v>0.13780000000000001</v>
      </c>
      <c r="AC278">
        <v>0.1744</v>
      </c>
      <c r="AD278" t="s">
        <v>82</v>
      </c>
      <c r="AE278" t="s">
        <v>82</v>
      </c>
      <c r="AF278">
        <v>0</v>
      </c>
      <c r="AG278">
        <v>1</v>
      </c>
      <c r="AH278" t="s">
        <v>2726</v>
      </c>
      <c r="AI278" t="s">
        <v>250</v>
      </c>
      <c r="AJ278" t="s">
        <v>2727</v>
      </c>
      <c r="AK278">
        <v>1</v>
      </c>
      <c r="AL278" t="s">
        <v>236</v>
      </c>
      <c r="AM278" s="12">
        <v>1</v>
      </c>
      <c r="AN278">
        <f>(Table1[[#This Row],[HEG_expr_score]]-MIN(Table1[HEG_expr_score]))/(MAX(Table1[HEG_expr_score])-MIN(Table1[HEG_expr_score]))</f>
        <v>0.33333333333333331</v>
      </c>
      <c r="AO278">
        <f t="shared" si="4"/>
        <v>2.6948677462752237</v>
      </c>
      <c r="AP278">
        <v>517</v>
      </c>
    </row>
    <row r="279" spans="1:42" hidden="1" x14ac:dyDescent="0.3">
      <c r="A279">
        <v>72985</v>
      </c>
      <c r="B279" t="s">
        <v>713</v>
      </c>
      <c r="C279">
        <f>LEN(Table1[[#This Row],[TCE_sequence]])</f>
        <v>9</v>
      </c>
      <c r="D279" t="s">
        <v>635</v>
      </c>
      <c r="E279">
        <v>2</v>
      </c>
      <c r="F279">
        <f>LOG10(Table1[[#This Row],[Mtb_NP_Prtn_count]]+1)</f>
        <v>0.47712125471966244</v>
      </c>
      <c r="G279">
        <f>(Table1[[#This Row],[log_Mtb_NP_Prtn_count]]-MIN(Table1[log_Mtb_NP_Prtn_count]))/(MAX(Table1[log_Mtb_NP_Prtn_count])-MIN(Table1[log_Mtb_NP_Prtn_count]))</f>
        <v>0.36672579134208461</v>
      </c>
      <c r="H279" t="s">
        <v>636</v>
      </c>
      <c r="I279">
        <v>2</v>
      </c>
      <c r="J279" t="s">
        <v>714</v>
      </c>
      <c r="K279">
        <v>4</v>
      </c>
      <c r="L279" t="s">
        <v>82</v>
      </c>
      <c r="M279">
        <v>0</v>
      </c>
      <c r="N279" t="s">
        <v>496</v>
      </c>
      <c r="O279" t="s">
        <v>495</v>
      </c>
      <c r="P279" t="s">
        <v>496</v>
      </c>
      <c r="Q279" t="s">
        <v>496</v>
      </c>
      <c r="R279" t="s">
        <v>385</v>
      </c>
      <c r="S279">
        <v>3</v>
      </c>
      <c r="T279">
        <f>LOG10(Table1[[#This Row],[Locus_count]]+1)</f>
        <v>0.6020599913279624</v>
      </c>
      <c r="U279">
        <f>(Table1[[#This Row],[log_Locus_count]]-MIN(Table1[log_Locus_count]))/(MAX(Table1[log_Locus_count])-MIN(Table1[log_Locus_count]))</f>
        <v>0.66666666666666674</v>
      </c>
      <c r="V279" t="s">
        <v>715</v>
      </c>
      <c r="W279">
        <v>16</v>
      </c>
      <c r="X279">
        <f>LOG10(Table1[[#This Row],[Alleles_count]]+1)</f>
        <v>1.2304489213782739</v>
      </c>
      <c r="Y279">
        <f>(Table1[[#This Row],[log_Alleles_count]]-MIN(Table1[log_Alleles_count]))/(MAX(Table1[log_Alleles_count])-MIN(Table1[log_Alleles_count]))</f>
        <v>0.60511190451968278</v>
      </c>
      <c r="Z279">
        <v>0.64749999999999996</v>
      </c>
      <c r="AA279">
        <v>0.65390000000000004</v>
      </c>
      <c r="AB279">
        <v>0.752</v>
      </c>
      <c r="AC279">
        <v>0.59809999999999997</v>
      </c>
      <c r="AD279" t="s">
        <v>82</v>
      </c>
      <c r="AE279" t="s">
        <v>82</v>
      </c>
      <c r="AF279">
        <v>0</v>
      </c>
      <c r="AG279">
        <v>1</v>
      </c>
      <c r="AH279" t="s">
        <v>716</v>
      </c>
      <c r="AI279" t="s">
        <v>259</v>
      </c>
      <c r="AJ279" t="s">
        <v>717</v>
      </c>
      <c r="AK279">
        <v>1</v>
      </c>
      <c r="AL279" t="s">
        <v>236</v>
      </c>
      <c r="AM279" s="10">
        <v>1</v>
      </c>
      <c r="AN279">
        <f>(Table1[[#This Row],[HEG_expr_score]]-MIN(Table1[HEG_expr_score]))/(MAX(Table1[HEG_expr_score])-MIN(Table1[HEG_expr_score]))</f>
        <v>0.33333333333333331</v>
      </c>
      <c r="AO279">
        <f t="shared" si="4"/>
        <v>3.6193376958617676</v>
      </c>
      <c r="AP279">
        <v>357</v>
      </c>
    </row>
    <row r="280" spans="1:42" hidden="1" x14ac:dyDescent="0.3">
      <c r="A280">
        <v>73069</v>
      </c>
      <c r="B280" t="s">
        <v>2331</v>
      </c>
      <c r="C280">
        <f>LEN(Table1[[#This Row],[TCE_sequence]])</f>
        <v>17</v>
      </c>
      <c r="D280" t="s">
        <v>53</v>
      </c>
      <c r="E280">
        <v>1</v>
      </c>
      <c r="F280">
        <f>LOG10(Table1[[#This Row],[Mtb_NP_Prtn_count]]+1)</f>
        <v>0.3010299956639812</v>
      </c>
      <c r="G280">
        <f>(Table1[[#This Row],[log_Mtb_NP_Prtn_count]]-MIN(Table1[log_Mtb_NP_Prtn_count]))/(MAX(Table1[log_Mtb_NP_Prtn_count])-MIN(Table1[log_Mtb_NP_Prtn_count]))</f>
        <v>0.23137821315975918</v>
      </c>
      <c r="H280" t="s">
        <v>291</v>
      </c>
      <c r="I280">
        <v>1</v>
      </c>
      <c r="J280" t="s">
        <v>82</v>
      </c>
      <c r="K280">
        <v>0</v>
      </c>
      <c r="L280" t="s">
        <v>2332</v>
      </c>
      <c r="M280">
        <v>204</v>
      </c>
      <c r="N280" t="s">
        <v>496</v>
      </c>
      <c r="O280" t="s">
        <v>496</v>
      </c>
      <c r="P280" t="s">
        <v>495</v>
      </c>
      <c r="Q280" t="s">
        <v>496</v>
      </c>
      <c r="R280" t="s">
        <v>419</v>
      </c>
      <c r="S280">
        <v>3</v>
      </c>
      <c r="T280">
        <f>LOG10(Table1[[#This Row],[Locus_count]]+1)</f>
        <v>0.6020599913279624</v>
      </c>
      <c r="U280">
        <f>(Table1[[#This Row],[log_Locus_count]]-MIN(Table1[log_Locus_count]))/(MAX(Table1[log_Locus_count])-MIN(Table1[log_Locus_count]))</f>
        <v>0.66666666666666674</v>
      </c>
      <c r="V280" t="s">
        <v>2333</v>
      </c>
      <c r="W280">
        <v>6</v>
      </c>
      <c r="X280">
        <f>LOG10(Table1[[#This Row],[Alleles_count]]+1)</f>
        <v>0.84509804001425681</v>
      </c>
      <c r="Y280">
        <f>(Table1[[#This Row],[log_Alleles_count]]-MIN(Table1[log_Alleles_count]))/(MAX(Table1[log_Alleles_count])-MIN(Table1[log_Alleles_count]))</f>
        <v>0.41560350504112153</v>
      </c>
      <c r="Z280">
        <v>0.95089999999999997</v>
      </c>
      <c r="AA280">
        <v>0.98560000000000003</v>
      </c>
      <c r="AB280">
        <v>0.71540000000000004</v>
      </c>
      <c r="AC280">
        <v>0.70850000000000002</v>
      </c>
      <c r="AD280" t="s">
        <v>82</v>
      </c>
      <c r="AE280" t="s">
        <v>82</v>
      </c>
      <c r="AF280">
        <v>0</v>
      </c>
      <c r="AG280">
        <v>0.98529999999999995</v>
      </c>
      <c r="AH280" t="s">
        <v>703</v>
      </c>
      <c r="AI280" t="s">
        <v>291</v>
      </c>
      <c r="AJ280" t="s">
        <v>2334</v>
      </c>
      <c r="AK280">
        <v>1</v>
      </c>
      <c r="AL280" t="s">
        <v>236</v>
      </c>
      <c r="AM280" s="10">
        <v>1</v>
      </c>
      <c r="AN280">
        <f>(Table1[[#This Row],[HEG_expr_score]]-MIN(Table1[HEG_expr_score]))/(MAX(Table1[HEG_expr_score])-MIN(Table1[HEG_expr_score]))</f>
        <v>0.33333333333333331</v>
      </c>
      <c r="AO280">
        <f t="shared" si="4"/>
        <v>3.5831817182008807</v>
      </c>
      <c r="AP280">
        <v>368</v>
      </c>
    </row>
    <row r="281" spans="1:42" hidden="1" x14ac:dyDescent="0.3">
      <c r="A281">
        <v>73524</v>
      </c>
      <c r="B281" t="s">
        <v>2635</v>
      </c>
      <c r="C281">
        <f>LEN(Table1[[#This Row],[TCE_sequence]])</f>
        <v>17</v>
      </c>
      <c r="D281" t="s">
        <v>92</v>
      </c>
      <c r="E281">
        <v>1</v>
      </c>
      <c r="F281">
        <f>LOG10(Table1[[#This Row],[Mtb_NP_Prtn_count]]+1)</f>
        <v>0.3010299956639812</v>
      </c>
      <c r="G281">
        <f>(Table1[[#This Row],[log_Mtb_NP_Prtn_count]]-MIN(Table1[log_Mtb_NP_Prtn_count]))/(MAX(Table1[log_Mtb_NP_Prtn_count])-MIN(Table1[log_Mtb_NP_Prtn_count]))</f>
        <v>0.23137821315975918</v>
      </c>
      <c r="H281" t="s">
        <v>360</v>
      </c>
      <c r="I281">
        <v>1</v>
      </c>
      <c r="J281" t="s">
        <v>82</v>
      </c>
      <c r="K281">
        <v>0</v>
      </c>
      <c r="L281" t="s">
        <v>2385</v>
      </c>
      <c r="M281">
        <v>1</v>
      </c>
      <c r="N281" t="s">
        <v>496</v>
      </c>
      <c r="O281" t="s">
        <v>496</v>
      </c>
      <c r="P281" t="s">
        <v>495</v>
      </c>
      <c r="Q281" t="s">
        <v>496</v>
      </c>
      <c r="R281" t="s">
        <v>406</v>
      </c>
      <c r="S281">
        <v>2</v>
      </c>
      <c r="T281">
        <f>LOG10(Table1[[#This Row],[Locus_count]]+1)</f>
        <v>0.47712125471966244</v>
      </c>
      <c r="U281">
        <f>(Table1[[#This Row],[log_Locus_count]]-MIN(Table1[log_Locus_count]))/(MAX(Table1[log_Locus_count])-MIN(Table1[log_Locus_count]))</f>
        <v>0.52832083357371873</v>
      </c>
      <c r="V281" t="s">
        <v>2636</v>
      </c>
      <c r="W281">
        <v>2</v>
      </c>
      <c r="X281">
        <f>LOG10(Table1[[#This Row],[Alleles_count]]+1)</f>
        <v>0.47712125471966244</v>
      </c>
      <c r="Y281">
        <f>(Table1[[#This Row],[log_Alleles_count]]-MIN(Table1[log_Alleles_count]))/(MAX(Table1[log_Alleles_count])-MIN(Table1[log_Alleles_count]))</f>
        <v>0.23463936301137822</v>
      </c>
      <c r="Z281">
        <v>0.5645</v>
      </c>
      <c r="AA281">
        <v>0.4743</v>
      </c>
      <c r="AB281">
        <v>0.52280000000000004</v>
      </c>
      <c r="AC281">
        <v>0.36380000000000001</v>
      </c>
      <c r="AD281" t="s">
        <v>82</v>
      </c>
      <c r="AE281" t="s">
        <v>82</v>
      </c>
      <c r="AF281">
        <v>0</v>
      </c>
      <c r="AG281">
        <v>0.99629999999999996</v>
      </c>
      <c r="AH281" t="s">
        <v>505</v>
      </c>
      <c r="AI281" t="s">
        <v>360</v>
      </c>
      <c r="AJ281" t="s">
        <v>2637</v>
      </c>
      <c r="AK281">
        <v>1</v>
      </c>
      <c r="AL281" t="s">
        <v>236</v>
      </c>
      <c r="AM281" s="12">
        <v>1</v>
      </c>
      <c r="AN281">
        <f>(Table1[[#This Row],[HEG_expr_score]]-MIN(Table1[HEG_expr_score]))/(MAX(Table1[HEG_expr_score])-MIN(Table1[HEG_expr_score]))</f>
        <v>0.33333333333333331</v>
      </c>
      <c r="AO281">
        <f t="shared" si="4"/>
        <v>2.8884717430781897</v>
      </c>
      <c r="AP281">
        <v>489</v>
      </c>
    </row>
    <row r="282" spans="1:42" hidden="1" x14ac:dyDescent="0.3">
      <c r="A282">
        <v>73593</v>
      </c>
      <c r="B282" t="s">
        <v>2672</v>
      </c>
      <c r="C282">
        <f>LEN(Table1[[#This Row],[TCE_sequence]])</f>
        <v>20</v>
      </c>
      <c r="D282" t="s">
        <v>34</v>
      </c>
      <c r="E282">
        <v>1</v>
      </c>
      <c r="F282">
        <f>LOG10(Table1[[#This Row],[Mtb_NP_Prtn_count]]+1)</f>
        <v>0.3010299956639812</v>
      </c>
      <c r="G282">
        <f>(Table1[[#This Row],[log_Mtb_NP_Prtn_count]]-MIN(Table1[log_Mtb_NP_Prtn_count]))/(MAX(Table1[log_Mtb_NP_Prtn_count])-MIN(Table1[log_Mtb_NP_Prtn_count]))</f>
        <v>0.23137821315975918</v>
      </c>
      <c r="H282" t="s">
        <v>279</v>
      </c>
      <c r="I282">
        <v>1</v>
      </c>
      <c r="J282" t="s">
        <v>82</v>
      </c>
      <c r="K282">
        <v>0</v>
      </c>
      <c r="L282" t="s">
        <v>82</v>
      </c>
      <c r="M282">
        <v>0</v>
      </c>
      <c r="N282" t="s">
        <v>495</v>
      </c>
      <c r="O282" t="s">
        <v>496</v>
      </c>
      <c r="P282" t="s">
        <v>496</v>
      </c>
      <c r="Q282" t="s">
        <v>496</v>
      </c>
      <c r="R282" t="s">
        <v>406</v>
      </c>
      <c r="S282">
        <v>2</v>
      </c>
      <c r="T282">
        <f>LOG10(Table1[[#This Row],[Locus_count]]+1)</f>
        <v>0.47712125471966244</v>
      </c>
      <c r="U282">
        <f>(Table1[[#This Row],[log_Locus_count]]-MIN(Table1[log_Locus_count]))/(MAX(Table1[log_Locus_count])-MIN(Table1[log_Locus_count]))</f>
        <v>0.52832083357371873</v>
      </c>
      <c r="V282" t="s">
        <v>2673</v>
      </c>
      <c r="W282">
        <v>2</v>
      </c>
      <c r="X282">
        <f>LOG10(Table1[[#This Row],[Alleles_count]]+1)</f>
        <v>0.47712125471966244</v>
      </c>
      <c r="Y282">
        <f>(Table1[[#This Row],[log_Alleles_count]]-MIN(Table1[log_Alleles_count]))/(MAX(Table1[log_Alleles_count])-MIN(Table1[log_Alleles_count]))</f>
        <v>0.23463936301137822</v>
      </c>
      <c r="Z282">
        <v>0.49640000000000001</v>
      </c>
      <c r="AA282">
        <v>0.4743</v>
      </c>
      <c r="AB282">
        <v>0.3483</v>
      </c>
      <c r="AC282">
        <v>0.14399999999999999</v>
      </c>
      <c r="AD282" t="s">
        <v>82</v>
      </c>
      <c r="AE282" t="s">
        <v>82</v>
      </c>
      <c r="AF282">
        <v>0</v>
      </c>
      <c r="AG282">
        <v>1</v>
      </c>
      <c r="AH282" t="s">
        <v>563</v>
      </c>
      <c r="AI282" t="s">
        <v>279</v>
      </c>
      <c r="AJ282" t="s">
        <v>2674</v>
      </c>
      <c r="AK282">
        <v>1</v>
      </c>
      <c r="AL282" t="s">
        <v>236</v>
      </c>
      <c r="AM282" s="12">
        <v>1</v>
      </c>
      <c r="AN282">
        <f>(Table1[[#This Row],[HEG_expr_score]]-MIN(Table1[HEG_expr_score]))/(MAX(Table1[HEG_expr_score])-MIN(Table1[HEG_expr_score]))</f>
        <v>0.33333333333333331</v>
      </c>
      <c r="AO282">
        <f t="shared" si="4"/>
        <v>2.8240717430781896</v>
      </c>
      <c r="AP282">
        <v>498</v>
      </c>
    </row>
    <row r="283" spans="1:42" hidden="1" x14ac:dyDescent="0.3">
      <c r="A283">
        <v>73784</v>
      </c>
      <c r="B283" t="s">
        <v>2940</v>
      </c>
      <c r="C283">
        <f>LEN(Table1[[#This Row],[TCE_sequence]])</f>
        <v>20</v>
      </c>
      <c r="D283" t="s">
        <v>28</v>
      </c>
      <c r="E283">
        <v>1</v>
      </c>
      <c r="F283">
        <f>LOG10(Table1[[#This Row],[Mtb_NP_Prtn_count]]+1)</f>
        <v>0.3010299956639812</v>
      </c>
      <c r="G283">
        <f>(Table1[[#This Row],[log_Mtb_NP_Prtn_count]]-MIN(Table1[log_Mtb_NP_Prtn_count]))/(MAX(Table1[log_Mtb_NP_Prtn_count])-MIN(Table1[log_Mtb_NP_Prtn_count]))</f>
        <v>0.23137821315975918</v>
      </c>
      <c r="H283" t="s">
        <v>309</v>
      </c>
      <c r="I283">
        <v>1</v>
      </c>
      <c r="J283" t="s">
        <v>82</v>
      </c>
      <c r="K283">
        <v>0</v>
      </c>
      <c r="L283" t="s">
        <v>82</v>
      </c>
      <c r="M283">
        <v>0</v>
      </c>
      <c r="N283" t="s">
        <v>495</v>
      </c>
      <c r="O283" t="s">
        <v>496</v>
      </c>
      <c r="P283" t="s">
        <v>496</v>
      </c>
      <c r="Q283" t="s">
        <v>496</v>
      </c>
      <c r="R283" t="s">
        <v>82</v>
      </c>
      <c r="S283">
        <v>0</v>
      </c>
      <c r="T283">
        <f>LOG10(Table1[[#This Row],[Locus_count]]+1)</f>
        <v>0</v>
      </c>
      <c r="U283">
        <f>(Table1[[#This Row],[log_Locus_count]]-MIN(Table1[log_Locus_count]))/(MAX(Table1[log_Locus_count])-MIN(Table1[log_Locus_count]))</f>
        <v>0</v>
      </c>
      <c r="V283" t="s">
        <v>82</v>
      </c>
      <c r="W283">
        <v>0</v>
      </c>
      <c r="X283">
        <f>LOG10(Table1[[#This Row],[Alleles_count]]+1)</f>
        <v>0</v>
      </c>
      <c r="Y283">
        <f>(Table1[[#This Row],[log_Alleles_count]]-MIN(Table1[log_Alleles_count]))/(MAX(Table1[log_Alleles_count])-MIN(Table1[log_Alleles_count]))</f>
        <v>0</v>
      </c>
      <c r="Z283">
        <v>0</v>
      </c>
      <c r="AA283">
        <v>0</v>
      </c>
      <c r="AB283">
        <v>0</v>
      </c>
      <c r="AC283">
        <v>0</v>
      </c>
      <c r="AD283" t="s">
        <v>82</v>
      </c>
      <c r="AE283" t="s">
        <v>82</v>
      </c>
      <c r="AF283">
        <v>0</v>
      </c>
      <c r="AG283">
        <v>1</v>
      </c>
      <c r="AH283" t="s">
        <v>563</v>
      </c>
      <c r="AI283" t="s">
        <v>309</v>
      </c>
      <c r="AJ283" t="s">
        <v>501</v>
      </c>
      <c r="AK283">
        <v>1</v>
      </c>
      <c r="AL283" t="s">
        <v>234</v>
      </c>
      <c r="AM283" s="10">
        <v>2</v>
      </c>
      <c r="AN283">
        <f>(Table1[[#This Row],[HEG_expr_score]]-MIN(Table1[HEG_expr_score]))/(MAX(Table1[HEG_expr_score])-MIN(Table1[HEG_expr_score]))</f>
        <v>0.66666666666666663</v>
      </c>
      <c r="AO283">
        <f t="shared" si="4"/>
        <v>1.898044879826426</v>
      </c>
      <c r="AP283">
        <v>580</v>
      </c>
    </row>
    <row r="284" spans="1:42" hidden="1" x14ac:dyDescent="0.3">
      <c r="A284">
        <v>75495</v>
      </c>
      <c r="B284" t="s">
        <v>2714</v>
      </c>
      <c r="C284">
        <f>LEN(Table1[[#This Row],[TCE_sequence]])</f>
        <v>20</v>
      </c>
      <c r="D284" t="s">
        <v>24</v>
      </c>
      <c r="E284">
        <v>1</v>
      </c>
      <c r="F284">
        <f>LOG10(Table1[[#This Row],[Mtb_NP_Prtn_count]]+1)</f>
        <v>0.3010299956639812</v>
      </c>
      <c r="G284">
        <f>(Table1[[#This Row],[log_Mtb_NP_Prtn_count]]-MIN(Table1[log_Mtb_NP_Prtn_count]))/(MAX(Table1[log_Mtb_NP_Prtn_count])-MIN(Table1[log_Mtb_NP_Prtn_count]))</f>
        <v>0.23137821315975918</v>
      </c>
      <c r="H284" t="s">
        <v>247</v>
      </c>
      <c r="I284">
        <v>1</v>
      </c>
      <c r="J284" t="s">
        <v>82</v>
      </c>
      <c r="K284">
        <v>0</v>
      </c>
      <c r="L284" t="s">
        <v>82</v>
      </c>
      <c r="M284">
        <v>0</v>
      </c>
      <c r="N284" t="s">
        <v>495</v>
      </c>
      <c r="O284" t="s">
        <v>496</v>
      </c>
      <c r="P284" t="s">
        <v>496</v>
      </c>
      <c r="Q284" t="s">
        <v>496</v>
      </c>
      <c r="R284" t="s">
        <v>417</v>
      </c>
      <c r="S284">
        <v>1</v>
      </c>
      <c r="T284">
        <f>LOG10(Table1[[#This Row],[Locus_count]]+1)</f>
        <v>0.3010299956639812</v>
      </c>
      <c r="U284">
        <f>(Table1[[#This Row],[log_Locus_count]]-MIN(Table1[log_Locus_count]))/(MAX(Table1[log_Locus_count])-MIN(Table1[log_Locus_count]))</f>
        <v>0.33333333333333337</v>
      </c>
      <c r="V284" t="s">
        <v>1035</v>
      </c>
      <c r="W284">
        <v>1</v>
      </c>
      <c r="X284">
        <f>LOG10(Table1[[#This Row],[Alleles_count]]+1)</f>
        <v>0.3010299956639812</v>
      </c>
      <c r="Y284">
        <f>(Table1[[#This Row],[log_Alleles_count]]-MIN(Table1[log_Alleles_count]))/(MAX(Table1[log_Alleles_count])-MIN(Table1[log_Alleles_count]))</f>
        <v>0.14804095548293261</v>
      </c>
      <c r="Z284">
        <v>0.34549999999999997</v>
      </c>
      <c r="AA284">
        <v>0.26679999999999998</v>
      </c>
      <c r="AB284">
        <v>0.35970000000000002</v>
      </c>
      <c r="AC284">
        <v>4.8099999999999997E-2</v>
      </c>
      <c r="AD284" t="s">
        <v>2715</v>
      </c>
      <c r="AE284" t="s">
        <v>2716</v>
      </c>
      <c r="AF284">
        <v>1</v>
      </c>
      <c r="AG284">
        <v>1</v>
      </c>
      <c r="AH284" t="s">
        <v>563</v>
      </c>
      <c r="AI284" t="s">
        <v>247</v>
      </c>
      <c r="AJ284" t="s">
        <v>501</v>
      </c>
      <c r="AK284">
        <v>1</v>
      </c>
      <c r="AL284" t="s">
        <v>234</v>
      </c>
      <c r="AM284" s="10">
        <v>2</v>
      </c>
      <c r="AN284">
        <f>(Table1[[#This Row],[HEG_expr_score]]-MIN(Table1[HEG_expr_score]))/(MAX(Table1[HEG_expr_score])-MIN(Table1[HEG_expr_score]))</f>
        <v>0.66666666666666663</v>
      </c>
      <c r="AO284">
        <f t="shared" si="4"/>
        <v>2.7249191686426917</v>
      </c>
      <c r="AP284">
        <v>513</v>
      </c>
    </row>
    <row r="285" spans="1:42" hidden="1" x14ac:dyDescent="0.3">
      <c r="A285">
        <v>76455</v>
      </c>
      <c r="B285" t="s">
        <v>621</v>
      </c>
      <c r="C285">
        <f>LEN(Table1[[#This Row],[TCE_sequence]])</f>
        <v>20</v>
      </c>
      <c r="D285" t="s">
        <v>26</v>
      </c>
      <c r="E285">
        <v>1</v>
      </c>
      <c r="F285">
        <f>LOG10(Table1[[#This Row],[Mtb_NP_Prtn_count]]+1)</f>
        <v>0.3010299956639812</v>
      </c>
      <c r="G285">
        <f>(Table1[[#This Row],[log_Mtb_NP_Prtn_count]]-MIN(Table1[log_Mtb_NP_Prtn_count]))/(MAX(Table1[log_Mtb_NP_Prtn_count])-MIN(Table1[log_Mtb_NP_Prtn_count]))</f>
        <v>0.23137821315975918</v>
      </c>
      <c r="H285" t="s">
        <v>243</v>
      </c>
      <c r="I285">
        <v>1</v>
      </c>
      <c r="J285" t="s">
        <v>82</v>
      </c>
      <c r="K285">
        <v>0</v>
      </c>
      <c r="L285" t="s">
        <v>82</v>
      </c>
      <c r="M285">
        <v>0</v>
      </c>
      <c r="N285" t="s">
        <v>495</v>
      </c>
      <c r="O285" t="s">
        <v>496</v>
      </c>
      <c r="P285" t="s">
        <v>496</v>
      </c>
      <c r="Q285" t="s">
        <v>496</v>
      </c>
      <c r="R285" t="s">
        <v>418</v>
      </c>
      <c r="S285">
        <v>2</v>
      </c>
      <c r="T285">
        <f>LOG10(Table1[[#This Row],[Locus_count]]+1)</f>
        <v>0.47712125471966244</v>
      </c>
      <c r="U285">
        <f>(Table1[[#This Row],[log_Locus_count]]-MIN(Table1[log_Locus_count]))/(MAX(Table1[log_Locus_count])-MIN(Table1[log_Locus_count]))</f>
        <v>0.52832083357371873</v>
      </c>
      <c r="V285" t="s">
        <v>622</v>
      </c>
      <c r="W285">
        <v>14</v>
      </c>
      <c r="X285">
        <f>LOG10(Table1[[#This Row],[Alleles_count]]+1)</f>
        <v>1.1760912590556813</v>
      </c>
      <c r="Y285">
        <f>(Table1[[#This Row],[log_Alleles_count]]-MIN(Table1[log_Alleles_count]))/(MAX(Table1[log_Alleles_count])-MIN(Table1[log_Alleles_count]))</f>
        <v>0.57837981674116878</v>
      </c>
      <c r="Z285">
        <v>0.62870000000000004</v>
      </c>
      <c r="AA285">
        <v>0.57469999999999999</v>
      </c>
      <c r="AB285">
        <v>0.59909999999999997</v>
      </c>
      <c r="AC285">
        <v>0.23469999999999999</v>
      </c>
      <c r="AD285" t="s">
        <v>623</v>
      </c>
      <c r="AE285" t="s">
        <v>624</v>
      </c>
      <c r="AF285">
        <v>1</v>
      </c>
      <c r="AG285">
        <v>0.99629999999999996</v>
      </c>
      <c r="AH285" t="s">
        <v>505</v>
      </c>
      <c r="AI285" t="s">
        <v>243</v>
      </c>
      <c r="AJ285" t="s">
        <v>625</v>
      </c>
      <c r="AK285">
        <v>1</v>
      </c>
      <c r="AL285" t="s">
        <v>236</v>
      </c>
      <c r="AM285" s="12">
        <v>1</v>
      </c>
      <c r="AN285">
        <f>(Table1[[#This Row],[HEG_expr_score]]-MIN(Table1[HEG_expr_score]))/(MAX(Table1[HEG_expr_score])-MIN(Table1[HEG_expr_score]))</f>
        <v>0.33333333333333331</v>
      </c>
      <c r="AO285">
        <f t="shared" si="4"/>
        <v>3.2964121968079803</v>
      </c>
      <c r="AP285">
        <v>426</v>
      </c>
    </row>
    <row r="286" spans="1:42" hidden="1" x14ac:dyDescent="0.3">
      <c r="A286">
        <v>76584</v>
      </c>
      <c r="B286" t="s">
        <v>1322</v>
      </c>
      <c r="C286">
        <f>LEN(Table1[[#This Row],[TCE_sequence]])</f>
        <v>20</v>
      </c>
      <c r="D286" t="s">
        <v>1255</v>
      </c>
      <c r="E286">
        <v>3</v>
      </c>
      <c r="F286">
        <f>LOG10(Table1[[#This Row],[Mtb_NP_Prtn_count]]+1)</f>
        <v>0.6020599913279624</v>
      </c>
      <c r="G286">
        <f>(Table1[[#This Row],[log_Mtb_NP_Prtn_count]]-MIN(Table1[log_Mtb_NP_Prtn_count]))/(MAX(Table1[log_Mtb_NP_Prtn_count])-MIN(Table1[log_Mtb_NP_Prtn_count]))</f>
        <v>0.46275642631951835</v>
      </c>
      <c r="H286" t="s">
        <v>1256</v>
      </c>
      <c r="I286">
        <v>3</v>
      </c>
      <c r="J286" t="s">
        <v>82</v>
      </c>
      <c r="K286">
        <v>0</v>
      </c>
      <c r="L286" t="s">
        <v>1257</v>
      </c>
      <c r="M286">
        <v>3</v>
      </c>
      <c r="N286" t="s">
        <v>496</v>
      </c>
      <c r="O286" t="s">
        <v>496</v>
      </c>
      <c r="P286" t="s">
        <v>495</v>
      </c>
      <c r="Q286" t="s">
        <v>496</v>
      </c>
      <c r="R286" t="s">
        <v>437</v>
      </c>
      <c r="S286">
        <v>6</v>
      </c>
      <c r="T286">
        <f>LOG10(Table1[[#This Row],[Locus_count]]+1)</f>
        <v>0.84509804001425681</v>
      </c>
      <c r="U286">
        <f>(Table1[[#This Row],[log_Locus_count]]-MIN(Table1[log_Locus_count]))/(MAX(Table1[log_Locus_count])-MIN(Table1[log_Locus_count]))</f>
        <v>0.93578497401920135</v>
      </c>
      <c r="V286" t="s">
        <v>1323</v>
      </c>
      <c r="W286">
        <v>66</v>
      </c>
      <c r="X286">
        <f>LOG10(Table1[[#This Row],[Alleles_count]]+1)</f>
        <v>1.8260748027008264</v>
      </c>
      <c r="Y286">
        <f>(Table1[[#This Row],[log_Alleles_count]]-MIN(Table1[log_Alleles_count]))/(MAX(Table1[log_Alleles_count])-MIN(Table1[log_Alleles_count]))</f>
        <v>0.89802963980005779</v>
      </c>
      <c r="Z286">
        <v>1</v>
      </c>
      <c r="AA286">
        <v>1</v>
      </c>
      <c r="AB286">
        <v>0.99990000000000001</v>
      </c>
      <c r="AC286">
        <v>0.91100000000000003</v>
      </c>
      <c r="AD286" t="s">
        <v>1324</v>
      </c>
      <c r="AE286" t="s">
        <v>1325</v>
      </c>
      <c r="AF286">
        <v>3</v>
      </c>
      <c r="AG286">
        <v>1</v>
      </c>
      <c r="AH286" t="s">
        <v>1326</v>
      </c>
      <c r="AI286" t="s">
        <v>1327</v>
      </c>
      <c r="AJ286" t="s">
        <v>1328</v>
      </c>
      <c r="AK286">
        <v>3</v>
      </c>
      <c r="AL286" t="s">
        <v>236</v>
      </c>
      <c r="AM286" s="10">
        <v>1</v>
      </c>
      <c r="AN286">
        <f>(Table1[[#This Row],[HEG_expr_score]]-MIN(Table1[HEG_expr_score]))/(MAX(Table1[HEG_expr_score])-MIN(Table1[HEG_expr_score]))</f>
        <v>0.33333333333333331</v>
      </c>
      <c r="AO286">
        <f t="shared" si="4"/>
        <v>4.6299043734721108</v>
      </c>
      <c r="AP286">
        <v>40</v>
      </c>
    </row>
    <row r="287" spans="1:42" hidden="1" x14ac:dyDescent="0.3">
      <c r="A287">
        <v>80451</v>
      </c>
      <c r="B287" t="s">
        <v>2359</v>
      </c>
      <c r="C287">
        <f>LEN(Table1[[#This Row],[TCE_sequence]])</f>
        <v>19</v>
      </c>
      <c r="D287" t="s">
        <v>24</v>
      </c>
      <c r="E287">
        <v>1</v>
      </c>
      <c r="F287">
        <f>LOG10(Table1[[#This Row],[Mtb_NP_Prtn_count]]+1)</f>
        <v>0.3010299956639812</v>
      </c>
      <c r="G287">
        <f>(Table1[[#This Row],[log_Mtb_NP_Prtn_count]]-MIN(Table1[log_Mtb_NP_Prtn_count]))/(MAX(Table1[log_Mtb_NP_Prtn_count])-MIN(Table1[log_Mtb_NP_Prtn_count]))</f>
        <v>0.23137821315975918</v>
      </c>
      <c r="H287" t="s">
        <v>247</v>
      </c>
      <c r="I287">
        <v>1</v>
      </c>
      <c r="J287" t="s">
        <v>82</v>
      </c>
      <c r="K287">
        <v>0</v>
      </c>
      <c r="L287" t="s">
        <v>82</v>
      </c>
      <c r="M287">
        <v>0</v>
      </c>
      <c r="N287" t="s">
        <v>495</v>
      </c>
      <c r="O287" t="s">
        <v>496</v>
      </c>
      <c r="P287" t="s">
        <v>496</v>
      </c>
      <c r="Q287" t="s">
        <v>496</v>
      </c>
      <c r="R287" t="s">
        <v>417</v>
      </c>
      <c r="S287">
        <v>1</v>
      </c>
      <c r="T287">
        <f>LOG10(Table1[[#This Row],[Locus_count]]+1)</f>
        <v>0.3010299956639812</v>
      </c>
      <c r="U287">
        <f>(Table1[[#This Row],[log_Locus_count]]-MIN(Table1[log_Locus_count]))/(MAX(Table1[log_Locus_count])-MIN(Table1[log_Locus_count]))</f>
        <v>0.33333333333333337</v>
      </c>
      <c r="V287" t="s">
        <v>2356</v>
      </c>
      <c r="W287">
        <v>4</v>
      </c>
      <c r="X287">
        <f>LOG10(Table1[[#This Row],[Alleles_count]]+1)</f>
        <v>0.69897000433601886</v>
      </c>
      <c r="Y287">
        <f>(Table1[[#This Row],[log_Alleles_count]]-MIN(Table1[log_Alleles_count]))/(MAX(Table1[log_Alleles_count])-MIN(Table1[log_Alleles_count]))</f>
        <v>0.34374045372979056</v>
      </c>
      <c r="Z287">
        <v>0.91349999999999998</v>
      </c>
      <c r="AA287">
        <v>0.79769999999999996</v>
      </c>
      <c r="AB287">
        <v>0.85160000000000002</v>
      </c>
      <c r="AC287">
        <v>0.51139999999999997</v>
      </c>
      <c r="AD287" t="s">
        <v>2360</v>
      </c>
      <c r="AE287" t="s">
        <v>2361</v>
      </c>
      <c r="AF287">
        <v>1</v>
      </c>
      <c r="AG287">
        <v>1</v>
      </c>
      <c r="AH287" t="s">
        <v>563</v>
      </c>
      <c r="AI287" t="s">
        <v>247</v>
      </c>
      <c r="AJ287" t="s">
        <v>2362</v>
      </c>
      <c r="AK287">
        <v>1</v>
      </c>
      <c r="AL287" t="s">
        <v>234</v>
      </c>
      <c r="AM287" s="12">
        <v>2</v>
      </c>
      <c r="AN287">
        <f>(Table1[[#This Row],[HEG_expr_score]]-MIN(Table1[HEG_expr_score]))/(MAX(Table1[HEG_expr_score])-MIN(Table1[HEG_expr_score]))</f>
        <v>0.66666666666666663</v>
      </c>
      <c r="AO287">
        <f t="shared" si="4"/>
        <v>3.4886186668895496</v>
      </c>
      <c r="AP287">
        <v>383</v>
      </c>
    </row>
    <row r="288" spans="1:42" hidden="1" x14ac:dyDescent="0.3">
      <c r="A288">
        <v>82519</v>
      </c>
      <c r="B288" t="s">
        <v>2580</v>
      </c>
      <c r="C288">
        <f>LEN(Table1[[#This Row],[TCE_sequence]])</f>
        <v>19</v>
      </c>
      <c r="D288" t="s">
        <v>25</v>
      </c>
      <c r="E288">
        <v>1</v>
      </c>
      <c r="F288">
        <f>LOG10(Table1[[#This Row],[Mtb_NP_Prtn_count]]+1)</f>
        <v>0.3010299956639812</v>
      </c>
      <c r="G288">
        <f>(Table1[[#This Row],[log_Mtb_NP_Prtn_count]]-MIN(Table1[log_Mtb_NP_Prtn_count]))/(MAX(Table1[log_Mtb_NP_Prtn_count])-MIN(Table1[log_Mtb_NP_Prtn_count]))</f>
        <v>0.23137821315975918</v>
      </c>
      <c r="H288" t="s">
        <v>241</v>
      </c>
      <c r="I288">
        <v>1</v>
      </c>
      <c r="J288" t="s">
        <v>82</v>
      </c>
      <c r="K288">
        <v>0</v>
      </c>
      <c r="L288" t="s">
        <v>82</v>
      </c>
      <c r="M288">
        <v>0</v>
      </c>
      <c r="N288" t="s">
        <v>495</v>
      </c>
      <c r="O288" t="s">
        <v>496</v>
      </c>
      <c r="P288" t="s">
        <v>496</v>
      </c>
      <c r="Q288" t="s">
        <v>496</v>
      </c>
      <c r="R288" t="s">
        <v>417</v>
      </c>
      <c r="S288">
        <v>1</v>
      </c>
      <c r="T288">
        <f>LOG10(Table1[[#This Row],[Locus_count]]+1)</f>
        <v>0.3010299956639812</v>
      </c>
      <c r="U288">
        <f>(Table1[[#This Row],[log_Locus_count]]-MIN(Table1[log_Locus_count]))/(MAX(Table1[log_Locus_count])-MIN(Table1[log_Locus_count]))</f>
        <v>0.33333333333333337</v>
      </c>
      <c r="V288" t="s">
        <v>2444</v>
      </c>
      <c r="W288">
        <v>3</v>
      </c>
      <c r="X288">
        <f>LOG10(Table1[[#This Row],[Alleles_count]]+1)</f>
        <v>0.6020599913279624</v>
      </c>
      <c r="Y288">
        <f>(Table1[[#This Row],[log_Alleles_count]]-MIN(Table1[log_Alleles_count]))/(MAX(Table1[log_Alleles_count])-MIN(Table1[log_Alleles_count]))</f>
        <v>0.29608191096586522</v>
      </c>
      <c r="Z288">
        <v>0.80520000000000003</v>
      </c>
      <c r="AA288">
        <v>0.66790000000000005</v>
      </c>
      <c r="AB288">
        <v>0.72960000000000003</v>
      </c>
      <c r="AC288">
        <v>0.47649999999999998</v>
      </c>
      <c r="AD288" t="s">
        <v>2581</v>
      </c>
      <c r="AE288" t="s">
        <v>2582</v>
      </c>
      <c r="AF288">
        <v>1</v>
      </c>
      <c r="AG288">
        <v>0.99629999999999996</v>
      </c>
      <c r="AH288" t="s">
        <v>505</v>
      </c>
      <c r="AI288" t="s">
        <v>241</v>
      </c>
      <c r="AJ288" t="s">
        <v>2583</v>
      </c>
      <c r="AK288">
        <v>1</v>
      </c>
      <c r="AL288" t="s">
        <v>236</v>
      </c>
      <c r="AM288" s="12">
        <v>1</v>
      </c>
      <c r="AN288">
        <f>(Table1[[#This Row],[HEG_expr_score]]-MIN(Table1[HEG_expr_score]))/(MAX(Table1[HEG_expr_score])-MIN(Table1[HEG_expr_score]))</f>
        <v>0.33333333333333331</v>
      </c>
      <c r="AO288">
        <f t="shared" si="4"/>
        <v>2.9956267907922913</v>
      </c>
      <c r="AP288">
        <v>471</v>
      </c>
    </row>
    <row r="289" spans="1:42" hidden="1" x14ac:dyDescent="0.3">
      <c r="A289">
        <v>82520</v>
      </c>
      <c r="B289" t="s">
        <v>682</v>
      </c>
      <c r="C289">
        <f>LEN(Table1[[#This Row],[TCE_sequence]])</f>
        <v>23</v>
      </c>
      <c r="D289" t="s">
        <v>25</v>
      </c>
      <c r="E289">
        <v>1</v>
      </c>
      <c r="F289">
        <f>LOG10(Table1[[#This Row],[Mtb_NP_Prtn_count]]+1)</f>
        <v>0.3010299956639812</v>
      </c>
      <c r="G289">
        <f>(Table1[[#This Row],[log_Mtb_NP_Prtn_count]]-MIN(Table1[log_Mtb_NP_Prtn_count]))/(MAX(Table1[log_Mtb_NP_Prtn_count])-MIN(Table1[log_Mtb_NP_Prtn_count]))</f>
        <v>0.23137821315975918</v>
      </c>
      <c r="H289" t="s">
        <v>241</v>
      </c>
      <c r="I289">
        <v>1</v>
      </c>
      <c r="J289" t="s">
        <v>82</v>
      </c>
      <c r="K289">
        <v>0</v>
      </c>
      <c r="L289" t="s">
        <v>82</v>
      </c>
      <c r="M289">
        <v>0</v>
      </c>
      <c r="N289" t="s">
        <v>495</v>
      </c>
      <c r="O289" t="s">
        <v>496</v>
      </c>
      <c r="P289" t="s">
        <v>496</v>
      </c>
      <c r="Q289" t="s">
        <v>496</v>
      </c>
      <c r="R289" t="s">
        <v>406</v>
      </c>
      <c r="S289">
        <v>2</v>
      </c>
      <c r="T289">
        <f>LOG10(Table1[[#This Row],[Locus_count]]+1)</f>
        <v>0.47712125471966244</v>
      </c>
      <c r="U289">
        <f>(Table1[[#This Row],[log_Locus_count]]-MIN(Table1[log_Locus_count]))/(MAX(Table1[log_Locus_count])-MIN(Table1[log_Locus_count]))</f>
        <v>0.52832083357371873</v>
      </c>
      <c r="V289" t="s">
        <v>657</v>
      </c>
      <c r="W289">
        <v>17</v>
      </c>
      <c r="X289">
        <f>LOG10(Table1[[#This Row],[Alleles_count]]+1)</f>
        <v>1.255272505103306</v>
      </c>
      <c r="Y289">
        <f>(Table1[[#This Row],[log_Alleles_count]]-MIN(Table1[log_Alleles_count]))/(MAX(Table1[log_Alleles_count])-MIN(Table1[log_Alleles_count]))</f>
        <v>0.61731968150568906</v>
      </c>
      <c r="Z289">
        <v>0.82410000000000005</v>
      </c>
      <c r="AA289">
        <v>0.69620000000000004</v>
      </c>
      <c r="AB289">
        <v>0.73199999999999998</v>
      </c>
      <c r="AC289">
        <v>0.48899999999999999</v>
      </c>
      <c r="AD289" t="s">
        <v>683</v>
      </c>
      <c r="AE289" t="s">
        <v>684</v>
      </c>
      <c r="AF289">
        <v>3</v>
      </c>
      <c r="AG289">
        <v>0.99629999999999996</v>
      </c>
      <c r="AH289" t="s">
        <v>505</v>
      </c>
      <c r="AI289" t="s">
        <v>241</v>
      </c>
      <c r="AJ289" t="s">
        <v>685</v>
      </c>
      <c r="AK289">
        <v>1</v>
      </c>
      <c r="AL289" t="s">
        <v>236</v>
      </c>
      <c r="AM289" s="10">
        <v>1</v>
      </c>
      <c r="AN289">
        <f>(Table1[[#This Row],[HEG_expr_score]]-MIN(Table1[HEG_expr_score]))/(MAX(Table1[HEG_expr_score])-MIN(Table1[HEG_expr_score]))</f>
        <v>0.33333333333333331</v>
      </c>
      <c r="AO289">
        <f t="shared" si="4"/>
        <v>3.5307520615725001</v>
      </c>
      <c r="AP289">
        <v>373</v>
      </c>
    </row>
    <row r="290" spans="1:42" hidden="1" x14ac:dyDescent="0.3">
      <c r="A290">
        <v>85043</v>
      </c>
      <c r="B290" t="s">
        <v>2274</v>
      </c>
      <c r="C290">
        <f>LEN(Table1[[#This Row],[TCE_sequence]])</f>
        <v>19</v>
      </c>
      <c r="D290" t="s">
        <v>25</v>
      </c>
      <c r="E290">
        <v>1</v>
      </c>
      <c r="F290">
        <f>LOG10(Table1[[#This Row],[Mtb_NP_Prtn_count]]+1)</f>
        <v>0.3010299956639812</v>
      </c>
      <c r="G290">
        <f>(Table1[[#This Row],[log_Mtb_NP_Prtn_count]]-MIN(Table1[log_Mtb_NP_Prtn_count]))/(MAX(Table1[log_Mtb_NP_Prtn_count])-MIN(Table1[log_Mtb_NP_Prtn_count]))</f>
        <v>0.23137821315975918</v>
      </c>
      <c r="H290" t="s">
        <v>241</v>
      </c>
      <c r="I290">
        <v>1</v>
      </c>
      <c r="J290" t="s">
        <v>82</v>
      </c>
      <c r="K290">
        <v>0</v>
      </c>
      <c r="L290" t="s">
        <v>82</v>
      </c>
      <c r="M290">
        <v>0</v>
      </c>
      <c r="N290" t="s">
        <v>495</v>
      </c>
      <c r="O290" t="s">
        <v>496</v>
      </c>
      <c r="P290" t="s">
        <v>496</v>
      </c>
      <c r="Q290" t="s">
        <v>496</v>
      </c>
      <c r="R290" t="s">
        <v>406</v>
      </c>
      <c r="S290">
        <v>2</v>
      </c>
      <c r="T290">
        <f>LOG10(Table1[[#This Row],[Locus_count]]+1)</f>
        <v>0.47712125471966244</v>
      </c>
      <c r="U290">
        <f>(Table1[[#This Row],[log_Locus_count]]-MIN(Table1[log_Locus_count]))/(MAX(Table1[log_Locus_count])-MIN(Table1[log_Locus_count]))</f>
        <v>0.52832083357371873</v>
      </c>
      <c r="V290" t="s">
        <v>2271</v>
      </c>
      <c r="W290">
        <v>34</v>
      </c>
      <c r="X290">
        <f>LOG10(Table1[[#This Row],[Alleles_count]]+1)</f>
        <v>1.5440680443502757</v>
      </c>
      <c r="Y290">
        <f>(Table1[[#This Row],[log_Alleles_count]]-MIN(Table1[log_Alleles_count]))/(MAX(Table1[log_Alleles_count])-MIN(Table1[log_Alleles_count]))</f>
        <v>0.7593439587709121</v>
      </c>
      <c r="Z290">
        <v>0.83220000000000005</v>
      </c>
      <c r="AA290">
        <v>0.70660000000000001</v>
      </c>
      <c r="AB290">
        <v>0.74139999999999995</v>
      </c>
      <c r="AC290">
        <v>0.45379999999999998</v>
      </c>
      <c r="AD290" t="s">
        <v>2275</v>
      </c>
      <c r="AE290" t="s">
        <v>2276</v>
      </c>
      <c r="AF290">
        <v>1</v>
      </c>
      <c r="AG290">
        <v>1</v>
      </c>
      <c r="AH290" t="s">
        <v>563</v>
      </c>
      <c r="AI290" t="s">
        <v>241</v>
      </c>
      <c r="AJ290" t="s">
        <v>2277</v>
      </c>
      <c r="AK290">
        <v>1</v>
      </c>
      <c r="AL290" t="s">
        <v>236</v>
      </c>
      <c r="AM290" s="10">
        <v>1</v>
      </c>
      <c r="AN290">
        <f>(Table1[[#This Row],[HEG_expr_score]]-MIN(Table1[HEG_expr_score]))/(MAX(Table1[HEG_expr_score])-MIN(Table1[HEG_expr_score]))</f>
        <v>0.33333333333333331</v>
      </c>
      <c r="AO290">
        <f t="shared" si="4"/>
        <v>3.6845763388377235</v>
      </c>
      <c r="AP290">
        <v>347</v>
      </c>
    </row>
    <row r="291" spans="1:42" hidden="1" x14ac:dyDescent="0.3">
      <c r="A291">
        <v>85635</v>
      </c>
      <c r="B291" t="s">
        <v>674</v>
      </c>
      <c r="C291">
        <f>LEN(Table1[[#This Row],[TCE_sequence]])</f>
        <v>19</v>
      </c>
      <c r="D291" t="s">
        <v>24</v>
      </c>
      <c r="E291">
        <v>1</v>
      </c>
      <c r="F291">
        <f>LOG10(Table1[[#This Row],[Mtb_NP_Prtn_count]]+1)</f>
        <v>0.3010299956639812</v>
      </c>
      <c r="G291">
        <f>(Table1[[#This Row],[log_Mtb_NP_Prtn_count]]-MIN(Table1[log_Mtb_NP_Prtn_count]))/(MAX(Table1[log_Mtb_NP_Prtn_count])-MIN(Table1[log_Mtb_NP_Prtn_count]))</f>
        <v>0.23137821315975918</v>
      </c>
      <c r="H291" t="s">
        <v>247</v>
      </c>
      <c r="I291">
        <v>1</v>
      </c>
      <c r="J291" t="s">
        <v>82</v>
      </c>
      <c r="K291">
        <v>0</v>
      </c>
      <c r="L291" t="s">
        <v>82</v>
      </c>
      <c r="M291">
        <v>0</v>
      </c>
      <c r="N291" t="s">
        <v>495</v>
      </c>
      <c r="O291" t="s">
        <v>496</v>
      </c>
      <c r="P291" t="s">
        <v>496</v>
      </c>
      <c r="Q291" t="s">
        <v>496</v>
      </c>
      <c r="R291" t="s">
        <v>406</v>
      </c>
      <c r="S291">
        <v>2</v>
      </c>
      <c r="T291">
        <f>LOG10(Table1[[#This Row],[Locus_count]]+1)</f>
        <v>0.47712125471966244</v>
      </c>
      <c r="U291">
        <f>(Table1[[#This Row],[log_Locus_count]]-MIN(Table1[log_Locus_count]))/(MAX(Table1[log_Locus_count])-MIN(Table1[log_Locus_count]))</f>
        <v>0.52832083357371873</v>
      </c>
      <c r="V291" t="s">
        <v>675</v>
      </c>
      <c r="W291">
        <v>19</v>
      </c>
      <c r="X291">
        <f>LOG10(Table1[[#This Row],[Alleles_count]]+1)</f>
        <v>1.3010299956639813</v>
      </c>
      <c r="Y291">
        <f>(Table1[[#This Row],[log_Alleles_count]]-MIN(Table1[log_Alleles_count]))/(MAX(Table1[log_Alleles_count])-MIN(Table1[log_Alleles_count]))</f>
        <v>0.63982236469565579</v>
      </c>
      <c r="Z291">
        <v>0.44019999999999998</v>
      </c>
      <c r="AA291">
        <v>0.31780000000000003</v>
      </c>
      <c r="AB291">
        <v>0.1918</v>
      </c>
      <c r="AC291">
        <v>0.2455</v>
      </c>
      <c r="AD291" t="s">
        <v>82</v>
      </c>
      <c r="AE291" t="s">
        <v>82</v>
      </c>
      <c r="AF291">
        <v>0</v>
      </c>
      <c r="AG291">
        <v>1</v>
      </c>
      <c r="AH291" t="s">
        <v>563</v>
      </c>
      <c r="AI291" t="s">
        <v>247</v>
      </c>
      <c r="AJ291" t="s">
        <v>676</v>
      </c>
      <c r="AK291">
        <v>1</v>
      </c>
      <c r="AL291" t="s">
        <v>234</v>
      </c>
      <c r="AM291" s="10">
        <v>2</v>
      </c>
      <c r="AN291">
        <f>(Table1[[#This Row],[HEG_expr_score]]-MIN(Table1[HEG_expr_score]))/(MAX(Table1[HEG_expr_score])-MIN(Table1[HEG_expr_score]))</f>
        <v>0.66666666666666663</v>
      </c>
      <c r="AO291">
        <f t="shared" si="4"/>
        <v>3.5063880780957999</v>
      </c>
      <c r="AP291">
        <v>380</v>
      </c>
    </row>
    <row r="292" spans="1:42" hidden="1" x14ac:dyDescent="0.3">
      <c r="A292">
        <v>85735</v>
      </c>
      <c r="B292" t="s">
        <v>796</v>
      </c>
      <c r="C292">
        <f>LEN(Table1[[#This Row],[TCE_sequence]])</f>
        <v>23</v>
      </c>
      <c r="D292" t="s">
        <v>24</v>
      </c>
      <c r="E292">
        <v>1</v>
      </c>
      <c r="F292">
        <f>LOG10(Table1[[#This Row],[Mtb_NP_Prtn_count]]+1)</f>
        <v>0.3010299956639812</v>
      </c>
      <c r="G292">
        <f>(Table1[[#This Row],[log_Mtb_NP_Prtn_count]]-MIN(Table1[log_Mtb_NP_Prtn_count]))/(MAX(Table1[log_Mtb_NP_Prtn_count])-MIN(Table1[log_Mtb_NP_Prtn_count]))</f>
        <v>0.23137821315975918</v>
      </c>
      <c r="H292" t="s">
        <v>247</v>
      </c>
      <c r="I292">
        <v>1</v>
      </c>
      <c r="J292" t="s">
        <v>82</v>
      </c>
      <c r="K292">
        <v>0</v>
      </c>
      <c r="L292" t="s">
        <v>82</v>
      </c>
      <c r="M292">
        <v>0</v>
      </c>
      <c r="N292" t="s">
        <v>495</v>
      </c>
      <c r="O292" t="s">
        <v>496</v>
      </c>
      <c r="P292" t="s">
        <v>496</v>
      </c>
      <c r="Q292" t="s">
        <v>496</v>
      </c>
      <c r="R292" t="s">
        <v>406</v>
      </c>
      <c r="S292">
        <v>2</v>
      </c>
      <c r="T292">
        <f>LOG10(Table1[[#This Row],[Locus_count]]+1)</f>
        <v>0.47712125471966244</v>
      </c>
      <c r="U292">
        <f>(Table1[[#This Row],[log_Locus_count]]-MIN(Table1[log_Locus_count]))/(MAX(Table1[log_Locus_count])-MIN(Table1[log_Locus_count]))</f>
        <v>0.52832083357371873</v>
      </c>
      <c r="V292" t="s">
        <v>797</v>
      </c>
      <c r="W292">
        <v>19</v>
      </c>
      <c r="X292">
        <f>LOG10(Table1[[#This Row],[Alleles_count]]+1)</f>
        <v>1.3010299956639813</v>
      </c>
      <c r="Y292">
        <f>(Table1[[#This Row],[log_Alleles_count]]-MIN(Table1[log_Alleles_count]))/(MAX(Table1[log_Alleles_count])-MIN(Table1[log_Alleles_count]))</f>
        <v>0.63982236469565579</v>
      </c>
      <c r="Z292">
        <v>0.9345</v>
      </c>
      <c r="AA292">
        <v>0.83960000000000001</v>
      </c>
      <c r="AB292">
        <v>0.87209999999999999</v>
      </c>
      <c r="AC292">
        <v>0.56520000000000004</v>
      </c>
      <c r="AD292" t="s">
        <v>798</v>
      </c>
      <c r="AE292" t="s">
        <v>799</v>
      </c>
      <c r="AF292">
        <v>1</v>
      </c>
      <c r="AG292">
        <v>1</v>
      </c>
      <c r="AH292" t="s">
        <v>563</v>
      </c>
      <c r="AI292" t="s">
        <v>247</v>
      </c>
      <c r="AJ292" t="s">
        <v>800</v>
      </c>
      <c r="AK292">
        <v>1</v>
      </c>
      <c r="AL292" t="s">
        <v>234</v>
      </c>
      <c r="AM292" s="12">
        <v>2</v>
      </c>
      <c r="AN292">
        <f>(Table1[[#This Row],[HEG_expr_score]]-MIN(Table1[HEG_expr_score]))/(MAX(Table1[HEG_expr_score])-MIN(Table1[HEG_expr_score]))</f>
        <v>0.66666666666666663</v>
      </c>
      <c r="AO292">
        <f t="shared" si="4"/>
        <v>4.0006880780958003</v>
      </c>
      <c r="AP292">
        <v>282</v>
      </c>
    </row>
    <row r="293" spans="1:42" hidden="1" x14ac:dyDescent="0.3">
      <c r="A293">
        <v>87675</v>
      </c>
      <c r="B293" t="s">
        <v>2766</v>
      </c>
      <c r="C293">
        <f>LEN(Table1[[#This Row],[TCE_sequence]])</f>
        <v>10</v>
      </c>
      <c r="D293" t="s">
        <v>24</v>
      </c>
      <c r="E293">
        <v>1</v>
      </c>
      <c r="F293">
        <f>LOG10(Table1[[#This Row],[Mtb_NP_Prtn_count]]+1)</f>
        <v>0.3010299956639812</v>
      </c>
      <c r="G293">
        <f>(Table1[[#This Row],[log_Mtb_NP_Prtn_count]]-MIN(Table1[log_Mtb_NP_Prtn_count]))/(MAX(Table1[log_Mtb_NP_Prtn_count])-MIN(Table1[log_Mtb_NP_Prtn_count]))</f>
        <v>0.23137821315975918</v>
      </c>
      <c r="H293" t="s">
        <v>247</v>
      </c>
      <c r="I293">
        <v>1</v>
      </c>
      <c r="J293" t="s">
        <v>82</v>
      </c>
      <c r="K293">
        <v>0</v>
      </c>
      <c r="L293" t="s">
        <v>82</v>
      </c>
      <c r="M293">
        <v>0</v>
      </c>
      <c r="N293" t="s">
        <v>495</v>
      </c>
      <c r="O293" t="s">
        <v>496</v>
      </c>
      <c r="P293" t="s">
        <v>496</v>
      </c>
      <c r="Q293" t="s">
        <v>496</v>
      </c>
      <c r="R293" t="s">
        <v>410</v>
      </c>
      <c r="S293">
        <v>1</v>
      </c>
      <c r="T293">
        <f>LOG10(Table1[[#This Row],[Locus_count]]+1)</f>
        <v>0.3010299956639812</v>
      </c>
      <c r="U293">
        <f>(Table1[[#This Row],[log_Locus_count]]-MIN(Table1[log_Locus_count]))/(MAX(Table1[log_Locus_count])-MIN(Table1[log_Locus_count]))</f>
        <v>0.33333333333333337</v>
      </c>
      <c r="V293" t="s">
        <v>2767</v>
      </c>
      <c r="W293">
        <v>3</v>
      </c>
      <c r="X293">
        <f>LOG10(Table1[[#This Row],[Alleles_count]]+1)</f>
        <v>0.6020599913279624</v>
      </c>
      <c r="Y293">
        <f>(Table1[[#This Row],[log_Alleles_count]]-MIN(Table1[log_Alleles_count]))/(MAX(Table1[log_Alleles_count])-MIN(Table1[log_Alleles_count]))</f>
        <v>0.29608191096586522</v>
      </c>
      <c r="Z293">
        <v>9.4100000000000003E-2</v>
      </c>
      <c r="AA293">
        <v>0.10879999999999999</v>
      </c>
      <c r="AB293">
        <v>3.8199999999999998E-2</v>
      </c>
      <c r="AC293">
        <v>5.16E-2</v>
      </c>
      <c r="AD293" t="s">
        <v>82</v>
      </c>
      <c r="AE293" t="s">
        <v>82</v>
      </c>
      <c r="AF293">
        <v>0</v>
      </c>
      <c r="AG293">
        <v>0.99629999999999996</v>
      </c>
      <c r="AH293" t="s">
        <v>505</v>
      </c>
      <c r="AI293" t="s">
        <v>247</v>
      </c>
      <c r="AJ293" s="1">
        <v>41365</v>
      </c>
      <c r="AK293">
        <v>1</v>
      </c>
      <c r="AL293" t="s">
        <v>234</v>
      </c>
      <c r="AM293" s="12">
        <v>2</v>
      </c>
      <c r="AN293">
        <f>(Table1[[#This Row],[HEG_expr_score]]-MIN(Table1[HEG_expr_score]))/(MAX(Table1[HEG_expr_score])-MIN(Table1[HEG_expr_score]))</f>
        <v>0.66666666666666663</v>
      </c>
      <c r="AO293">
        <f t="shared" si="4"/>
        <v>2.6178601241256243</v>
      </c>
      <c r="AP293">
        <v>530</v>
      </c>
    </row>
    <row r="294" spans="1:42" hidden="1" x14ac:dyDescent="0.3">
      <c r="A294">
        <v>92301</v>
      </c>
      <c r="B294" t="s">
        <v>2124</v>
      </c>
      <c r="C294">
        <f>LEN(Table1[[#This Row],[TCE_sequence]])</f>
        <v>9</v>
      </c>
      <c r="D294" t="s">
        <v>191</v>
      </c>
      <c r="E294">
        <v>1</v>
      </c>
      <c r="F294">
        <f>LOG10(Table1[[#This Row],[Mtb_NP_Prtn_count]]+1)</f>
        <v>0.3010299956639812</v>
      </c>
      <c r="G294">
        <f>(Table1[[#This Row],[log_Mtb_NP_Prtn_count]]-MIN(Table1[log_Mtb_NP_Prtn_count]))/(MAX(Table1[log_Mtb_NP_Prtn_count])-MIN(Table1[log_Mtb_NP_Prtn_count]))</f>
        <v>0.23137821315975918</v>
      </c>
      <c r="H294" t="s">
        <v>341</v>
      </c>
      <c r="I294">
        <v>1</v>
      </c>
      <c r="J294" t="s">
        <v>82</v>
      </c>
      <c r="K294">
        <v>0</v>
      </c>
      <c r="L294" t="s">
        <v>2125</v>
      </c>
      <c r="M294">
        <v>6</v>
      </c>
      <c r="N294" t="s">
        <v>496</v>
      </c>
      <c r="O294" t="s">
        <v>496</v>
      </c>
      <c r="P294" t="s">
        <v>495</v>
      </c>
      <c r="Q294" t="s">
        <v>496</v>
      </c>
      <c r="R294" t="s">
        <v>385</v>
      </c>
      <c r="S294">
        <v>3</v>
      </c>
      <c r="T294">
        <f>LOG10(Table1[[#This Row],[Locus_count]]+1)</f>
        <v>0.6020599913279624</v>
      </c>
      <c r="U294">
        <f>(Table1[[#This Row],[log_Locus_count]]-MIN(Table1[log_Locus_count]))/(MAX(Table1[log_Locus_count])-MIN(Table1[log_Locus_count]))</f>
        <v>0.66666666666666674</v>
      </c>
      <c r="V294" t="s">
        <v>2126</v>
      </c>
      <c r="W294">
        <v>34</v>
      </c>
      <c r="X294">
        <f>LOG10(Table1[[#This Row],[Alleles_count]]+1)</f>
        <v>1.5440680443502757</v>
      </c>
      <c r="Y294">
        <f>(Table1[[#This Row],[log_Alleles_count]]-MIN(Table1[log_Alleles_count]))/(MAX(Table1[log_Alleles_count])-MIN(Table1[log_Alleles_count]))</f>
        <v>0.7593439587709121</v>
      </c>
      <c r="Z294">
        <v>0.99260000000000004</v>
      </c>
      <c r="AA294">
        <v>0.98519999999999996</v>
      </c>
      <c r="AB294">
        <v>0.99719999999999998</v>
      </c>
      <c r="AC294">
        <v>0.59950000000000003</v>
      </c>
      <c r="AD294" t="s">
        <v>82</v>
      </c>
      <c r="AE294" t="s">
        <v>82</v>
      </c>
      <c r="AF294">
        <v>0</v>
      </c>
      <c r="AG294">
        <v>0.99629999999999996</v>
      </c>
      <c r="AH294" t="s">
        <v>505</v>
      </c>
      <c r="AI294" t="s">
        <v>341</v>
      </c>
      <c r="AJ294" t="s">
        <v>2127</v>
      </c>
      <c r="AK294">
        <v>1</v>
      </c>
      <c r="AL294" t="s">
        <v>236</v>
      </c>
      <c r="AM294" s="10">
        <v>1</v>
      </c>
      <c r="AN294">
        <f>(Table1[[#This Row],[HEG_expr_score]]-MIN(Table1[HEG_expr_score]))/(MAX(Table1[HEG_expr_score])-MIN(Table1[HEG_expr_score]))</f>
        <v>0.33333333333333331</v>
      </c>
      <c r="AO294">
        <f t="shared" si="4"/>
        <v>3.979622171930671</v>
      </c>
      <c r="AP294">
        <v>289</v>
      </c>
    </row>
    <row r="295" spans="1:42" hidden="1" x14ac:dyDescent="0.3">
      <c r="A295">
        <v>92817</v>
      </c>
      <c r="B295" t="s">
        <v>3021</v>
      </c>
      <c r="C295">
        <f>LEN(Table1[[#This Row],[TCE_sequence]])</f>
        <v>9</v>
      </c>
      <c r="D295" t="s">
        <v>82</v>
      </c>
      <c r="E295">
        <v>0</v>
      </c>
      <c r="F295">
        <f>LOG10(Table1[[#This Row],[Mtb_NP_Prtn_count]]+1)</f>
        <v>0</v>
      </c>
      <c r="G295">
        <f>(Table1[[#This Row],[log_Mtb_NP_Prtn_count]]-MIN(Table1[log_Mtb_NP_Prtn_count]))/(MAX(Table1[log_Mtb_NP_Prtn_count])-MIN(Table1[log_Mtb_NP_Prtn_count]))</f>
        <v>0</v>
      </c>
      <c r="H295" t="s">
        <v>82</v>
      </c>
      <c r="I295">
        <v>0</v>
      </c>
      <c r="J295" t="s">
        <v>82</v>
      </c>
      <c r="K295">
        <v>0</v>
      </c>
      <c r="L295" t="s">
        <v>82</v>
      </c>
      <c r="M295">
        <v>0</v>
      </c>
      <c r="N295" t="s">
        <v>82</v>
      </c>
      <c r="O295" t="s">
        <v>82</v>
      </c>
      <c r="P295" t="s">
        <v>82</v>
      </c>
      <c r="Q295" t="s">
        <v>82</v>
      </c>
      <c r="R295" t="s">
        <v>383</v>
      </c>
      <c r="S295">
        <v>1</v>
      </c>
      <c r="T295">
        <f>LOG10(Table1[[#This Row],[Locus_count]]+1)</f>
        <v>0.3010299956639812</v>
      </c>
      <c r="U295">
        <f>(Table1[[#This Row],[log_Locus_count]]-MIN(Table1[log_Locus_count]))/(MAX(Table1[log_Locus_count])-MIN(Table1[log_Locus_count]))</f>
        <v>0.33333333333333337</v>
      </c>
      <c r="V295" t="s">
        <v>2810</v>
      </c>
      <c r="W295">
        <v>2</v>
      </c>
      <c r="X295">
        <f>LOG10(Table1[[#This Row],[Alleles_count]]+1)</f>
        <v>0.47712125471966244</v>
      </c>
      <c r="Y295">
        <f>(Table1[[#This Row],[log_Alleles_count]]-MIN(Table1[log_Alleles_count]))/(MAX(Table1[log_Alleles_count])-MIN(Table1[log_Alleles_count]))</f>
        <v>0.23463936301137822</v>
      </c>
      <c r="Z295">
        <v>0.40600000000000003</v>
      </c>
      <c r="AA295">
        <v>0.21929999999999999</v>
      </c>
      <c r="AB295">
        <v>0.2092</v>
      </c>
      <c r="AC295">
        <v>0.33460000000000001</v>
      </c>
      <c r="AD295" t="s">
        <v>82</v>
      </c>
      <c r="AE295" t="s">
        <v>82</v>
      </c>
      <c r="AF295">
        <v>0</v>
      </c>
      <c r="AG295">
        <v>3.6600000000000001E-2</v>
      </c>
      <c r="AH295" t="s">
        <v>3022</v>
      </c>
      <c r="AI295" t="s">
        <v>82</v>
      </c>
      <c r="AJ295" t="s">
        <v>82</v>
      </c>
      <c r="AK295">
        <v>0</v>
      </c>
      <c r="AL295" t="s">
        <v>82</v>
      </c>
      <c r="AM295" s="10">
        <v>0</v>
      </c>
      <c r="AN295">
        <f>(Table1[[#This Row],[HEG_expr_score]]-MIN(Table1[HEG_expr_score]))/(MAX(Table1[HEG_expr_score])-MIN(Table1[HEG_expr_score]))</f>
        <v>0</v>
      </c>
      <c r="AO295">
        <f t="shared" si="4"/>
        <v>1.0105726963447117</v>
      </c>
      <c r="AP295">
        <v>609</v>
      </c>
    </row>
    <row r="296" spans="1:42" hidden="1" x14ac:dyDescent="0.3">
      <c r="A296">
        <v>93270</v>
      </c>
      <c r="B296" t="s">
        <v>2205</v>
      </c>
      <c r="C296">
        <f>LEN(Table1[[#This Row],[TCE_sequence]])</f>
        <v>9</v>
      </c>
      <c r="D296" t="s">
        <v>182</v>
      </c>
      <c r="E296">
        <v>1</v>
      </c>
      <c r="F296">
        <f>LOG10(Table1[[#This Row],[Mtb_NP_Prtn_count]]+1)</f>
        <v>0.3010299956639812</v>
      </c>
      <c r="G296">
        <f>(Table1[[#This Row],[log_Mtb_NP_Prtn_count]]-MIN(Table1[log_Mtb_NP_Prtn_count]))/(MAX(Table1[log_Mtb_NP_Prtn_count])-MIN(Table1[log_Mtb_NP_Prtn_count]))</f>
        <v>0.23137821315975918</v>
      </c>
      <c r="H296" t="s">
        <v>375</v>
      </c>
      <c r="I296">
        <v>1</v>
      </c>
      <c r="J296" t="s">
        <v>82</v>
      </c>
      <c r="K296">
        <v>0</v>
      </c>
      <c r="L296" t="s">
        <v>82</v>
      </c>
      <c r="M296">
        <v>0</v>
      </c>
      <c r="N296" t="s">
        <v>495</v>
      </c>
      <c r="O296" t="s">
        <v>496</v>
      </c>
      <c r="P296" t="s">
        <v>496</v>
      </c>
      <c r="Q296" t="s">
        <v>496</v>
      </c>
      <c r="R296" t="s">
        <v>385</v>
      </c>
      <c r="S296">
        <v>3</v>
      </c>
      <c r="T296">
        <f>LOG10(Table1[[#This Row],[Locus_count]]+1)</f>
        <v>0.6020599913279624</v>
      </c>
      <c r="U296">
        <f>(Table1[[#This Row],[log_Locus_count]]-MIN(Table1[log_Locus_count]))/(MAX(Table1[log_Locus_count])-MIN(Table1[log_Locus_count]))</f>
        <v>0.66666666666666674</v>
      </c>
      <c r="V296" t="s">
        <v>2206</v>
      </c>
      <c r="W296">
        <v>22</v>
      </c>
      <c r="X296">
        <f>LOG10(Table1[[#This Row],[Alleles_count]]+1)</f>
        <v>1.3617278360175928</v>
      </c>
      <c r="Y296">
        <f>(Table1[[#This Row],[log_Alleles_count]]-MIN(Table1[log_Alleles_count]))/(MAX(Table1[log_Alleles_count])-MIN(Table1[log_Alleles_count]))</f>
        <v>0.66967243416092381</v>
      </c>
      <c r="Z296">
        <v>0.9173</v>
      </c>
      <c r="AA296">
        <v>0.86699999999999999</v>
      </c>
      <c r="AB296">
        <v>0.93189999999999995</v>
      </c>
      <c r="AC296">
        <v>0.50460000000000005</v>
      </c>
      <c r="AD296" t="s">
        <v>82</v>
      </c>
      <c r="AE296" t="s">
        <v>82</v>
      </c>
      <c r="AF296">
        <v>0</v>
      </c>
      <c r="AG296">
        <v>0.99629999999999996</v>
      </c>
      <c r="AH296" t="s">
        <v>505</v>
      </c>
      <c r="AI296" t="s">
        <v>375</v>
      </c>
      <c r="AJ296" t="s">
        <v>2207</v>
      </c>
      <c r="AK296">
        <v>1</v>
      </c>
      <c r="AL296" t="s">
        <v>236</v>
      </c>
      <c r="AM296" s="12">
        <v>1</v>
      </c>
      <c r="AN296">
        <f>(Table1[[#This Row],[HEG_expr_score]]-MIN(Table1[HEG_expr_score]))/(MAX(Table1[HEG_expr_score])-MIN(Table1[HEG_expr_score]))</f>
        <v>0.33333333333333331</v>
      </c>
      <c r="AO296">
        <f t="shared" si="4"/>
        <v>3.8146506473206832</v>
      </c>
      <c r="AP296">
        <v>321</v>
      </c>
    </row>
    <row r="297" spans="1:42" hidden="1" x14ac:dyDescent="0.3">
      <c r="A297">
        <v>93309</v>
      </c>
      <c r="B297" t="s">
        <v>2768</v>
      </c>
      <c r="C297">
        <f>LEN(Table1[[#This Row],[TCE_sequence]])</f>
        <v>9</v>
      </c>
      <c r="D297" t="s">
        <v>1255</v>
      </c>
      <c r="E297">
        <v>3</v>
      </c>
      <c r="F297">
        <f>LOG10(Table1[[#This Row],[Mtb_NP_Prtn_count]]+1)</f>
        <v>0.6020599913279624</v>
      </c>
      <c r="G297">
        <f>(Table1[[#This Row],[log_Mtb_NP_Prtn_count]]-MIN(Table1[log_Mtb_NP_Prtn_count]))/(MAX(Table1[log_Mtb_NP_Prtn_count])-MIN(Table1[log_Mtb_NP_Prtn_count]))</f>
        <v>0.46275642631951835</v>
      </c>
      <c r="H297" t="s">
        <v>1256</v>
      </c>
      <c r="I297">
        <v>3</v>
      </c>
      <c r="J297" t="s">
        <v>82</v>
      </c>
      <c r="K297">
        <v>0</v>
      </c>
      <c r="L297" t="s">
        <v>1257</v>
      </c>
      <c r="M297">
        <v>3</v>
      </c>
      <c r="N297" t="s">
        <v>496</v>
      </c>
      <c r="O297" t="s">
        <v>496</v>
      </c>
      <c r="P297" t="s">
        <v>495</v>
      </c>
      <c r="Q297" t="s">
        <v>496</v>
      </c>
      <c r="R297" t="s">
        <v>410</v>
      </c>
      <c r="S297">
        <v>1</v>
      </c>
      <c r="T297">
        <f>LOG10(Table1[[#This Row],[Locus_count]]+1)</f>
        <v>0.3010299956639812</v>
      </c>
      <c r="U297">
        <f>(Table1[[#This Row],[log_Locus_count]]-MIN(Table1[log_Locus_count]))/(MAX(Table1[log_Locus_count])-MIN(Table1[log_Locus_count]))</f>
        <v>0.33333333333333337</v>
      </c>
      <c r="V297" t="s">
        <v>2769</v>
      </c>
      <c r="W297">
        <v>4</v>
      </c>
      <c r="X297">
        <f>LOG10(Table1[[#This Row],[Alleles_count]]+1)</f>
        <v>0.69897000433601886</v>
      </c>
      <c r="Y297">
        <f>(Table1[[#This Row],[log_Alleles_count]]-MIN(Table1[log_Alleles_count]))/(MAX(Table1[log_Alleles_count])-MIN(Table1[log_Alleles_count]))</f>
        <v>0.34374045372979056</v>
      </c>
      <c r="Z297">
        <v>0.14180000000000001</v>
      </c>
      <c r="AA297">
        <v>0.1638</v>
      </c>
      <c r="AB297">
        <v>0.1009</v>
      </c>
      <c r="AC297">
        <v>0.1051</v>
      </c>
      <c r="AD297" t="s">
        <v>82</v>
      </c>
      <c r="AE297" t="s">
        <v>82</v>
      </c>
      <c r="AF297">
        <v>0</v>
      </c>
      <c r="AG297">
        <v>1</v>
      </c>
      <c r="AH297" t="s">
        <v>2770</v>
      </c>
      <c r="AI297" t="s">
        <v>1262</v>
      </c>
      <c r="AJ297" t="s">
        <v>2771</v>
      </c>
      <c r="AK297">
        <v>3</v>
      </c>
      <c r="AL297" t="s">
        <v>236</v>
      </c>
      <c r="AM297" s="12">
        <v>1</v>
      </c>
      <c r="AN297">
        <f>(Table1[[#This Row],[HEG_expr_score]]-MIN(Table1[HEG_expr_score]))/(MAX(Table1[HEG_expr_score])-MIN(Table1[HEG_expr_score]))</f>
        <v>0.33333333333333331</v>
      </c>
      <c r="AO297">
        <f t="shared" si="4"/>
        <v>2.6149635467159755</v>
      </c>
      <c r="AP297">
        <v>531</v>
      </c>
    </row>
    <row r="298" spans="1:42" hidden="1" x14ac:dyDescent="0.3">
      <c r="A298">
        <v>103519</v>
      </c>
      <c r="B298" t="s">
        <v>2460</v>
      </c>
      <c r="C298">
        <f>LEN(Table1[[#This Row],[TCE_sequence]])</f>
        <v>15</v>
      </c>
      <c r="D298" t="s">
        <v>25</v>
      </c>
      <c r="E298">
        <v>1</v>
      </c>
      <c r="F298">
        <f>LOG10(Table1[[#This Row],[Mtb_NP_Prtn_count]]+1)</f>
        <v>0.3010299956639812</v>
      </c>
      <c r="G298">
        <f>(Table1[[#This Row],[log_Mtb_NP_Prtn_count]]-MIN(Table1[log_Mtb_NP_Prtn_count]))/(MAX(Table1[log_Mtb_NP_Prtn_count])-MIN(Table1[log_Mtb_NP_Prtn_count]))</f>
        <v>0.23137821315975918</v>
      </c>
      <c r="H298" t="s">
        <v>241</v>
      </c>
      <c r="I298">
        <v>1</v>
      </c>
      <c r="J298" t="s">
        <v>82</v>
      </c>
      <c r="K298">
        <v>0</v>
      </c>
      <c r="L298" t="s">
        <v>82</v>
      </c>
      <c r="M298">
        <v>0</v>
      </c>
      <c r="N298" t="s">
        <v>495</v>
      </c>
      <c r="O298" t="s">
        <v>496</v>
      </c>
      <c r="P298" t="s">
        <v>496</v>
      </c>
      <c r="Q298" t="s">
        <v>496</v>
      </c>
      <c r="R298" t="s">
        <v>406</v>
      </c>
      <c r="S298">
        <v>2</v>
      </c>
      <c r="T298">
        <f>LOG10(Table1[[#This Row],[Locus_count]]+1)</f>
        <v>0.47712125471966244</v>
      </c>
      <c r="U298">
        <f>(Table1[[#This Row],[log_Locus_count]]-MIN(Table1[log_Locus_count]))/(MAX(Table1[log_Locus_count])-MIN(Table1[log_Locus_count]))</f>
        <v>0.52832083357371873</v>
      </c>
      <c r="V298" t="s">
        <v>2457</v>
      </c>
      <c r="W298">
        <v>5</v>
      </c>
      <c r="X298">
        <f>LOG10(Table1[[#This Row],[Alleles_count]]+1)</f>
        <v>0.77815125038364363</v>
      </c>
      <c r="Y298">
        <f>(Table1[[#This Row],[log_Alleles_count]]-MIN(Table1[log_Alleles_count]))/(MAX(Table1[log_Alleles_count])-MIN(Table1[log_Alleles_count]))</f>
        <v>0.38268031849431083</v>
      </c>
      <c r="Z298">
        <v>0.83940000000000003</v>
      </c>
      <c r="AA298">
        <v>0.73829999999999996</v>
      </c>
      <c r="AB298">
        <v>0.7732</v>
      </c>
      <c r="AC298">
        <v>0.55179999999999996</v>
      </c>
      <c r="AD298" t="s">
        <v>2461</v>
      </c>
      <c r="AE298" t="s">
        <v>2462</v>
      </c>
      <c r="AF298">
        <v>1</v>
      </c>
      <c r="AG298">
        <v>1</v>
      </c>
      <c r="AH298" t="s">
        <v>563</v>
      </c>
      <c r="AI298" t="s">
        <v>241</v>
      </c>
      <c r="AJ298" t="s">
        <v>2463</v>
      </c>
      <c r="AK298">
        <v>1</v>
      </c>
      <c r="AL298" t="s">
        <v>236</v>
      </c>
      <c r="AM298" s="10">
        <v>1</v>
      </c>
      <c r="AN298">
        <f>(Table1[[#This Row],[HEG_expr_score]]-MIN(Table1[HEG_expr_score]))/(MAX(Table1[HEG_expr_score])-MIN(Table1[HEG_expr_score]))</f>
        <v>0.33333333333333331</v>
      </c>
      <c r="AO298">
        <f t="shared" si="4"/>
        <v>3.3151126985611223</v>
      </c>
      <c r="AP298">
        <v>421</v>
      </c>
    </row>
    <row r="299" spans="1:42" hidden="1" x14ac:dyDescent="0.3">
      <c r="A299">
        <v>106222</v>
      </c>
      <c r="B299" t="s">
        <v>825</v>
      </c>
      <c r="C299">
        <f>LEN(Table1[[#This Row],[TCE_sequence]])</f>
        <v>15</v>
      </c>
      <c r="D299" t="s">
        <v>24</v>
      </c>
      <c r="E299">
        <v>1</v>
      </c>
      <c r="F299">
        <f>LOG10(Table1[[#This Row],[Mtb_NP_Prtn_count]]+1)</f>
        <v>0.3010299956639812</v>
      </c>
      <c r="G299">
        <f>(Table1[[#This Row],[log_Mtb_NP_Prtn_count]]-MIN(Table1[log_Mtb_NP_Prtn_count]))/(MAX(Table1[log_Mtb_NP_Prtn_count])-MIN(Table1[log_Mtb_NP_Prtn_count]))</f>
        <v>0.23137821315975918</v>
      </c>
      <c r="H299" t="s">
        <v>247</v>
      </c>
      <c r="I299">
        <v>1</v>
      </c>
      <c r="J299" t="s">
        <v>82</v>
      </c>
      <c r="K299">
        <v>0</v>
      </c>
      <c r="L299" t="s">
        <v>82</v>
      </c>
      <c r="M299">
        <v>0</v>
      </c>
      <c r="N299" t="s">
        <v>495</v>
      </c>
      <c r="O299" t="s">
        <v>496</v>
      </c>
      <c r="P299" t="s">
        <v>496</v>
      </c>
      <c r="Q299" t="s">
        <v>496</v>
      </c>
      <c r="R299" t="s">
        <v>391</v>
      </c>
      <c r="S299">
        <v>5</v>
      </c>
      <c r="T299">
        <f>LOG10(Table1[[#This Row],[Locus_count]]+1)</f>
        <v>0.77815125038364363</v>
      </c>
      <c r="U299">
        <f>(Table1[[#This Row],[log_Locus_count]]-MIN(Table1[log_Locus_count]))/(MAX(Table1[log_Locus_count])-MIN(Table1[log_Locus_count]))</f>
        <v>0.8616541669070521</v>
      </c>
      <c r="V299" t="s">
        <v>823</v>
      </c>
      <c r="W299">
        <v>13</v>
      </c>
      <c r="X299">
        <f>LOG10(Table1[[#This Row],[Alleles_count]]+1)</f>
        <v>1.146128035678238</v>
      </c>
      <c r="Y299">
        <f>(Table1[[#This Row],[log_Alleles_count]]-MIN(Table1[log_Alleles_count]))/(MAX(Table1[log_Alleles_count])-MIN(Table1[log_Alleles_count]))</f>
        <v>0.56364446052405415</v>
      </c>
      <c r="Z299">
        <v>0.7409</v>
      </c>
      <c r="AA299">
        <v>0.69359999999999999</v>
      </c>
      <c r="AB299">
        <v>0.74590000000000001</v>
      </c>
      <c r="AC299">
        <v>0.53779999999999994</v>
      </c>
      <c r="AD299" t="s">
        <v>82</v>
      </c>
      <c r="AE299" t="s">
        <v>82</v>
      </c>
      <c r="AF299">
        <v>0</v>
      </c>
      <c r="AG299">
        <v>1</v>
      </c>
      <c r="AH299" t="s">
        <v>563</v>
      </c>
      <c r="AI299" t="s">
        <v>247</v>
      </c>
      <c r="AJ299" t="s">
        <v>826</v>
      </c>
      <c r="AK299">
        <v>1</v>
      </c>
      <c r="AL299" t="s">
        <v>234</v>
      </c>
      <c r="AM299" s="12">
        <v>2</v>
      </c>
      <c r="AN299">
        <f>(Table1[[#This Row],[HEG_expr_score]]-MIN(Table1[HEG_expr_score]))/(MAX(Table1[HEG_expr_score])-MIN(Table1[HEG_expr_score]))</f>
        <v>0.66666666666666663</v>
      </c>
      <c r="AO299">
        <f t="shared" si="4"/>
        <v>4.0642435072575323</v>
      </c>
      <c r="AP299">
        <v>258</v>
      </c>
    </row>
    <row r="300" spans="1:42" hidden="1" x14ac:dyDescent="0.3">
      <c r="A300">
        <v>106333</v>
      </c>
      <c r="B300" t="s">
        <v>2474</v>
      </c>
      <c r="C300">
        <f>LEN(Table1[[#This Row],[TCE_sequence]])</f>
        <v>15</v>
      </c>
      <c r="D300" t="s">
        <v>49</v>
      </c>
      <c r="E300">
        <v>1</v>
      </c>
      <c r="F300">
        <f>LOG10(Table1[[#This Row],[Mtb_NP_Prtn_count]]+1)</f>
        <v>0.3010299956639812</v>
      </c>
      <c r="G300">
        <f>(Table1[[#This Row],[log_Mtb_NP_Prtn_count]]-MIN(Table1[log_Mtb_NP_Prtn_count]))/(MAX(Table1[log_Mtb_NP_Prtn_count])-MIN(Table1[log_Mtb_NP_Prtn_count]))</f>
        <v>0.23137821315975918</v>
      </c>
      <c r="H300" t="s">
        <v>344</v>
      </c>
      <c r="I300">
        <v>1</v>
      </c>
      <c r="J300" t="s">
        <v>82</v>
      </c>
      <c r="K300">
        <v>0</v>
      </c>
      <c r="L300" t="s">
        <v>82</v>
      </c>
      <c r="M300">
        <v>0</v>
      </c>
      <c r="N300" t="s">
        <v>495</v>
      </c>
      <c r="O300" t="s">
        <v>496</v>
      </c>
      <c r="P300" t="s">
        <v>496</v>
      </c>
      <c r="Q300" t="s">
        <v>496</v>
      </c>
      <c r="R300" t="s">
        <v>418</v>
      </c>
      <c r="S300">
        <v>2</v>
      </c>
      <c r="T300">
        <f>LOG10(Table1[[#This Row],[Locus_count]]+1)</f>
        <v>0.47712125471966244</v>
      </c>
      <c r="U300">
        <f>(Table1[[#This Row],[log_Locus_count]]-MIN(Table1[log_Locus_count]))/(MAX(Table1[log_Locus_count])-MIN(Table1[log_Locus_count]))</f>
        <v>0.52832083357371873</v>
      </c>
      <c r="V300" t="s">
        <v>2475</v>
      </c>
      <c r="W300">
        <v>7</v>
      </c>
      <c r="X300">
        <f>LOG10(Table1[[#This Row],[Alleles_count]]+1)</f>
        <v>0.90308998699194354</v>
      </c>
      <c r="Y300">
        <f>(Table1[[#This Row],[log_Alleles_count]]-MIN(Table1[log_Alleles_count]))/(MAX(Table1[log_Alleles_count])-MIN(Table1[log_Alleles_count]))</f>
        <v>0.44412286644879784</v>
      </c>
      <c r="Z300">
        <v>0.4158</v>
      </c>
      <c r="AA300">
        <v>0.38390000000000002</v>
      </c>
      <c r="AB300">
        <v>0.39779999999999999</v>
      </c>
      <c r="AC300">
        <v>0.15390000000000001</v>
      </c>
      <c r="AD300" t="s">
        <v>82</v>
      </c>
      <c r="AE300" t="s">
        <v>82</v>
      </c>
      <c r="AF300">
        <v>0</v>
      </c>
      <c r="AG300">
        <v>1</v>
      </c>
      <c r="AH300" t="s">
        <v>563</v>
      </c>
      <c r="AI300" t="s">
        <v>344</v>
      </c>
      <c r="AJ300" t="s">
        <v>1871</v>
      </c>
      <c r="AK300">
        <v>1</v>
      </c>
      <c r="AL300" t="s">
        <v>234</v>
      </c>
      <c r="AM300" s="12">
        <v>2</v>
      </c>
      <c r="AN300">
        <f>(Table1[[#This Row],[HEG_expr_score]]-MIN(Table1[HEG_expr_score]))/(MAX(Table1[HEG_expr_score])-MIN(Table1[HEG_expr_score]))</f>
        <v>0.66666666666666663</v>
      </c>
      <c r="AO300">
        <f t="shared" si="4"/>
        <v>3.2862885798489421</v>
      </c>
      <c r="AP300">
        <v>427</v>
      </c>
    </row>
    <row r="301" spans="1:42" hidden="1" x14ac:dyDescent="0.3">
      <c r="A301">
        <v>106364</v>
      </c>
      <c r="B301" t="s">
        <v>1289</v>
      </c>
      <c r="C301">
        <f>LEN(Table1[[#This Row],[TCE_sequence]])</f>
        <v>15</v>
      </c>
      <c r="D301" t="s">
        <v>49</v>
      </c>
      <c r="E301">
        <v>1</v>
      </c>
      <c r="F301">
        <f>LOG10(Table1[[#This Row],[Mtb_NP_Prtn_count]]+1)</f>
        <v>0.3010299956639812</v>
      </c>
      <c r="G301">
        <f>(Table1[[#This Row],[log_Mtb_NP_Prtn_count]]-MIN(Table1[log_Mtb_NP_Prtn_count]))/(MAX(Table1[log_Mtb_NP_Prtn_count])-MIN(Table1[log_Mtb_NP_Prtn_count]))</f>
        <v>0.23137821315975918</v>
      </c>
      <c r="H301" t="s">
        <v>344</v>
      </c>
      <c r="I301">
        <v>1</v>
      </c>
      <c r="J301" t="s">
        <v>82</v>
      </c>
      <c r="K301">
        <v>0</v>
      </c>
      <c r="L301" t="s">
        <v>82</v>
      </c>
      <c r="M301">
        <v>0</v>
      </c>
      <c r="N301" t="s">
        <v>495</v>
      </c>
      <c r="O301" t="s">
        <v>496</v>
      </c>
      <c r="P301" t="s">
        <v>496</v>
      </c>
      <c r="Q301" t="s">
        <v>496</v>
      </c>
      <c r="R301" t="s">
        <v>437</v>
      </c>
      <c r="S301">
        <v>6</v>
      </c>
      <c r="T301">
        <f>LOG10(Table1[[#This Row],[Locus_count]]+1)</f>
        <v>0.84509804001425681</v>
      </c>
      <c r="U301">
        <f>(Table1[[#This Row],[log_Locus_count]]-MIN(Table1[log_Locus_count]))/(MAX(Table1[log_Locus_count])-MIN(Table1[log_Locus_count]))</f>
        <v>0.93578497401920135</v>
      </c>
      <c r="V301" t="s">
        <v>1290</v>
      </c>
      <c r="W301">
        <v>50</v>
      </c>
      <c r="X301">
        <f>LOG10(Table1[[#This Row],[Alleles_count]]+1)</f>
        <v>1.7075701760979363</v>
      </c>
      <c r="Y301">
        <f>(Table1[[#This Row],[log_Alleles_count]]-MIN(Table1[log_Alleles_count]))/(MAX(Table1[log_Alleles_count])-MIN(Table1[log_Alleles_count]))</f>
        <v>0.83975126753106089</v>
      </c>
      <c r="Z301">
        <v>1</v>
      </c>
      <c r="AA301">
        <v>1</v>
      </c>
      <c r="AB301">
        <v>0.99970000000000003</v>
      </c>
      <c r="AC301">
        <v>0.84419999999999995</v>
      </c>
      <c r="AD301" t="s">
        <v>82</v>
      </c>
      <c r="AE301" t="s">
        <v>82</v>
      </c>
      <c r="AF301">
        <v>0</v>
      </c>
      <c r="AG301">
        <v>1</v>
      </c>
      <c r="AH301" t="s">
        <v>563</v>
      </c>
      <c r="AI301" t="s">
        <v>344</v>
      </c>
      <c r="AJ301" t="s">
        <v>1291</v>
      </c>
      <c r="AK301">
        <v>1</v>
      </c>
      <c r="AL301" t="s">
        <v>234</v>
      </c>
      <c r="AM301" s="10">
        <v>2</v>
      </c>
      <c r="AN301">
        <f>(Table1[[#This Row],[HEG_expr_score]]-MIN(Table1[HEG_expr_score]))/(MAX(Table1[HEG_expr_score])-MIN(Table1[HEG_expr_score]))</f>
        <v>0.66666666666666663</v>
      </c>
      <c r="AO301">
        <f t="shared" si="4"/>
        <v>4.6735811213766878</v>
      </c>
      <c r="AP301">
        <v>29</v>
      </c>
    </row>
    <row r="302" spans="1:42" hidden="1" x14ac:dyDescent="0.3">
      <c r="A302">
        <v>106381</v>
      </c>
      <c r="B302" t="s">
        <v>2717</v>
      </c>
      <c r="C302">
        <f>LEN(Table1[[#This Row],[TCE_sequence]])</f>
        <v>15</v>
      </c>
      <c r="D302" t="s">
        <v>24</v>
      </c>
      <c r="E302">
        <v>1</v>
      </c>
      <c r="F302">
        <f>LOG10(Table1[[#This Row],[Mtb_NP_Prtn_count]]+1)</f>
        <v>0.3010299956639812</v>
      </c>
      <c r="G302">
        <f>(Table1[[#This Row],[log_Mtb_NP_Prtn_count]]-MIN(Table1[log_Mtb_NP_Prtn_count]))/(MAX(Table1[log_Mtb_NP_Prtn_count])-MIN(Table1[log_Mtb_NP_Prtn_count]))</f>
        <v>0.23137821315975918</v>
      </c>
      <c r="H302" t="s">
        <v>247</v>
      </c>
      <c r="I302">
        <v>1</v>
      </c>
      <c r="J302" t="s">
        <v>82</v>
      </c>
      <c r="K302">
        <v>0</v>
      </c>
      <c r="L302" t="s">
        <v>82</v>
      </c>
      <c r="M302">
        <v>0</v>
      </c>
      <c r="N302" t="s">
        <v>495</v>
      </c>
      <c r="O302" t="s">
        <v>496</v>
      </c>
      <c r="P302" t="s">
        <v>496</v>
      </c>
      <c r="Q302" t="s">
        <v>496</v>
      </c>
      <c r="R302" t="s">
        <v>417</v>
      </c>
      <c r="S302">
        <v>1</v>
      </c>
      <c r="T302">
        <f>LOG10(Table1[[#This Row],[Locus_count]]+1)</f>
        <v>0.3010299956639812</v>
      </c>
      <c r="U302">
        <f>(Table1[[#This Row],[log_Locus_count]]-MIN(Table1[log_Locus_count]))/(MAX(Table1[log_Locus_count])-MIN(Table1[log_Locus_count]))</f>
        <v>0.33333333333333337</v>
      </c>
      <c r="V302" t="s">
        <v>1035</v>
      </c>
      <c r="W302">
        <v>1</v>
      </c>
      <c r="X302">
        <f>LOG10(Table1[[#This Row],[Alleles_count]]+1)</f>
        <v>0.3010299956639812</v>
      </c>
      <c r="Y302">
        <f>(Table1[[#This Row],[log_Alleles_count]]-MIN(Table1[log_Alleles_count]))/(MAX(Table1[log_Alleles_count])-MIN(Table1[log_Alleles_count]))</f>
        <v>0.14804095548293261</v>
      </c>
      <c r="Z302">
        <v>0.34549999999999997</v>
      </c>
      <c r="AA302">
        <v>0.26679999999999998</v>
      </c>
      <c r="AB302">
        <v>0.35970000000000002</v>
      </c>
      <c r="AC302">
        <v>4.8099999999999997E-2</v>
      </c>
      <c r="AD302" t="s">
        <v>2718</v>
      </c>
      <c r="AE302" t="s">
        <v>2719</v>
      </c>
      <c r="AF302">
        <v>1</v>
      </c>
      <c r="AG302">
        <v>1</v>
      </c>
      <c r="AH302" t="s">
        <v>563</v>
      </c>
      <c r="AI302" t="s">
        <v>247</v>
      </c>
      <c r="AJ302" t="s">
        <v>681</v>
      </c>
      <c r="AK302">
        <v>1</v>
      </c>
      <c r="AL302" t="s">
        <v>234</v>
      </c>
      <c r="AM302" s="12">
        <v>2</v>
      </c>
      <c r="AN302">
        <f>(Table1[[#This Row],[HEG_expr_score]]-MIN(Table1[HEG_expr_score]))/(MAX(Table1[HEG_expr_score])-MIN(Table1[HEG_expr_score]))</f>
        <v>0.66666666666666663</v>
      </c>
      <c r="AO302">
        <f t="shared" si="4"/>
        <v>2.7249191686426917</v>
      </c>
      <c r="AP302">
        <v>514</v>
      </c>
    </row>
    <row r="303" spans="1:42" hidden="1" x14ac:dyDescent="0.3">
      <c r="A303">
        <v>106385</v>
      </c>
      <c r="B303" t="s">
        <v>1740</v>
      </c>
      <c r="C303">
        <f>LEN(Table1[[#This Row],[TCE_sequence]])</f>
        <v>15</v>
      </c>
      <c r="D303" t="s">
        <v>49</v>
      </c>
      <c r="E303">
        <v>1</v>
      </c>
      <c r="F303">
        <f>LOG10(Table1[[#This Row],[Mtb_NP_Prtn_count]]+1)</f>
        <v>0.3010299956639812</v>
      </c>
      <c r="G303">
        <f>(Table1[[#This Row],[log_Mtb_NP_Prtn_count]]-MIN(Table1[log_Mtb_NP_Prtn_count]))/(MAX(Table1[log_Mtb_NP_Prtn_count])-MIN(Table1[log_Mtb_NP_Prtn_count]))</f>
        <v>0.23137821315975918</v>
      </c>
      <c r="H303" t="s">
        <v>344</v>
      </c>
      <c r="I303">
        <v>1</v>
      </c>
      <c r="J303" t="s">
        <v>82</v>
      </c>
      <c r="K303">
        <v>0</v>
      </c>
      <c r="L303" t="s">
        <v>82</v>
      </c>
      <c r="M303">
        <v>0</v>
      </c>
      <c r="N303" t="s">
        <v>495</v>
      </c>
      <c r="O303" t="s">
        <v>496</v>
      </c>
      <c r="P303" t="s">
        <v>496</v>
      </c>
      <c r="Q303" t="s">
        <v>496</v>
      </c>
      <c r="R303" t="s">
        <v>394</v>
      </c>
      <c r="S303">
        <v>4</v>
      </c>
      <c r="T303">
        <f>LOG10(Table1[[#This Row],[Locus_count]]+1)</f>
        <v>0.69897000433601886</v>
      </c>
      <c r="U303">
        <f>(Table1[[#This Row],[log_Locus_count]]-MIN(Table1[log_Locus_count]))/(MAX(Table1[log_Locus_count])-MIN(Table1[log_Locus_count]))</f>
        <v>0.77397603162912088</v>
      </c>
      <c r="V303" t="s">
        <v>1741</v>
      </c>
      <c r="W303">
        <v>28</v>
      </c>
      <c r="X303">
        <f>LOG10(Table1[[#This Row],[Alleles_count]]+1)</f>
        <v>1.4623979978989561</v>
      </c>
      <c r="Y303">
        <f>(Table1[[#This Row],[log_Alleles_count]]-MIN(Table1[log_Alleles_count]))/(MAX(Table1[log_Alleles_count])-MIN(Table1[log_Alleles_count]))</f>
        <v>0.71918014823661358</v>
      </c>
      <c r="Z303">
        <v>0.93010000000000004</v>
      </c>
      <c r="AA303">
        <v>0.91690000000000005</v>
      </c>
      <c r="AB303">
        <v>0.93</v>
      </c>
      <c r="AC303">
        <v>0.47310000000000002</v>
      </c>
      <c r="AD303" t="s">
        <v>82</v>
      </c>
      <c r="AE303" t="s">
        <v>82</v>
      </c>
      <c r="AF303">
        <v>0</v>
      </c>
      <c r="AG303">
        <v>1</v>
      </c>
      <c r="AH303" t="s">
        <v>563</v>
      </c>
      <c r="AI303" t="s">
        <v>344</v>
      </c>
      <c r="AJ303" t="s">
        <v>518</v>
      </c>
      <c r="AK303">
        <v>1</v>
      </c>
      <c r="AL303" t="s">
        <v>234</v>
      </c>
      <c r="AM303" s="12">
        <v>2</v>
      </c>
      <c r="AN303">
        <f>(Table1[[#This Row],[HEG_expr_score]]-MIN(Table1[HEG_expr_score]))/(MAX(Table1[HEG_expr_score])-MIN(Table1[HEG_expr_score]))</f>
        <v>0.66666666666666663</v>
      </c>
      <c r="AO303">
        <f t="shared" si="4"/>
        <v>4.3213010596921606</v>
      </c>
      <c r="AP303">
        <v>157</v>
      </c>
    </row>
    <row r="304" spans="1:42" hidden="1" x14ac:dyDescent="0.3">
      <c r="A304">
        <v>106518</v>
      </c>
      <c r="B304" t="s">
        <v>1478</v>
      </c>
      <c r="C304">
        <f>LEN(Table1[[#This Row],[TCE_sequence]])</f>
        <v>15</v>
      </c>
      <c r="D304" t="s">
        <v>24</v>
      </c>
      <c r="E304">
        <v>1</v>
      </c>
      <c r="F304">
        <f>LOG10(Table1[[#This Row],[Mtb_NP_Prtn_count]]+1)</f>
        <v>0.3010299956639812</v>
      </c>
      <c r="G304">
        <f>(Table1[[#This Row],[log_Mtb_NP_Prtn_count]]-MIN(Table1[log_Mtb_NP_Prtn_count]))/(MAX(Table1[log_Mtb_NP_Prtn_count])-MIN(Table1[log_Mtb_NP_Prtn_count]))</f>
        <v>0.23137821315975918</v>
      </c>
      <c r="H304" t="s">
        <v>247</v>
      </c>
      <c r="I304">
        <v>1</v>
      </c>
      <c r="J304" t="s">
        <v>82</v>
      </c>
      <c r="K304">
        <v>0</v>
      </c>
      <c r="L304" t="s">
        <v>82</v>
      </c>
      <c r="M304">
        <v>0</v>
      </c>
      <c r="N304" t="s">
        <v>495</v>
      </c>
      <c r="O304" t="s">
        <v>496</v>
      </c>
      <c r="P304" t="s">
        <v>496</v>
      </c>
      <c r="Q304" t="s">
        <v>496</v>
      </c>
      <c r="R304" t="s">
        <v>416</v>
      </c>
      <c r="S304">
        <v>4</v>
      </c>
      <c r="T304">
        <f>LOG10(Table1[[#This Row],[Locus_count]]+1)</f>
        <v>0.69897000433601886</v>
      </c>
      <c r="U304">
        <f>(Table1[[#This Row],[log_Locus_count]]-MIN(Table1[log_Locus_count]))/(MAX(Table1[log_Locus_count])-MIN(Table1[log_Locus_count]))</f>
        <v>0.77397603162912088</v>
      </c>
      <c r="V304" t="s">
        <v>1479</v>
      </c>
      <c r="W304">
        <v>40</v>
      </c>
      <c r="X304">
        <f>LOG10(Table1[[#This Row],[Alleles_count]]+1)</f>
        <v>1.6127838567197355</v>
      </c>
      <c r="Y304">
        <f>(Table1[[#This Row],[log_Alleles_count]]-MIN(Table1[log_Alleles_count]))/(MAX(Table1[log_Alleles_count])-MIN(Table1[log_Alleles_count]))</f>
        <v>0.7931371178131621</v>
      </c>
      <c r="Z304">
        <v>1</v>
      </c>
      <c r="AA304">
        <v>0.99990000000000001</v>
      </c>
      <c r="AB304">
        <v>0.99809999999999999</v>
      </c>
      <c r="AC304">
        <v>0.70230000000000004</v>
      </c>
      <c r="AD304" t="s">
        <v>82</v>
      </c>
      <c r="AE304" t="s">
        <v>82</v>
      </c>
      <c r="AF304">
        <v>0</v>
      </c>
      <c r="AG304">
        <v>1</v>
      </c>
      <c r="AH304" t="s">
        <v>563</v>
      </c>
      <c r="AI304" t="s">
        <v>247</v>
      </c>
      <c r="AJ304" t="s">
        <v>594</v>
      </c>
      <c r="AK304">
        <v>1</v>
      </c>
      <c r="AL304" t="s">
        <v>234</v>
      </c>
      <c r="AM304" s="12">
        <v>2</v>
      </c>
      <c r="AN304">
        <f>(Table1[[#This Row],[HEG_expr_score]]-MIN(Table1[HEG_expr_score]))/(MAX(Table1[HEG_expr_score])-MIN(Table1[HEG_expr_score]))</f>
        <v>0.66666666666666663</v>
      </c>
      <c r="AO304">
        <f t="shared" si="4"/>
        <v>4.465158029268709</v>
      </c>
      <c r="AP304">
        <v>85</v>
      </c>
    </row>
    <row r="305" spans="1:42" hidden="1" x14ac:dyDescent="0.3">
      <c r="A305">
        <v>106531</v>
      </c>
      <c r="B305" t="s">
        <v>1798</v>
      </c>
      <c r="C305">
        <f>LEN(Table1[[#This Row],[TCE_sequence]])</f>
        <v>15</v>
      </c>
      <c r="D305" t="s">
        <v>24</v>
      </c>
      <c r="E305">
        <v>1</v>
      </c>
      <c r="F305">
        <f>LOG10(Table1[[#This Row],[Mtb_NP_Prtn_count]]+1)</f>
        <v>0.3010299956639812</v>
      </c>
      <c r="G305">
        <f>(Table1[[#This Row],[log_Mtb_NP_Prtn_count]]-MIN(Table1[log_Mtb_NP_Prtn_count]))/(MAX(Table1[log_Mtb_NP_Prtn_count])-MIN(Table1[log_Mtb_NP_Prtn_count]))</f>
        <v>0.23137821315975918</v>
      </c>
      <c r="H305" t="s">
        <v>247</v>
      </c>
      <c r="I305">
        <v>1</v>
      </c>
      <c r="J305" t="s">
        <v>82</v>
      </c>
      <c r="K305">
        <v>0</v>
      </c>
      <c r="L305" t="s">
        <v>82</v>
      </c>
      <c r="M305">
        <v>0</v>
      </c>
      <c r="N305" t="s">
        <v>495</v>
      </c>
      <c r="O305" t="s">
        <v>496</v>
      </c>
      <c r="P305" t="s">
        <v>496</v>
      </c>
      <c r="Q305" t="s">
        <v>496</v>
      </c>
      <c r="R305" t="s">
        <v>390</v>
      </c>
      <c r="S305">
        <v>4</v>
      </c>
      <c r="T305">
        <f>LOG10(Table1[[#This Row],[Locus_count]]+1)</f>
        <v>0.69897000433601886</v>
      </c>
      <c r="U305">
        <f>(Table1[[#This Row],[log_Locus_count]]-MIN(Table1[log_Locus_count]))/(MAX(Table1[log_Locus_count])-MIN(Table1[log_Locus_count]))</f>
        <v>0.77397603162912088</v>
      </c>
      <c r="V305" t="s">
        <v>1799</v>
      </c>
      <c r="W305">
        <v>20</v>
      </c>
      <c r="X305">
        <f>LOG10(Table1[[#This Row],[Alleles_count]]+1)</f>
        <v>1.3222192947339193</v>
      </c>
      <c r="Y305">
        <f>(Table1[[#This Row],[log_Alleles_count]]-MIN(Table1[log_Alleles_count]))/(MAX(Table1[log_Alleles_count])-MIN(Table1[log_Alleles_count]))</f>
        <v>0.65024286805249976</v>
      </c>
      <c r="Z305">
        <v>0.95079999999999998</v>
      </c>
      <c r="AA305">
        <v>0.89470000000000005</v>
      </c>
      <c r="AB305">
        <v>0.93669999999999998</v>
      </c>
      <c r="AC305">
        <v>0.79430000000000001</v>
      </c>
      <c r="AD305" t="s">
        <v>1800</v>
      </c>
      <c r="AE305" t="s">
        <v>1801</v>
      </c>
      <c r="AF305">
        <v>1</v>
      </c>
      <c r="AG305">
        <v>0.99629999999999996</v>
      </c>
      <c r="AH305" t="s">
        <v>505</v>
      </c>
      <c r="AI305" t="s">
        <v>247</v>
      </c>
      <c r="AJ305" s="1">
        <v>45962</v>
      </c>
      <c r="AK305">
        <v>1</v>
      </c>
      <c r="AL305" t="s">
        <v>234</v>
      </c>
      <c r="AM305" s="12">
        <v>2</v>
      </c>
      <c r="AN305">
        <f>(Table1[[#This Row],[HEG_expr_score]]-MIN(Table1[HEG_expr_score]))/(MAX(Table1[HEG_expr_score])-MIN(Table1[HEG_expr_score]))</f>
        <v>0.66666666666666663</v>
      </c>
      <c r="AO305">
        <f t="shared" si="4"/>
        <v>4.2693637795080468</v>
      </c>
      <c r="AP305">
        <v>178</v>
      </c>
    </row>
    <row r="306" spans="1:42" hidden="1" x14ac:dyDescent="0.3">
      <c r="A306">
        <v>106537</v>
      </c>
      <c r="B306" t="s">
        <v>2405</v>
      </c>
      <c r="C306">
        <f>LEN(Table1[[#This Row],[TCE_sequence]])</f>
        <v>15</v>
      </c>
      <c r="D306" t="s">
        <v>49</v>
      </c>
      <c r="E306">
        <v>1</v>
      </c>
      <c r="F306">
        <f>LOG10(Table1[[#This Row],[Mtb_NP_Prtn_count]]+1)</f>
        <v>0.3010299956639812</v>
      </c>
      <c r="G306">
        <f>(Table1[[#This Row],[log_Mtb_NP_Prtn_count]]-MIN(Table1[log_Mtb_NP_Prtn_count]))/(MAX(Table1[log_Mtb_NP_Prtn_count])-MIN(Table1[log_Mtb_NP_Prtn_count]))</f>
        <v>0.23137821315975918</v>
      </c>
      <c r="H306" t="s">
        <v>344</v>
      </c>
      <c r="I306">
        <v>1</v>
      </c>
      <c r="J306" t="s">
        <v>82</v>
      </c>
      <c r="K306">
        <v>0</v>
      </c>
      <c r="L306" t="s">
        <v>82</v>
      </c>
      <c r="M306">
        <v>0</v>
      </c>
      <c r="N306" t="s">
        <v>495</v>
      </c>
      <c r="O306" t="s">
        <v>496</v>
      </c>
      <c r="P306" t="s">
        <v>496</v>
      </c>
      <c r="Q306" t="s">
        <v>496</v>
      </c>
      <c r="R306" t="s">
        <v>452</v>
      </c>
      <c r="S306">
        <v>4</v>
      </c>
      <c r="T306">
        <f>LOG10(Table1[[#This Row],[Locus_count]]+1)</f>
        <v>0.69897000433601886</v>
      </c>
      <c r="U306">
        <f>(Table1[[#This Row],[log_Locus_count]]-MIN(Table1[log_Locus_count]))/(MAX(Table1[log_Locus_count])-MIN(Table1[log_Locus_count]))</f>
        <v>0.77397603162912088</v>
      </c>
      <c r="V306" t="s">
        <v>2406</v>
      </c>
      <c r="W306">
        <v>20</v>
      </c>
      <c r="X306">
        <f>LOG10(Table1[[#This Row],[Alleles_count]]+1)</f>
        <v>1.3222192947339193</v>
      </c>
      <c r="Y306">
        <f>(Table1[[#This Row],[log_Alleles_count]]-MIN(Table1[log_Alleles_count]))/(MAX(Table1[log_Alleles_count])-MIN(Table1[log_Alleles_count]))</f>
        <v>0.65024286805249976</v>
      </c>
      <c r="Z306">
        <v>0.99990000000000001</v>
      </c>
      <c r="AA306">
        <v>0.99919999999999998</v>
      </c>
      <c r="AB306">
        <v>0.88090000000000002</v>
      </c>
      <c r="AC306">
        <v>9.7199999999999995E-2</v>
      </c>
      <c r="AD306" t="s">
        <v>82</v>
      </c>
      <c r="AE306" t="s">
        <v>82</v>
      </c>
      <c r="AF306">
        <v>0</v>
      </c>
      <c r="AG306">
        <v>0.1026</v>
      </c>
      <c r="AH306" t="s">
        <v>2407</v>
      </c>
      <c r="AI306" t="s">
        <v>344</v>
      </c>
      <c r="AJ306" t="s">
        <v>594</v>
      </c>
      <c r="AK306">
        <v>1</v>
      </c>
      <c r="AL306" t="s">
        <v>234</v>
      </c>
      <c r="AM306" s="12">
        <v>2</v>
      </c>
      <c r="AN306">
        <f>(Table1[[#This Row],[HEG_expr_score]]-MIN(Table1[HEG_expr_score]))/(MAX(Table1[HEG_expr_score])-MIN(Table1[HEG_expr_score]))</f>
        <v>0.66666666666666663</v>
      </c>
      <c r="AO306">
        <f t="shared" si="4"/>
        <v>3.4247637795080466</v>
      </c>
      <c r="AP306">
        <v>399</v>
      </c>
    </row>
    <row r="307" spans="1:42" hidden="1" x14ac:dyDescent="0.3">
      <c r="A307">
        <v>106544</v>
      </c>
      <c r="B307" t="s">
        <v>2218</v>
      </c>
      <c r="C307">
        <f>LEN(Table1[[#This Row],[TCE_sequence]])</f>
        <v>15</v>
      </c>
      <c r="D307" t="s">
        <v>24</v>
      </c>
      <c r="E307">
        <v>1</v>
      </c>
      <c r="F307">
        <f>LOG10(Table1[[#This Row],[Mtb_NP_Prtn_count]]+1)</f>
        <v>0.3010299956639812</v>
      </c>
      <c r="G307">
        <f>(Table1[[#This Row],[log_Mtb_NP_Prtn_count]]-MIN(Table1[log_Mtb_NP_Prtn_count]))/(MAX(Table1[log_Mtb_NP_Prtn_count])-MIN(Table1[log_Mtb_NP_Prtn_count]))</f>
        <v>0.23137821315975918</v>
      </c>
      <c r="H307" t="s">
        <v>247</v>
      </c>
      <c r="I307">
        <v>1</v>
      </c>
      <c r="J307" t="s">
        <v>82</v>
      </c>
      <c r="K307">
        <v>0</v>
      </c>
      <c r="L307" t="s">
        <v>82</v>
      </c>
      <c r="M307">
        <v>0</v>
      </c>
      <c r="N307" t="s">
        <v>495</v>
      </c>
      <c r="O307" t="s">
        <v>496</v>
      </c>
      <c r="P307" t="s">
        <v>496</v>
      </c>
      <c r="Q307" t="s">
        <v>496</v>
      </c>
      <c r="R307" t="s">
        <v>421</v>
      </c>
      <c r="S307">
        <v>3</v>
      </c>
      <c r="T307">
        <f>LOG10(Table1[[#This Row],[Locus_count]]+1)</f>
        <v>0.6020599913279624</v>
      </c>
      <c r="U307">
        <f>(Table1[[#This Row],[log_Locus_count]]-MIN(Table1[log_Locus_count]))/(MAX(Table1[log_Locus_count])-MIN(Table1[log_Locus_count]))</f>
        <v>0.66666666666666674</v>
      </c>
      <c r="V307" t="s">
        <v>2219</v>
      </c>
      <c r="W307">
        <v>8</v>
      </c>
      <c r="X307">
        <f>LOG10(Table1[[#This Row],[Alleles_count]]+1)</f>
        <v>0.95424250943932487</v>
      </c>
      <c r="Y307">
        <f>(Table1[[#This Row],[log_Alleles_count]]-MIN(Table1[log_Alleles_count]))/(MAX(Table1[log_Alleles_count])-MIN(Table1[log_Alleles_count]))</f>
        <v>0.46927872602275644</v>
      </c>
      <c r="Z307">
        <v>0.73709999999999998</v>
      </c>
      <c r="AA307">
        <v>0.65749999999999997</v>
      </c>
      <c r="AB307">
        <v>0.76539999999999997</v>
      </c>
      <c r="AC307">
        <v>0.36380000000000001</v>
      </c>
      <c r="AD307" t="s">
        <v>2220</v>
      </c>
      <c r="AE307" t="s">
        <v>2221</v>
      </c>
      <c r="AF307">
        <v>1</v>
      </c>
      <c r="AG307">
        <v>1</v>
      </c>
      <c r="AH307" t="s">
        <v>563</v>
      </c>
      <c r="AI307" t="s">
        <v>247</v>
      </c>
      <c r="AJ307" t="s">
        <v>2150</v>
      </c>
      <c r="AK307">
        <v>1</v>
      </c>
      <c r="AL307" t="s">
        <v>234</v>
      </c>
      <c r="AM307" s="12">
        <v>2</v>
      </c>
      <c r="AN307">
        <f>(Table1[[#This Row],[HEG_expr_score]]-MIN(Table1[HEG_expr_score]))/(MAX(Table1[HEG_expr_score])-MIN(Table1[HEG_expr_score]))</f>
        <v>0.66666666666666663</v>
      </c>
      <c r="AO307">
        <f t="shared" si="4"/>
        <v>3.7710902725158486</v>
      </c>
      <c r="AP307">
        <v>327</v>
      </c>
    </row>
    <row r="308" spans="1:42" hidden="1" x14ac:dyDescent="0.3">
      <c r="A308">
        <v>106549</v>
      </c>
      <c r="B308" t="s">
        <v>1335</v>
      </c>
      <c r="C308">
        <f>LEN(Table1[[#This Row],[TCE_sequence]])</f>
        <v>15</v>
      </c>
      <c r="D308" t="s">
        <v>49</v>
      </c>
      <c r="E308">
        <v>1</v>
      </c>
      <c r="F308">
        <f>LOG10(Table1[[#This Row],[Mtb_NP_Prtn_count]]+1)</f>
        <v>0.3010299956639812</v>
      </c>
      <c r="G308">
        <f>(Table1[[#This Row],[log_Mtb_NP_Prtn_count]]-MIN(Table1[log_Mtb_NP_Prtn_count]))/(MAX(Table1[log_Mtb_NP_Prtn_count])-MIN(Table1[log_Mtb_NP_Prtn_count]))</f>
        <v>0.23137821315975918</v>
      </c>
      <c r="H308" t="s">
        <v>344</v>
      </c>
      <c r="I308">
        <v>1</v>
      </c>
      <c r="J308" t="s">
        <v>82</v>
      </c>
      <c r="K308">
        <v>0</v>
      </c>
      <c r="L308" t="s">
        <v>82</v>
      </c>
      <c r="M308">
        <v>0</v>
      </c>
      <c r="N308" t="s">
        <v>495</v>
      </c>
      <c r="O308" t="s">
        <v>496</v>
      </c>
      <c r="P308" t="s">
        <v>496</v>
      </c>
      <c r="Q308" t="s">
        <v>496</v>
      </c>
      <c r="R308" t="s">
        <v>389</v>
      </c>
      <c r="S308">
        <v>6</v>
      </c>
      <c r="T308">
        <f>LOG10(Table1[[#This Row],[Locus_count]]+1)</f>
        <v>0.84509804001425681</v>
      </c>
      <c r="U308">
        <f>(Table1[[#This Row],[log_Locus_count]]-MIN(Table1[log_Locus_count]))/(MAX(Table1[log_Locus_count])-MIN(Table1[log_Locus_count]))</f>
        <v>0.93578497401920135</v>
      </c>
      <c r="V308" t="s">
        <v>1336</v>
      </c>
      <c r="W308">
        <v>41</v>
      </c>
      <c r="X308">
        <f>LOG10(Table1[[#This Row],[Alleles_count]]+1)</f>
        <v>1.6232492903979006</v>
      </c>
      <c r="Y308">
        <f>(Table1[[#This Row],[log_Alleles_count]]-MIN(Table1[log_Alleles_count]))/(MAX(Table1[log_Alleles_count])-MIN(Table1[log_Alleles_count]))</f>
        <v>0.79828382353543237</v>
      </c>
      <c r="Z308">
        <v>0.99080000000000001</v>
      </c>
      <c r="AA308">
        <v>0.99150000000000005</v>
      </c>
      <c r="AB308">
        <v>0.94640000000000002</v>
      </c>
      <c r="AC308">
        <v>0.7419</v>
      </c>
      <c r="AD308" t="s">
        <v>82</v>
      </c>
      <c r="AE308" t="s">
        <v>82</v>
      </c>
      <c r="AF308">
        <v>0</v>
      </c>
      <c r="AG308">
        <v>1</v>
      </c>
      <c r="AH308" t="s">
        <v>563</v>
      </c>
      <c r="AI308" t="s">
        <v>344</v>
      </c>
      <c r="AJ308" t="s">
        <v>826</v>
      </c>
      <c r="AK308">
        <v>1</v>
      </c>
      <c r="AL308" t="s">
        <v>234</v>
      </c>
      <c r="AM308" s="12">
        <v>2</v>
      </c>
      <c r="AN308">
        <f>(Table1[[#This Row],[HEG_expr_score]]-MIN(Table1[HEG_expr_score]))/(MAX(Table1[HEG_expr_score])-MIN(Table1[HEG_expr_score]))</f>
        <v>0.66666666666666663</v>
      </c>
      <c r="AO308">
        <f t="shared" si="4"/>
        <v>4.6229136773810593</v>
      </c>
      <c r="AP308">
        <v>43</v>
      </c>
    </row>
    <row r="309" spans="1:42" hidden="1" x14ac:dyDescent="0.3">
      <c r="A309">
        <v>106585</v>
      </c>
      <c r="B309" t="s">
        <v>1499</v>
      </c>
      <c r="C309">
        <f>LEN(Table1[[#This Row],[TCE_sequence]])</f>
        <v>15</v>
      </c>
      <c r="D309" t="s">
        <v>49</v>
      </c>
      <c r="E309">
        <v>1</v>
      </c>
      <c r="F309">
        <f>LOG10(Table1[[#This Row],[Mtb_NP_Prtn_count]]+1)</f>
        <v>0.3010299956639812</v>
      </c>
      <c r="G309">
        <f>(Table1[[#This Row],[log_Mtb_NP_Prtn_count]]-MIN(Table1[log_Mtb_NP_Prtn_count]))/(MAX(Table1[log_Mtb_NP_Prtn_count])-MIN(Table1[log_Mtb_NP_Prtn_count]))</f>
        <v>0.23137821315975918</v>
      </c>
      <c r="H309" t="s">
        <v>344</v>
      </c>
      <c r="I309">
        <v>1</v>
      </c>
      <c r="J309" t="s">
        <v>82</v>
      </c>
      <c r="K309">
        <v>0</v>
      </c>
      <c r="L309" t="s">
        <v>82</v>
      </c>
      <c r="M309">
        <v>0</v>
      </c>
      <c r="N309" t="s">
        <v>495</v>
      </c>
      <c r="O309" t="s">
        <v>496</v>
      </c>
      <c r="P309" t="s">
        <v>496</v>
      </c>
      <c r="Q309" t="s">
        <v>496</v>
      </c>
      <c r="R309" t="s">
        <v>393</v>
      </c>
      <c r="S309">
        <v>5</v>
      </c>
      <c r="T309">
        <f>LOG10(Table1[[#This Row],[Locus_count]]+1)</f>
        <v>0.77815125038364363</v>
      </c>
      <c r="U309">
        <f>(Table1[[#This Row],[log_Locus_count]]-MIN(Table1[log_Locus_count]))/(MAX(Table1[log_Locus_count])-MIN(Table1[log_Locus_count]))</f>
        <v>0.8616541669070521</v>
      </c>
      <c r="V309" t="s">
        <v>1500</v>
      </c>
      <c r="W309">
        <v>27</v>
      </c>
      <c r="X309">
        <f>LOG10(Table1[[#This Row],[Alleles_count]]+1)</f>
        <v>1.4471580313422192</v>
      </c>
      <c r="Y309">
        <f>(Table1[[#This Row],[log_Alleles_count]]-MIN(Table1[log_Alleles_count]))/(MAX(Table1[log_Alleles_count])-MIN(Table1[log_Alleles_count]))</f>
        <v>0.71168541600698676</v>
      </c>
      <c r="Z309">
        <v>0.97760000000000002</v>
      </c>
      <c r="AA309">
        <v>0.99039999999999995</v>
      </c>
      <c r="AB309">
        <v>0.96009999999999995</v>
      </c>
      <c r="AC309">
        <v>0.81669999999999998</v>
      </c>
      <c r="AD309" t="s">
        <v>82</v>
      </c>
      <c r="AE309" t="s">
        <v>82</v>
      </c>
      <c r="AF309">
        <v>0</v>
      </c>
      <c r="AG309">
        <v>1</v>
      </c>
      <c r="AH309" t="s">
        <v>563</v>
      </c>
      <c r="AI309" t="s">
        <v>344</v>
      </c>
      <c r="AJ309" t="s">
        <v>1501</v>
      </c>
      <c r="AK309">
        <v>1</v>
      </c>
      <c r="AL309" t="s">
        <v>234</v>
      </c>
      <c r="AM309" s="12">
        <v>2</v>
      </c>
      <c r="AN309">
        <f>(Table1[[#This Row],[HEG_expr_score]]-MIN(Table1[HEG_expr_score]))/(MAX(Table1[HEG_expr_score])-MIN(Table1[HEG_expr_score]))</f>
        <v>0.66666666666666663</v>
      </c>
      <c r="AO309">
        <f t="shared" si="4"/>
        <v>4.4489844627404649</v>
      </c>
      <c r="AP309">
        <v>91</v>
      </c>
    </row>
    <row r="310" spans="1:42" hidden="1" x14ac:dyDescent="0.3">
      <c r="A310">
        <v>106629</v>
      </c>
      <c r="B310" t="s">
        <v>2428</v>
      </c>
      <c r="C310">
        <f>LEN(Table1[[#This Row],[TCE_sequence]])</f>
        <v>15</v>
      </c>
      <c r="D310" t="s">
        <v>24</v>
      </c>
      <c r="E310">
        <v>1</v>
      </c>
      <c r="F310">
        <f>LOG10(Table1[[#This Row],[Mtb_NP_Prtn_count]]+1)</f>
        <v>0.3010299956639812</v>
      </c>
      <c r="G310">
        <f>(Table1[[#This Row],[log_Mtb_NP_Prtn_count]]-MIN(Table1[log_Mtb_NP_Prtn_count]))/(MAX(Table1[log_Mtb_NP_Prtn_count])-MIN(Table1[log_Mtb_NP_Prtn_count]))</f>
        <v>0.23137821315975918</v>
      </c>
      <c r="H310" t="s">
        <v>247</v>
      </c>
      <c r="I310">
        <v>1</v>
      </c>
      <c r="J310" t="s">
        <v>82</v>
      </c>
      <c r="K310">
        <v>0</v>
      </c>
      <c r="L310" t="s">
        <v>82</v>
      </c>
      <c r="M310">
        <v>0</v>
      </c>
      <c r="N310" t="s">
        <v>495</v>
      </c>
      <c r="O310" t="s">
        <v>496</v>
      </c>
      <c r="P310" t="s">
        <v>496</v>
      </c>
      <c r="Q310" t="s">
        <v>496</v>
      </c>
      <c r="R310" t="s">
        <v>427</v>
      </c>
      <c r="S310">
        <v>2</v>
      </c>
      <c r="T310">
        <f>LOG10(Table1[[#This Row],[Locus_count]]+1)</f>
        <v>0.47712125471966244</v>
      </c>
      <c r="U310">
        <f>(Table1[[#This Row],[log_Locus_count]]-MIN(Table1[log_Locus_count]))/(MAX(Table1[log_Locus_count])-MIN(Table1[log_Locus_count]))</f>
        <v>0.52832083357371873</v>
      </c>
      <c r="V310" t="s">
        <v>2429</v>
      </c>
      <c r="W310">
        <v>4</v>
      </c>
      <c r="X310">
        <f>LOG10(Table1[[#This Row],[Alleles_count]]+1)</f>
        <v>0.69897000433601886</v>
      </c>
      <c r="Y310">
        <f>(Table1[[#This Row],[log_Alleles_count]]-MIN(Table1[log_Alleles_count]))/(MAX(Table1[log_Alleles_count])-MIN(Table1[log_Alleles_count]))</f>
        <v>0.34374045372979056</v>
      </c>
      <c r="Z310">
        <v>0.60650000000000004</v>
      </c>
      <c r="AA310">
        <v>0.54190000000000005</v>
      </c>
      <c r="AB310">
        <v>0.5917</v>
      </c>
      <c r="AC310">
        <v>0.4415</v>
      </c>
      <c r="AD310" t="s">
        <v>82</v>
      </c>
      <c r="AE310" t="s">
        <v>82</v>
      </c>
      <c r="AF310">
        <v>0</v>
      </c>
      <c r="AG310">
        <v>1</v>
      </c>
      <c r="AH310" t="s">
        <v>563</v>
      </c>
      <c r="AI310" t="s">
        <v>247</v>
      </c>
      <c r="AJ310" t="s">
        <v>2430</v>
      </c>
      <c r="AK310">
        <v>1</v>
      </c>
      <c r="AL310" t="s">
        <v>234</v>
      </c>
      <c r="AM310" s="12">
        <v>2</v>
      </c>
      <c r="AN310">
        <f>(Table1[[#This Row],[HEG_expr_score]]-MIN(Table1[HEG_expr_score]))/(MAX(Table1[HEG_expr_score])-MIN(Table1[HEG_expr_score]))</f>
        <v>0.66666666666666663</v>
      </c>
      <c r="AO310">
        <f t="shared" si="4"/>
        <v>3.376606167129935</v>
      </c>
      <c r="AP310">
        <v>410</v>
      </c>
    </row>
    <row r="311" spans="1:42" hidden="1" x14ac:dyDescent="0.3">
      <c r="A311">
        <v>106659</v>
      </c>
      <c r="B311" t="s">
        <v>643</v>
      </c>
      <c r="C311">
        <f>LEN(Table1[[#This Row],[TCE_sequence]])</f>
        <v>15</v>
      </c>
      <c r="D311" t="s">
        <v>49</v>
      </c>
      <c r="E311">
        <v>1</v>
      </c>
      <c r="F311">
        <f>LOG10(Table1[[#This Row],[Mtb_NP_Prtn_count]]+1)</f>
        <v>0.3010299956639812</v>
      </c>
      <c r="G311">
        <f>(Table1[[#This Row],[log_Mtb_NP_Prtn_count]]-MIN(Table1[log_Mtb_NP_Prtn_count]))/(MAX(Table1[log_Mtb_NP_Prtn_count])-MIN(Table1[log_Mtb_NP_Prtn_count]))</f>
        <v>0.23137821315975918</v>
      </c>
      <c r="H311" t="s">
        <v>344</v>
      </c>
      <c r="I311">
        <v>1</v>
      </c>
      <c r="J311" t="s">
        <v>82</v>
      </c>
      <c r="K311">
        <v>0</v>
      </c>
      <c r="L311" t="s">
        <v>82</v>
      </c>
      <c r="M311">
        <v>0</v>
      </c>
      <c r="N311" t="s">
        <v>495</v>
      </c>
      <c r="O311" t="s">
        <v>496</v>
      </c>
      <c r="P311" t="s">
        <v>496</v>
      </c>
      <c r="Q311" t="s">
        <v>496</v>
      </c>
      <c r="R311" t="s">
        <v>395</v>
      </c>
      <c r="S311">
        <v>5</v>
      </c>
      <c r="T311">
        <f>LOG10(Table1[[#This Row],[Locus_count]]+1)</f>
        <v>0.77815125038364363</v>
      </c>
      <c r="U311">
        <f>(Table1[[#This Row],[log_Locus_count]]-MIN(Table1[log_Locus_count]))/(MAX(Table1[log_Locus_count])-MIN(Table1[log_Locus_count]))</f>
        <v>0.8616541669070521</v>
      </c>
      <c r="V311" t="s">
        <v>644</v>
      </c>
      <c r="W311">
        <v>19</v>
      </c>
      <c r="X311">
        <f>LOG10(Table1[[#This Row],[Alleles_count]]+1)</f>
        <v>1.3010299956639813</v>
      </c>
      <c r="Y311">
        <f>(Table1[[#This Row],[log_Alleles_count]]-MIN(Table1[log_Alleles_count]))/(MAX(Table1[log_Alleles_count])-MIN(Table1[log_Alleles_count]))</f>
        <v>0.63982236469565579</v>
      </c>
      <c r="Z311">
        <v>0.89729999999999999</v>
      </c>
      <c r="AA311">
        <v>0.95830000000000004</v>
      </c>
      <c r="AB311">
        <v>0.80720000000000003</v>
      </c>
      <c r="AC311">
        <v>0.36230000000000001</v>
      </c>
      <c r="AD311" t="s">
        <v>82</v>
      </c>
      <c r="AE311" t="s">
        <v>82</v>
      </c>
      <c r="AF311">
        <v>0</v>
      </c>
      <c r="AG311">
        <v>0.1062</v>
      </c>
      <c r="AH311" t="s">
        <v>583</v>
      </c>
      <c r="AI311" t="s">
        <v>344</v>
      </c>
      <c r="AJ311" s="1">
        <v>42005</v>
      </c>
      <c r="AK311">
        <v>1</v>
      </c>
      <c r="AL311" t="s">
        <v>234</v>
      </c>
      <c r="AM311" s="12">
        <v>2</v>
      </c>
      <c r="AN311">
        <f>(Table1[[#This Row],[HEG_expr_score]]-MIN(Table1[HEG_expr_score]))/(MAX(Table1[HEG_expr_score])-MIN(Table1[HEG_expr_score]))</f>
        <v>0.66666666666666663</v>
      </c>
      <c r="AO311">
        <f t="shared" si="4"/>
        <v>3.4030214114291333</v>
      </c>
      <c r="AP311">
        <v>405</v>
      </c>
    </row>
    <row r="312" spans="1:42" hidden="1" x14ac:dyDescent="0.3">
      <c r="A312">
        <v>106684</v>
      </c>
      <c r="B312" t="s">
        <v>1653</v>
      </c>
      <c r="C312">
        <f>LEN(Table1[[#This Row],[TCE_sequence]])</f>
        <v>15</v>
      </c>
      <c r="D312" t="s">
        <v>24</v>
      </c>
      <c r="E312">
        <v>1</v>
      </c>
      <c r="F312">
        <f>LOG10(Table1[[#This Row],[Mtb_NP_Prtn_count]]+1)</f>
        <v>0.3010299956639812</v>
      </c>
      <c r="G312">
        <f>(Table1[[#This Row],[log_Mtb_NP_Prtn_count]]-MIN(Table1[log_Mtb_NP_Prtn_count]))/(MAX(Table1[log_Mtb_NP_Prtn_count])-MIN(Table1[log_Mtb_NP_Prtn_count]))</f>
        <v>0.23137821315975918</v>
      </c>
      <c r="H312" t="s">
        <v>247</v>
      </c>
      <c r="I312">
        <v>1</v>
      </c>
      <c r="J312" t="s">
        <v>82</v>
      </c>
      <c r="K312">
        <v>0</v>
      </c>
      <c r="L312" t="s">
        <v>82</v>
      </c>
      <c r="M312">
        <v>0</v>
      </c>
      <c r="N312" t="s">
        <v>495</v>
      </c>
      <c r="O312" t="s">
        <v>496</v>
      </c>
      <c r="P312" t="s">
        <v>496</v>
      </c>
      <c r="Q312" t="s">
        <v>496</v>
      </c>
      <c r="R312" t="s">
        <v>390</v>
      </c>
      <c r="S312">
        <v>4</v>
      </c>
      <c r="T312">
        <f>LOG10(Table1[[#This Row],[Locus_count]]+1)</f>
        <v>0.69897000433601886</v>
      </c>
      <c r="U312">
        <f>(Table1[[#This Row],[log_Locus_count]]-MIN(Table1[log_Locus_count]))/(MAX(Table1[log_Locus_count])-MIN(Table1[log_Locus_count]))</f>
        <v>0.77397603162912088</v>
      </c>
      <c r="V312" t="s">
        <v>1654</v>
      </c>
      <c r="W312">
        <v>30</v>
      </c>
      <c r="X312">
        <f>LOG10(Table1[[#This Row],[Alleles_count]]+1)</f>
        <v>1.4913616938342726</v>
      </c>
      <c r="Y312">
        <f>(Table1[[#This Row],[log_Alleles_count]]-MIN(Table1[log_Alleles_count]))/(MAX(Table1[log_Alleles_count])-MIN(Table1[log_Alleles_count]))</f>
        <v>0.73342395543969241</v>
      </c>
      <c r="Z312">
        <v>0.96279999999999999</v>
      </c>
      <c r="AA312">
        <v>0.93640000000000001</v>
      </c>
      <c r="AB312">
        <v>0.96330000000000005</v>
      </c>
      <c r="AC312">
        <v>0.71050000000000002</v>
      </c>
      <c r="AD312" t="s">
        <v>1655</v>
      </c>
      <c r="AE312" t="s">
        <v>1656</v>
      </c>
      <c r="AF312">
        <v>1</v>
      </c>
      <c r="AG312">
        <v>1</v>
      </c>
      <c r="AH312" t="s">
        <v>563</v>
      </c>
      <c r="AI312" t="s">
        <v>247</v>
      </c>
      <c r="AJ312" t="s">
        <v>518</v>
      </c>
      <c r="AK312">
        <v>1</v>
      </c>
      <c r="AL312" t="s">
        <v>234</v>
      </c>
      <c r="AM312" s="12">
        <v>2</v>
      </c>
      <c r="AN312">
        <f>(Table1[[#This Row],[HEG_expr_score]]-MIN(Table1[HEG_expr_score]))/(MAX(Table1[HEG_expr_score])-MIN(Table1[HEG_expr_score]))</f>
        <v>0.66666666666666663</v>
      </c>
      <c r="AO312">
        <f t="shared" si="4"/>
        <v>4.3682448668952389</v>
      </c>
      <c r="AP312">
        <v>134</v>
      </c>
    </row>
    <row r="313" spans="1:42" hidden="1" x14ac:dyDescent="0.3">
      <c r="A313">
        <v>106686</v>
      </c>
      <c r="B313" t="s">
        <v>1607</v>
      </c>
      <c r="C313">
        <f>LEN(Table1[[#This Row],[TCE_sequence]])</f>
        <v>15</v>
      </c>
      <c r="D313" t="s">
        <v>24</v>
      </c>
      <c r="E313">
        <v>1</v>
      </c>
      <c r="F313">
        <f>LOG10(Table1[[#This Row],[Mtb_NP_Prtn_count]]+1)</f>
        <v>0.3010299956639812</v>
      </c>
      <c r="G313">
        <f>(Table1[[#This Row],[log_Mtb_NP_Prtn_count]]-MIN(Table1[log_Mtb_NP_Prtn_count]))/(MAX(Table1[log_Mtb_NP_Prtn_count])-MIN(Table1[log_Mtb_NP_Prtn_count]))</f>
        <v>0.23137821315975918</v>
      </c>
      <c r="H313" t="s">
        <v>247</v>
      </c>
      <c r="I313">
        <v>1</v>
      </c>
      <c r="J313" t="s">
        <v>82</v>
      </c>
      <c r="K313">
        <v>0</v>
      </c>
      <c r="L313" t="s">
        <v>82</v>
      </c>
      <c r="M313">
        <v>0</v>
      </c>
      <c r="N313" t="s">
        <v>495</v>
      </c>
      <c r="O313" t="s">
        <v>496</v>
      </c>
      <c r="P313" t="s">
        <v>496</v>
      </c>
      <c r="Q313" t="s">
        <v>496</v>
      </c>
      <c r="R313" t="s">
        <v>405</v>
      </c>
      <c r="S313">
        <v>5</v>
      </c>
      <c r="T313">
        <f>LOG10(Table1[[#This Row],[Locus_count]]+1)</f>
        <v>0.77815125038364363</v>
      </c>
      <c r="U313">
        <f>(Table1[[#This Row],[log_Locus_count]]-MIN(Table1[log_Locus_count]))/(MAX(Table1[log_Locus_count])-MIN(Table1[log_Locus_count]))</f>
        <v>0.8616541669070521</v>
      </c>
      <c r="V313" t="s">
        <v>1608</v>
      </c>
      <c r="W313">
        <v>25</v>
      </c>
      <c r="X313">
        <f>LOG10(Table1[[#This Row],[Alleles_count]]+1)</f>
        <v>1.414973347970818</v>
      </c>
      <c r="Y313">
        <f>(Table1[[#This Row],[log_Alleles_count]]-MIN(Table1[log_Alleles_count]))/(MAX(Table1[log_Alleles_count])-MIN(Table1[log_Alleles_count]))</f>
        <v>0.69585758706353373</v>
      </c>
      <c r="Z313">
        <v>0.93179999999999996</v>
      </c>
      <c r="AA313">
        <v>0.96550000000000002</v>
      </c>
      <c r="AB313">
        <v>0.84209999999999996</v>
      </c>
      <c r="AC313">
        <v>0.68230000000000002</v>
      </c>
      <c r="AD313" t="s">
        <v>82</v>
      </c>
      <c r="AE313" t="s">
        <v>82</v>
      </c>
      <c r="AF313">
        <v>0</v>
      </c>
      <c r="AG313">
        <v>1</v>
      </c>
      <c r="AH313" t="s">
        <v>563</v>
      </c>
      <c r="AI313" t="s">
        <v>247</v>
      </c>
      <c r="AJ313" t="s">
        <v>1609</v>
      </c>
      <c r="AK313">
        <v>1</v>
      </c>
      <c r="AL313" t="s">
        <v>234</v>
      </c>
      <c r="AM313" s="10">
        <v>2</v>
      </c>
      <c r="AN313">
        <f>(Table1[[#This Row],[HEG_expr_score]]-MIN(Table1[HEG_expr_score]))/(MAX(Table1[HEG_expr_score])-MIN(Table1[HEG_expr_score]))</f>
        <v>0.66666666666666663</v>
      </c>
      <c r="AO313">
        <f t="shared" si="4"/>
        <v>4.3873566337970118</v>
      </c>
      <c r="AP313">
        <v>121</v>
      </c>
    </row>
    <row r="314" spans="1:42" hidden="1" x14ac:dyDescent="0.3">
      <c r="A314">
        <v>106694</v>
      </c>
      <c r="B314" t="s">
        <v>1706</v>
      </c>
      <c r="C314">
        <f>LEN(Table1[[#This Row],[TCE_sequence]])</f>
        <v>15</v>
      </c>
      <c r="D314" t="s">
        <v>24</v>
      </c>
      <c r="E314">
        <v>1</v>
      </c>
      <c r="F314">
        <f>LOG10(Table1[[#This Row],[Mtb_NP_Prtn_count]]+1)</f>
        <v>0.3010299956639812</v>
      </c>
      <c r="G314">
        <f>(Table1[[#This Row],[log_Mtb_NP_Prtn_count]]-MIN(Table1[log_Mtb_NP_Prtn_count]))/(MAX(Table1[log_Mtb_NP_Prtn_count])-MIN(Table1[log_Mtb_NP_Prtn_count]))</f>
        <v>0.23137821315975918</v>
      </c>
      <c r="H314" t="s">
        <v>247</v>
      </c>
      <c r="I314">
        <v>1</v>
      </c>
      <c r="J314" t="s">
        <v>82</v>
      </c>
      <c r="K314">
        <v>0</v>
      </c>
      <c r="L314" t="s">
        <v>82</v>
      </c>
      <c r="M314">
        <v>0</v>
      </c>
      <c r="N314" t="s">
        <v>495</v>
      </c>
      <c r="O314" t="s">
        <v>496</v>
      </c>
      <c r="P314" t="s">
        <v>496</v>
      </c>
      <c r="Q314" t="s">
        <v>496</v>
      </c>
      <c r="R314" t="s">
        <v>439</v>
      </c>
      <c r="S314">
        <v>4</v>
      </c>
      <c r="T314">
        <f>LOG10(Table1[[#This Row],[Locus_count]]+1)</f>
        <v>0.69897000433601886</v>
      </c>
      <c r="U314">
        <f>(Table1[[#This Row],[log_Locus_count]]-MIN(Table1[log_Locus_count]))/(MAX(Table1[log_Locus_count])-MIN(Table1[log_Locus_count]))</f>
        <v>0.77397603162912088</v>
      </c>
      <c r="V314" t="s">
        <v>1707</v>
      </c>
      <c r="W314">
        <v>23</v>
      </c>
      <c r="X314">
        <f>LOG10(Table1[[#This Row],[Alleles_count]]+1)</f>
        <v>1.3802112417116059</v>
      </c>
      <c r="Y314">
        <f>(Table1[[#This Row],[log_Alleles_count]]-MIN(Table1[log_Alleles_count]))/(MAX(Table1[log_Alleles_count])-MIN(Table1[log_Alleles_count]))</f>
        <v>0.67876222946017606</v>
      </c>
      <c r="Z314">
        <v>0.99950000000000006</v>
      </c>
      <c r="AA314">
        <v>0.99560000000000004</v>
      </c>
      <c r="AB314">
        <v>0.88790000000000002</v>
      </c>
      <c r="AC314">
        <v>0.314</v>
      </c>
      <c r="AD314" t="s">
        <v>1708</v>
      </c>
      <c r="AE314" t="s">
        <v>1709</v>
      </c>
      <c r="AF314">
        <v>1</v>
      </c>
      <c r="AG314">
        <v>1</v>
      </c>
      <c r="AH314" t="s">
        <v>563</v>
      </c>
      <c r="AI314" t="s">
        <v>247</v>
      </c>
      <c r="AJ314" t="s">
        <v>1334</v>
      </c>
      <c r="AK314">
        <v>1</v>
      </c>
      <c r="AL314" t="s">
        <v>234</v>
      </c>
      <c r="AM314" s="12">
        <v>2</v>
      </c>
      <c r="AN314">
        <f>(Table1[[#This Row],[HEG_expr_score]]-MIN(Table1[HEG_expr_score]))/(MAX(Table1[HEG_expr_score])-MIN(Table1[HEG_expr_score]))</f>
        <v>0.66666666666666663</v>
      </c>
      <c r="AO314">
        <f t="shared" si="4"/>
        <v>4.3502831409157228</v>
      </c>
      <c r="AP314">
        <v>148</v>
      </c>
    </row>
    <row r="315" spans="1:42" hidden="1" x14ac:dyDescent="0.3">
      <c r="A315">
        <v>106713</v>
      </c>
      <c r="B315" t="s">
        <v>581</v>
      </c>
      <c r="C315">
        <f>LEN(Table1[[#This Row],[TCE_sequence]])</f>
        <v>15</v>
      </c>
      <c r="D315" t="s">
        <v>49</v>
      </c>
      <c r="E315">
        <v>1</v>
      </c>
      <c r="F315">
        <f>LOG10(Table1[[#This Row],[Mtb_NP_Prtn_count]]+1)</f>
        <v>0.3010299956639812</v>
      </c>
      <c r="G315">
        <f>(Table1[[#This Row],[log_Mtb_NP_Prtn_count]]-MIN(Table1[log_Mtb_NP_Prtn_count]))/(MAX(Table1[log_Mtb_NP_Prtn_count])-MIN(Table1[log_Mtb_NP_Prtn_count]))</f>
        <v>0.23137821315975918</v>
      </c>
      <c r="H315" t="s">
        <v>344</v>
      </c>
      <c r="I315">
        <v>1</v>
      </c>
      <c r="J315" t="s">
        <v>82</v>
      </c>
      <c r="K315">
        <v>0</v>
      </c>
      <c r="L315" t="s">
        <v>82</v>
      </c>
      <c r="M315">
        <v>0</v>
      </c>
      <c r="N315" t="s">
        <v>495</v>
      </c>
      <c r="O315" t="s">
        <v>496</v>
      </c>
      <c r="P315" t="s">
        <v>496</v>
      </c>
      <c r="Q315" t="s">
        <v>496</v>
      </c>
      <c r="R315" t="s">
        <v>394</v>
      </c>
      <c r="S315">
        <v>4</v>
      </c>
      <c r="T315">
        <f>LOG10(Table1[[#This Row],[Locus_count]]+1)</f>
        <v>0.69897000433601886</v>
      </c>
      <c r="U315">
        <f>(Table1[[#This Row],[log_Locus_count]]-MIN(Table1[log_Locus_count]))/(MAX(Table1[log_Locus_count])-MIN(Table1[log_Locus_count]))</f>
        <v>0.77397603162912088</v>
      </c>
      <c r="V315" t="s">
        <v>582</v>
      </c>
      <c r="W315">
        <v>19</v>
      </c>
      <c r="X315">
        <f>LOG10(Table1[[#This Row],[Alleles_count]]+1)</f>
        <v>1.3010299956639813</v>
      </c>
      <c r="Y315">
        <f>(Table1[[#This Row],[log_Alleles_count]]-MIN(Table1[log_Alleles_count]))/(MAX(Table1[log_Alleles_count])-MIN(Table1[log_Alleles_count]))</f>
        <v>0.63982236469565579</v>
      </c>
      <c r="Z315">
        <v>0.72319999999999995</v>
      </c>
      <c r="AA315">
        <v>0.6673</v>
      </c>
      <c r="AB315">
        <v>0.72629999999999995</v>
      </c>
      <c r="AC315">
        <v>0.39800000000000002</v>
      </c>
      <c r="AD315" t="s">
        <v>82</v>
      </c>
      <c r="AE315" t="s">
        <v>82</v>
      </c>
      <c r="AF315">
        <v>0</v>
      </c>
      <c r="AG315">
        <v>0.1062</v>
      </c>
      <c r="AH315" t="s">
        <v>583</v>
      </c>
      <c r="AI315" t="s">
        <v>344</v>
      </c>
      <c r="AJ315" s="1">
        <v>43983</v>
      </c>
      <c r="AK315">
        <v>1</v>
      </c>
      <c r="AL315" t="s">
        <v>234</v>
      </c>
      <c r="AM315" s="12">
        <v>2</v>
      </c>
      <c r="AN315">
        <f>(Table1[[#This Row],[HEG_expr_score]]-MIN(Table1[HEG_expr_score]))/(MAX(Table1[HEG_expr_score])-MIN(Table1[HEG_expr_score]))</f>
        <v>0.66666666666666663</v>
      </c>
      <c r="AO315">
        <f t="shared" si="4"/>
        <v>3.1412432761512021</v>
      </c>
      <c r="AP315">
        <v>454</v>
      </c>
    </row>
    <row r="316" spans="1:42" hidden="1" x14ac:dyDescent="0.3">
      <c r="A316">
        <v>106740</v>
      </c>
      <c r="B316" t="s">
        <v>1393</v>
      </c>
      <c r="C316">
        <f>LEN(Table1[[#This Row],[TCE_sequence]])</f>
        <v>15</v>
      </c>
      <c r="D316" t="s">
        <v>24</v>
      </c>
      <c r="E316">
        <v>1</v>
      </c>
      <c r="F316">
        <f>LOG10(Table1[[#This Row],[Mtb_NP_Prtn_count]]+1)</f>
        <v>0.3010299956639812</v>
      </c>
      <c r="G316">
        <f>(Table1[[#This Row],[log_Mtb_NP_Prtn_count]]-MIN(Table1[log_Mtb_NP_Prtn_count]))/(MAX(Table1[log_Mtb_NP_Prtn_count])-MIN(Table1[log_Mtb_NP_Prtn_count]))</f>
        <v>0.23137821315975918</v>
      </c>
      <c r="H316" t="s">
        <v>247</v>
      </c>
      <c r="I316">
        <v>1</v>
      </c>
      <c r="J316" t="s">
        <v>82</v>
      </c>
      <c r="K316">
        <v>0</v>
      </c>
      <c r="L316" t="s">
        <v>82</v>
      </c>
      <c r="M316">
        <v>0</v>
      </c>
      <c r="N316" t="s">
        <v>495</v>
      </c>
      <c r="O316" t="s">
        <v>496</v>
      </c>
      <c r="P316" t="s">
        <v>496</v>
      </c>
      <c r="Q316" t="s">
        <v>496</v>
      </c>
      <c r="R316" t="s">
        <v>440</v>
      </c>
      <c r="S316">
        <v>5</v>
      </c>
      <c r="T316">
        <f>LOG10(Table1[[#This Row],[Locus_count]]+1)</f>
        <v>0.77815125038364363</v>
      </c>
      <c r="U316">
        <f>(Table1[[#This Row],[log_Locus_count]]-MIN(Table1[log_Locus_count]))/(MAX(Table1[log_Locus_count])-MIN(Table1[log_Locus_count]))</f>
        <v>0.8616541669070521</v>
      </c>
      <c r="V316" t="s">
        <v>1394</v>
      </c>
      <c r="W316">
        <v>37</v>
      </c>
      <c r="X316">
        <f>LOG10(Table1[[#This Row],[Alleles_count]]+1)</f>
        <v>1.5797835966168101</v>
      </c>
      <c r="Y316">
        <f>(Table1[[#This Row],[log_Alleles_count]]-MIN(Table1[log_Alleles_count]))/(MAX(Table1[log_Alleles_count])-MIN(Table1[log_Alleles_count]))</f>
        <v>0.77690820339535904</v>
      </c>
      <c r="Z316">
        <v>1</v>
      </c>
      <c r="AA316">
        <v>0.99990000000000001</v>
      </c>
      <c r="AB316">
        <v>0.99719999999999998</v>
      </c>
      <c r="AC316">
        <v>0.3876</v>
      </c>
      <c r="AD316" t="s">
        <v>1395</v>
      </c>
      <c r="AE316" t="s">
        <v>1396</v>
      </c>
      <c r="AF316">
        <v>1</v>
      </c>
      <c r="AG316">
        <v>1</v>
      </c>
      <c r="AH316" t="s">
        <v>563</v>
      </c>
      <c r="AI316" t="s">
        <v>247</v>
      </c>
      <c r="AJ316" t="s">
        <v>1397</v>
      </c>
      <c r="AK316">
        <v>1</v>
      </c>
      <c r="AL316" t="s">
        <v>234</v>
      </c>
      <c r="AM316" s="12">
        <v>2</v>
      </c>
      <c r="AN316">
        <f>(Table1[[#This Row],[HEG_expr_score]]-MIN(Table1[HEG_expr_score]))/(MAX(Table1[HEG_expr_score])-MIN(Table1[HEG_expr_score]))</f>
        <v>0.66666666666666663</v>
      </c>
      <c r="AO316">
        <f t="shared" si="4"/>
        <v>4.5366072501288368</v>
      </c>
      <c r="AP316">
        <v>61</v>
      </c>
    </row>
    <row r="317" spans="1:42" hidden="1" x14ac:dyDescent="0.3">
      <c r="A317">
        <v>106810</v>
      </c>
      <c r="B317" t="s">
        <v>1474</v>
      </c>
      <c r="C317">
        <f>LEN(Table1[[#This Row],[TCE_sequence]])</f>
        <v>15</v>
      </c>
      <c r="D317" t="s">
        <v>24</v>
      </c>
      <c r="E317">
        <v>1</v>
      </c>
      <c r="F317">
        <f>LOG10(Table1[[#This Row],[Mtb_NP_Prtn_count]]+1)</f>
        <v>0.3010299956639812</v>
      </c>
      <c r="G317">
        <f>(Table1[[#This Row],[log_Mtb_NP_Prtn_count]]-MIN(Table1[log_Mtb_NP_Prtn_count]))/(MAX(Table1[log_Mtb_NP_Prtn_count])-MIN(Table1[log_Mtb_NP_Prtn_count]))</f>
        <v>0.23137821315975918</v>
      </c>
      <c r="H317" t="s">
        <v>247</v>
      </c>
      <c r="I317">
        <v>1</v>
      </c>
      <c r="J317" t="s">
        <v>82</v>
      </c>
      <c r="K317">
        <v>0</v>
      </c>
      <c r="L317" t="s">
        <v>82</v>
      </c>
      <c r="M317">
        <v>0</v>
      </c>
      <c r="N317" t="s">
        <v>495</v>
      </c>
      <c r="O317" t="s">
        <v>496</v>
      </c>
      <c r="P317" t="s">
        <v>496</v>
      </c>
      <c r="Q317" t="s">
        <v>496</v>
      </c>
      <c r="R317" t="s">
        <v>439</v>
      </c>
      <c r="S317">
        <v>4</v>
      </c>
      <c r="T317">
        <f>LOG10(Table1[[#This Row],[Locus_count]]+1)</f>
        <v>0.69897000433601886</v>
      </c>
      <c r="U317">
        <f>(Table1[[#This Row],[log_Locus_count]]-MIN(Table1[log_Locus_count]))/(MAX(Table1[log_Locus_count])-MIN(Table1[log_Locus_count]))</f>
        <v>0.77397603162912088</v>
      </c>
      <c r="V317" t="s">
        <v>1475</v>
      </c>
      <c r="W317">
        <v>41</v>
      </c>
      <c r="X317">
        <f>LOG10(Table1[[#This Row],[Alleles_count]]+1)</f>
        <v>1.6232492903979006</v>
      </c>
      <c r="Y317">
        <f>(Table1[[#This Row],[log_Alleles_count]]-MIN(Table1[log_Alleles_count]))/(MAX(Table1[log_Alleles_count])-MIN(Table1[log_Alleles_count]))</f>
        <v>0.79828382353543237</v>
      </c>
      <c r="Z317">
        <v>0.99980000000000002</v>
      </c>
      <c r="AA317">
        <v>0.99709999999999999</v>
      </c>
      <c r="AB317">
        <v>0.92789999999999995</v>
      </c>
      <c r="AC317">
        <v>0.58599999999999997</v>
      </c>
      <c r="AD317" t="s">
        <v>1476</v>
      </c>
      <c r="AE317" t="s">
        <v>1477</v>
      </c>
      <c r="AF317">
        <v>1</v>
      </c>
      <c r="AG317">
        <v>0.99629999999999996</v>
      </c>
      <c r="AH317" t="s">
        <v>505</v>
      </c>
      <c r="AI317" t="s">
        <v>247</v>
      </c>
      <c r="AJ317" t="s">
        <v>649</v>
      </c>
      <c r="AK317">
        <v>1</v>
      </c>
      <c r="AL317" t="s">
        <v>234</v>
      </c>
      <c r="AM317" s="10">
        <v>2</v>
      </c>
      <c r="AN317">
        <f>(Table1[[#This Row],[HEG_expr_score]]-MIN(Table1[HEG_expr_score]))/(MAX(Table1[HEG_expr_score])-MIN(Table1[HEG_expr_score]))</f>
        <v>0.66666666666666663</v>
      </c>
      <c r="AO317">
        <f t="shared" si="4"/>
        <v>4.466404734990979</v>
      </c>
      <c r="AP317">
        <v>84</v>
      </c>
    </row>
    <row r="318" spans="1:42" hidden="1" x14ac:dyDescent="0.3">
      <c r="A318">
        <v>106837</v>
      </c>
      <c r="B318" t="s">
        <v>1769</v>
      </c>
      <c r="C318">
        <f>LEN(Table1[[#This Row],[TCE_sequence]])</f>
        <v>15</v>
      </c>
      <c r="D318" t="s">
        <v>24</v>
      </c>
      <c r="E318">
        <v>1</v>
      </c>
      <c r="F318">
        <f>LOG10(Table1[[#This Row],[Mtb_NP_Prtn_count]]+1)</f>
        <v>0.3010299956639812</v>
      </c>
      <c r="G318">
        <f>(Table1[[#This Row],[log_Mtb_NP_Prtn_count]]-MIN(Table1[log_Mtb_NP_Prtn_count]))/(MAX(Table1[log_Mtb_NP_Prtn_count])-MIN(Table1[log_Mtb_NP_Prtn_count]))</f>
        <v>0.23137821315975918</v>
      </c>
      <c r="H318" t="s">
        <v>247</v>
      </c>
      <c r="I318">
        <v>1</v>
      </c>
      <c r="J318" t="s">
        <v>82</v>
      </c>
      <c r="K318">
        <v>0</v>
      </c>
      <c r="L318" t="s">
        <v>82</v>
      </c>
      <c r="M318">
        <v>0</v>
      </c>
      <c r="N318" t="s">
        <v>495</v>
      </c>
      <c r="O318" t="s">
        <v>496</v>
      </c>
      <c r="P318" t="s">
        <v>496</v>
      </c>
      <c r="Q318" t="s">
        <v>496</v>
      </c>
      <c r="R318" t="s">
        <v>428</v>
      </c>
      <c r="S318">
        <v>3</v>
      </c>
      <c r="T318">
        <f>LOG10(Table1[[#This Row],[Locus_count]]+1)</f>
        <v>0.6020599913279624</v>
      </c>
      <c r="U318">
        <f>(Table1[[#This Row],[log_Locus_count]]-MIN(Table1[log_Locus_count]))/(MAX(Table1[log_Locus_count])-MIN(Table1[log_Locus_count]))</f>
        <v>0.66666666666666674</v>
      </c>
      <c r="V318" t="s">
        <v>1770</v>
      </c>
      <c r="W318">
        <v>30</v>
      </c>
      <c r="X318">
        <f>LOG10(Table1[[#This Row],[Alleles_count]]+1)</f>
        <v>1.4913616938342726</v>
      </c>
      <c r="Y318">
        <f>(Table1[[#This Row],[log_Alleles_count]]-MIN(Table1[log_Alleles_count]))/(MAX(Table1[log_Alleles_count])-MIN(Table1[log_Alleles_count]))</f>
        <v>0.73342395543969241</v>
      </c>
      <c r="Z318">
        <v>0.99990000000000001</v>
      </c>
      <c r="AA318">
        <v>0.99829999999999997</v>
      </c>
      <c r="AB318">
        <v>0.93740000000000001</v>
      </c>
      <c r="AC318">
        <v>0.71960000000000002</v>
      </c>
      <c r="AD318" t="s">
        <v>82</v>
      </c>
      <c r="AE318" t="s">
        <v>82</v>
      </c>
      <c r="AF318">
        <v>0</v>
      </c>
      <c r="AG318">
        <v>1</v>
      </c>
      <c r="AH318" t="s">
        <v>563</v>
      </c>
      <c r="AI318" t="s">
        <v>247</v>
      </c>
      <c r="AJ318" t="s">
        <v>1501</v>
      </c>
      <c r="AK318">
        <v>1</v>
      </c>
      <c r="AL318" t="s">
        <v>234</v>
      </c>
      <c r="AM318" s="12">
        <v>2</v>
      </c>
      <c r="AN318">
        <f>(Table1[[#This Row],[HEG_expr_score]]-MIN(Table1[HEG_expr_score]))/(MAX(Table1[HEG_expr_score])-MIN(Table1[HEG_expr_score]))</f>
        <v>0.66666666666666663</v>
      </c>
      <c r="AO318">
        <f t="shared" si="4"/>
        <v>4.2980355019327856</v>
      </c>
      <c r="AP318">
        <v>166</v>
      </c>
    </row>
    <row r="319" spans="1:42" hidden="1" x14ac:dyDescent="0.3">
      <c r="A319">
        <v>106892</v>
      </c>
      <c r="B319" t="s">
        <v>1869</v>
      </c>
      <c r="C319">
        <f>LEN(Table1[[#This Row],[TCE_sequence]])</f>
        <v>15</v>
      </c>
      <c r="D319" t="s">
        <v>24</v>
      </c>
      <c r="E319">
        <v>1</v>
      </c>
      <c r="F319">
        <f>LOG10(Table1[[#This Row],[Mtb_NP_Prtn_count]]+1)</f>
        <v>0.3010299956639812</v>
      </c>
      <c r="G319">
        <f>(Table1[[#This Row],[log_Mtb_NP_Prtn_count]]-MIN(Table1[log_Mtb_NP_Prtn_count]))/(MAX(Table1[log_Mtb_NP_Prtn_count])-MIN(Table1[log_Mtb_NP_Prtn_count]))</f>
        <v>0.23137821315975918</v>
      </c>
      <c r="H319" t="s">
        <v>247</v>
      </c>
      <c r="I319">
        <v>1</v>
      </c>
      <c r="J319" t="s">
        <v>82</v>
      </c>
      <c r="K319">
        <v>0</v>
      </c>
      <c r="L319" t="s">
        <v>82</v>
      </c>
      <c r="M319">
        <v>0</v>
      </c>
      <c r="N319" t="s">
        <v>495</v>
      </c>
      <c r="O319" t="s">
        <v>496</v>
      </c>
      <c r="P319" t="s">
        <v>496</v>
      </c>
      <c r="Q319" t="s">
        <v>496</v>
      </c>
      <c r="R319" t="s">
        <v>385</v>
      </c>
      <c r="S319">
        <v>3</v>
      </c>
      <c r="T319">
        <f>LOG10(Table1[[#This Row],[Locus_count]]+1)</f>
        <v>0.6020599913279624</v>
      </c>
      <c r="U319">
        <f>(Table1[[#This Row],[log_Locus_count]]-MIN(Table1[log_Locus_count]))/(MAX(Table1[log_Locus_count])-MIN(Table1[log_Locus_count]))</f>
        <v>0.66666666666666674</v>
      </c>
      <c r="V319" t="s">
        <v>1870</v>
      </c>
      <c r="W319">
        <v>32</v>
      </c>
      <c r="X319">
        <f>LOG10(Table1[[#This Row],[Alleles_count]]+1)</f>
        <v>1.5185139398778875</v>
      </c>
      <c r="Y319">
        <f>(Table1[[#This Row],[log_Alleles_count]]-MIN(Table1[log_Alleles_count]))/(MAX(Table1[log_Alleles_count])-MIN(Table1[log_Alleles_count]))</f>
        <v>0.74677692526231187</v>
      </c>
      <c r="Z319">
        <v>0.91739999999999999</v>
      </c>
      <c r="AA319">
        <v>0.90100000000000002</v>
      </c>
      <c r="AB319">
        <v>0.94099999999999995</v>
      </c>
      <c r="AC319">
        <v>0.41549999999999998</v>
      </c>
      <c r="AD319" t="s">
        <v>82</v>
      </c>
      <c r="AE319" t="s">
        <v>82</v>
      </c>
      <c r="AF319">
        <v>0</v>
      </c>
      <c r="AG319">
        <v>1</v>
      </c>
      <c r="AH319" t="s">
        <v>563</v>
      </c>
      <c r="AI319" t="s">
        <v>247</v>
      </c>
      <c r="AJ319" t="s">
        <v>1871</v>
      </c>
      <c r="AK319">
        <v>1</v>
      </c>
      <c r="AL319" t="s">
        <v>234</v>
      </c>
      <c r="AM319" s="10">
        <v>2</v>
      </c>
      <c r="AN319">
        <f>(Table1[[#This Row],[HEG_expr_score]]-MIN(Table1[HEG_expr_score]))/(MAX(Table1[HEG_expr_score])-MIN(Table1[HEG_expr_score]))</f>
        <v>0.66666666666666663</v>
      </c>
      <c r="AO319">
        <f t="shared" si="4"/>
        <v>4.2288884717554049</v>
      </c>
      <c r="AP319">
        <v>198</v>
      </c>
    </row>
    <row r="320" spans="1:42" hidden="1" x14ac:dyDescent="0.3">
      <c r="A320">
        <v>106996</v>
      </c>
      <c r="B320" t="s">
        <v>880</v>
      </c>
      <c r="C320">
        <f>LEN(Table1[[#This Row],[TCE_sequence]])</f>
        <v>15</v>
      </c>
      <c r="D320" t="s">
        <v>24</v>
      </c>
      <c r="E320">
        <v>1</v>
      </c>
      <c r="F320">
        <f>LOG10(Table1[[#This Row],[Mtb_NP_Prtn_count]]+1)</f>
        <v>0.3010299956639812</v>
      </c>
      <c r="G320">
        <f>(Table1[[#This Row],[log_Mtb_NP_Prtn_count]]-MIN(Table1[log_Mtb_NP_Prtn_count]))/(MAX(Table1[log_Mtb_NP_Prtn_count])-MIN(Table1[log_Mtb_NP_Prtn_count]))</f>
        <v>0.23137821315975918</v>
      </c>
      <c r="H320" t="s">
        <v>247</v>
      </c>
      <c r="I320">
        <v>1</v>
      </c>
      <c r="J320" t="s">
        <v>82</v>
      </c>
      <c r="K320">
        <v>0</v>
      </c>
      <c r="L320" t="s">
        <v>82</v>
      </c>
      <c r="M320">
        <v>0</v>
      </c>
      <c r="N320" t="s">
        <v>495</v>
      </c>
      <c r="O320" t="s">
        <v>496</v>
      </c>
      <c r="P320" t="s">
        <v>496</v>
      </c>
      <c r="Q320" t="s">
        <v>496</v>
      </c>
      <c r="R320" t="s">
        <v>426</v>
      </c>
      <c r="S320">
        <v>4</v>
      </c>
      <c r="T320">
        <f>LOG10(Table1[[#This Row],[Locus_count]]+1)</f>
        <v>0.69897000433601886</v>
      </c>
      <c r="U320">
        <f>(Table1[[#This Row],[log_Locus_count]]-MIN(Table1[log_Locus_count]))/(MAX(Table1[log_Locus_count])-MIN(Table1[log_Locus_count]))</f>
        <v>0.77397603162912088</v>
      </c>
      <c r="V320" t="s">
        <v>881</v>
      </c>
      <c r="W320">
        <v>16</v>
      </c>
      <c r="X320">
        <f>LOG10(Table1[[#This Row],[Alleles_count]]+1)</f>
        <v>1.2304489213782739</v>
      </c>
      <c r="Y320">
        <f>(Table1[[#This Row],[log_Alleles_count]]-MIN(Table1[log_Alleles_count]))/(MAX(Table1[log_Alleles_count])-MIN(Table1[log_Alleles_count]))</f>
        <v>0.60511190451968278</v>
      </c>
      <c r="Z320">
        <v>0.96750000000000003</v>
      </c>
      <c r="AA320">
        <v>0.9214</v>
      </c>
      <c r="AB320">
        <v>0.9002</v>
      </c>
      <c r="AC320">
        <v>0.71099999999999997</v>
      </c>
      <c r="AD320" t="s">
        <v>82</v>
      </c>
      <c r="AE320" t="s">
        <v>82</v>
      </c>
      <c r="AF320">
        <v>0</v>
      </c>
      <c r="AG320">
        <v>0.99629999999999996</v>
      </c>
      <c r="AH320" t="s">
        <v>505</v>
      </c>
      <c r="AI320" t="s">
        <v>247</v>
      </c>
      <c r="AJ320" s="1">
        <v>43983</v>
      </c>
      <c r="AK320">
        <v>1</v>
      </c>
      <c r="AL320" t="s">
        <v>234</v>
      </c>
      <c r="AM320" s="12">
        <v>2</v>
      </c>
      <c r="AN320">
        <f>(Table1[[#This Row],[HEG_expr_score]]-MIN(Table1[HEG_expr_score]))/(MAX(Table1[HEG_expr_score])-MIN(Table1[HEG_expr_score]))</f>
        <v>0.66666666666666663</v>
      </c>
      <c r="AO320">
        <f t="shared" si="4"/>
        <v>4.2409328159752295</v>
      </c>
      <c r="AP320">
        <v>195</v>
      </c>
    </row>
    <row r="321" spans="1:42" hidden="1" x14ac:dyDescent="0.3">
      <c r="A321">
        <v>107024</v>
      </c>
      <c r="B321" t="s">
        <v>2941</v>
      </c>
      <c r="C321">
        <f>LEN(Table1[[#This Row],[TCE_sequence]])</f>
        <v>15</v>
      </c>
      <c r="D321" t="s">
        <v>24</v>
      </c>
      <c r="E321">
        <v>1</v>
      </c>
      <c r="F321">
        <f>LOG10(Table1[[#This Row],[Mtb_NP_Prtn_count]]+1)</f>
        <v>0.3010299956639812</v>
      </c>
      <c r="G321">
        <f>(Table1[[#This Row],[log_Mtb_NP_Prtn_count]]-MIN(Table1[log_Mtb_NP_Prtn_count]))/(MAX(Table1[log_Mtb_NP_Prtn_count])-MIN(Table1[log_Mtb_NP_Prtn_count]))</f>
        <v>0.23137821315975918</v>
      </c>
      <c r="H321" t="s">
        <v>247</v>
      </c>
      <c r="I321">
        <v>1</v>
      </c>
      <c r="J321" t="s">
        <v>82</v>
      </c>
      <c r="K321">
        <v>0</v>
      </c>
      <c r="L321" t="s">
        <v>82</v>
      </c>
      <c r="M321">
        <v>0</v>
      </c>
      <c r="N321" t="s">
        <v>495</v>
      </c>
      <c r="O321" t="s">
        <v>496</v>
      </c>
      <c r="P321" t="s">
        <v>496</v>
      </c>
      <c r="Q321" t="s">
        <v>496</v>
      </c>
      <c r="R321" t="s">
        <v>82</v>
      </c>
      <c r="S321">
        <v>0</v>
      </c>
      <c r="T321">
        <f>LOG10(Table1[[#This Row],[Locus_count]]+1)</f>
        <v>0</v>
      </c>
      <c r="U321">
        <f>(Table1[[#This Row],[log_Locus_count]]-MIN(Table1[log_Locus_count]))/(MAX(Table1[log_Locus_count])-MIN(Table1[log_Locus_count]))</f>
        <v>0</v>
      </c>
      <c r="V321" t="s">
        <v>82</v>
      </c>
      <c r="W321">
        <v>0</v>
      </c>
      <c r="X321">
        <f>LOG10(Table1[[#This Row],[Alleles_count]]+1)</f>
        <v>0</v>
      </c>
      <c r="Y321">
        <f>(Table1[[#This Row],[log_Alleles_count]]-MIN(Table1[log_Alleles_count]))/(MAX(Table1[log_Alleles_count])-MIN(Table1[log_Alleles_count]))</f>
        <v>0</v>
      </c>
      <c r="Z321">
        <v>0</v>
      </c>
      <c r="AA321">
        <v>0</v>
      </c>
      <c r="AB321">
        <v>0</v>
      </c>
      <c r="AC321">
        <v>0</v>
      </c>
      <c r="AD321" t="s">
        <v>2942</v>
      </c>
      <c r="AE321" t="s">
        <v>2943</v>
      </c>
      <c r="AF321">
        <v>1</v>
      </c>
      <c r="AG321">
        <v>1</v>
      </c>
      <c r="AH321" t="s">
        <v>563</v>
      </c>
      <c r="AI321" t="s">
        <v>247</v>
      </c>
      <c r="AJ321" t="s">
        <v>2234</v>
      </c>
      <c r="AK321">
        <v>1</v>
      </c>
      <c r="AL321" t="s">
        <v>234</v>
      </c>
      <c r="AM321" s="12">
        <v>2</v>
      </c>
      <c r="AN321">
        <f>(Table1[[#This Row],[HEG_expr_score]]-MIN(Table1[HEG_expr_score]))/(MAX(Table1[HEG_expr_score])-MIN(Table1[HEG_expr_score]))</f>
        <v>0.66666666666666663</v>
      </c>
      <c r="AO321">
        <f t="shared" si="4"/>
        <v>1.898044879826426</v>
      </c>
      <c r="AP321">
        <v>581</v>
      </c>
    </row>
    <row r="322" spans="1:42" hidden="1" x14ac:dyDescent="0.3">
      <c r="A322">
        <v>108957</v>
      </c>
      <c r="B322" t="s">
        <v>2809</v>
      </c>
      <c r="C322">
        <f>LEN(Table1[[#This Row],[TCE_sequence]])</f>
        <v>9</v>
      </c>
      <c r="D322" t="s">
        <v>145</v>
      </c>
      <c r="E322">
        <v>1</v>
      </c>
      <c r="F322">
        <f>LOG10(Table1[[#This Row],[Mtb_NP_Prtn_count]]+1)</f>
        <v>0.3010299956639812</v>
      </c>
      <c r="G322">
        <f>(Table1[[#This Row],[log_Mtb_NP_Prtn_count]]-MIN(Table1[log_Mtb_NP_Prtn_count]))/(MAX(Table1[log_Mtb_NP_Prtn_count])-MIN(Table1[log_Mtb_NP_Prtn_count]))</f>
        <v>0.23137821315975918</v>
      </c>
      <c r="H322" t="s">
        <v>302</v>
      </c>
      <c r="I322">
        <v>1</v>
      </c>
      <c r="J322" t="s">
        <v>82</v>
      </c>
      <c r="K322">
        <v>0</v>
      </c>
      <c r="L322" t="s">
        <v>82</v>
      </c>
      <c r="M322">
        <v>0</v>
      </c>
      <c r="N322" t="s">
        <v>495</v>
      </c>
      <c r="O322" t="s">
        <v>496</v>
      </c>
      <c r="P322" t="s">
        <v>496</v>
      </c>
      <c r="Q322" t="s">
        <v>496</v>
      </c>
      <c r="R322" t="s">
        <v>383</v>
      </c>
      <c r="S322">
        <v>1</v>
      </c>
      <c r="T322">
        <f>LOG10(Table1[[#This Row],[Locus_count]]+1)</f>
        <v>0.3010299956639812</v>
      </c>
      <c r="U322">
        <f>(Table1[[#This Row],[log_Locus_count]]-MIN(Table1[log_Locus_count]))/(MAX(Table1[log_Locus_count])-MIN(Table1[log_Locus_count]))</f>
        <v>0.33333333333333337</v>
      </c>
      <c r="V322" t="s">
        <v>2810</v>
      </c>
      <c r="W322">
        <v>2</v>
      </c>
      <c r="X322">
        <f>LOG10(Table1[[#This Row],[Alleles_count]]+1)</f>
        <v>0.47712125471966244</v>
      </c>
      <c r="Y322">
        <f>(Table1[[#This Row],[log_Alleles_count]]-MIN(Table1[log_Alleles_count]))/(MAX(Table1[log_Alleles_count])-MIN(Table1[log_Alleles_count]))</f>
        <v>0.23463936301137822</v>
      </c>
      <c r="Z322">
        <v>0.40600000000000003</v>
      </c>
      <c r="AA322">
        <v>0.21929999999999999</v>
      </c>
      <c r="AB322">
        <v>0.2092</v>
      </c>
      <c r="AC322">
        <v>0.33460000000000001</v>
      </c>
      <c r="AD322" t="s">
        <v>82</v>
      </c>
      <c r="AE322" t="s">
        <v>82</v>
      </c>
      <c r="AF322">
        <v>0</v>
      </c>
      <c r="AG322">
        <v>0.98899999999999999</v>
      </c>
      <c r="AH322" t="s">
        <v>613</v>
      </c>
      <c r="AI322" t="s">
        <v>302</v>
      </c>
      <c r="AJ322" t="s">
        <v>2811</v>
      </c>
      <c r="AK322">
        <v>1</v>
      </c>
      <c r="AL322" t="s">
        <v>236</v>
      </c>
      <c r="AM322" s="12">
        <v>1</v>
      </c>
      <c r="AN322">
        <f>(Table1[[#This Row],[HEG_expr_score]]-MIN(Table1[HEG_expr_score]))/(MAX(Table1[HEG_expr_score])-MIN(Table1[HEG_expr_score]))</f>
        <v>0.33333333333333331</v>
      </c>
      <c r="AO322">
        <f t="shared" ref="AO322:AO385" si="5">SUM(G322,U322,Y322,Z322,AG322,AN322)</f>
        <v>2.5276842428378044</v>
      </c>
      <c r="AP322">
        <v>541</v>
      </c>
    </row>
    <row r="323" spans="1:42" hidden="1" x14ac:dyDescent="0.3">
      <c r="A323">
        <v>114830</v>
      </c>
      <c r="B323" t="s">
        <v>564</v>
      </c>
      <c r="C323">
        <f>LEN(Table1[[#This Row],[TCE_sequence]])</f>
        <v>15</v>
      </c>
      <c r="D323" t="s">
        <v>565</v>
      </c>
      <c r="E323">
        <v>2</v>
      </c>
      <c r="F323">
        <f>LOG10(Table1[[#This Row],[Mtb_NP_Prtn_count]]+1)</f>
        <v>0.47712125471966244</v>
      </c>
      <c r="G323">
        <f>(Table1[[#This Row],[log_Mtb_NP_Prtn_count]]-MIN(Table1[log_Mtb_NP_Prtn_count]))/(MAX(Table1[log_Mtb_NP_Prtn_count])-MIN(Table1[log_Mtb_NP_Prtn_count]))</f>
        <v>0.36672579134208461</v>
      </c>
      <c r="H323" t="s">
        <v>566</v>
      </c>
      <c r="I323">
        <v>2</v>
      </c>
      <c r="J323" t="s">
        <v>82</v>
      </c>
      <c r="K323">
        <v>0</v>
      </c>
      <c r="L323" t="s">
        <v>567</v>
      </c>
      <c r="M323">
        <v>250</v>
      </c>
      <c r="N323" t="s">
        <v>496</v>
      </c>
      <c r="O323" t="s">
        <v>496</v>
      </c>
      <c r="P323" t="s">
        <v>495</v>
      </c>
      <c r="Q323" t="s">
        <v>496</v>
      </c>
      <c r="R323" t="s">
        <v>409</v>
      </c>
      <c r="S323">
        <v>1</v>
      </c>
      <c r="T323">
        <f>LOG10(Table1[[#This Row],[Locus_count]]+1)</f>
        <v>0.3010299956639812</v>
      </c>
      <c r="U323">
        <f>(Table1[[#This Row],[log_Locus_count]]-MIN(Table1[log_Locus_count]))/(MAX(Table1[log_Locus_count])-MIN(Table1[log_Locus_count]))</f>
        <v>0.33333333333333337</v>
      </c>
      <c r="V323" t="s">
        <v>568</v>
      </c>
      <c r="W323">
        <v>12</v>
      </c>
      <c r="X323">
        <f>LOG10(Table1[[#This Row],[Alleles_count]]+1)</f>
        <v>1.1139433523068367</v>
      </c>
      <c r="Y323">
        <f>(Table1[[#This Row],[log_Alleles_count]]-MIN(Table1[log_Alleles_count]))/(MAX(Table1[log_Alleles_count])-MIN(Table1[log_Alleles_count]))</f>
        <v>0.54781663158060112</v>
      </c>
      <c r="Z323">
        <v>0.1628</v>
      </c>
      <c r="AA323">
        <v>0.1206</v>
      </c>
      <c r="AB323">
        <v>2.8899999999999999E-2</v>
      </c>
      <c r="AC323">
        <v>7.0199999999999999E-2</v>
      </c>
      <c r="AD323" t="s">
        <v>82</v>
      </c>
      <c r="AE323" t="s">
        <v>82</v>
      </c>
      <c r="AF323">
        <v>0</v>
      </c>
      <c r="AG323">
        <v>1</v>
      </c>
      <c r="AH323" t="s">
        <v>569</v>
      </c>
      <c r="AI323" t="s">
        <v>260</v>
      </c>
      <c r="AJ323" t="s">
        <v>570</v>
      </c>
      <c r="AK323">
        <v>1</v>
      </c>
      <c r="AL323" t="s">
        <v>234</v>
      </c>
      <c r="AM323" s="12">
        <v>2</v>
      </c>
      <c r="AN323">
        <f>(Table1[[#This Row],[HEG_expr_score]]-MIN(Table1[HEG_expr_score]))/(MAX(Table1[HEG_expr_score])-MIN(Table1[HEG_expr_score]))</f>
        <v>0.66666666666666663</v>
      </c>
      <c r="AO323">
        <f t="shared" si="5"/>
        <v>3.0773424229226856</v>
      </c>
      <c r="AP323">
        <v>463</v>
      </c>
    </row>
    <row r="324" spans="1:42" hidden="1" x14ac:dyDescent="0.3">
      <c r="A324">
        <v>114858</v>
      </c>
      <c r="B324" t="s">
        <v>790</v>
      </c>
      <c r="C324">
        <f>LEN(Table1[[#This Row],[TCE_sequence]])</f>
        <v>15</v>
      </c>
      <c r="D324" t="s">
        <v>95</v>
      </c>
      <c r="E324">
        <v>1</v>
      </c>
      <c r="F324">
        <f>LOG10(Table1[[#This Row],[Mtb_NP_Prtn_count]]+1)</f>
        <v>0.3010299956639812</v>
      </c>
      <c r="G324">
        <f>(Table1[[#This Row],[log_Mtb_NP_Prtn_count]]-MIN(Table1[log_Mtb_NP_Prtn_count]))/(MAX(Table1[log_Mtb_NP_Prtn_count])-MIN(Table1[log_Mtb_NP_Prtn_count]))</f>
        <v>0.23137821315975918</v>
      </c>
      <c r="H324" t="s">
        <v>260</v>
      </c>
      <c r="I324">
        <v>1</v>
      </c>
      <c r="J324" t="s">
        <v>82</v>
      </c>
      <c r="K324">
        <v>0</v>
      </c>
      <c r="L324" t="s">
        <v>791</v>
      </c>
      <c r="M324">
        <v>249</v>
      </c>
      <c r="N324" t="s">
        <v>496</v>
      </c>
      <c r="O324" t="s">
        <v>496</v>
      </c>
      <c r="P324" t="s">
        <v>495</v>
      </c>
      <c r="Q324" t="s">
        <v>496</v>
      </c>
      <c r="R324" t="s">
        <v>419</v>
      </c>
      <c r="S324">
        <v>3</v>
      </c>
      <c r="T324">
        <f>LOG10(Table1[[#This Row],[Locus_count]]+1)</f>
        <v>0.6020599913279624</v>
      </c>
      <c r="U324">
        <f>(Table1[[#This Row],[log_Locus_count]]-MIN(Table1[log_Locus_count]))/(MAX(Table1[log_Locus_count])-MIN(Table1[log_Locus_count]))</f>
        <v>0.66666666666666674</v>
      </c>
      <c r="V324" t="s">
        <v>792</v>
      </c>
      <c r="W324">
        <v>10</v>
      </c>
      <c r="X324">
        <f>LOG10(Table1[[#This Row],[Alleles_count]]+1)</f>
        <v>1.0413926851582251</v>
      </c>
      <c r="Y324">
        <f>(Table1[[#This Row],[log_Alleles_count]]-MIN(Table1[log_Alleles_count]))/(MAX(Table1[log_Alleles_count])-MIN(Table1[log_Alleles_count]))</f>
        <v>0.51213756225093365</v>
      </c>
      <c r="Z324">
        <v>0.91900000000000004</v>
      </c>
      <c r="AA324">
        <v>0.92989999999999995</v>
      </c>
      <c r="AB324">
        <v>0.55879999999999996</v>
      </c>
      <c r="AC324">
        <v>0.60260000000000002</v>
      </c>
      <c r="AD324" t="s">
        <v>793</v>
      </c>
      <c r="AE324" t="s">
        <v>794</v>
      </c>
      <c r="AF324">
        <v>1</v>
      </c>
      <c r="AG324">
        <v>0.99270000000000003</v>
      </c>
      <c r="AH324" t="s">
        <v>530</v>
      </c>
      <c r="AI324" t="s">
        <v>260</v>
      </c>
      <c r="AJ324" t="s">
        <v>795</v>
      </c>
      <c r="AK324">
        <v>1</v>
      </c>
      <c r="AL324" t="s">
        <v>234</v>
      </c>
      <c r="AM324" s="12">
        <v>2</v>
      </c>
      <c r="AN324">
        <f>(Table1[[#This Row],[HEG_expr_score]]-MIN(Table1[HEG_expr_score]))/(MAX(Table1[HEG_expr_score])-MIN(Table1[HEG_expr_score]))</f>
        <v>0.66666666666666663</v>
      </c>
      <c r="AO324">
        <f t="shared" si="5"/>
        <v>3.9885491087440261</v>
      </c>
      <c r="AP324">
        <v>287</v>
      </c>
    </row>
    <row r="325" spans="1:42" hidden="1" x14ac:dyDescent="0.3">
      <c r="A325">
        <v>115181</v>
      </c>
      <c r="B325" t="s">
        <v>1728</v>
      </c>
      <c r="C325">
        <f>LEN(Table1[[#This Row],[TCE_sequence]])</f>
        <v>15</v>
      </c>
      <c r="D325" t="s">
        <v>24</v>
      </c>
      <c r="E325">
        <v>1</v>
      </c>
      <c r="F325">
        <f>LOG10(Table1[[#This Row],[Mtb_NP_Prtn_count]]+1)</f>
        <v>0.3010299956639812</v>
      </c>
      <c r="G325">
        <f>(Table1[[#This Row],[log_Mtb_NP_Prtn_count]]-MIN(Table1[log_Mtb_NP_Prtn_count]))/(MAX(Table1[log_Mtb_NP_Prtn_count])-MIN(Table1[log_Mtb_NP_Prtn_count]))</f>
        <v>0.23137821315975918</v>
      </c>
      <c r="H325" t="s">
        <v>247</v>
      </c>
      <c r="I325">
        <v>1</v>
      </c>
      <c r="J325" t="s">
        <v>82</v>
      </c>
      <c r="K325">
        <v>0</v>
      </c>
      <c r="L325" t="s">
        <v>82</v>
      </c>
      <c r="M325">
        <v>0</v>
      </c>
      <c r="N325" t="s">
        <v>495</v>
      </c>
      <c r="O325" t="s">
        <v>496</v>
      </c>
      <c r="P325" t="s">
        <v>496</v>
      </c>
      <c r="Q325" t="s">
        <v>496</v>
      </c>
      <c r="R325" t="s">
        <v>405</v>
      </c>
      <c r="S325">
        <v>5</v>
      </c>
      <c r="T325">
        <f>LOG10(Table1[[#This Row],[Locus_count]]+1)</f>
        <v>0.77815125038364363</v>
      </c>
      <c r="U325">
        <f>(Table1[[#This Row],[log_Locus_count]]-MIN(Table1[log_Locus_count]))/(MAX(Table1[log_Locus_count])-MIN(Table1[log_Locus_count]))</f>
        <v>0.8616541669070521</v>
      </c>
      <c r="V325" t="s">
        <v>1729</v>
      </c>
      <c r="W325">
        <v>21</v>
      </c>
      <c r="X325">
        <f>LOG10(Table1[[#This Row],[Alleles_count]]+1)</f>
        <v>1.3424226808222062</v>
      </c>
      <c r="Y325">
        <f>(Table1[[#This Row],[log_Alleles_count]]-MIN(Table1[log_Alleles_count]))/(MAX(Table1[log_Alleles_count])-MIN(Table1[log_Alleles_count]))</f>
        <v>0.66017851773386627</v>
      </c>
      <c r="Z325">
        <v>0.90849999999999997</v>
      </c>
      <c r="AA325">
        <v>0.9486</v>
      </c>
      <c r="AB325">
        <v>0.77769999999999995</v>
      </c>
      <c r="AC325">
        <v>0.53139999999999998</v>
      </c>
      <c r="AD325" t="s">
        <v>82</v>
      </c>
      <c r="AE325" t="s">
        <v>82</v>
      </c>
      <c r="AF325">
        <v>0</v>
      </c>
      <c r="AG325">
        <v>1</v>
      </c>
      <c r="AH325" t="s">
        <v>563</v>
      </c>
      <c r="AI325" t="s">
        <v>247</v>
      </c>
      <c r="AJ325" t="s">
        <v>740</v>
      </c>
      <c r="AK325">
        <v>1</v>
      </c>
      <c r="AL325" t="s">
        <v>234</v>
      </c>
      <c r="AM325" s="10">
        <v>2</v>
      </c>
      <c r="AN325">
        <f>(Table1[[#This Row],[HEG_expr_score]]-MIN(Table1[HEG_expr_score]))/(MAX(Table1[HEG_expr_score])-MIN(Table1[HEG_expr_score]))</f>
        <v>0.66666666666666663</v>
      </c>
      <c r="AO325">
        <f t="shared" si="5"/>
        <v>4.3283775644673446</v>
      </c>
      <c r="AP325">
        <v>154</v>
      </c>
    </row>
    <row r="326" spans="1:42" hidden="1" x14ac:dyDescent="0.3">
      <c r="A326">
        <v>115187</v>
      </c>
      <c r="B326" t="s">
        <v>1486</v>
      </c>
      <c r="C326">
        <f>LEN(Table1[[#This Row],[TCE_sequence]])</f>
        <v>15</v>
      </c>
      <c r="D326" t="s">
        <v>24</v>
      </c>
      <c r="E326">
        <v>1</v>
      </c>
      <c r="F326">
        <f>LOG10(Table1[[#This Row],[Mtb_NP_Prtn_count]]+1)</f>
        <v>0.3010299956639812</v>
      </c>
      <c r="G326">
        <f>(Table1[[#This Row],[log_Mtb_NP_Prtn_count]]-MIN(Table1[log_Mtb_NP_Prtn_count]))/(MAX(Table1[log_Mtb_NP_Prtn_count])-MIN(Table1[log_Mtb_NP_Prtn_count]))</f>
        <v>0.23137821315975918</v>
      </c>
      <c r="H326" t="s">
        <v>247</v>
      </c>
      <c r="I326">
        <v>1</v>
      </c>
      <c r="J326" t="s">
        <v>82</v>
      </c>
      <c r="K326">
        <v>0</v>
      </c>
      <c r="L326" t="s">
        <v>82</v>
      </c>
      <c r="M326">
        <v>0</v>
      </c>
      <c r="N326" t="s">
        <v>495</v>
      </c>
      <c r="O326" t="s">
        <v>496</v>
      </c>
      <c r="P326" t="s">
        <v>496</v>
      </c>
      <c r="Q326" t="s">
        <v>496</v>
      </c>
      <c r="R326" t="s">
        <v>439</v>
      </c>
      <c r="S326">
        <v>4</v>
      </c>
      <c r="T326">
        <f>LOG10(Table1[[#This Row],[Locus_count]]+1)</f>
        <v>0.69897000433601886</v>
      </c>
      <c r="U326">
        <f>(Table1[[#This Row],[log_Locus_count]]-MIN(Table1[log_Locus_count]))/(MAX(Table1[log_Locus_count])-MIN(Table1[log_Locus_count]))</f>
        <v>0.77397603162912088</v>
      </c>
      <c r="V326" t="s">
        <v>1487</v>
      </c>
      <c r="W326">
        <v>39</v>
      </c>
      <c r="X326">
        <f>LOG10(Table1[[#This Row],[Alleles_count]]+1)</f>
        <v>1.6020599913279623</v>
      </c>
      <c r="Y326">
        <f>(Table1[[#This Row],[log_Alleles_count]]-MIN(Table1[log_Alleles_count]))/(MAX(Table1[log_Alleles_count])-MIN(Table1[log_Alleles_count]))</f>
        <v>0.78786332017858829</v>
      </c>
      <c r="Z326">
        <v>0.99980000000000002</v>
      </c>
      <c r="AA326">
        <v>0.99690000000000001</v>
      </c>
      <c r="AB326">
        <v>0.91869999999999996</v>
      </c>
      <c r="AC326">
        <v>0.52070000000000005</v>
      </c>
      <c r="AD326" t="s">
        <v>1488</v>
      </c>
      <c r="AE326" t="s">
        <v>1489</v>
      </c>
      <c r="AF326">
        <v>1</v>
      </c>
      <c r="AG326">
        <v>0.99629999999999996</v>
      </c>
      <c r="AH326" t="s">
        <v>505</v>
      </c>
      <c r="AI326" t="s">
        <v>247</v>
      </c>
      <c r="AJ326" t="s">
        <v>1490</v>
      </c>
      <c r="AK326">
        <v>1</v>
      </c>
      <c r="AL326" t="s">
        <v>234</v>
      </c>
      <c r="AM326" s="12">
        <v>2</v>
      </c>
      <c r="AN326">
        <f>(Table1[[#This Row],[HEG_expr_score]]-MIN(Table1[HEG_expr_score]))/(MAX(Table1[HEG_expr_score])-MIN(Table1[HEG_expr_score]))</f>
        <v>0.66666666666666663</v>
      </c>
      <c r="AO326">
        <f t="shared" si="5"/>
        <v>4.4559842316341349</v>
      </c>
      <c r="AP326">
        <v>88</v>
      </c>
    </row>
    <row r="327" spans="1:42" hidden="1" x14ac:dyDescent="0.3">
      <c r="A327">
        <v>115327</v>
      </c>
      <c r="B327" t="s">
        <v>861</v>
      </c>
      <c r="C327">
        <f>LEN(Table1[[#This Row],[TCE_sequence]])</f>
        <v>15</v>
      </c>
      <c r="D327" t="s">
        <v>24</v>
      </c>
      <c r="E327">
        <v>1</v>
      </c>
      <c r="F327">
        <f>LOG10(Table1[[#This Row],[Mtb_NP_Prtn_count]]+1)</f>
        <v>0.3010299956639812</v>
      </c>
      <c r="G327">
        <f>(Table1[[#This Row],[log_Mtb_NP_Prtn_count]]-MIN(Table1[log_Mtb_NP_Prtn_count]))/(MAX(Table1[log_Mtb_NP_Prtn_count])-MIN(Table1[log_Mtb_NP_Prtn_count]))</f>
        <v>0.23137821315975918</v>
      </c>
      <c r="H327" t="s">
        <v>247</v>
      </c>
      <c r="I327">
        <v>1</v>
      </c>
      <c r="J327" t="s">
        <v>82</v>
      </c>
      <c r="K327">
        <v>0</v>
      </c>
      <c r="L327" t="s">
        <v>82</v>
      </c>
      <c r="M327">
        <v>0</v>
      </c>
      <c r="N327" t="s">
        <v>495</v>
      </c>
      <c r="O327" t="s">
        <v>496</v>
      </c>
      <c r="P327" t="s">
        <v>496</v>
      </c>
      <c r="Q327" t="s">
        <v>496</v>
      </c>
      <c r="R327" t="s">
        <v>405</v>
      </c>
      <c r="S327">
        <v>5</v>
      </c>
      <c r="T327">
        <f>LOG10(Table1[[#This Row],[Locus_count]]+1)</f>
        <v>0.77815125038364363</v>
      </c>
      <c r="U327">
        <f>(Table1[[#This Row],[log_Locus_count]]-MIN(Table1[log_Locus_count]))/(MAX(Table1[log_Locus_count])-MIN(Table1[log_Locus_count]))</f>
        <v>0.8616541669070521</v>
      </c>
      <c r="V327" t="s">
        <v>862</v>
      </c>
      <c r="W327">
        <v>12</v>
      </c>
      <c r="X327">
        <f>LOG10(Table1[[#This Row],[Alleles_count]]+1)</f>
        <v>1.1139433523068367</v>
      </c>
      <c r="Y327">
        <f>(Table1[[#This Row],[log_Alleles_count]]-MIN(Table1[log_Alleles_count]))/(MAX(Table1[log_Alleles_count])-MIN(Table1[log_Alleles_count]))</f>
        <v>0.54781663158060112</v>
      </c>
      <c r="Z327">
        <v>0.88670000000000004</v>
      </c>
      <c r="AA327">
        <v>0.95899999999999996</v>
      </c>
      <c r="AB327">
        <v>0.86929999999999996</v>
      </c>
      <c r="AC327">
        <v>0.38779999999999998</v>
      </c>
      <c r="AD327" t="s">
        <v>82</v>
      </c>
      <c r="AE327" t="s">
        <v>82</v>
      </c>
      <c r="AF327">
        <v>0</v>
      </c>
      <c r="AG327">
        <v>1</v>
      </c>
      <c r="AH327" t="s">
        <v>563</v>
      </c>
      <c r="AI327" t="s">
        <v>247</v>
      </c>
      <c r="AJ327" t="s">
        <v>863</v>
      </c>
      <c r="AK327">
        <v>1</v>
      </c>
      <c r="AL327" t="s">
        <v>234</v>
      </c>
      <c r="AM327" s="12">
        <v>2</v>
      </c>
      <c r="AN327">
        <f>(Table1[[#This Row],[HEG_expr_score]]-MIN(Table1[HEG_expr_score]))/(MAX(Table1[HEG_expr_score])-MIN(Table1[HEG_expr_score]))</f>
        <v>0.66666666666666663</v>
      </c>
      <c r="AO327">
        <f t="shared" si="5"/>
        <v>4.1942156783140794</v>
      </c>
      <c r="AP327">
        <v>211</v>
      </c>
    </row>
    <row r="328" spans="1:42" hidden="1" x14ac:dyDescent="0.3">
      <c r="A328">
        <v>115390</v>
      </c>
      <c r="B328" t="s">
        <v>871</v>
      </c>
      <c r="C328">
        <f>LEN(Table1[[#This Row],[TCE_sequence]])</f>
        <v>15</v>
      </c>
      <c r="D328" t="s">
        <v>24</v>
      </c>
      <c r="E328">
        <v>1</v>
      </c>
      <c r="F328">
        <f>LOG10(Table1[[#This Row],[Mtb_NP_Prtn_count]]+1)</f>
        <v>0.3010299956639812</v>
      </c>
      <c r="G328">
        <f>(Table1[[#This Row],[log_Mtb_NP_Prtn_count]]-MIN(Table1[log_Mtb_NP_Prtn_count]))/(MAX(Table1[log_Mtb_NP_Prtn_count])-MIN(Table1[log_Mtb_NP_Prtn_count]))</f>
        <v>0.23137821315975918</v>
      </c>
      <c r="H328" t="s">
        <v>247</v>
      </c>
      <c r="I328">
        <v>1</v>
      </c>
      <c r="J328" t="s">
        <v>82</v>
      </c>
      <c r="K328">
        <v>0</v>
      </c>
      <c r="L328" t="s">
        <v>82</v>
      </c>
      <c r="M328">
        <v>0</v>
      </c>
      <c r="N328" t="s">
        <v>495</v>
      </c>
      <c r="O328" t="s">
        <v>496</v>
      </c>
      <c r="P328" t="s">
        <v>496</v>
      </c>
      <c r="Q328" t="s">
        <v>496</v>
      </c>
      <c r="R328" t="s">
        <v>426</v>
      </c>
      <c r="S328">
        <v>4</v>
      </c>
      <c r="T328">
        <f>LOG10(Table1[[#This Row],[Locus_count]]+1)</f>
        <v>0.69897000433601886</v>
      </c>
      <c r="U328">
        <f>(Table1[[#This Row],[log_Locus_count]]-MIN(Table1[log_Locus_count]))/(MAX(Table1[log_Locus_count])-MIN(Table1[log_Locus_count]))</f>
        <v>0.77397603162912088</v>
      </c>
      <c r="V328" t="s">
        <v>872</v>
      </c>
      <c r="W328">
        <v>14</v>
      </c>
      <c r="X328">
        <f>LOG10(Table1[[#This Row],[Alleles_count]]+1)</f>
        <v>1.1760912590556813</v>
      </c>
      <c r="Y328">
        <f>(Table1[[#This Row],[log_Alleles_count]]-MIN(Table1[log_Alleles_count]))/(MAX(Table1[log_Alleles_count])-MIN(Table1[log_Alleles_count]))</f>
        <v>0.57837981674116878</v>
      </c>
      <c r="Z328">
        <v>0.9627</v>
      </c>
      <c r="AA328">
        <v>0.90480000000000005</v>
      </c>
      <c r="AB328">
        <v>0.87790000000000001</v>
      </c>
      <c r="AC328">
        <v>0.66590000000000005</v>
      </c>
      <c r="AD328" t="s">
        <v>82</v>
      </c>
      <c r="AE328" t="s">
        <v>82</v>
      </c>
      <c r="AF328">
        <v>0</v>
      </c>
      <c r="AG328">
        <v>0.99629999999999996</v>
      </c>
      <c r="AH328" t="s">
        <v>505</v>
      </c>
      <c r="AI328" t="s">
        <v>247</v>
      </c>
      <c r="AJ328" s="1">
        <v>44378</v>
      </c>
      <c r="AK328">
        <v>1</v>
      </c>
      <c r="AL328" t="s">
        <v>234</v>
      </c>
      <c r="AM328" s="10">
        <v>2</v>
      </c>
      <c r="AN328">
        <f>(Table1[[#This Row],[HEG_expr_score]]-MIN(Table1[HEG_expr_score]))/(MAX(Table1[HEG_expr_score])-MIN(Table1[HEG_expr_score]))</f>
        <v>0.66666666666666663</v>
      </c>
      <c r="AO328">
        <f t="shared" si="5"/>
        <v>4.2094007281967158</v>
      </c>
      <c r="AP328">
        <v>205</v>
      </c>
    </row>
    <row r="329" spans="1:42" hidden="1" x14ac:dyDescent="0.3">
      <c r="A329">
        <v>115511</v>
      </c>
      <c r="B329" t="s">
        <v>1677</v>
      </c>
      <c r="C329">
        <f>LEN(Table1[[#This Row],[TCE_sequence]])</f>
        <v>15</v>
      </c>
      <c r="D329" t="s">
        <v>24</v>
      </c>
      <c r="E329">
        <v>1</v>
      </c>
      <c r="F329">
        <f>LOG10(Table1[[#This Row],[Mtb_NP_Prtn_count]]+1)</f>
        <v>0.3010299956639812</v>
      </c>
      <c r="G329">
        <f>(Table1[[#This Row],[log_Mtb_NP_Prtn_count]]-MIN(Table1[log_Mtb_NP_Prtn_count]))/(MAX(Table1[log_Mtb_NP_Prtn_count])-MIN(Table1[log_Mtb_NP_Prtn_count]))</f>
        <v>0.23137821315975918</v>
      </c>
      <c r="H329" t="s">
        <v>247</v>
      </c>
      <c r="I329">
        <v>1</v>
      </c>
      <c r="J329" t="s">
        <v>82</v>
      </c>
      <c r="K329">
        <v>0</v>
      </c>
      <c r="L329" t="s">
        <v>82</v>
      </c>
      <c r="M329">
        <v>0</v>
      </c>
      <c r="N329" t="s">
        <v>495</v>
      </c>
      <c r="O329" t="s">
        <v>496</v>
      </c>
      <c r="P329" t="s">
        <v>496</v>
      </c>
      <c r="Q329" t="s">
        <v>496</v>
      </c>
      <c r="R329" t="s">
        <v>390</v>
      </c>
      <c r="S329">
        <v>4</v>
      </c>
      <c r="T329">
        <f>LOG10(Table1[[#This Row],[Locus_count]]+1)</f>
        <v>0.69897000433601886</v>
      </c>
      <c r="U329">
        <f>(Table1[[#This Row],[log_Locus_count]]-MIN(Table1[log_Locus_count]))/(MAX(Table1[log_Locus_count])-MIN(Table1[log_Locus_count]))</f>
        <v>0.77397603162912088</v>
      </c>
      <c r="V329" t="s">
        <v>1678</v>
      </c>
      <c r="W329">
        <v>28</v>
      </c>
      <c r="X329">
        <f>LOG10(Table1[[#This Row],[Alleles_count]]+1)</f>
        <v>1.4623979978989561</v>
      </c>
      <c r="Y329">
        <f>(Table1[[#This Row],[log_Alleles_count]]-MIN(Table1[log_Alleles_count]))/(MAX(Table1[log_Alleles_count])-MIN(Table1[log_Alleles_count]))</f>
        <v>0.71918014823661358</v>
      </c>
      <c r="Z329">
        <v>0.96750000000000003</v>
      </c>
      <c r="AA329">
        <v>0.94310000000000005</v>
      </c>
      <c r="AB329">
        <v>0.96870000000000001</v>
      </c>
      <c r="AC329">
        <v>0.63070000000000004</v>
      </c>
      <c r="AD329" t="s">
        <v>1679</v>
      </c>
      <c r="AE329" t="s">
        <v>1680</v>
      </c>
      <c r="AF329">
        <v>1</v>
      </c>
      <c r="AG329">
        <v>1</v>
      </c>
      <c r="AH329" t="s">
        <v>563</v>
      </c>
      <c r="AI329" t="s">
        <v>247</v>
      </c>
      <c r="AJ329" t="s">
        <v>1681</v>
      </c>
      <c r="AK329">
        <v>1</v>
      </c>
      <c r="AL329" t="s">
        <v>234</v>
      </c>
      <c r="AM329" s="10">
        <v>2</v>
      </c>
      <c r="AN329">
        <f>(Table1[[#This Row],[HEG_expr_score]]-MIN(Table1[HEG_expr_score]))/(MAX(Table1[HEG_expr_score])-MIN(Table1[HEG_expr_score]))</f>
        <v>0.66666666666666663</v>
      </c>
      <c r="AO329">
        <f t="shared" si="5"/>
        <v>4.3587010596921605</v>
      </c>
      <c r="AP329">
        <v>141</v>
      </c>
    </row>
    <row r="330" spans="1:42" hidden="1" x14ac:dyDescent="0.3">
      <c r="A330">
        <v>115552</v>
      </c>
      <c r="B330" t="s">
        <v>1853</v>
      </c>
      <c r="C330">
        <f>LEN(Table1[[#This Row],[TCE_sequence]])</f>
        <v>15</v>
      </c>
      <c r="D330" t="s">
        <v>25</v>
      </c>
      <c r="E330">
        <v>1</v>
      </c>
      <c r="F330">
        <f>LOG10(Table1[[#This Row],[Mtb_NP_Prtn_count]]+1)</f>
        <v>0.3010299956639812</v>
      </c>
      <c r="G330">
        <f>(Table1[[#This Row],[log_Mtb_NP_Prtn_count]]-MIN(Table1[log_Mtb_NP_Prtn_count]))/(MAX(Table1[log_Mtb_NP_Prtn_count])-MIN(Table1[log_Mtb_NP_Prtn_count]))</f>
        <v>0.23137821315975918</v>
      </c>
      <c r="H330" t="s">
        <v>241</v>
      </c>
      <c r="I330">
        <v>1</v>
      </c>
      <c r="J330" t="s">
        <v>82</v>
      </c>
      <c r="K330">
        <v>0</v>
      </c>
      <c r="L330" t="s">
        <v>82</v>
      </c>
      <c r="M330">
        <v>0</v>
      </c>
      <c r="N330" t="s">
        <v>495</v>
      </c>
      <c r="O330" t="s">
        <v>496</v>
      </c>
      <c r="P330" t="s">
        <v>496</v>
      </c>
      <c r="Q330" t="s">
        <v>496</v>
      </c>
      <c r="R330" t="s">
        <v>395</v>
      </c>
      <c r="S330">
        <v>5</v>
      </c>
      <c r="T330">
        <f>LOG10(Table1[[#This Row],[Locus_count]]+1)</f>
        <v>0.77815125038364363</v>
      </c>
      <c r="U330">
        <f>(Table1[[#This Row],[log_Locus_count]]-MIN(Table1[log_Locus_count]))/(MAX(Table1[log_Locus_count])-MIN(Table1[log_Locus_count]))</f>
        <v>0.8616541669070521</v>
      </c>
      <c r="V330" t="s">
        <v>1854</v>
      </c>
      <c r="W330">
        <v>46</v>
      </c>
      <c r="X330">
        <f>LOG10(Table1[[#This Row],[Alleles_count]]+1)</f>
        <v>1.6720978579357175</v>
      </c>
      <c r="Y330">
        <f>(Table1[[#This Row],[log_Alleles_count]]-MIN(Table1[log_Alleles_count]))/(MAX(Table1[log_Alleles_count])-MIN(Table1[log_Alleles_count]))</f>
        <v>0.82230664091720296</v>
      </c>
      <c r="Z330">
        <v>0.99609999999999999</v>
      </c>
      <c r="AA330">
        <v>0.99670000000000003</v>
      </c>
      <c r="AB330">
        <v>0.99250000000000005</v>
      </c>
      <c r="AC330">
        <v>0.5121</v>
      </c>
      <c r="AD330" t="s">
        <v>1855</v>
      </c>
      <c r="AE330" t="s">
        <v>1856</v>
      </c>
      <c r="AF330">
        <v>1</v>
      </c>
      <c r="AG330">
        <v>1</v>
      </c>
      <c r="AH330" t="s">
        <v>563</v>
      </c>
      <c r="AI330" t="s">
        <v>241</v>
      </c>
      <c r="AJ330" t="s">
        <v>1857</v>
      </c>
      <c r="AK330">
        <v>1</v>
      </c>
      <c r="AL330" t="s">
        <v>236</v>
      </c>
      <c r="AM330" s="12">
        <v>1</v>
      </c>
      <c r="AN330">
        <f>(Table1[[#This Row],[HEG_expr_score]]-MIN(Table1[HEG_expr_score]))/(MAX(Table1[HEG_expr_score])-MIN(Table1[HEG_expr_score]))</f>
        <v>0.33333333333333331</v>
      </c>
      <c r="AO330">
        <f t="shared" si="5"/>
        <v>4.2447723543173472</v>
      </c>
      <c r="AP330">
        <v>192</v>
      </c>
    </row>
    <row r="331" spans="1:42" hidden="1" x14ac:dyDescent="0.3">
      <c r="A331">
        <v>120392</v>
      </c>
      <c r="B331" t="s">
        <v>1407</v>
      </c>
      <c r="C331">
        <f>LEN(Table1[[#This Row],[TCE_sequence]])</f>
        <v>24</v>
      </c>
      <c r="D331" t="s">
        <v>50</v>
      </c>
      <c r="E331">
        <v>1</v>
      </c>
      <c r="F331">
        <f>LOG10(Table1[[#This Row],[Mtb_NP_Prtn_count]]+1)</f>
        <v>0.3010299956639812</v>
      </c>
      <c r="G331">
        <f>(Table1[[#This Row],[log_Mtb_NP_Prtn_count]]-MIN(Table1[log_Mtb_NP_Prtn_count]))/(MAX(Table1[log_Mtb_NP_Prtn_count])-MIN(Table1[log_Mtb_NP_Prtn_count]))</f>
        <v>0.23137821315975918</v>
      </c>
      <c r="H331" t="s">
        <v>321</v>
      </c>
      <c r="I331">
        <v>1</v>
      </c>
      <c r="J331" t="s">
        <v>82</v>
      </c>
      <c r="K331">
        <v>0</v>
      </c>
      <c r="L331" t="s">
        <v>82</v>
      </c>
      <c r="M331">
        <v>0</v>
      </c>
      <c r="N331" t="s">
        <v>495</v>
      </c>
      <c r="O331" t="s">
        <v>496</v>
      </c>
      <c r="P331" t="s">
        <v>496</v>
      </c>
      <c r="Q331" t="s">
        <v>496</v>
      </c>
      <c r="R331" t="s">
        <v>412</v>
      </c>
      <c r="S331">
        <v>7</v>
      </c>
      <c r="T331">
        <f>LOG10(Table1[[#This Row],[Locus_count]]+1)</f>
        <v>0.90308998699194354</v>
      </c>
      <c r="U331">
        <f>(Table1[[#This Row],[log_Locus_count]]-MIN(Table1[log_Locus_count]))/(MAX(Table1[log_Locus_count])-MIN(Table1[log_Locus_count]))</f>
        <v>1</v>
      </c>
      <c r="V331" t="s">
        <v>1408</v>
      </c>
      <c r="W331">
        <v>97</v>
      </c>
      <c r="X331">
        <f>LOG10(Table1[[#This Row],[Alleles_count]]+1)</f>
        <v>1.9912260756924949</v>
      </c>
      <c r="Y331">
        <f>(Table1[[#This Row],[log_Alleles_count]]-MIN(Table1[log_Alleles_count]))/(MAX(Table1[log_Alleles_count])-MIN(Table1[log_Alleles_count]))</f>
        <v>0.97924796556517568</v>
      </c>
      <c r="Z331">
        <v>1</v>
      </c>
      <c r="AA331">
        <v>1</v>
      </c>
      <c r="AB331">
        <v>1</v>
      </c>
      <c r="AC331">
        <v>0.99939999999999996</v>
      </c>
      <c r="AD331" t="s">
        <v>1409</v>
      </c>
      <c r="AE331" t="s">
        <v>1410</v>
      </c>
      <c r="AF331">
        <v>1</v>
      </c>
      <c r="AG331">
        <v>0.97440000000000004</v>
      </c>
      <c r="AH331" t="s">
        <v>1411</v>
      </c>
      <c r="AI331" t="s">
        <v>321</v>
      </c>
      <c r="AJ331" t="s">
        <v>1412</v>
      </c>
      <c r="AK331">
        <v>1</v>
      </c>
      <c r="AL331" t="s">
        <v>236</v>
      </c>
      <c r="AM331" s="12">
        <v>1</v>
      </c>
      <c r="AN331">
        <f>(Table1[[#This Row],[HEG_expr_score]]-MIN(Table1[HEG_expr_score]))/(MAX(Table1[HEG_expr_score])-MIN(Table1[HEG_expr_score]))</f>
        <v>0.33333333333333331</v>
      </c>
      <c r="AO331">
        <f t="shared" si="5"/>
        <v>4.518359512058268</v>
      </c>
      <c r="AP331">
        <v>65</v>
      </c>
    </row>
    <row r="332" spans="1:42" hidden="1" x14ac:dyDescent="0.3">
      <c r="A332">
        <v>120395</v>
      </c>
      <c r="B332" t="s">
        <v>2019</v>
      </c>
      <c r="C332">
        <f>LEN(Table1[[#This Row],[TCE_sequence]])</f>
        <v>21</v>
      </c>
      <c r="D332" t="s">
        <v>62</v>
      </c>
      <c r="E332">
        <v>1</v>
      </c>
      <c r="F332">
        <f>LOG10(Table1[[#This Row],[Mtb_NP_Prtn_count]]+1)</f>
        <v>0.3010299956639812</v>
      </c>
      <c r="G332">
        <f>(Table1[[#This Row],[log_Mtb_NP_Prtn_count]]-MIN(Table1[log_Mtb_NP_Prtn_count]))/(MAX(Table1[log_Mtb_NP_Prtn_count])-MIN(Table1[log_Mtb_NP_Prtn_count]))</f>
        <v>0.23137821315975918</v>
      </c>
      <c r="H332" t="s">
        <v>2020</v>
      </c>
      <c r="I332">
        <v>1</v>
      </c>
      <c r="J332" t="s">
        <v>82</v>
      </c>
      <c r="K332">
        <v>0</v>
      </c>
      <c r="L332" t="s">
        <v>2021</v>
      </c>
      <c r="M332">
        <v>1</v>
      </c>
      <c r="N332" t="s">
        <v>496</v>
      </c>
      <c r="O332" t="s">
        <v>496</v>
      </c>
      <c r="P332" t="s">
        <v>495</v>
      </c>
      <c r="Q332" t="s">
        <v>496</v>
      </c>
      <c r="R332" t="s">
        <v>433</v>
      </c>
      <c r="S332">
        <v>6</v>
      </c>
      <c r="T332">
        <f>LOG10(Table1[[#This Row],[Locus_count]]+1)</f>
        <v>0.84509804001425681</v>
      </c>
      <c r="U332">
        <f>(Table1[[#This Row],[log_Locus_count]]-MIN(Table1[log_Locus_count]))/(MAX(Table1[log_Locus_count])-MIN(Table1[log_Locus_count]))</f>
        <v>0.93578497401920135</v>
      </c>
      <c r="V332" t="s">
        <v>2022</v>
      </c>
      <c r="W332">
        <v>85</v>
      </c>
      <c r="X332">
        <f>LOG10(Table1[[#This Row],[Alleles_count]]+1)</f>
        <v>1.9344984512435677</v>
      </c>
      <c r="Y332">
        <f>(Table1[[#This Row],[log_Alleles_count]]-MIN(Table1[log_Alleles_count]))/(MAX(Table1[log_Alleles_count])-MIN(Table1[log_Alleles_count]))</f>
        <v>0.95135037447239212</v>
      </c>
      <c r="Z332">
        <v>1</v>
      </c>
      <c r="AA332">
        <v>1</v>
      </c>
      <c r="AB332">
        <v>0.99750000000000005</v>
      </c>
      <c r="AC332">
        <v>0.98009999999999997</v>
      </c>
      <c r="AD332" t="s">
        <v>82</v>
      </c>
      <c r="AE332" t="s">
        <v>82</v>
      </c>
      <c r="AF332">
        <v>0</v>
      </c>
      <c r="AG332">
        <v>0.97440000000000004</v>
      </c>
      <c r="AH332" t="s">
        <v>1411</v>
      </c>
      <c r="AI332" t="s">
        <v>82</v>
      </c>
      <c r="AJ332" t="s">
        <v>82</v>
      </c>
      <c r="AK332">
        <v>0</v>
      </c>
      <c r="AL332" t="s">
        <v>82</v>
      </c>
      <c r="AM332" s="12">
        <v>0</v>
      </c>
      <c r="AN332">
        <f>(Table1[[#This Row],[HEG_expr_score]]-MIN(Table1[HEG_expr_score]))/(MAX(Table1[HEG_expr_score])-MIN(Table1[HEG_expr_score]))</f>
        <v>0</v>
      </c>
      <c r="AO332">
        <f t="shared" si="5"/>
        <v>4.0929135616513523</v>
      </c>
      <c r="AP332">
        <v>248</v>
      </c>
    </row>
    <row r="333" spans="1:42" hidden="1" x14ac:dyDescent="0.3">
      <c r="A333">
        <v>120397</v>
      </c>
      <c r="B333" t="s">
        <v>1650</v>
      </c>
      <c r="C333">
        <f>LEN(Table1[[#This Row],[TCE_sequence]])</f>
        <v>22</v>
      </c>
      <c r="D333" t="s">
        <v>50</v>
      </c>
      <c r="E333">
        <v>1</v>
      </c>
      <c r="F333">
        <f>LOG10(Table1[[#This Row],[Mtb_NP_Prtn_count]]+1)</f>
        <v>0.3010299956639812</v>
      </c>
      <c r="G333">
        <f>(Table1[[#This Row],[log_Mtb_NP_Prtn_count]]-MIN(Table1[log_Mtb_NP_Prtn_count]))/(MAX(Table1[log_Mtb_NP_Prtn_count])-MIN(Table1[log_Mtb_NP_Prtn_count]))</f>
        <v>0.23137821315975918</v>
      </c>
      <c r="H333" t="s">
        <v>321</v>
      </c>
      <c r="I333">
        <v>1</v>
      </c>
      <c r="J333" t="s">
        <v>82</v>
      </c>
      <c r="K333">
        <v>0</v>
      </c>
      <c r="L333" t="s">
        <v>82</v>
      </c>
      <c r="M333">
        <v>0</v>
      </c>
      <c r="N333" t="s">
        <v>495</v>
      </c>
      <c r="O333" t="s">
        <v>496</v>
      </c>
      <c r="P333" t="s">
        <v>496</v>
      </c>
      <c r="Q333" t="s">
        <v>496</v>
      </c>
      <c r="R333" t="s">
        <v>392</v>
      </c>
      <c r="S333">
        <v>6</v>
      </c>
      <c r="T333">
        <f>LOG10(Table1[[#This Row],[Locus_count]]+1)</f>
        <v>0.84509804001425681</v>
      </c>
      <c r="U333">
        <f>(Table1[[#This Row],[log_Locus_count]]-MIN(Table1[log_Locus_count]))/(MAX(Table1[log_Locus_count])-MIN(Table1[log_Locus_count]))</f>
        <v>0.93578497401920135</v>
      </c>
      <c r="V333" t="s">
        <v>1651</v>
      </c>
      <c r="W333">
        <v>66</v>
      </c>
      <c r="X333">
        <f>LOG10(Table1[[#This Row],[Alleles_count]]+1)</f>
        <v>1.8260748027008264</v>
      </c>
      <c r="Y333">
        <f>(Table1[[#This Row],[log_Alleles_count]]-MIN(Table1[log_Alleles_count]))/(MAX(Table1[log_Alleles_count])-MIN(Table1[log_Alleles_count]))</f>
        <v>0.89802963980005779</v>
      </c>
      <c r="Z333">
        <v>0.99919999999999998</v>
      </c>
      <c r="AA333">
        <v>0.99919999999999998</v>
      </c>
      <c r="AB333">
        <v>0.99860000000000004</v>
      </c>
      <c r="AC333">
        <v>0.92</v>
      </c>
      <c r="AD333" t="s">
        <v>82</v>
      </c>
      <c r="AE333" t="s">
        <v>82</v>
      </c>
      <c r="AF333">
        <v>0</v>
      </c>
      <c r="AG333">
        <v>0.97070000000000001</v>
      </c>
      <c r="AH333" t="s">
        <v>1432</v>
      </c>
      <c r="AI333" t="s">
        <v>321</v>
      </c>
      <c r="AJ333" t="s">
        <v>1652</v>
      </c>
      <c r="AK333">
        <v>1</v>
      </c>
      <c r="AL333" t="s">
        <v>236</v>
      </c>
      <c r="AM333" s="12">
        <v>1</v>
      </c>
      <c r="AN333">
        <f>(Table1[[#This Row],[HEG_expr_score]]-MIN(Table1[HEG_expr_score]))/(MAX(Table1[HEG_expr_score])-MIN(Table1[HEG_expr_score]))</f>
        <v>0.33333333333333331</v>
      </c>
      <c r="AO333">
        <f t="shared" si="5"/>
        <v>4.3684261603123513</v>
      </c>
      <c r="AP333">
        <v>133</v>
      </c>
    </row>
    <row r="334" spans="1:42" hidden="1" x14ac:dyDescent="0.3">
      <c r="A334">
        <v>120408</v>
      </c>
      <c r="B334" t="s">
        <v>1926</v>
      </c>
      <c r="C334">
        <f>LEN(Table1[[#This Row],[TCE_sequence]])</f>
        <v>15</v>
      </c>
      <c r="D334" t="s">
        <v>51</v>
      </c>
      <c r="E334">
        <v>1</v>
      </c>
      <c r="F334">
        <f>LOG10(Table1[[#This Row],[Mtb_NP_Prtn_count]]+1)</f>
        <v>0.3010299956639812</v>
      </c>
      <c r="G334">
        <f>(Table1[[#This Row],[log_Mtb_NP_Prtn_count]]-MIN(Table1[log_Mtb_NP_Prtn_count]))/(MAX(Table1[log_Mtb_NP_Prtn_count])-MIN(Table1[log_Mtb_NP_Prtn_count]))</f>
        <v>0.23137821315975918</v>
      </c>
      <c r="H334" t="s">
        <v>377</v>
      </c>
      <c r="I334">
        <v>1</v>
      </c>
      <c r="J334" t="s">
        <v>82</v>
      </c>
      <c r="K334">
        <v>0</v>
      </c>
      <c r="L334" t="s">
        <v>82</v>
      </c>
      <c r="M334">
        <v>0</v>
      </c>
      <c r="N334" t="s">
        <v>495</v>
      </c>
      <c r="O334" t="s">
        <v>496</v>
      </c>
      <c r="P334" t="s">
        <v>496</v>
      </c>
      <c r="Q334" t="s">
        <v>496</v>
      </c>
      <c r="R334" t="s">
        <v>395</v>
      </c>
      <c r="S334">
        <v>5</v>
      </c>
      <c r="T334">
        <f>LOG10(Table1[[#This Row],[Locus_count]]+1)</f>
        <v>0.77815125038364363</v>
      </c>
      <c r="U334">
        <f>(Table1[[#This Row],[log_Locus_count]]-MIN(Table1[log_Locus_count]))/(MAX(Table1[log_Locus_count])-MIN(Table1[log_Locus_count]))</f>
        <v>0.8616541669070521</v>
      </c>
      <c r="V334" t="s">
        <v>1927</v>
      </c>
      <c r="W334">
        <v>37</v>
      </c>
      <c r="X334">
        <f>LOG10(Table1[[#This Row],[Alleles_count]]+1)</f>
        <v>1.5797835966168101</v>
      </c>
      <c r="Y334">
        <f>(Table1[[#This Row],[log_Alleles_count]]-MIN(Table1[log_Alleles_count]))/(MAX(Table1[log_Alleles_count])-MIN(Table1[log_Alleles_count]))</f>
        <v>0.77690820339535904</v>
      </c>
      <c r="Z334">
        <v>0.98140000000000005</v>
      </c>
      <c r="AA334">
        <v>0.98699999999999999</v>
      </c>
      <c r="AB334">
        <v>0.94430000000000003</v>
      </c>
      <c r="AC334">
        <v>0.61270000000000002</v>
      </c>
      <c r="AD334" t="s">
        <v>1928</v>
      </c>
      <c r="AE334" t="s">
        <v>1929</v>
      </c>
      <c r="AF334">
        <v>1</v>
      </c>
      <c r="AG334">
        <v>0.99629999999999996</v>
      </c>
      <c r="AH334" t="s">
        <v>505</v>
      </c>
      <c r="AI334" t="s">
        <v>377</v>
      </c>
      <c r="AJ334" t="s">
        <v>1930</v>
      </c>
      <c r="AK334">
        <v>1</v>
      </c>
      <c r="AL334" t="s">
        <v>236</v>
      </c>
      <c r="AM334" s="10">
        <v>1</v>
      </c>
      <c r="AN334">
        <f>(Table1[[#This Row],[HEG_expr_score]]-MIN(Table1[HEG_expr_score]))/(MAX(Table1[HEG_expr_score])-MIN(Table1[HEG_expr_score]))</f>
        <v>0.33333333333333331</v>
      </c>
      <c r="AO334">
        <f t="shared" si="5"/>
        <v>4.1809739167955033</v>
      </c>
      <c r="AP334">
        <v>218</v>
      </c>
    </row>
    <row r="335" spans="1:42" hidden="1" x14ac:dyDescent="0.3">
      <c r="A335">
        <v>120421</v>
      </c>
      <c r="B335" t="s">
        <v>2641</v>
      </c>
      <c r="C335">
        <f>LEN(Table1[[#This Row],[TCE_sequence]])</f>
        <v>13</v>
      </c>
      <c r="D335" t="s">
        <v>25</v>
      </c>
      <c r="E335">
        <v>1</v>
      </c>
      <c r="F335">
        <f>LOG10(Table1[[#This Row],[Mtb_NP_Prtn_count]]+1)</f>
        <v>0.3010299956639812</v>
      </c>
      <c r="G335">
        <f>(Table1[[#This Row],[log_Mtb_NP_Prtn_count]]-MIN(Table1[log_Mtb_NP_Prtn_count]))/(MAX(Table1[log_Mtb_NP_Prtn_count])-MIN(Table1[log_Mtb_NP_Prtn_count]))</f>
        <v>0.23137821315975918</v>
      </c>
      <c r="H335" t="s">
        <v>241</v>
      </c>
      <c r="I335">
        <v>1</v>
      </c>
      <c r="J335" t="s">
        <v>82</v>
      </c>
      <c r="K335">
        <v>0</v>
      </c>
      <c r="L335" t="s">
        <v>82</v>
      </c>
      <c r="M335">
        <v>0</v>
      </c>
      <c r="N335" t="s">
        <v>495</v>
      </c>
      <c r="O335" t="s">
        <v>496</v>
      </c>
      <c r="P335" t="s">
        <v>496</v>
      </c>
      <c r="Q335" t="s">
        <v>496</v>
      </c>
      <c r="R335" t="s">
        <v>384</v>
      </c>
      <c r="S335">
        <v>2</v>
      </c>
      <c r="T335">
        <f>LOG10(Table1[[#This Row],[Locus_count]]+1)</f>
        <v>0.47712125471966244</v>
      </c>
      <c r="U335">
        <f>(Table1[[#This Row],[log_Locus_count]]-MIN(Table1[log_Locus_count]))/(MAX(Table1[log_Locus_count])-MIN(Table1[log_Locus_count]))</f>
        <v>0.52832083357371873</v>
      </c>
      <c r="V335" t="s">
        <v>2642</v>
      </c>
      <c r="W335">
        <v>5</v>
      </c>
      <c r="X335">
        <f>LOG10(Table1[[#This Row],[Alleles_count]]+1)</f>
        <v>0.77815125038364363</v>
      </c>
      <c r="Y335">
        <f>(Table1[[#This Row],[log_Alleles_count]]-MIN(Table1[log_Alleles_count]))/(MAX(Table1[log_Alleles_count])-MIN(Table1[log_Alleles_count]))</f>
        <v>0.38268031849431083</v>
      </c>
      <c r="Z335">
        <v>0.3831</v>
      </c>
      <c r="AA335">
        <v>0.38940000000000002</v>
      </c>
      <c r="AB335">
        <v>0.38819999999999999</v>
      </c>
      <c r="AC335">
        <v>0.314</v>
      </c>
      <c r="AD335" t="s">
        <v>2643</v>
      </c>
      <c r="AE335" t="s">
        <v>2644</v>
      </c>
      <c r="AF335">
        <v>2</v>
      </c>
      <c r="AG335">
        <v>0.99629999999999996</v>
      </c>
      <c r="AH335" t="s">
        <v>505</v>
      </c>
      <c r="AI335" t="s">
        <v>241</v>
      </c>
      <c r="AJ335" t="s">
        <v>2645</v>
      </c>
      <c r="AK335">
        <v>1</v>
      </c>
      <c r="AL335" t="s">
        <v>236</v>
      </c>
      <c r="AM335" s="12">
        <v>1</v>
      </c>
      <c r="AN335">
        <f>(Table1[[#This Row],[HEG_expr_score]]-MIN(Table1[HEG_expr_score]))/(MAX(Table1[HEG_expr_score])-MIN(Table1[HEG_expr_score]))</f>
        <v>0.33333333333333331</v>
      </c>
      <c r="AO335">
        <f t="shared" si="5"/>
        <v>2.8551126985611224</v>
      </c>
      <c r="AP335">
        <v>491</v>
      </c>
    </row>
    <row r="336" spans="1:42" hidden="1" x14ac:dyDescent="0.3">
      <c r="A336">
        <v>120428</v>
      </c>
      <c r="B336" t="s">
        <v>2923</v>
      </c>
      <c r="C336">
        <f>LEN(Table1[[#This Row],[TCE_sequence]])</f>
        <v>13</v>
      </c>
      <c r="D336" t="s">
        <v>51</v>
      </c>
      <c r="E336">
        <v>1</v>
      </c>
      <c r="F336">
        <f>LOG10(Table1[[#This Row],[Mtb_NP_Prtn_count]]+1)</f>
        <v>0.3010299956639812</v>
      </c>
      <c r="G336">
        <f>(Table1[[#This Row],[log_Mtb_NP_Prtn_count]]-MIN(Table1[log_Mtb_NP_Prtn_count]))/(MAX(Table1[log_Mtb_NP_Prtn_count])-MIN(Table1[log_Mtb_NP_Prtn_count]))</f>
        <v>0.23137821315975918</v>
      </c>
      <c r="H336" t="s">
        <v>377</v>
      </c>
      <c r="I336">
        <v>1</v>
      </c>
      <c r="J336" t="s">
        <v>82</v>
      </c>
      <c r="K336">
        <v>0</v>
      </c>
      <c r="L336" t="s">
        <v>82</v>
      </c>
      <c r="M336">
        <v>0</v>
      </c>
      <c r="N336" t="s">
        <v>495</v>
      </c>
      <c r="O336" t="s">
        <v>496</v>
      </c>
      <c r="P336" t="s">
        <v>496</v>
      </c>
      <c r="Q336" t="s">
        <v>496</v>
      </c>
      <c r="R336" t="s">
        <v>383</v>
      </c>
      <c r="S336">
        <v>1</v>
      </c>
      <c r="T336">
        <f>LOG10(Table1[[#This Row],[Locus_count]]+1)</f>
        <v>0.3010299956639812</v>
      </c>
      <c r="U336">
        <f>(Table1[[#This Row],[log_Locus_count]]-MIN(Table1[log_Locus_count]))/(MAX(Table1[log_Locus_count])-MIN(Table1[log_Locus_count]))</f>
        <v>0.33333333333333337</v>
      </c>
      <c r="V336" t="s">
        <v>965</v>
      </c>
      <c r="W336">
        <v>1</v>
      </c>
      <c r="X336">
        <f>LOG10(Table1[[#This Row],[Alleles_count]]+1)</f>
        <v>0.3010299956639812</v>
      </c>
      <c r="Y336">
        <f>(Table1[[#This Row],[log_Alleles_count]]-MIN(Table1[log_Alleles_count]))/(MAX(Table1[log_Alleles_count])-MIN(Table1[log_Alleles_count]))</f>
        <v>0.14804095548293261</v>
      </c>
      <c r="Z336">
        <v>2.5000000000000001E-2</v>
      </c>
      <c r="AA336">
        <v>2.5000000000000001E-3</v>
      </c>
      <c r="AB336">
        <v>8.0000000000000004E-4</v>
      </c>
      <c r="AC336">
        <v>0</v>
      </c>
      <c r="AD336" t="s">
        <v>2924</v>
      </c>
      <c r="AE336" t="s">
        <v>2925</v>
      </c>
      <c r="AF336">
        <v>1</v>
      </c>
      <c r="AG336">
        <v>0.99629999999999996</v>
      </c>
      <c r="AH336" t="s">
        <v>505</v>
      </c>
      <c r="AI336" t="s">
        <v>377</v>
      </c>
      <c r="AJ336" t="s">
        <v>2926</v>
      </c>
      <c r="AK336">
        <v>1</v>
      </c>
      <c r="AL336" t="s">
        <v>236</v>
      </c>
      <c r="AM336" s="12">
        <v>1</v>
      </c>
      <c r="AN336">
        <f>(Table1[[#This Row],[HEG_expr_score]]-MIN(Table1[HEG_expr_score]))/(MAX(Table1[HEG_expr_score])-MIN(Table1[HEG_expr_score]))</f>
        <v>0.33333333333333331</v>
      </c>
      <c r="AO336">
        <f t="shared" si="5"/>
        <v>2.0673858353093584</v>
      </c>
      <c r="AP336">
        <v>573</v>
      </c>
    </row>
    <row r="337" spans="1:42" hidden="1" x14ac:dyDescent="0.3">
      <c r="A337">
        <v>120437</v>
      </c>
      <c r="B337" t="s">
        <v>1620</v>
      </c>
      <c r="C337">
        <f>LEN(Table1[[#This Row],[TCE_sequence]])</f>
        <v>24</v>
      </c>
      <c r="D337" t="s">
        <v>50</v>
      </c>
      <c r="E337">
        <v>1</v>
      </c>
      <c r="F337">
        <f>LOG10(Table1[[#This Row],[Mtb_NP_Prtn_count]]+1)</f>
        <v>0.3010299956639812</v>
      </c>
      <c r="G337">
        <f>(Table1[[#This Row],[log_Mtb_NP_Prtn_count]]-MIN(Table1[log_Mtb_NP_Prtn_count]))/(MAX(Table1[log_Mtb_NP_Prtn_count])-MIN(Table1[log_Mtb_NP_Prtn_count]))</f>
        <v>0.23137821315975918</v>
      </c>
      <c r="H337" t="s">
        <v>321</v>
      </c>
      <c r="I337">
        <v>1</v>
      </c>
      <c r="J337" t="s">
        <v>82</v>
      </c>
      <c r="K337">
        <v>0</v>
      </c>
      <c r="L337" t="s">
        <v>1468</v>
      </c>
      <c r="M337">
        <v>1</v>
      </c>
      <c r="N337" t="s">
        <v>496</v>
      </c>
      <c r="O337" t="s">
        <v>496</v>
      </c>
      <c r="P337" t="s">
        <v>495</v>
      </c>
      <c r="Q337" t="s">
        <v>496</v>
      </c>
      <c r="R337" t="s">
        <v>433</v>
      </c>
      <c r="S337">
        <v>6</v>
      </c>
      <c r="T337">
        <f>LOG10(Table1[[#This Row],[Locus_count]]+1)</f>
        <v>0.84509804001425681</v>
      </c>
      <c r="U337">
        <f>(Table1[[#This Row],[log_Locus_count]]-MIN(Table1[log_Locus_count]))/(MAX(Table1[log_Locus_count])-MIN(Table1[log_Locus_count]))</f>
        <v>0.93578497401920135</v>
      </c>
      <c r="V337" t="s">
        <v>1621</v>
      </c>
      <c r="W337">
        <v>69</v>
      </c>
      <c r="X337">
        <f>LOG10(Table1[[#This Row],[Alleles_count]]+1)</f>
        <v>1.8450980400142569</v>
      </c>
      <c r="Y337">
        <f>(Table1[[#This Row],[log_Alleles_count]]-MIN(Table1[log_Alleles_count]))/(MAX(Table1[log_Alleles_count])-MIN(Table1[log_Alleles_count]))</f>
        <v>0.90738491425384471</v>
      </c>
      <c r="Z337">
        <v>1</v>
      </c>
      <c r="AA337">
        <v>0.99990000000000001</v>
      </c>
      <c r="AB337">
        <v>0.98409999999999997</v>
      </c>
      <c r="AC337">
        <v>0.86699999999999999</v>
      </c>
      <c r="AD337" t="s">
        <v>82</v>
      </c>
      <c r="AE337" t="s">
        <v>82</v>
      </c>
      <c r="AF337">
        <v>0</v>
      </c>
      <c r="AG337">
        <v>0.97440000000000004</v>
      </c>
      <c r="AH337" t="s">
        <v>1411</v>
      </c>
      <c r="AI337" t="s">
        <v>321</v>
      </c>
      <c r="AJ337" t="s">
        <v>1622</v>
      </c>
      <c r="AK337">
        <v>1</v>
      </c>
      <c r="AL337" t="s">
        <v>236</v>
      </c>
      <c r="AM337" s="12">
        <v>1</v>
      </c>
      <c r="AN337">
        <f>(Table1[[#This Row],[HEG_expr_score]]-MIN(Table1[HEG_expr_score]))/(MAX(Table1[HEG_expr_score])-MIN(Table1[HEG_expr_score]))</f>
        <v>0.33333333333333331</v>
      </c>
      <c r="AO337">
        <f t="shared" si="5"/>
        <v>4.3822814347661385</v>
      </c>
      <c r="AP337">
        <v>125</v>
      </c>
    </row>
    <row r="338" spans="1:42" hidden="1" x14ac:dyDescent="0.3">
      <c r="A338">
        <v>120441</v>
      </c>
      <c r="B338" t="s">
        <v>1580</v>
      </c>
      <c r="C338">
        <f>LEN(Table1[[#This Row],[TCE_sequence]])</f>
        <v>20</v>
      </c>
      <c r="D338" t="s">
        <v>56</v>
      </c>
      <c r="E338">
        <v>1</v>
      </c>
      <c r="F338">
        <f>LOG10(Table1[[#This Row],[Mtb_NP_Prtn_count]]+1)</f>
        <v>0.3010299956639812</v>
      </c>
      <c r="G338">
        <f>(Table1[[#This Row],[log_Mtb_NP_Prtn_count]]-MIN(Table1[log_Mtb_NP_Prtn_count]))/(MAX(Table1[log_Mtb_NP_Prtn_count])-MIN(Table1[log_Mtb_NP_Prtn_count]))</f>
        <v>0.23137821315975918</v>
      </c>
      <c r="H338" t="s">
        <v>325</v>
      </c>
      <c r="I338">
        <v>1</v>
      </c>
      <c r="J338" t="s">
        <v>82</v>
      </c>
      <c r="K338">
        <v>0</v>
      </c>
      <c r="L338" t="s">
        <v>82</v>
      </c>
      <c r="M338">
        <v>0</v>
      </c>
      <c r="N338" t="s">
        <v>495</v>
      </c>
      <c r="O338" t="s">
        <v>496</v>
      </c>
      <c r="P338" t="s">
        <v>496</v>
      </c>
      <c r="Q338" t="s">
        <v>496</v>
      </c>
      <c r="R338" t="s">
        <v>392</v>
      </c>
      <c r="S338">
        <v>6</v>
      </c>
      <c r="T338">
        <f>LOG10(Table1[[#This Row],[Locus_count]]+1)</f>
        <v>0.84509804001425681</v>
      </c>
      <c r="U338">
        <f>(Table1[[#This Row],[log_Locus_count]]-MIN(Table1[log_Locus_count]))/(MAX(Table1[log_Locus_count])-MIN(Table1[log_Locus_count]))</f>
        <v>0.93578497401920135</v>
      </c>
      <c r="V338" t="s">
        <v>1581</v>
      </c>
      <c r="W338">
        <v>74</v>
      </c>
      <c r="X338">
        <f>LOG10(Table1[[#This Row],[Alleles_count]]+1)</f>
        <v>1.8750612633917001</v>
      </c>
      <c r="Y338">
        <f>(Table1[[#This Row],[log_Alleles_count]]-MIN(Table1[log_Alleles_count]))/(MAX(Table1[log_Alleles_count])-MIN(Table1[log_Alleles_count]))</f>
        <v>0.92212027047095935</v>
      </c>
      <c r="Z338">
        <v>0.99960000000000004</v>
      </c>
      <c r="AA338">
        <v>0.99970000000000003</v>
      </c>
      <c r="AB338">
        <v>0.99890000000000001</v>
      </c>
      <c r="AC338">
        <v>0.9718</v>
      </c>
      <c r="AD338" t="s">
        <v>1582</v>
      </c>
      <c r="AE338" t="s">
        <v>1583</v>
      </c>
      <c r="AF338">
        <v>1</v>
      </c>
      <c r="AG338">
        <v>0.97070000000000001</v>
      </c>
      <c r="AH338" t="s">
        <v>1432</v>
      </c>
      <c r="AI338" t="s">
        <v>325</v>
      </c>
      <c r="AJ338" t="s">
        <v>1584</v>
      </c>
      <c r="AK338">
        <v>1</v>
      </c>
      <c r="AL338" t="s">
        <v>236</v>
      </c>
      <c r="AM338" s="12">
        <v>1</v>
      </c>
      <c r="AN338">
        <f>(Table1[[#This Row],[HEG_expr_score]]-MIN(Table1[HEG_expr_score]))/(MAX(Table1[HEG_expr_score])-MIN(Table1[HEG_expr_score]))</f>
        <v>0.33333333333333331</v>
      </c>
      <c r="AO338">
        <f t="shared" si="5"/>
        <v>4.3929167909832527</v>
      </c>
      <c r="AP338">
        <v>115</v>
      </c>
    </row>
    <row r="339" spans="1:42" hidden="1" x14ac:dyDescent="0.3">
      <c r="A339">
        <v>120452</v>
      </c>
      <c r="B339" t="s">
        <v>1531</v>
      </c>
      <c r="C339">
        <f>LEN(Table1[[#This Row],[TCE_sequence]])</f>
        <v>25</v>
      </c>
      <c r="D339" t="s">
        <v>50</v>
      </c>
      <c r="E339">
        <v>1</v>
      </c>
      <c r="F339">
        <f>LOG10(Table1[[#This Row],[Mtb_NP_Prtn_count]]+1)</f>
        <v>0.3010299956639812</v>
      </c>
      <c r="G339">
        <f>(Table1[[#This Row],[log_Mtb_NP_Prtn_count]]-MIN(Table1[log_Mtb_NP_Prtn_count]))/(MAX(Table1[log_Mtb_NP_Prtn_count])-MIN(Table1[log_Mtb_NP_Prtn_count]))</f>
        <v>0.23137821315975918</v>
      </c>
      <c r="H339" t="s">
        <v>321</v>
      </c>
      <c r="I339">
        <v>1</v>
      </c>
      <c r="J339" t="s">
        <v>82</v>
      </c>
      <c r="K339">
        <v>0</v>
      </c>
      <c r="L339" t="s">
        <v>82</v>
      </c>
      <c r="M339">
        <v>0</v>
      </c>
      <c r="N339" t="s">
        <v>495</v>
      </c>
      <c r="O339" t="s">
        <v>496</v>
      </c>
      <c r="P339" t="s">
        <v>496</v>
      </c>
      <c r="Q339" t="s">
        <v>496</v>
      </c>
      <c r="R339" t="s">
        <v>441</v>
      </c>
      <c r="S339">
        <v>6</v>
      </c>
      <c r="T339">
        <f>LOG10(Table1[[#This Row],[Locus_count]]+1)</f>
        <v>0.84509804001425681</v>
      </c>
      <c r="U339">
        <f>(Table1[[#This Row],[log_Locus_count]]-MIN(Table1[log_Locus_count]))/(MAX(Table1[log_Locus_count])-MIN(Table1[log_Locus_count]))</f>
        <v>0.93578497401920135</v>
      </c>
      <c r="V339" t="s">
        <v>1532</v>
      </c>
      <c r="W339">
        <v>86</v>
      </c>
      <c r="X339">
        <f>LOG10(Table1[[#This Row],[Alleles_count]]+1)</f>
        <v>1.9395192526186185</v>
      </c>
      <c r="Y339">
        <f>(Table1[[#This Row],[log_Alleles_count]]-MIN(Table1[log_Alleles_count]))/(MAX(Table1[log_Alleles_count])-MIN(Table1[log_Alleles_count]))</f>
        <v>0.9538195112479918</v>
      </c>
      <c r="Z339">
        <v>1</v>
      </c>
      <c r="AA339">
        <v>1</v>
      </c>
      <c r="AB339">
        <v>0.99590000000000001</v>
      </c>
      <c r="AC339">
        <v>0.9657</v>
      </c>
      <c r="AD339" t="s">
        <v>1533</v>
      </c>
      <c r="AE339" t="s">
        <v>1534</v>
      </c>
      <c r="AF339">
        <v>1</v>
      </c>
      <c r="AG339">
        <v>0.97070000000000001</v>
      </c>
      <c r="AH339" t="s">
        <v>1432</v>
      </c>
      <c r="AI339" t="s">
        <v>321</v>
      </c>
      <c r="AJ339" t="s">
        <v>1535</v>
      </c>
      <c r="AK339">
        <v>1</v>
      </c>
      <c r="AL339" t="s">
        <v>236</v>
      </c>
      <c r="AM339" s="12">
        <v>1</v>
      </c>
      <c r="AN339">
        <f>(Table1[[#This Row],[HEG_expr_score]]-MIN(Table1[HEG_expr_score]))/(MAX(Table1[HEG_expr_score])-MIN(Table1[HEG_expr_score]))</f>
        <v>0.33333333333333331</v>
      </c>
      <c r="AO339">
        <f t="shared" si="5"/>
        <v>4.4250160317602854</v>
      </c>
      <c r="AP339">
        <v>100</v>
      </c>
    </row>
    <row r="340" spans="1:42" hidden="1" x14ac:dyDescent="0.3">
      <c r="A340">
        <v>120511</v>
      </c>
      <c r="B340" t="s">
        <v>2062</v>
      </c>
      <c r="C340">
        <f>LEN(Table1[[#This Row],[TCE_sequence]])</f>
        <v>25</v>
      </c>
      <c r="D340" t="s">
        <v>107</v>
      </c>
      <c r="E340">
        <v>1</v>
      </c>
      <c r="F340">
        <f>LOG10(Table1[[#This Row],[Mtb_NP_Prtn_count]]+1)</f>
        <v>0.3010299956639812</v>
      </c>
      <c r="G340">
        <f>(Table1[[#This Row],[log_Mtb_NP_Prtn_count]]-MIN(Table1[log_Mtb_NP_Prtn_count]))/(MAX(Table1[log_Mtb_NP_Prtn_count])-MIN(Table1[log_Mtb_NP_Prtn_count]))</f>
        <v>0.23137821315975918</v>
      </c>
      <c r="H340" t="s">
        <v>2063</v>
      </c>
      <c r="I340">
        <v>1</v>
      </c>
      <c r="J340" t="s">
        <v>82</v>
      </c>
      <c r="K340">
        <v>0</v>
      </c>
      <c r="L340" t="s">
        <v>82</v>
      </c>
      <c r="M340">
        <v>0</v>
      </c>
      <c r="N340" t="s">
        <v>495</v>
      </c>
      <c r="O340" t="s">
        <v>496</v>
      </c>
      <c r="P340" t="s">
        <v>496</v>
      </c>
      <c r="Q340" t="s">
        <v>496</v>
      </c>
      <c r="R340" t="s">
        <v>387</v>
      </c>
      <c r="S340">
        <v>7</v>
      </c>
      <c r="T340">
        <f>LOG10(Table1[[#This Row],[Locus_count]]+1)</f>
        <v>0.90308998699194354</v>
      </c>
      <c r="U340">
        <f>(Table1[[#This Row],[log_Locus_count]]-MIN(Table1[log_Locus_count]))/(MAX(Table1[log_Locus_count])-MIN(Table1[log_Locus_count]))</f>
        <v>1</v>
      </c>
      <c r="V340" t="s">
        <v>2064</v>
      </c>
      <c r="W340">
        <v>43</v>
      </c>
      <c r="X340">
        <f>LOG10(Table1[[#This Row],[Alleles_count]]+1)</f>
        <v>1.6434526764861874</v>
      </c>
      <c r="Y340">
        <f>(Table1[[#This Row],[log_Alleles_count]]-MIN(Table1[log_Alleles_count]))/(MAX(Table1[log_Alleles_count])-MIN(Table1[log_Alleles_count]))</f>
        <v>0.80821947321679888</v>
      </c>
      <c r="Z340">
        <v>0.99950000000000006</v>
      </c>
      <c r="AA340">
        <v>0.99919999999999998</v>
      </c>
      <c r="AB340">
        <v>0.99650000000000005</v>
      </c>
      <c r="AC340">
        <v>0.94140000000000001</v>
      </c>
      <c r="AD340" t="s">
        <v>2065</v>
      </c>
      <c r="AE340" t="s">
        <v>2066</v>
      </c>
      <c r="AF340">
        <v>1</v>
      </c>
      <c r="AG340">
        <v>0.99270000000000003</v>
      </c>
      <c r="AH340" t="s">
        <v>530</v>
      </c>
      <c r="AI340" t="s">
        <v>82</v>
      </c>
      <c r="AJ340" t="s">
        <v>82</v>
      </c>
      <c r="AK340">
        <v>0</v>
      </c>
      <c r="AL340" t="s">
        <v>82</v>
      </c>
      <c r="AM340" s="12">
        <v>0</v>
      </c>
      <c r="AN340">
        <f>(Table1[[#This Row],[HEG_expr_score]]-MIN(Table1[HEG_expr_score]))/(MAX(Table1[HEG_expr_score])-MIN(Table1[HEG_expr_score]))</f>
        <v>0</v>
      </c>
      <c r="AO340">
        <f t="shared" si="5"/>
        <v>4.0317976863765583</v>
      </c>
      <c r="AP340">
        <v>267</v>
      </c>
    </row>
    <row r="341" spans="1:42" hidden="1" x14ac:dyDescent="0.3">
      <c r="A341">
        <v>120537</v>
      </c>
      <c r="B341" t="s">
        <v>1894</v>
      </c>
      <c r="C341">
        <f>LEN(Table1[[#This Row],[TCE_sequence]])</f>
        <v>22</v>
      </c>
      <c r="D341" t="s">
        <v>113</v>
      </c>
      <c r="E341">
        <v>1</v>
      </c>
      <c r="F341">
        <f>LOG10(Table1[[#This Row],[Mtb_NP_Prtn_count]]+1)</f>
        <v>0.3010299956639812</v>
      </c>
      <c r="G341">
        <f>(Table1[[#This Row],[log_Mtb_NP_Prtn_count]]-MIN(Table1[log_Mtb_NP_Prtn_count]))/(MAX(Table1[log_Mtb_NP_Prtn_count])-MIN(Table1[log_Mtb_NP_Prtn_count]))</f>
        <v>0.23137821315975918</v>
      </c>
      <c r="H341" t="s">
        <v>1895</v>
      </c>
      <c r="I341">
        <v>1</v>
      </c>
      <c r="J341" t="s">
        <v>82</v>
      </c>
      <c r="K341">
        <v>0</v>
      </c>
      <c r="L341" t="s">
        <v>82</v>
      </c>
      <c r="M341">
        <v>0</v>
      </c>
      <c r="N341" t="s">
        <v>495</v>
      </c>
      <c r="O341" t="s">
        <v>496</v>
      </c>
      <c r="P341" t="s">
        <v>496</v>
      </c>
      <c r="Q341" t="s">
        <v>496</v>
      </c>
      <c r="R341" t="s">
        <v>412</v>
      </c>
      <c r="S341">
        <v>7</v>
      </c>
      <c r="T341">
        <f>LOG10(Table1[[#This Row],[Locus_count]]+1)</f>
        <v>0.90308998699194354</v>
      </c>
      <c r="U341">
        <f>(Table1[[#This Row],[log_Locus_count]]-MIN(Table1[log_Locus_count]))/(MAX(Table1[log_Locus_count])-MIN(Table1[log_Locus_count]))</f>
        <v>1</v>
      </c>
      <c r="V341" t="s">
        <v>1896</v>
      </c>
      <c r="W341">
        <v>95</v>
      </c>
      <c r="X341">
        <f>LOG10(Table1[[#This Row],[Alleles_count]]+1)</f>
        <v>1.9822712330395684</v>
      </c>
      <c r="Y341">
        <f>(Table1[[#This Row],[log_Alleles_count]]-MIN(Table1[log_Alleles_count]))/(MAX(Table1[log_Alleles_count])-MIN(Table1[log_Alleles_count]))</f>
        <v>0.97484414042604128</v>
      </c>
      <c r="Z341">
        <v>1</v>
      </c>
      <c r="AA341">
        <v>1</v>
      </c>
      <c r="AB341">
        <v>0.99970000000000003</v>
      </c>
      <c r="AC341">
        <v>0.94979999999999998</v>
      </c>
      <c r="AD341" t="s">
        <v>1897</v>
      </c>
      <c r="AE341" t="s">
        <v>1898</v>
      </c>
      <c r="AF341">
        <v>1</v>
      </c>
      <c r="AG341">
        <v>0.98899999999999999</v>
      </c>
      <c r="AH341" t="s">
        <v>613</v>
      </c>
      <c r="AI341" t="s">
        <v>82</v>
      </c>
      <c r="AJ341" t="s">
        <v>82</v>
      </c>
      <c r="AK341">
        <v>0</v>
      </c>
      <c r="AL341" t="s">
        <v>82</v>
      </c>
      <c r="AM341" s="10">
        <v>0</v>
      </c>
      <c r="AN341">
        <f>(Table1[[#This Row],[HEG_expr_score]]-MIN(Table1[HEG_expr_score]))/(MAX(Table1[HEG_expr_score])-MIN(Table1[HEG_expr_score]))</f>
        <v>0</v>
      </c>
      <c r="AO341">
        <f t="shared" si="5"/>
        <v>4.1952223535858009</v>
      </c>
      <c r="AP341">
        <v>210</v>
      </c>
    </row>
    <row r="342" spans="1:42" hidden="1" x14ac:dyDescent="0.3">
      <c r="A342">
        <v>120567</v>
      </c>
      <c r="B342" t="s">
        <v>535</v>
      </c>
      <c r="C342">
        <f>LEN(Table1[[#This Row],[TCE_sequence]])</f>
        <v>13</v>
      </c>
      <c r="D342" t="s">
        <v>55</v>
      </c>
      <c r="E342">
        <v>1</v>
      </c>
      <c r="F342">
        <f>LOG10(Table1[[#This Row],[Mtb_NP_Prtn_count]]+1)</f>
        <v>0.3010299956639812</v>
      </c>
      <c r="G342">
        <f>(Table1[[#This Row],[log_Mtb_NP_Prtn_count]]-MIN(Table1[log_Mtb_NP_Prtn_count]))/(MAX(Table1[log_Mtb_NP_Prtn_count])-MIN(Table1[log_Mtb_NP_Prtn_count]))</f>
        <v>0.23137821315975918</v>
      </c>
      <c r="H342" t="s">
        <v>328</v>
      </c>
      <c r="I342">
        <v>1</v>
      </c>
      <c r="J342" t="s">
        <v>82</v>
      </c>
      <c r="K342">
        <v>0</v>
      </c>
      <c r="L342" t="s">
        <v>82</v>
      </c>
      <c r="M342">
        <v>0</v>
      </c>
      <c r="N342" t="s">
        <v>495</v>
      </c>
      <c r="O342" t="s">
        <v>496</v>
      </c>
      <c r="P342" t="s">
        <v>496</v>
      </c>
      <c r="Q342" t="s">
        <v>496</v>
      </c>
      <c r="R342" t="s">
        <v>384</v>
      </c>
      <c r="S342">
        <v>2</v>
      </c>
      <c r="T342">
        <f>LOG10(Table1[[#This Row],[Locus_count]]+1)</f>
        <v>0.47712125471966244</v>
      </c>
      <c r="U342">
        <f>(Table1[[#This Row],[log_Locus_count]]-MIN(Table1[log_Locus_count]))/(MAX(Table1[log_Locus_count])-MIN(Table1[log_Locus_count]))</f>
        <v>0.52832083357371873</v>
      </c>
      <c r="V342" t="s">
        <v>536</v>
      </c>
      <c r="W342">
        <v>10</v>
      </c>
      <c r="X342">
        <f>LOG10(Table1[[#This Row],[Alleles_count]]+1)</f>
        <v>1.0413926851582251</v>
      </c>
      <c r="Y342">
        <f>(Table1[[#This Row],[log_Alleles_count]]-MIN(Table1[log_Alleles_count]))/(MAX(Table1[log_Alleles_count])-MIN(Table1[log_Alleles_count]))</f>
        <v>0.51213756225093365</v>
      </c>
      <c r="Z342">
        <v>0.31630000000000003</v>
      </c>
      <c r="AA342">
        <v>0.29849999999999999</v>
      </c>
      <c r="AB342">
        <v>0.33860000000000001</v>
      </c>
      <c r="AC342">
        <v>0.34989999999999999</v>
      </c>
      <c r="AD342" t="s">
        <v>82</v>
      </c>
      <c r="AE342" t="s">
        <v>82</v>
      </c>
      <c r="AF342">
        <v>0</v>
      </c>
      <c r="AG342">
        <v>0.99270000000000003</v>
      </c>
      <c r="AH342" t="s">
        <v>530</v>
      </c>
      <c r="AI342" t="s">
        <v>328</v>
      </c>
      <c r="AJ342" t="s">
        <v>537</v>
      </c>
      <c r="AK342">
        <v>1</v>
      </c>
      <c r="AL342" t="s">
        <v>236</v>
      </c>
      <c r="AM342" s="10">
        <v>1</v>
      </c>
      <c r="AN342">
        <f>(Table1[[#This Row],[HEG_expr_score]]-MIN(Table1[HEG_expr_score]))/(MAX(Table1[HEG_expr_score])-MIN(Table1[HEG_expr_score]))</f>
        <v>0.33333333333333331</v>
      </c>
      <c r="AO342">
        <f t="shared" si="5"/>
        <v>2.914169942317745</v>
      </c>
      <c r="AP342">
        <v>484</v>
      </c>
    </row>
    <row r="343" spans="1:42" hidden="1" x14ac:dyDescent="0.3">
      <c r="A343">
        <v>120569</v>
      </c>
      <c r="B343" t="s">
        <v>1200</v>
      </c>
      <c r="C343">
        <f>LEN(Table1[[#This Row],[TCE_sequence]])</f>
        <v>25</v>
      </c>
      <c r="D343" t="s">
        <v>108</v>
      </c>
      <c r="E343">
        <v>1</v>
      </c>
      <c r="F343">
        <f>LOG10(Table1[[#This Row],[Mtb_NP_Prtn_count]]+1)</f>
        <v>0.3010299956639812</v>
      </c>
      <c r="G343">
        <f>(Table1[[#This Row],[log_Mtb_NP_Prtn_count]]-MIN(Table1[log_Mtb_NP_Prtn_count]))/(MAX(Table1[log_Mtb_NP_Prtn_count])-MIN(Table1[log_Mtb_NP_Prtn_count]))</f>
        <v>0.23137821315975918</v>
      </c>
      <c r="H343" t="s">
        <v>297</v>
      </c>
      <c r="I343">
        <v>1</v>
      </c>
      <c r="J343" t="s">
        <v>82</v>
      </c>
      <c r="K343">
        <v>0</v>
      </c>
      <c r="L343" t="s">
        <v>82</v>
      </c>
      <c r="M343">
        <v>0</v>
      </c>
      <c r="N343" t="s">
        <v>495</v>
      </c>
      <c r="O343" t="s">
        <v>496</v>
      </c>
      <c r="P343" t="s">
        <v>496</v>
      </c>
      <c r="Q343" t="s">
        <v>496</v>
      </c>
      <c r="R343" t="s">
        <v>412</v>
      </c>
      <c r="S343">
        <v>7</v>
      </c>
      <c r="T343">
        <f>LOG10(Table1[[#This Row],[Locus_count]]+1)</f>
        <v>0.90308998699194354</v>
      </c>
      <c r="U343">
        <f>(Table1[[#This Row],[log_Locus_count]]-MIN(Table1[log_Locus_count]))/(MAX(Table1[log_Locus_count])-MIN(Table1[log_Locus_count]))</f>
        <v>1</v>
      </c>
      <c r="V343" t="s">
        <v>1201</v>
      </c>
      <c r="W343">
        <v>104</v>
      </c>
      <c r="X343">
        <f>LOG10(Table1[[#This Row],[Alleles_count]]+1)</f>
        <v>2.0211892990699383</v>
      </c>
      <c r="Y343">
        <f>(Table1[[#This Row],[log_Alleles_count]]-MIN(Table1[log_Alleles_count]))/(MAX(Table1[log_Alleles_count])-MIN(Table1[log_Alleles_count]))</f>
        <v>0.99398332178229043</v>
      </c>
      <c r="Z343">
        <v>1</v>
      </c>
      <c r="AA343">
        <v>1</v>
      </c>
      <c r="AB343">
        <v>1</v>
      </c>
      <c r="AC343">
        <v>0.99860000000000004</v>
      </c>
      <c r="AD343" t="s">
        <v>1202</v>
      </c>
      <c r="AE343" t="s">
        <v>1203</v>
      </c>
      <c r="AF343">
        <v>1</v>
      </c>
      <c r="AG343">
        <v>0.99270000000000003</v>
      </c>
      <c r="AH343" t="s">
        <v>530</v>
      </c>
      <c r="AI343" t="s">
        <v>297</v>
      </c>
      <c r="AJ343" s="1">
        <v>11902</v>
      </c>
      <c r="AK343">
        <v>1</v>
      </c>
      <c r="AL343" t="s">
        <v>234</v>
      </c>
      <c r="AM343" s="12">
        <v>2</v>
      </c>
      <c r="AN343">
        <f>(Table1[[#This Row],[HEG_expr_score]]-MIN(Table1[HEG_expr_score]))/(MAX(Table1[HEG_expr_score])-MIN(Table1[HEG_expr_score]))</f>
        <v>0.66666666666666663</v>
      </c>
      <c r="AO343">
        <f t="shared" si="5"/>
        <v>4.8847282016087163</v>
      </c>
      <c r="AP343">
        <v>2</v>
      </c>
    </row>
    <row r="344" spans="1:42" hidden="1" x14ac:dyDescent="0.3">
      <c r="A344">
        <v>120589</v>
      </c>
      <c r="B344" t="s">
        <v>1791</v>
      </c>
      <c r="C344">
        <f>LEN(Table1[[#This Row],[TCE_sequence]])</f>
        <v>25</v>
      </c>
      <c r="D344" t="s">
        <v>54</v>
      </c>
      <c r="E344">
        <v>1</v>
      </c>
      <c r="F344">
        <f>LOG10(Table1[[#This Row],[Mtb_NP_Prtn_count]]+1)</f>
        <v>0.3010299956639812</v>
      </c>
      <c r="G344">
        <f>(Table1[[#This Row],[log_Mtb_NP_Prtn_count]]-MIN(Table1[log_Mtb_NP_Prtn_count]))/(MAX(Table1[log_Mtb_NP_Prtn_count])-MIN(Table1[log_Mtb_NP_Prtn_count]))</f>
        <v>0.23137821315975918</v>
      </c>
      <c r="H344" t="s">
        <v>265</v>
      </c>
      <c r="I344">
        <v>1</v>
      </c>
      <c r="J344" t="s">
        <v>82</v>
      </c>
      <c r="K344">
        <v>0</v>
      </c>
      <c r="L344" t="s">
        <v>82</v>
      </c>
      <c r="M344">
        <v>0</v>
      </c>
      <c r="N344" t="s">
        <v>495</v>
      </c>
      <c r="O344" t="s">
        <v>496</v>
      </c>
      <c r="P344" t="s">
        <v>496</v>
      </c>
      <c r="Q344" t="s">
        <v>496</v>
      </c>
      <c r="R344" t="s">
        <v>433</v>
      </c>
      <c r="S344">
        <v>6</v>
      </c>
      <c r="T344">
        <f>LOG10(Table1[[#This Row],[Locus_count]]+1)</f>
        <v>0.84509804001425681</v>
      </c>
      <c r="U344">
        <f>(Table1[[#This Row],[log_Locus_count]]-MIN(Table1[log_Locus_count]))/(MAX(Table1[log_Locus_count])-MIN(Table1[log_Locus_count]))</f>
        <v>0.93578497401920135</v>
      </c>
      <c r="V344" t="s">
        <v>1792</v>
      </c>
      <c r="W344">
        <v>81</v>
      </c>
      <c r="X344">
        <f>LOG10(Table1[[#This Row],[Alleles_count]]+1)</f>
        <v>1.9138138523837167</v>
      </c>
      <c r="Y344">
        <f>(Table1[[#This Row],[log_Alleles_count]]-MIN(Table1[log_Alleles_count]))/(MAX(Table1[log_Alleles_count])-MIN(Table1[log_Alleles_count]))</f>
        <v>0.94117807329609471</v>
      </c>
      <c r="Z344">
        <v>1</v>
      </c>
      <c r="AA344">
        <v>1</v>
      </c>
      <c r="AB344">
        <v>0.99990000000000001</v>
      </c>
      <c r="AC344">
        <v>0.93940000000000001</v>
      </c>
      <c r="AD344" t="s">
        <v>82</v>
      </c>
      <c r="AE344" t="s">
        <v>82</v>
      </c>
      <c r="AF344">
        <v>0</v>
      </c>
      <c r="AG344">
        <v>0.84250000000000003</v>
      </c>
      <c r="AH344" t="s">
        <v>1793</v>
      </c>
      <c r="AI344" t="s">
        <v>265</v>
      </c>
      <c r="AJ344" t="s">
        <v>1794</v>
      </c>
      <c r="AK344">
        <v>1</v>
      </c>
      <c r="AL344" t="s">
        <v>236</v>
      </c>
      <c r="AM344" s="12">
        <v>1</v>
      </c>
      <c r="AN344">
        <f>(Table1[[#This Row],[HEG_expr_score]]-MIN(Table1[HEG_expr_score]))/(MAX(Table1[HEG_expr_score])-MIN(Table1[HEG_expr_score]))</f>
        <v>0.33333333333333331</v>
      </c>
      <c r="AO344">
        <f t="shared" si="5"/>
        <v>4.2841745938083884</v>
      </c>
      <c r="AP344">
        <v>175</v>
      </c>
    </row>
    <row r="345" spans="1:42" hidden="1" x14ac:dyDescent="0.3">
      <c r="A345">
        <v>120604</v>
      </c>
      <c r="B345" t="s">
        <v>1945</v>
      </c>
      <c r="C345">
        <f>LEN(Table1[[#This Row],[TCE_sequence]])</f>
        <v>23</v>
      </c>
      <c r="D345" t="s">
        <v>51</v>
      </c>
      <c r="E345">
        <v>1</v>
      </c>
      <c r="F345">
        <f>LOG10(Table1[[#This Row],[Mtb_NP_Prtn_count]]+1)</f>
        <v>0.3010299956639812</v>
      </c>
      <c r="G345">
        <f>(Table1[[#This Row],[log_Mtb_NP_Prtn_count]]-MIN(Table1[log_Mtb_NP_Prtn_count]))/(MAX(Table1[log_Mtb_NP_Prtn_count])-MIN(Table1[log_Mtb_NP_Prtn_count]))</f>
        <v>0.23137821315975918</v>
      </c>
      <c r="H345" t="s">
        <v>377</v>
      </c>
      <c r="I345">
        <v>1</v>
      </c>
      <c r="J345" t="s">
        <v>82</v>
      </c>
      <c r="K345">
        <v>0</v>
      </c>
      <c r="L345" t="s">
        <v>82</v>
      </c>
      <c r="M345">
        <v>0</v>
      </c>
      <c r="N345" t="s">
        <v>495</v>
      </c>
      <c r="O345" t="s">
        <v>496</v>
      </c>
      <c r="P345" t="s">
        <v>496</v>
      </c>
      <c r="Q345" t="s">
        <v>496</v>
      </c>
      <c r="R345" t="s">
        <v>391</v>
      </c>
      <c r="S345">
        <v>5</v>
      </c>
      <c r="T345">
        <f>LOG10(Table1[[#This Row],[Locus_count]]+1)</f>
        <v>0.77815125038364363</v>
      </c>
      <c r="U345">
        <f>(Table1[[#This Row],[log_Locus_count]]-MIN(Table1[log_Locus_count]))/(MAX(Table1[log_Locus_count])-MIN(Table1[log_Locus_count]))</f>
        <v>0.8616541669070521</v>
      </c>
      <c r="V345" t="s">
        <v>1946</v>
      </c>
      <c r="W345">
        <v>37</v>
      </c>
      <c r="X345">
        <f>LOG10(Table1[[#This Row],[Alleles_count]]+1)</f>
        <v>1.5797835966168101</v>
      </c>
      <c r="Y345">
        <f>(Table1[[#This Row],[log_Alleles_count]]-MIN(Table1[log_Alleles_count]))/(MAX(Table1[log_Alleles_count])-MIN(Table1[log_Alleles_count]))</f>
        <v>0.77690820339535904</v>
      </c>
      <c r="Z345">
        <v>0.9577</v>
      </c>
      <c r="AA345">
        <v>0.93110000000000004</v>
      </c>
      <c r="AB345">
        <v>0.94099999999999995</v>
      </c>
      <c r="AC345">
        <v>0.51649999999999996</v>
      </c>
      <c r="AD345" t="s">
        <v>82</v>
      </c>
      <c r="AE345" t="s">
        <v>82</v>
      </c>
      <c r="AF345">
        <v>0</v>
      </c>
      <c r="AG345">
        <v>0.99629999999999996</v>
      </c>
      <c r="AH345" t="s">
        <v>505</v>
      </c>
      <c r="AI345" t="s">
        <v>377</v>
      </c>
      <c r="AJ345" t="s">
        <v>1947</v>
      </c>
      <c r="AK345">
        <v>1</v>
      </c>
      <c r="AL345" t="s">
        <v>236</v>
      </c>
      <c r="AM345" s="10">
        <v>1</v>
      </c>
      <c r="AN345">
        <f>(Table1[[#This Row],[HEG_expr_score]]-MIN(Table1[HEG_expr_score]))/(MAX(Table1[HEG_expr_score])-MIN(Table1[HEG_expr_score]))</f>
        <v>0.33333333333333331</v>
      </c>
      <c r="AO345">
        <f t="shared" si="5"/>
        <v>4.1572739167955035</v>
      </c>
      <c r="AP345">
        <v>223</v>
      </c>
    </row>
    <row r="346" spans="1:42" hidden="1" x14ac:dyDescent="0.3">
      <c r="A346">
        <v>120639</v>
      </c>
      <c r="B346" t="s">
        <v>2154</v>
      </c>
      <c r="C346">
        <f>LEN(Table1[[#This Row],[TCE_sequence]])</f>
        <v>24</v>
      </c>
      <c r="D346" t="s">
        <v>62</v>
      </c>
      <c r="E346">
        <v>1</v>
      </c>
      <c r="F346">
        <f>LOG10(Table1[[#This Row],[Mtb_NP_Prtn_count]]+1)</f>
        <v>0.3010299956639812</v>
      </c>
      <c r="G346">
        <f>(Table1[[#This Row],[log_Mtb_NP_Prtn_count]]-MIN(Table1[log_Mtb_NP_Prtn_count]))/(MAX(Table1[log_Mtb_NP_Prtn_count])-MIN(Table1[log_Mtb_NP_Prtn_count]))</f>
        <v>0.23137821315975918</v>
      </c>
      <c r="H346" t="s">
        <v>2020</v>
      </c>
      <c r="I346">
        <v>1</v>
      </c>
      <c r="J346" t="s">
        <v>82</v>
      </c>
      <c r="K346">
        <v>0</v>
      </c>
      <c r="L346" t="s">
        <v>82</v>
      </c>
      <c r="M346">
        <v>0</v>
      </c>
      <c r="N346" t="s">
        <v>495</v>
      </c>
      <c r="O346" t="s">
        <v>496</v>
      </c>
      <c r="P346" t="s">
        <v>496</v>
      </c>
      <c r="Q346" t="s">
        <v>496</v>
      </c>
      <c r="R346" t="s">
        <v>432</v>
      </c>
      <c r="S346">
        <v>5</v>
      </c>
      <c r="T346">
        <f>LOG10(Table1[[#This Row],[Locus_count]]+1)</f>
        <v>0.77815125038364363</v>
      </c>
      <c r="U346">
        <f>(Table1[[#This Row],[log_Locus_count]]-MIN(Table1[log_Locus_count]))/(MAX(Table1[log_Locus_count])-MIN(Table1[log_Locus_count]))</f>
        <v>0.8616541669070521</v>
      </c>
      <c r="V346" t="s">
        <v>2155</v>
      </c>
      <c r="W346">
        <v>50</v>
      </c>
      <c r="X346">
        <f>LOG10(Table1[[#This Row],[Alleles_count]]+1)</f>
        <v>1.7075701760979363</v>
      </c>
      <c r="Y346">
        <f>(Table1[[#This Row],[log_Alleles_count]]-MIN(Table1[log_Alleles_count]))/(MAX(Table1[log_Alleles_count])-MIN(Table1[log_Alleles_count]))</f>
        <v>0.83975126753106089</v>
      </c>
      <c r="Z346">
        <v>1</v>
      </c>
      <c r="AA346">
        <v>0.99990000000000001</v>
      </c>
      <c r="AB346">
        <v>0.98</v>
      </c>
      <c r="AC346">
        <v>0.83289999999999997</v>
      </c>
      <c r="AD346" t="s">
        <v>2156</v>
      </c>
      <c r="AE346" t="s">
        <v>2157</v>
      </c>
      <c r="AF346">
        <v>1</v>
      </c>
      <c r="AG346">
        <v>0.97440000000000004</v>
      </c>
      <c r="AH346" t="s">
        <v>1411</v>
      </c>
      <c r="AI346" t="s">
        <v>82</v>
      </c>
      <c r="AJ346" t="s">
        <v>82</v>
      </c>
      <c r="AK346">
        <v>0</v>
      </c>
      <c r="AL346" t="s">
        <v>82</v>
      </c>
      <c r="AM346" s="12">
        <v>0</v>
      </c>
      <c r="AN346">
        <f>(Table1[[#This Row],[HEG_expr_score]]-MIN(Table1[HEG_expr_score]))/(MAX(Table1[HEG_expr_score])-MIN(Table1[HEG_expr_score]))</f>
        <v>0</v>
      </c>
      <c r="AO346">
        <f t="shared" si="5"/>
        <v>3.9071836475978725</v>
      </c>
      <c r="AP346">
        <v>304</v>
      </c>
    </row>
    <row r="347" spans="1:42" hidden="1" x14ac:dyDescent="0.3">
      <c r="A347">
        <v>120788</v>
      </c>
      <c r="B347" t="s">
        <v>1590</v>
      </c>
      <c r="C347">
        <f>LEN(Table1[[#This Row],[TCE_sequence]])</f>
        <v>25</v>
      </c>
      <c r="D347" t="s">
        <v>56</v>
      </c>
      <c r="E347">
        <v>1</v>
      </c>
      <c r="F347">
        <f>LOG10(Table1[[#This Row],[Mtb_NP_Prtn_count]]+1)</f>
        <v>0.3010299956639812</v>
      </c>
      <c r="G347">
        <f>(Table1[[#This Row],[log_Mtb_NP_Prtn_count]]-MIN(Table1[log_Mtb_NP_Prtn_count]))/(MAX(Table1[log_Mtb_NP_Prtn_count])-MIN(Table1[log_Mtb_NP_Prtn_count]))</f>
        <v>0.23137821315975918</v>
      </c>
      <c r="H347" t="s">
        <v>325</v>
      </c>
      <c r="I347">
        <v>1</v>
      </c>
      <c r="J347" t="s">
        <v>82</v>
      </c>
      <c r="K347">
        <v>0</v>
      </c>
      <c r="L347" t="s">
        <v>82</v>
      </c>
      <c r="M347">
        <v>0</v>
      </c>
      <c r="N347" t="s">
        <v>495</v>
      </c>
      <c r="O347" t="s">
        <v>496</v>
      </c>
      <c r="P347" t="s">
        <v>496</v>
      </c>
      <c r="Q347" t="s">
        <v>496</v>
      </c>
      <c r="R347" t="s">
        <v>386</v>
      </c>
      <c r="S347">
        <v>6</v>
      </c>
      <c r="T347">
        <f>LOG10(Table1[[#This Row],[Locus_count]]+1)</f>
        <v>0.84509804001425681</v>
      </c>
      <c r="U347">
        <f>(Table1[[#This Row],[log_Locus_count]]-MIN(Table1[log_Locus_count]))/(MAX(Table1[log_Locus_count])-MIN(Table1[log_Locus_count]))</f>
        <v>0.93578497401920135</v>
      </c>
      <c r="V347" t="s">
        <v>1591</v>
      </c>
      <c r="W347">
        <v>71</v>
      </c>
      <c r="X347">
        <f>LOG10(Table1[[#This Row],[Alleles_count]]+1)</f>
        <v>1.8573324964312685</v>
      </c>
      <c r="Y347">
        <f>(Table1[[#This Row],[log_Alleles_count]]-MIN(Table1[log_Alleles_count]))/(MAX(Table1[log_Alleles_count])-MIN(Table1[log_Alleles_count]))</f>
        <v>0.91340159247155428</v>
      </c>
      <c r="Z347">
        <v>0.99990000000000001</v>
      </c>
      <c r="AA347">
        <v>1</v>
      </c>
      <c r="AB347">
        <v>0.9929</v>
      </c>
      <c r="AC347">
        <v>0.98270000000000002</v>
      </c>
      <c r="AD347" t="s">
        <v>1592</v>
      </c>
      <c r="AE347" t="s">
        <v>1593</v>
      </c>
      <c r="AF347">
        <v>1</v>
      </c>
      <c r="AG347">
        <v>0.97799999999999998</v>
      </c>
      <c r="AH347" t="s">
        <v>604</v>
      </c>
      <c r="AI347" t="s">
        <v>325</v>
      </c>
      <c r="AJ347" t="s">
        <v>1594</v>
      </c>
      <c r="AK347">
        <v>1</v>
      </c>
      <c r="AL347" t="s">
        <v>236</v>
      </c>
      <c r="AM347" s="12">
        <v>1</v>
      </c>
      <c r="AN347">
        <f>(Table1[[#This Row],[HEG_expr_score]]-MIN(Table1[HEG_expr_score]))/(MAX(Table1[HEG_expr_score])-MIN(Table1[HEG_expr_score]))</f>
        <v>0.33333333333333331</v>
      </c>
      <c r="AO347">
        <f t="shared" si="5"/>
        <v>4.3917981129838477</v>
      </c>
      <c r="AP347">
        <v>117</v>
      </c>
    </row>
    <row r="348" spans="1:42" hidden="1" x14ac:dyDescent="0.3">
      <c r="A348">
        <v>120807</v>
      </c>
      <c r="B348" t="s">
        <v>1861</v>
      </c>
      <c r="C348">
        <f>LEN(Table1[[#This Row],[TCE_sequence]])</f>
        <v>20</v>
      </c>
      <c r="D348" t="s">
        <v>54</v>
      </c>
      <c r="E348">
        <v>1</v>
      </c>
      <c r="F348">
        <f>LOG10(Table1[[#This Row],[Mtb_NP_Prtn_count]]+1)</f>
        <v>0.3010299956639812</v>
      </c>
      <c r="G348">
        <f>(Table1[[#This Row],[log_Mtb_NP_Prtn_count]]-MIN(Table1[log_Mtb_NP_Prtn_count]))/(MAX(Table1[log_Mtb_NP_Prtn_count])-MIN(Table1[log_Mtb_NP_Prtn_count]))</f>
        <v>0.23137821315975918</v>
      </c>
      <c r="H348" t="s">
        <v>265</v>
      </c>
      <c r="I348">
        <v>1</v>
      </c>
      <c r="J348" t="s">
        <v>82</v>
      </c>
      <c r="K348">
        <v>0</v>
      </c>
      <c r="L348" t="s">
        <v>82</v>
      </c>
      <c r="M348">
        <v>0</v>
      </c>
      <c r="N348" t="s">
        <v>495</v>
      </c>
      <c r="O348" t="s">
        <v>496</v>
      </c>
      <c r="P348" t="s">
        <v>496</v>
      </c>
      <c r="Q348" t="s">
        <v>496</v>
      </c>
      <c r="R348" t="s">
        <v>412</v>
      </c>
      <c r="S348">
        <v>7</v>
      </c>
      <c r="T348">
        <f>LOG10(Table1[[#This Row],[Locus_count]]+1)</f>
        <v>0.90308998699194354</v>
      </c>
      <c r="U348">
        <f>(Table1[[#This Row],[log_Locus_count]]-MIN(Table1[log_Locus_count]))/(MAX(Table1[log_Locus_count])-MIN(Table1[log_Locus_count]))</f>
        <v>1</v>
      </c>
      <c r="V348" t="s">
        <v>1862</v>
      </c>
      <c r="W348">
        <v>48</v>
      </c>
      <c r="X348">
        <f>LOG10(Table1[[#This Row],[Alleles_count]]+1)</f>
        <v>1.6901960800285136</v>
      </c>
      <c r="Y348">
        <f>(Table1[[#This Row],[log_Alleles_count]]-MIN(Table1[log_Alleles_count]))/(MAX(Table1[log_Alleles_count])-MIN(Table1[log_Alleles_count]))</f>
        <v>0.83120701008224307</v>
      </c>
      <c r="Z348">
        <v>1</v>
      </c>
      <c r="AA348">
        <v>1</v>
      </c>
      <c r="AB348">
        <v>0.99719999999999998</v>
      </c>
      <c r="AC348">
        <v>0.92449999999999999</v>
      </c>
      <c r="AD348" t="s">
        <v>82</v>
      </c>
      <c r="AE348" t="s">
        <v>82</v>
      </c>
      <c r="AF348">
        <v>0</v>
      </c>
      <c r="AG348">
        <v>0.84619999999999995</v>
      </c>
      <c r="AH348" t="s">
        <v>725</v>
      </c>
      <c r="AI348" t="s">
        <v>265</v>
      </c>
      <c r="AJ348" s="1">
        <v>43831</v>
      </c>
      <c r="AK348">
        <v>1</v>
      </c>
      <c r="AL348" t="s">
        <v>236</v>
      </c>
      <c r="AM348" s="12">
        <v>1</v>
      </c>
      <c r="AN348">
        <f>(Table1[[#This Row],[HEG_expr_score]]-MIN(Table1[HEG_expr_score]))/(MAX(Table1[HEG_expr_score])-MIN(Table1[HEG_expr_score]))</f>
        <v>0.33333333333333331</v>
      </c>
      <c r="AO348">
        <f t="shared" si="5"/>
        <v>4.2421185565753357</v>
      </c>
      <c r="AP348">
        <v>194</v>
      </c>
    </row>
    <row r="349" spans="1:42" hidden="1" x14ac:dyDescent="0.3">
      <c r="A349">
        <v>120810</v>
      </c>
      <c r="B349" t="s">
        <v>2906</v>
      </c>
      <c r="C349">
        <f>LEN(Table1[[#This Row],[TCE_sequence]])</f>
        <v>11</v>
      </c>
      <c r="D349" t="s">
        <v>62</v>
      </c>
      <c r="E349">
        <v>1</v>
      </c>
      <c r="F349">
        <f>LOG10(Table1[[#This Row],[Mtb_NP_Prtn_count]]+1)</f>
        <v>0.3010299956639812</v>
      </c>
      <c r="G349">
        <f>(Table1[[#This Row],[log_Mtb_NP_Prtn_count]]-MIN(Table1[log_Mtb_NP_Prtn_count]))/(MAX(Table1[log_Mtb_NP_Prtn_count])-MIN(Table1[log_Mtb_NP_Prtn_count]))</f>
        <v>0.23137821315975918</v>
      </c>
      <c r="H349" t="s">
        <v>2020</v>
      </c>
      <c r="I349">
        <v>1</v>
      </c>
      <c r="J349" t="s">
        <v>82</v>
      </c>
      <c r="K349">
        <v>0</v>
      </c>
      <c r="L349" t="s">
        <v>82</v>
      </c>
      <c r="M349">
        <v>0</v>
      </c>
      <c r="N349" t="s">
        <v>495</v>
      </c>
      <c r="O349" t="s">
        <v>496</v>
      </c>
      <c r="P349" t="s">
        <v>496</v>
      </c>
      <c r="Q349" t="s">
        <v>496</v>
      </c>
      <c r="R349" t="s">
        <v>418</v>
      </c>
      <c r="S349">
        <v>2</v>
      </c>
      <c r="T349">
        <f>LOG10(Table1[[#This Row],[Locus_count]]+1)</f>
        <v>0.47712125471966244</v>
      </c>
      <c r="U349">
        <f>(Table1[[#This Row],[log_Locus_count]]-MIN(Table1[log_Locus_count]))/(MAX(Table1[log_Locus_count])-MIN(Table1[log_Locus_count]))</f>
        <v>0.52832083357371873</v>
      </c>
      <c r="V349" t="s">
        <v>2907</v>
      </c>
      <c r="W349">
        <v>3</v>
      </c>
      <c r="X349">
        <f>LOG10(Table1[[#This Row],[Alleles_count]]+1)</f>
        <v>0.6020599913279624</v>
      </c>
      <c r="Y349">
        <f>(Table1[[#This Row],[log_Alleles_count]]-MIN(Table1[log_Alleles_count]))/(MAX(Table1[log_Alleles_count])-MIN(Table1[log_Alleles_count]))</f>
        <v>0.29608191096586522</v>
      </c>
      <c r="Z349">
        <v>0.1739</v>
      </c>
      <c r="AA349">
        <v>4.1799999999999997E-2</v>
      </c>
      <c r="AB349">
        <v>6.0000000000000001E-3</v>
      </c>
      <c r="AC349">
        <v>0</v>
      </c>
      <c r="AD349" t="s">
        <v>2908</v>
      </c>
      <c r="AE349" t="s">
        <v>2909</v>
      </c>
      <c r="AF349">
        <v>1</v>
      </c>
      <c r="AG349">
        <v>0.97440000000000004</v>
      </c>
      <c r="AH349" t="s">
        <v>1411</v>
      </c>
      <c r="AI349" t="s">
        <v>82</v>
      </c>
      <c r="AJ349" t="s">
        <v>82</v>
      </c>
      <c r="AK349">
        <v>0</v>
      </c>
      <c r="AL349" t="s">
        <v>82</v>
      </c>
      <c r="AM349" s="10">
        <v>0</v>
      </c>
      <c r="AN349">
        <f>(Table1[[#This Row],[HEG_expr_score]]-MIN(Table1[HEG_expr_score]))/(MAX(Table1[HEG_expr_score])-MIN(Table1[HEG_expr_score]))</f>
        <v>0</v>
      </c>
      <c r="AO349">
        <f t="shared" si="5"/>
        <v>2.2040809576993432</v>
      </c>
      <c r="AP349">
        <v>568</v>
      </c>
    </row>
    <row r="350" spans="1:42" hidden="1" x14ac:dyDescent="0.3">
      <c r="A350">
        <v>120870</v>
      </c>
      <c r="B350" t="s">
        <v>2685</v>
      </c>
      <c r="C350">
        <f>LEN(Table1[[#This Row],[TCE_sequence]])</f>
        <v>13</v>
      </c>
      <c r="D350" t="s">
        <v>52</v>
      </c>
      <c r="E350">
        <v>1</v>
      </c>
      <c r="F350">
        <f>LOG10(Table1[[#This Row],[Mtb_NP_Prtn_count]]+1)</f>
        <v>0.3010299956639812</v>
      </c>
      <c r="G350">
        <f>(Table1[[#This Row],[log_Mtb_NP_Prtn_count]]-MIN(Table1[log_Mtb_NP_Prtn_count]))/(MAX(Table1[log_Mtb_NP_Prtn_count])-MIN(Table1[log_Mtb_NP_Prtn_count]))</f>
        <v>0.23137821315975918</v>
      </c>
      <c r="H350" t="s">
        <v>376</v>
      </c>
      <c r="I350">
        <v>1</v>
      </c>
      <c r="J350" t="s">
        <v>82</v>
      </c>
      <c r="K350">
        <v>0</v>
      </c>
      <c r="L350" t="s">
        <v>82</v>
      </c>
      <c r="M350">
        <v>0</v>
      </c>
      <c r="N350" t="s">
        <v>495</v>
      </c>
      <c r="O350" t="s">
        <v>496</v>
      </c>
      <c r="P350" t="s">
        <v>496</v>
      </c>
      <c r="Q350" t="s">
        <v>496</v>
      </c>
      <c r="R350" t="s">
        <v>410</v>
      </c>
      <c r="S350">
        <v>1</v>
      </c>
      <c r="T350">
        <f>LOG10(Table1[[#This Row],[Locus_count]]+1)</f>
        <v>0.3010299956639812</v>
      </c>
      <c r="U350">
        <f>(Table1[[#This Row],[log_Locus_count]]-MIN(Table1[log_Locus_count]))/(MAX(Table1[log_Locus_count])-MIN(Table1[log_Locus_count]))</f>
        <v>0.33333333333333337</v>
      </c>
      <c r="V350" t="s">
        <v>2686</v>
      </c>
      <c r="W350">
        <v>5</v>
      </c>
      <c r="X350">
        <f>LOG10(Table1[[#This Row],[Alleles_count]]+1)</f>
        <v>0.77815125038364363</v>
      </c>
      <c r="Y350">
        <f>(Table1[[#This Row],[log_Alleles_count]]-MIN(Table1[log_Alleles_count]))/(MAX(Table1[log_Alleles_count])-MIN(Table1[log_Alleles_count]))</f>
        <v>0.38268031849431083</v>
      </c>
      <c r="Z350">
        <v>0.28239999999999998</v>
      </c>
      <c r="AA350">
        <v>0.1091</v>
      </c>
      <c r="AB350">
        <v>0.14019999999999999</v>
      </c>
      <c r="AC350">
        <v>0.109</v>
      </c>
      <c r="AD350" t="s">
        <v>2687</v>
      </c>
      <c r="AE350" t="s">
        <v>2688</v>
      </c>
      <c r="AF350">
        <v>1</v>
      </c>
      <c r="AG350">
        <v>0.88639999999999997</v>
      </c>
      <c r="AH350" t="s">
        <v>2689</v>
      </c>
      <c r="AI350" t="s">
        <v>376</v>
      </c>
      <c r="AJ350" t="s">
        <v>2690</v>
      </c>
      <c r="AK350">
        <v>1</v>
      </c>
      <c r="AL350" t="s">
        <v>238</v>
      </c>
      <c r="AM350" s="12">
        <v>2</v>
      </c>
      <c r="AN350">
        <f>(Table1[[#This Row],[HEG_expr_score]]-MIN(Table1[HEG_expr_score]))/(MAX(Table1[HEG_expr_score])-MIN(Table1[HEG_expr_score]))</f>
        <v>0.66666666666666663</v>
      </c>
      <c r="AO350">
        <f t="shared" si="5"/>
        <v>2.7828585316540697</v>
      </c>
      <c r="AP350">
        <v>502</v>
      </c>
    </row>
    <row r="351" spans="1:42" hidden="1" x14ac:dyDescent="0.3">
      <c r="A351">
        <v>120875</v>
      </c>
      <c r="B351" t="s">
        <v>1230</v>
      </c>
      <c r="C351">
        <f>LEN(Table1[[#This Row],[TCE_sequence]])</f>
        <v>23</v>
      </c>
      <c r="D351" t="s">
        <v>43</v>
      </c>
      <c r="E351">
        <v>1</v>
      </c>
      <c r="F351">
        <f>LOG10(Table1[[#This Row],[Mtb_NP_Prtn_count]]+1)</f>
        <v>0.3010299956639812</v>
      </c>
      <c r="G351">
        <f>(Table1[[#This Row],[log_Mtb_NP_Prtn_count]]-MIN(Table1[log_Mtb_NP_Prtn_count]))/(MAX(Table1[log_Mtb_NP_Prtn_count])-MIN(Table1[log_Mtb_NP_Prtn_count]))</f>
        <v>0.23137821315975918</v>
      </c>
      <c r="H351" t="s">
        <v>240</v>
      </c>
      <c r="I351">
        <v>1</v>
      </c>
      <c r="J351" t="s">
        <v>82</v>
      </c>
      <c r="K351">
        <v>0</v>
      </c>
      <c r="L351" t="s">
        <v>82</v>
      </c>
      <c r="M351">
        <v>0</v>
      </c>
      <c r="N351" t="s">
        <v>495</v>
      </c>
      <c r="O351" t="s">
        <v>496</v>
      </c>
      <c r="P351" t="s">
        <v>496</v>
      </c>
      <c r="Q351" t="s">
        <v>496</v>
      </c>
      <c r="R351" t="s">
        <v>412</v>
      </c>
      <c r="S351">
        <v>7</v>
      </c>
      <c r="T351">
        <f>LOG10(Table1[[#This Row],[Locus_count]]+1)</f>
        <v>0.90308998699194354</v>
      </c>
      <c r="U351">
        <f>(Table1[[#This Row],[log_Locus_count]]-MIN(Table1[log_Locus_count]))/(MAX(Table1[log_Locus_count])-MIN(Table1[log_Locus_count]))</f>
        <v>1</v>
      </c>
      <c r="V351" t="s">
        <v>1231</v>
      </c>
      <c r="W351">
        <v>87</v>
      </c>
      <c r="X351">
        <f>LOG10(Table1[[#This Row],[Alleles_count]]+1)</f>
        <v>1.9444826721501687</v>
      </c>
      <c r="Y351">
        <f>(Table1[[#This Row],[log_Alleles_count]]-MIN(Table1[log_Alleles_count]))/(MAX(Table1[log_Alleles_count])-MIN(Table1[log_Alleles_count]))</f>
        <v>0.95626042869973149</v>
      </c>
      <c r="Z351">
        <v>1</v>
      </c>
      <c r="AA351">
        <v>1</v>
      </c>
      <c r="AB351">
        <v>0.99990000000000001</v>
      </c>
      <c r="AC351">
        <v>0.89249999999999996</v>
      </c>
      <c r="AD351" t="s">
        <v>82</v>
      </c>
      <c r="AE351" t="s">
        <v>82</v>
      </c>
      <c r="AF351">
        <v>0</v>
      </c>
      <c r="AG351">
        <v>0.93769999999999998</v>
      </c>
      <c r="AH351" t="s">
        <v>778</v>
      </c>
      <c r="AI351" t="s">
        <v>240</v>
      </c>
      <c r="AJ351" t="s">
        <v>1232</v>
      </c>
      <c r="AK351">
        <v>1</v>
      </c>
      <c r="AL351" t="s">
        <v>238</v>
      </c>
      <c r="AM351" s="10">
        <v>2</v>
      </c>
      <c r="AN351">
        <f>(Table1[[#This Row],[HEG_expr_score]]-MIN(Table1[HEG_expr_score]))/(MAX(Table1[HEG_expr_score])-MIN(Table1[HEG_expr_score]))</f>
        <v>0.66666666666666663</v>
      </c>
      <c r="AO351">
        <f t="shared" si="5"/>
        <v>4.792005308526158</v>
      </c>
      <c r="AP351">
        <v>12</v>
      </c>
    </row>
    <row r="352" spans="1:42" hidden="1" x14ac:dyDescent="0.3">
      <c r="A352">
        <v>120878</v>
      </c>
      <c r="B352" t="s">
        <v>2366</v>
      </c>
      <c r="C352">
        <f>LEN(Table1[[#This Row],[TCE_sequence]])</f>
        <v>24</v>
      </c>
      <c r="D352" t="s">
        <v>96</v>
      </c>
      <c r="E352">
        <v>1</v>
      </c>
      <c r="F352">
        <f>LOG10(Table1[[#This Row],[Mtb_NP_Prtn_count]]+1)</f>
        <v>0.3010299956639812</v>
      </c>
      <c r="G352">
        <f>(Table1[[#This Row],[log_Mtb_NP_Prtn_count]]-MIN(Table1[log_Mtb_NP_Prtn_count]))/(MAX(Table1[log_Mtb_NP_Prtn_count])-MIN(Table1[log_Mtb_NP_Prtn_count]))</f>
        <v>0.23137821315975918</v>
      </c>
      <c r="H352" t="s">
        <v>349</v>
      </c>
      <c r="I352">
        <v>1</v>
      </c>
      <c r="J352" t="s">
        <v>82</v>
      </c>
      <c r="K352">
        <v>0</v>
      </c>
      <c r="L352" t="s">
        <v>82</v>
      </c>
      <c r="M352">
        <v>0</v>
      </c>
      <c r="N352" t="s">
        <v>495</v>
      </c>
      <c r="O352" t="s">
        <v>496</v>
      </c>
      <c r="P352" t="s">
        <v>496</v>
      </c>
      <c r="Q352" t="s">
        <v>496</v>
      </c>
      <c r="R352" t="s">
        <v>412</v>
      </c>
      <c r="S352">
        <v>7</v>
      </c>
      <c r="T352">
        <f>LOG10(Table1[[#This Row],[Locus_count]]+1)</f>
        <v>0.90308998699194354</v>
      </c>
      <c r="U352">
        <f>(Table1[[#This Row],[log_Locus_count]]-MIN(Table1[log_Locus_count]))/(MAX(Table1[log_Locus_count])-MIN(Table1[log_Locus_count]))</f>
        <v>1</v>
      </c>
      <c r="V352" t="s">
        <v>2367</v>
      </c>
      <c r="W352">
        <v>69</v>
      </c>
      <c r="X352">
        <f>LOG10(Table1[[#This Row],[Alleles_count]]+1)</f>
        <v>1.8450980400142569</v>
      </c>
      <c r="Y352">
        <f>(Table1[[#This Row],[log_Alleles_count]]-MIN(Table1[log_Alleles_count]))/(MAX(Table1[log_Alleles_count])-MIN(Table1[log_Alleles_count]))</f>
        <v>0.90738491425384471</v>
      </c>
      <c r="Z352">
        <v>1</v>
      </c>
      <c r="AA352">
        <v>1</v>
      </c>
      <c r="AB352">
        <v>0.99550000000000005</v>
      </c>
      <c r="AC352">
        <v>0.96040000000000003</v>
      </c>
      <c r="AD352" t="s">
        <v>2368</v>
      </c>
      <c r="AE352" t="s">
        <v>2369</v>
      </c>
      <c r="AF352">
        <v>1</v>
      </c>
      <c r="AG352">
        <v>1.47E-2</v>
      </c>
      <c r="AH352" t="s">
        <v>2370</v>
      </c>
      <c r="AI352" t="s">
        <v>349</v>
      </c>
      <c r="AJ352" t="s">
        <v>2371</v>
      </c>
      <c r="AK352">
        <v>1</v>
      </c>
      <c r="AL352" t="s">
        <v>236</v>
      </c>
      <c r="AM352" s="12">
        <v>1</v>
      </c>
      <c r="AN352">
        <f>(Table1[[#This Row],[HEG_expr_score]]-MIN(Table1[HEG_expr_score]))/(MAX(Table1[HEG_expr_score])-MIN(Table1[HEG_expr_score]))</f>
        <v>0.33333333333333331</v>
      </c>
      <c r="AO352">
        <f t="shared" si="5"/>
        <v>3.4867964607469375</v>
      </c>
      <c r="AP352">
        <v>386</v>
      </c>
    </row>
    <row r="353" spans="1:42" hidden="1" x14ac:dyDescent="0.3">
      <c r="A353">
        <v>120899</v>
      </c>
      <c r="B353" t="s">
        <v>1337</v>
      </c>
      <c r="C353">
        <f>LEN(Table1[[#This Row],[TCE_sequence]])</f>
        <v>25</v>
      </c>
      <c r="D353" t="s">
        <v>24</v>
      </c>
      <c r="E353">
        <v>1</v>
      </c>
      <c r="F353">
        <f>LOG10(Table1[[#This Row],[Mtb_NP_Prtn_count]]+1)</f>
        <v>0.3010299956639812</v>
      </c>
      <c r="G353">
        <f>(Table1[[#This Row],[log_Mtb_NP_Prtn_count]]-MIN(Table1[log_Mtb_NP_Prtn_count]))/(MAX(Table1[log_Mtb_NP_Prtn_count])-MIN(Table1[log_Mtb_NP_Prtn_count]))</f>
        <v>0.23137821315975918</v>
      </c>
      <c r="H353" t="s">
        <v>247</v>
      </c>
      <c r="I353">
        <v>1</v>
      </c>
      <c r="J353" t="s">
        <v>82</v>
      </c>
      <c r="K353">
        <v>0</v>
      </c>
      <c r="L353" t="s">
        <v>82</v>
      </c>
      <c r="M353">
        <v>0</v>
      </c>
      <c r="N353" t="s">
        <v>495</v>
      </c>
      <c r="O353" t="s">
        <v>496</v>
      </c>
      <c r="P353" t="s">
        <v>496</v>
      </c>
      <c r="Q353" t="s">
        <v>496</v>
      </c>
      <c r="R353" t="s">
        <v>386</v>
      </c>
      <c r="S353">
        <v>6</v>
      </c>
      <c r="T353">
        <f>LOG10(Table1[[#This Row],[Locus_count]]+1)</f>
        <v>0.84509804001425681</v>
      </c>
      <c r="U353">
        <f>(Table1[[#This Row],[log_Locus_count]]-MIN(Table1[log_Locus_count]))/(MAX(Table1[log_Locus_count])-MIN(Table1[log_Locus_count]))</f>
        <v>0.93578497401920135</v>
      </c>
      <c r="V353" t="s">
        <v>1338</v>
      </c>
      <c r="W353">
        <v>40</v>
      </c>
      <c r="X353">
        <f>LOG10(Table1[[#This Row],[Alleles_count]]+1)</f>
        <v>1.6127838567197355</v>
      </c>
      <c r="Y353">
        <f>(Table1[[#This Row],[log_Alleles_count]]-MIN(Table1[log_Alleles_count]))/(MAX(Table1[log_Alleles_count])-MIN(Table1[log_Alleles_count]))</f>
        <v>0.7931371178131621</v>
      </c>
      <c r="Z353">
        <v>0.99299999999999999</v>
      </c>
      <c r="AA353">
        <v>0.98209999999999997</v>
      </c>
      <c r="AB353">
        <v>0.9879</v>
      </c>
      <c r="AC353">
        <v>0.8881</v>
      </c>
      <c r="AD353" t="s">
        <v>1339</v>
      </c>
      <c r="AE353" t="s">
        <v>1340</v>
      </c>
      <c r="AF353">
        <v>2</v>
      </c>
      <c r="AG353">
        <v>0.99629999999999996</v>
      </c>
      <c r="AH353" t="s">
        <v>505</v>
      </c>
      <c r="AI353" t="s">
        <v>247</v>
      </c>
      <c r="AJ353" s="1">
        <v>46844</v>
      </c>
      <c r="AK353">
        <v>1</v>
      </c>
      <c r="AL353" t="s">
        <v>234</v>
      </c>
      <c r="AM353" s="12">
        <v>2</v>
      </c>
      <c r="AN353">
        <f>(Table1[[#This Row],[HEG_expr_score]]-MIN(Table1[HEG_expr_score]))/(MAX(Table1[HEG_expr_score])-MIN(Table1[HEG_expr_score]))</f>
        <v>0.66666666666666663</v>
      </c>
      <c r="AO353">
        <f t="shared" si="5"/>
        <v>4.6162669716587894</v>
      </c>
      <c r="AP353">
        <v>44</v>
      </c>
    </row>
    <row r="354" spans="1:42" hidden="1" x14ac:dyDescent="0.3">
      <c r="A354">
        <v>120904</v>
      </c>
      <c r="B354" t="s">
        <v>2646</v>
      </c>
      <c r="C354">
        <f>LEN(Table1[[#This Row],[TCE_sequence]])</f>
        <v>13</v>
      </c>
      <c r="D354" t="s">
        <v>209</v>
      </c>
      <c r="E354">
        <v>1</v>
      </c>
      <c r="F354">
        <f>LOG10(Table1[[#This Row],[Mtb_NP_Prtn_count]]+1)</f>
        <v>0.3010299956639812</v>
      </c>
      <c r="G354">
        <f>(Table1[[#This Row],[log_Mtb_NP_Prtn_count]]-MIN(Table1[log_Mtb_NP_Prtn_count]))/(MAX(Table1[log_Mtb_NP_Prtn_count])-MIN(Table1[log_Mtb_NP_Prtn_count]))</f>
        <v>0.23137821315975918</v>
      </c>
      <c r="H354" t="s">
        <v>356</v>
      </c>
      <c r="I354">
        <v>1</v>
      </c>
      <c r="J354" t="s">
        <v>82</v>
      </c>
      <c r="K354">
        <v>0</v>
      </c>
      <c r="L354" t="s">
        <v>82</v>
      </c>
      <c r="M354">
        <v>0</v>
      </c>
      <c r="N354" t="s">
        <v>495</v>
      </c>
      <c r="O354" t="s">
        <v>496</v>
      </c>
      <c r="P354" t="s">
        <v>496</v>
      </c>
      <c r="Q354" t="s">
        <v>496</v>
      </c>
      <c r="R354" t="s">
        <v>384</v>
      </c>
      <c r="S354">
        <v>2</v>
      </c>
      <c r="T354">
        <f>LOG10(Table1[[#This Row],[Locus_count]]+1)</f>
        <v>0.47712125471966244</v>
      </c>
      <c r="U354">
        <f>(Table1[[#This Row],[log_Locus_count]]-MIN(Table1[log_Locus_count]))/(MAX(Table1[log_Locus_count])-MIN(Table1[log_Locus_count]))</f>
        <v>0.52832083357371873</v>
      </c>
      <c r="V354" t="s">
        <v>2647</v>
      </c>
      <c r="W354">
        <v>6</v>
      </c>
      <c r="X354">
        <f>LOG10(Table1[[#This Row],[Alleles_count]]+1)</f>
        <v>0.84509804001425681</v>
      </c>
      <c r="Y354">
        <f>(Table1[[#This Row],[log_Alleles_count]]-MIN(Table1[log_Alleles_count]))/(MAX(Table1[log_Alleles_count])-MIN(Table1[log_Alleles_count]))</f>
        <v>0.41560350504112153</v>
      </c>
      <c r="Z354">
        <v>0.34389999999999998</v>
      </c>
      <c r="AA354">
        <v>0.34539999999999998</v>
      </c>
      <c r="AB354">
        <v>0.22589999999999999</v>
      </c>
      <c r="AC354">
        <v>0.2112</v>
      </c>
      <c r="AD354" t="s">
        <v>2648</v>
      </c>
      <c r="AE354" t="s">
        <v>2649</v>
      </c>
      <c r="AF354">
        <v>1</v>
      </c>
      <c r="AG354">
        <v>1</v>
      </c>
      <c r="AH354" t="s">
        <v>563</v>
      </c>
      <c r="AI354" t="s">
        <v>356</v>
      </c>
      <c r="AJ354" t="s">
        <v>2650</v>
      </c>
      <c r="AK354">
        <v>1</v>
      </c>
      <c r="AL354" t="s">
        <v>236</v>
      </c>
      <c r="AM354" s="10">
        <v>1</v>
      </c>
      <c r="AN354">
        <f>(Table1[[#This Row],[HEG_expr_score]]-MIN(Table1[HEG_expr_score]))/(MAX(Table1[HEG_expr_score])-MIN(Table1[HEG_expr_score]))</f>
        <v>0.33333333333333331</v>
      </c>
      <c r="AO354">
        <f t="shared" si="5"/>
        <v>2.8525358851079328</v>
      </c>
      <c r="AP354">
        <v>492</v>
      </c>
    </row>
    <row r="355" spans="1:42" hidden="1" x14ac:dyDescent="0.3">
      <c r="A355">
        <v>120912</v>
      </c>
      <c r="B355" t="s">
        <v>1281</v>
      </c>
      <c r="C355">
        <f>LEN(Table1[[#This Row],[TCE_sequence]])</f>
        <v>24</v>
      </c>
      <c r="D355" t="s">
        <v>108</v>
      </c>
      <c r="E355">
        <v>1</v>
      </c>
      <c r="F355">
        <f>LOG10(Table1[[#This Row],[Mtb_NP_Prtn_count]]+1)</f>
        <v>0.3010299956639812</v>
      </c>
      <c r="G355">
        <f>(Table1[[#This Row],[log_Mtb_NP_Prtn_count]]-MIN(Table1[log_Mtb_NP_Prtn_count]))/(MAX(Table1[log_Mtb_NP_Prtn_count])-MIN(Table1[log_Mtb_NP_Prtn_count]))</f>
        <v>0.23137821315975918</v>
      </c>
      <c r="H355" t="s">
        <v>297</v>
      </c>
      <c r="I355">
        <v>1</v>
      </c>
      <c r="J355" t="s">
        <v>82</v>
      </c>
      <c r="K355">
        <v>0</v>
      </c>
      <c r="L355" t="s">
        <v>82</v>
      </c>
      <c r="M355">
        <v>0</v>
      </c>
      <c r="N355" t="s">
        <v>495</v>
      </c>
      <c r="O355" t="s">
        <v>496</v>
      </c>
      <c r="P355" t="s">
        <v>496</v>
      </c>
      <c r="Q355" t="s">
        <v>496</v>
      </c>
      <c r="R355" t="s">
        <v>386</v>
      </c>
      <c r="S355">
        <v>6</v>
      </c>
      <c r="T355">
        <f>LOG10(Table1[[#This Row],[Locus_count]]+1)</f>
        <v>0.84509804001425681</v>
      </c>
      <c r="U355">
        <f>(Table1[[#This Row],[log_Locus_count]]-MIN(Table1[log_Locus_count]))/(MAX(Table1[log_Locus_count])-MIN(Table1[log_Locus_count]))</f>
        <v>0.93578497401920135</v>
      </c>
      <c r="V355" t="s">
        <v>1282</v>
      </c>
      <c r="W355">
        <v>57</v>
      </c>
      <c r="X355">
        <f>LOG10(Table1[[#This Row],[Alleles_count]]+1)</f>
        <v>1.7634279935629373</v>
      </c>
      <c r="Y355">
        <f>(Table1[[#This Row],[log_Alleles_count]]-MIN(Table1[log_Alleles_count]))/(MAX(Table1[log_Alleles_count])-MIN(Table1[log_Alleles_count]))</f>
        <v>0.86722110371954619</v>
      </c>
      <c r="Z355">
        <v>0.9889</v>
      </c>
      <c r="AA355">
        <v>0.97809999999999997</v>
      </c>
      <c r="AB355">
        <v>0.96</v>
      </c>
      <c r="AC355">
        <v>0.92200000000000004</v>
      </c>
      <c r="AD355" t="s">
        <v>1283</v>
      </c>
      <c r="AE355" t="s">
        <v>1284</v>
      </c>
      <c r="AF355">
        <v>1</v>
      </c>
      <c r="AG355">
        <v>1</v>
      </c>
      <c r="AH355" t="s">
        <v>563</v>
      </c>
      <c r="AI355" t="s">
        <v>297</v>
      </c>
      <c r="AJ355" t="s">
        <v>1285</v>
      </c>
      <c r="AK355">
        <v>1</v>
      </c>
      <c r="AL355" t="s">
        <v>234</v>
      </c>
      <c r="AM355" s="10">
        <v>2</v>
      </c>
      <c r="AN355">
        <f>(Table1[[#This Row],[HEG_expr_score]]-MIN(Table1[HEG_expr_score]))/(MAX(Table1[HEG_expr_score])-MIN(Table1[HEG_expr_score]))</f>
        <v>0.66666666666666663</v>
      </c>
      <c r="AO355">
        <f t="shared" si="5"/>
        <v>4.6899509575651743</v>
      </c>
      <c r="AP355">
        <v>27</v>
      </c>
    </row>
    <row r="356" spans="1:42" hidden="1" x14ac:dyDescent="0.3">
      <c r="A356">
        <v>120976</v>
      </c>
      <c r="B356" t="s">
        <v>709</v>
      </c>
      <c r="C356">
        <f>LEN(Table1[[#This Row],[TCE_sequence]])</f>
        <v>13</v>
      </c>
      <c r="D356" t="s">
        <v>52</v>
      </c>
      <c r="E356">
        <v>1</v>
      </c>
      <c r="F356">
        <f>LOG10(Table1[[#This Row],[Mtb_NP_Prtn_count]]+1)</f>
        <v>0.3010299956639812</v>
      </c>
      <c r="G356">
        <f>(Table1[[#This Row],[log_Mtb_NP_Prtn_count]]-MIN(Table1[log_Mtb_NP_Prtn_count]))/(MAX(Table1[log_Mtb_NP_Prtn_count])-MIN(Table1[log_Mtb_NP_Prtn_count]))</f>
        <v>0.23137821315975918</v>
      </c>
      <c r="H356" t="s">
        <v>376</v>
      </c>
      <c r="I356">
        <v>1</v>
      </c>
      <c r="J356" t="s">
        <v>82</v>
      </c>
      <c r="K356">
        <v>0</v>
      </c>
      <c r="L356" t="s">
        <v>82</v>
      </c>
      <c r="M356">
        <v>0</v>
      </c>
      <c r="N356" t="s">
        <v>495</v>
      </c>
      <c r="O356" t="s">
        <v>496</v>
      </c>
      <c r="P356" t="s">
        <v>496</v>
      </c>
      <c r="Q356" t="s">
        <v>496</v>
      </c>
      <c r="R356" t="s">
        <v>385</v>
      </c>
      <c r="S356">
        <v>3</v>
      </c>
      <c r="T356">
        <f>LOG10(Table1[[#This Row],[Locus_count]]+1)</f>
        <v>0.6020599913279624</v>
      </c>
      <c r="U356">
        <f>(Table1[[#This Row],[log_Locus_count]]-MIN(Table1[log_Locus_count]))/(MAX(Table1[log_Locus_count])-MIN(Table1[log_Locus_count]))</f>
        <v>0.66666666666666674</v>
      </c>
      <c r="V356" t="s">
        <v>710</v>
      </c>
      <c r="W356">
        <v>10</v>
      </c>
      <c r="X356">
        <f>LOG10(Table1[[#This Row],[Alleles_count]]+1)</f>
        <v>1.0413926851582251</v>
      </c>
      <c r="Y356">
        <f>(Table1[[#This Row],[log_Alleles_count]]-MIN(Table1[log_Alleles_count]))/(MAX(Table1[log_Alleles_count])-MIN(Table1[log_Alleles_count]))</f>
        <v>0.51213756225093365</v>
      </c>
      <c r="Z356">
        <v>0.64729999999999999</v>
      </c>
      <c r="AA356">
        <v>0.56230000000000002</v>
      </c>
      <c r="AB356">
        <v>0.66669999999999996</v>
      </c>
      <c r="AC356">
        <v>0.35099999999999998</v>
      </c>
      <c r="AD356" t="s">
        <v>82</v>
      </c>
      <c r="AE356" t="s">
        <v>82</v>
      </c>
      <c r="AF356">
        <v>0</v>
      </c>
      <c r="AG356">
        <v>0.8901</v>
      </c>
      <c r="AH356" t="s">
        <v>711</v>
      </c>
      <c r="AI356" t="s">
        <v>376</v>
      </c>
      <c r="AJ356" t="s">
        <v>712</v>
      </c>
      <c r="AK356">
        <v>1</v>
      </c>
      <c r="AL356" t="s">
        <v>238</v>
      </c>
      <c r="AM356" s="12">
        <v>2</v>
      </c>
      <c r="AN356">
        <f>(Table1[[#This Row],[HEG_expr_score]]-MIN(Table1[HEG_expr_score]))/(MAX(Table1[HEG_expr_score])-MIN(Table1[HEG_expr_score]))</f>
        <v>0.66666666666666663</v>
      </c>
      <c r="AO356">
        <f t="shared" si="5"/>
        <v>3.6142491087440258</v>
      </c>
      <c r="AP356">
        <v>358</v>
      </c>
    </row>
    <row r="357" spans="1:42" hidden="1" x14ac:dyDescent="0.3">
      <c r="A357">
        <v>121007</v>
      </c>
      <c r="B357" t="s">
        <v>2199</v>
      </c>
      <c r="C357">
        <f>LEN(Table1[[#This Row],[TCE_sequence]])</f>
        <v>13</v>
      </c>
      <c r="D357" t="s">
        <v>25</v>
      </c>
      <c r="E357">
        <v>1</v>
      </c>
      <c r="F357">
        <f>LOG10(Table1[[#This Row],[Mtb_NP_Prtn_count]]+1)</f>
        <v>0.3010299956639812</v>
      </c>
      <c r="G357">
        <f>(Table1[[#This Row],[log_Mtb_NP_Prtn_count]]-MIN(Table1[log_Mtb_NP_Prtn_count]))/(MAX(Table1[log_Mtb_NP_Prtn_count])-MIN(Table1[log_Mtb_NP_Prtn_count]))</f>
        <v>0.23137821315975918</v>
      </c>
      <c r="H357" t="s">
        <v>241</v>
      </c>
      <c r="I357">
        <v>1</v>
      </c>
      <c r="J357" t="s">
        <v>82</v>
      </c>
      <c r="K357">
        <v>0</v>
      </c>
      <c r="L357" t="s">
        <v>82</v>
      </c>
      <c r="M357">
        <v>0</v>
      </c>
      <c r="N357" t="s">
        <v>495</v>
      </c>
      <c r="O357" t="s">
        <v>496</v>
      </c>
      <c r="P357" t="s">
        <v>496</v>
      </c>
      <c r="Q357" t="s">
        <v>496</v>
      </c>
      <c r="R357" t="s">
        <v>385</v>
      </c>
      <c r="S357">
        <v>3</v>
      </c>
      <c r="T357">
        <f>LOG10(Table1[[#This Row],[Locus_count]]+1)</f>
        <v>0.6020599913279624</v>
      </c>
      <c r="U357">
        <f>(Table1[[#This Row],[log_Locus_count]]-MIN(Table1[log_Locus_count]))/(MAX(Table1[log_Locus_count])-MIN(Table1[log_Locus_count]))</f>
        <v>0.66666666666666674</v>
      </c>
      <c r="V357" t="s">
        <v>2200</v>
      </c>
      <c r="W357">
        <v>27</v>
      </c>
      <c r="X357">
        <f>LOG10(Table1[[#This Row],[Alleles_count]]+1)</f>
        <v>1.4471580313422192</v>
      </c>
      <c r="Y357">
        <f>(Table1[[#This Row],[log_Alleles_count]]-MIN(Table1[log_Alleles_count]))/(MAX(Table1[log_Alleles_count])-MIN(Table1[log_Alleles_count]))</f>
        <v>0.71168541600698676</v>
      </c>
      <c r="Z357">
        <v>0.89510000000000001</v>
      </c>
      <c r="AA357">
        <v>0.88859999999999995</v>
      </c>
      <c r="AB357">
        <v>0.87829999999999997</v>
      </c>
      <c r="AC357">
        <v>0.62709999999999999</v>
      </c>
      <c r="AD357" t="s">
        <v>82</v>
      </c>
      <c r="AE357" t="s">
        <v>82</v>
      </c>
      <c r="AF357">
        <v>0</v>
      </c>
      <c r="AG357">
        <v>1</v>
      </c>
      <c r="AH357" t="s">
        <v>563</v>
      </c>
      <c r="AI357" t="s">
        <v>241</v>
      </c>
      <c r="AJ357" t="s">
        <v>2201</v>
      </c>
      <c r="AK357">
        <v>1</v>
      </c>
      <c r="AL357" t="s">
        <v>236</v>
      </c>
      <c r="AM357" s="12">
        <v>1</v>
      </c>
      <c r="AN357">
        <f>(Table1[[#This Row],[HEG_expr_score]]-MIN(Table1[HEG_expr_score]))/(MAX(Table1[HEG_expr_score])-MIN(Table1[HEG_expr_score]))</f>
        <v>0.33333333333333331</v>
      </c>
      <c r="AO357">
        <f t="shared" si="5"/>
        <v>3.8381636291667465</v>
      </c>
      <c r="AP357">
        <v>317</v>
      </c>
    </row>
    <row r="358" spans="1:42" hidden="1" x14ac:dyDescent="0.3">
      <c r="A358">
        <v>121011</v>
      </c>
      <c r="B358" t="s">
        <v>2415</v>
      </c>
      <c r="C358">
        <f>LEN(Table1[[#This Row],[TCE_sequence]])</f>
        <v>17</v>
      </c>
      <c r="D358" t="s">
        <v>30</v>
      </c>
      <c r="E358">
        <v>1</v>
      </c>
      <c r="F358">
        <f>LOG10(Table1[[#This Row],[Mtb_NP_Prtn_count]]+1)</f>
        <v>0.3010299956639812</v>
      </c>
      <c r="G358">
        <f>(Table1[[#This Row],[log_Mtb_NP_Prtn_count]]-MIN(Table1[log_Mtb_NP_Prtn_count]))/(MAX(Table1[log_Mtb_NP_Prtn_count])-MIN(Table1[log_Mtb_NP_Prtn_count]))</f>
        <v>0.23137821315975918</v>
      </c>
      <c r="H358" t="s">
        <v>244</v>
      </c>
      <c r="I358">
        <v>1</v>
      </c>
      <c r="J358" t="s">
        <v>82</v>
      </c>
      <c r="K358">
        <v>0</v>
      </c>
      <c r="L358" t="s">
        <v>82</v>
      </c>
      <c r="M358">
        <v>0</v>
      </c>
      <c r="N358" t="s">
        <v>495</v>
      </c>
      <c r="O358" t="s">
        <v>496</v>
      </c>
      <c r="P358" t="s">
        <v>496</v>
      </c>
      <c r="Q358" t="s">
        <v>496</v>
      </c>
      <c r="R358" t="s">
        <v>408</v>
      </c>
      <c r="S358">
        <v>3</v>
      </c>
      <c r="T358">
        <f>LOG10(Table1[[#This Row],[Locus_count]]+1)</f>
        <v>0.6020599913279624</v>
      </c>
      <c r="U358">
        <f>(Table1[[#This Row],[log_Locus_count]]-MIN(Table1[log_Locus_count]))/(MAX(Table1[log_Locus_count])-MIN(Table1[log_Locus_count]))</f>
        <v>0.66666666666666674</v>
      </c>
      <c r="V358" t="s">
        <v>2416</v>
      </c>
      <c r="W358">
        <v>28</v>
      </c>
      <c r="X358">
        <f>LOG10(Table1[[#This Row],[Alleles_count]]+1)</f>
        <v>1.4623979978989561</v>
      </c>
      <c r="Y358">
        <f>(Table1[[#This Row],[log_Alleles_count]]-MIN(Table1[log_Alleles_count]))/(MAX(Table1[log_Alleles_count])-MIN(Table1[log_Alleles_count]))</f>
        <v>0.71918014823661358</v>
      </c>
      <c r="Z358">
        <v>0.47570000000000001</v>
      </c>
      <c r="AA358">
        <v>0.4118</v>
      </c>
      <c r="AB358">
        <v>0.36120000000000002</v>
      </c>
      <c r="AC358">
        <v>0.38069999999999998</v>
      </c>
      <c r="AD358" t="s">
        <v>82</v>
      </c>
      <c r="AE358" t="s">
        <v>82</v>
      </c>
      <c r="AF358">
        <v>0</v>
      </c>
      <c r="AG358">
        <v>0.99270000000000003</v>
      </c>
      <c r="AH358" t="s">
        <v>530</v>
      </c>
      <c r="AI358" t="s">
        <v>244</v>
      </c>
      <c r="AJ358" t="s">
        <v>2417</v>
      </c>
      <c r="AK358">
        <v>1</v>
      </c>
      <c r="AL358" t="s">
        <v>236</v>
      </c>
      <c r="AM358" s="12">
        <v>1</v>
      </c>
      <c r="AN358">
        <f>(Table1[[#This Row],[HEG_expr_score]]-MIN(Table1[HEG_expr_score]))/(MAX(Table1[HEG_expr_score])-MIN(Table1[HEG_expr_score]))</f>
        <v>0.33333333333333331</v>
      </c>
      <c r="AO358">
        <f t="shared" si="5"/>
        <v>3.4189583613963728</v>
      </c>
      <c r="AP358">
        <v>401</v>
      </c>
    </row>
    <row r="359" spans="1:42" hidden="1" x14ac:dyDescent="0.3">
      <c r="A359">
        <v>121013</v>
      </c>
      <c r="B359" t="s">
        <v>653</v>
      </c>
      <c r="C359">
        <f>LEN(Table1[[#This Row],[TCE_sequence]])</f>
        <v>13</v>
      </c>
      <c r="D359" t="s">
        <v>55</v>
      </c>
      <c r="E359">
        <v>1</v>
      </c>
      <c r="F359">
        <f>LOG10(Table1[[#This Row],[Mtb_NP_Prtn_count]]+1)</f>
        <v>0.3010299956639812</v>
      </c>
      <c r="G359">
        <f>(Table1[[#This Row],[log_Mtb_NP_Prtn_count]]-MIN(Table1[log_Mtb_NP_Prtn_count]))/(MAX(Table1[log_Mtb_NP_Prtn_count])-MIN(Table1[log_Mtb_NP_Prtn_count]))</f>
        <v>0.23137821315975918</v>
      </c>
      <c r="H359" t="s">
        <v>328</v>
      </c>
      <c r="I359">
        <v>1</v>
      </c>
      <c r="J359" t="s">
        <v>82</v>
      </c>
      <c r="K359">
        <v>0</v>
      </c>
      <c r="L359" t="s">
        <v>82</v>
      </c>
      <c r="M359">
        <v>0</v>
      </c>
      <c r="N359" t="s">
        <v>495</v>
      </c>
      <c r="O359" t="s">
        <v>496</v>
      </c>
      <c r="P359" t="s">
        <v>496</v>
      </c>
      <c r="Q359" t="s">
        <v>496</v>
      </c>
      <c r="R359" t="s">
        <v>384</v>
      </c>
      <c r="S359">
        <v>2</v>
      </c>
      <c r="T359">
        <f>LOG10(Table1[[#This Row],[Locus_count]]+1)</f>
        <v>0.47712125471966244</v>
      </c>
      <c r="U359">
        <f>(Table1[[#This Row],[log_Locus_count]]-MIN(Table1[log_Locus_count]))/(MAX(Table1[log_Locus_count])-MIN(Table1[log_Locus_count]))</f>
        <v>0.52832083357371873</v>
      </c>
      <c r="V359" t="s">
        <v>654</v>
      </c>
      <c r="W359">
        <v>15</v>
      </c>
      <c r="X359">
        <f>LOG10(Table1[[#This Row],[Alleles_count]]+1)</f>
        <v>1.2041199826559248</v>
      </c>
      <c r="Y359">
        <f>(Table1[[#This Row],[log_Alleles_count]]-MIN(Table1[log_Alleles_count]))/(MAX(Table1[log_Alleles_count])-MIN(Table1[log_Alleles_count]))</f>
        <v>0.59216382193173045</v>
      </c>
      <c r="Z359">
        <v>0.73509999999999998</v>
      </c>
      <c r="AA359">
        <v>0.5161</v>
      </c>
      <c r="AB359">
        <v>0.40139999999999998</v>
      </c>
      <c r="AC359">
        <v>0.48759999999999998</v>
      </c>
      <c r="AD359" t="s">
        <v>82</v>
      </c>
      <c r="AE359" t="s">
        <v>82</v>
      </c>
      <c r="AF359">
        <v>0</v>
      </c>
      <c r="AG359">
        <v>0.99270000000000003</v>
      </c>
      <c r="AH359" t="s">
        <v>530</v>
      </c>
      <c r="AI359" t="s">
        <v>328</v>
      </c>
      <c r="AJ359" t="s">
        <v>655</v>
      </c>
      <c r="AK359">
        <v>1</v>
      </c>
      <c r="AL359" t="s">
        <v>236</v>
      </c>
      <c r="AM359" s="10">
        <v>1</v>
      </c>
      <c r="AN359">
        <f>(Table1[[#This Row],[HEG_expr_score]]-MIN(Table1[HEG_expr_score]))/(MAX(Table1[HEG_expr_score])-MIN(Table1[HEG_expr_score]))</f>
        <v>0.33333333333333331</v>
      </c>
      <c r="AO359">
        <f t="shared" si="5"/>
        <v>3.412996201998542</v>
      </c>
      <c r="AP359">
        <v>402</v>
      </c>
    </row>
    <row r="360" spans="1:42" hidden="1" x14ac:dyDescent="0.3">
      <c r="A360">
        <v>121014</v>
      </c>
      <c r="B360" t="s">
        <v>1742</v>
      </c>
      <c r="C360">
        <f>LEN(Table1[[#This Row],[TCE_sequence]])</f>
        <v>25</v>
      </c>
      <c r="D360" t="s">
        <v>50</v>
      </c>
      <c r="E360">
        <v>1</v>
      </c>
      <c r="F360">
        <f>LOG10(Table1[[#This Row],[Mtb_NP_Prtn_count]]+1)</f>
        <v>0.3010299956639812</v>
      </c>
      <c r="G360">
        <f>(Table1[[#This Row],[log_Mtb_NP_Prtn_count]]-MIN(Table1[log_Mtb_NP_Prtn_count]))/(MAX(Table1[log_Mtb_NP_Prtn_count])-MIN(Table1[log_Mtb_NP_Prtn_count]))</f>
        <v>0.23137821315975918</v>
      </c>
      <c r="H360" t="s">
        <v>321</v>
      </c>
      <c r="I360">
        <v>1</v>
      </c>
      <c r="J360" t="s">
        <v>82</v>
      </c>
      <c r="K360">
        <v>0</v>
      </c>
      <c r="L360" t="s">
        <v>82</v>
      </c>
      <c r="M360">
        <v>0</v>
      </c>
      <c r="N360" t="s">
        <v>495</v>
      </c>
      <c r="O360" t="s">
        <v>496</v>
      </c>
      <c r="P360" t="s">
        <v>496</v>
      </c>
      <c r="Q360" t="s">
        <v>496</v>
      </c>
      <c r="R360" t="s">
        <v>386</v>
      </c>
      <c r="S360">
        <v>6</v>
      </c>
      <c r="T360">
        <f>LOG10(Table1[[#This Row],[Locus_count]]+1)</f>
        <v>0.84509804001425681</v>
      </c>
      <c r="U360">
        <f>(Table1[[#This Row],[log_Locus_count]]-MIN(Table1[log_Locus_count]))/(MAX(Table1[log_Locus_count])-MIN(Table1[log_Locus_count]))</f>
        <v>0.93578497401920135</v>
      </c>
      <c r="V360" t="s">
        <v>1743</v>
      </c>
      <c r="W360">
        <v>52</v>
      </c>
      <c r="X360">
        <f>LOG10(Table1[[#This Row],[Alleles_count]]+1)</f>
        <v>1.7242758696007889</v>
      </c>
      <c r="Y360">
        <f>(Table1[[#This Row],[log_Alleles_count]]-MIN(Table1[log_Alleles_count]))/(MAX(Table1[log_Alleles_count])-MIN(Table1[log_Alleles_count]))</f>
        <v>0.84796681702376964</v>
      </c>
      <c r="Z360">
        <v>0.99819999999999998</v>
      </c>
      <c r="AA360">
        <v>0.99250000000000005</v>
      </c>
      <c r="AB360">
        <v>0.99309999999999998</v>
      </c>
      <c r="AC360">
        <v>0.81510000000000005</v>
      </c>
      <c r="AD360" t="s">
        <v>82</v>
      </c>
      <c r="AE360" t="s">
        <v>82</v>
      </c>
      <c r="AF360">
        <v>0</v>
      </c>
      <c r="AG360">
        <v>0.97440000000000004</v>
      </c>
      <c r="AH360" t="s">
        <v>1411</v>
      </c>
      <c r="AI360" t="s">
        <v>321</v>
      </c>
      <c r="AJ360" t="s">
        <v>1744</v>
      </c>
      <c r="AK360">
        <v>1</v>
      </c>
      <c r="AL360" t="s">
        <v>236</v>
      </c>
      <c r="AM360" s="12">
        <v>1</v>
      </c>
      <c r="AN360">
        <f>(Table1[[#This Row],[HEG_expr_score]]-MIN(Table1[HEG_expr_score]))/(MAX(Table1[HEG_expr_score])-MIN(Table1[HEG_expr_score]))</f>
        <v>0.33333333333333331</v>
      </c>
      <c r="AO360">
        <f t="shared" si="5"/>
        <v>4.3210633375360636</v>
      </c>
      <c r="AP360">
        <v>158</v>
      </c>
    </row>
    <row r="361" spans="1:42" hidden="1" x14ac:dyDescent="0.3">
      <c r="A361">
        <v>121017</v>
      </c>
      <c r="B361" t="s">
        <v>1456</v>
      </c>
      <c r="C361">
        <f>LEN(Table1[[#This Row],[TCE_sequence]])</f>
        <v>25</v>
      </c>
      <c r="D361" t="s">
        <v>50</v>
      </c>
      <c r="E361">
        <v>1</v>
      </c>
      <c r="F361">
        <f>LOG10(Table1[[#This Row],[Mtb_NP_Prtn_count]]+1)</f>
        <v>0.3010299956639812</v>
      </c>
      <c r="G361">
        <f>(Table1[[#This Row],[log_Mtb_NP_Prtn_count]]-MIN(Table1[log_Mtb_NP_Prtn_count]))/(MAX(Table1[log_Mtb_NP_Prtn_count])-MIN(Table1[log_Mtb_NP_Prtn_count]))</f>
        <v>0.23137821315975918</v>
      </c>
      <c r="H361" t="s">
        <v>321</v>
      </c>
      <c r="I361">
        <v>1</v>
      </c>
      <c r="J361" t="s">
        <v>82</v>
      </c>
      <c r="K361">
        <v>0</v>
      </c>
      <c r="L361" t="s">
        <v>82</v>
      </c>
      <c r="M361">
        <v>0</v>
      </c>
      <c r="N361" t="s">
        <v>495</v>
      </c>
      <c r="O361" t="s">
        <v>496</v>
      </c>
      <c r="P361" t="s">
        <v>496</v>
      </c>
      <c r="Q361" t="s">
        <v>496</v>
      </c>
      <c r="R361" t="s">
        <v>412</v>
      </c>
      <c r="S361">
        <v>7</v>
      </c>
      <c r="T361">
        <f>LOG10(Table1[[#This Row],[Locus_count]]+1)</f>
        <v>0.90308998699194354</v>
      </c>
      <c r="U361">
        <f>(Table1[[#This Row],[log_Locus_count]]-MIN(Table1[log_Locus_count]))/(MAX(Table1[log_Locus_count])-MIN(Table1[log_Locus_count]))</f>
        <v>1</v>
      </c>
      <c r="V361" t="s">
        <v>1457</v>
      </c>
      <c r="W361">
        <v>80</v>
      </c>
      <c r="X361">
        <f>LOG10(Table1[[#This Row],[Alleles_count]]+1)</f>
        <v>1.9084850188786497</v>
      </c>
      <c r="Y361">
        <f>(Table1[[#This Row],[log_Alleles_count]]-MIN(Table1[log_Alleles_count]))/(MAX(Table1[log_Alleles_count])-MIN(Table1[log_Alleles_count]))</f>
        <v>0.93855745204551289</v>
      </c>
      <c r="Z361">
        <v>1</v>
      </c>
      <c r="AA361">
        <v>1</v>
      </c>
      <c r="AB361">
        <v>0.99990000000000001</v>
      </c>
      <c r="AC361">
        <v>0.94159999999999999</v>
      </c>
      <c r="AD361" t="s">
        <v>1458</v>
      </c>
      <c r="AE361" t="s">
        <v>1459</v>
      </c>
      <c r="AF361">
        <v>1</v>
      </c>
      <c r="AG361">
        <v>0.97440000000000004</v>
      </c>
      <c r="AH361" t="s">
        <v>1411</v>
      </c>
      <c r="AI361" t="s">
        <v>321</v>
      </c>
      <c r="AJ361" t="s">
        <v>1460</v>
      </c>
      <c r="AK361">
        <v>1</v>
      </c>
      <c r="AL361" t="s">
        <v>236</v>
      </c>
      <c r="AM361" s="12">
        <v>1</v>
      </c>
      <c r="AN361">
        <f>(Table1[[#This Row],[HEG_expr_score]]-MIN(Table1[HEG_expr_score]))/(MAX(Table1[HEG_expr_score])-MIN(Table1[HEG_expr_score]))</f>
        <v>0.33333333333333331</v>
      </c>
      <c r="AO361">
        <f t="shared" si="5"/>
        <v>4.4776689985386051</v>
      </c>
      <c r="AP361">
        <v>79</v>
      </c>
    </row>
    <row r="362" spans="1:42" hidden="1" x14ac:dyDescent="0.3">
      <c r="A362">
        <v>121057</v>
      </c>
      <c r="B362" t="s">
        <v>2431</v>
      </c>
      <c r="C362">
        <f>LEN(Table1[[#This Row],[TCE_sequence]])</f>
        <v>20</v>
      </c>
      <c r="D362" t="s">
        <v>96</v>
      </c>
      <c r="E362">
        <v>1</v>
      </c>
      <c r="F362">
        <f>LOG10(Table1[[#This Row],[Mtb_NP_Prtn_count]]+1)</f>
        <v>0.3010299956639812</v>
      </c>
      <c r="G362">
        <f>(Table1[[#This Row],[log_Mtb_NP_Prtn_count]]-MIN(Table1[log_Mtb_NP_Prtn_count]))/(MAX(Table1[log_Mtb_NP_Prtn_count])-MIN(Table1[log_Mtb_NP_Prtn_count]))</f>
        <v>0.23137821315975918</v>
      </c>
      <c r="H362" t="s">
        <v>349</v>
      </c>
      <c r="I362">
        <v>1</v>
      </c>
      <c r="J362" t="s">
        <v>82</v>
      </c>
      <c r="K362">
        <v>0</v>
      </c>
      <c r="L362" t="s">
        <v>82</v>
      </c>
      <c r="M362">
        <v>0</v>
      </c>
      <c r="N362" t="s">
        <v>495</v>
      </c>
      <c r="O362" t="s">
        <v>496</v>
      </c>
      <c r="P362" t="s">
        <v>496</v>
      </c>
      <c r="Q362" t="s">
        <v>496</v>
      </c>
      <c r="R362" t="s">
        <v>386</v>
      </c>
      <c r="S362">
        <v>6</v>
      </c>
      <c r="T362">
        <f>LOG10(Table1[[#This Row],[Locus_count]]+1)</f>
        <v>0.84509804001425681</v>
      </c>
      <c r="U362">
        <f>(Table1[[#This Row],[log_Locus_count]]-MIN(Table1[log_Locus_count]))/(MAX(Table1[log_Locus_count])-MIN(Table1[log_Locus_count]))</f>
        <v>0.93578497401920135</v>
      </c>
      <c r="V362" t="s">
        <v>2432</v>
      </c>
      <c r="W362">
        <v>56</v>
      </c>
      <c r="X362">
        <f>LOG10(Table1[[#This Row],[Alleles_count]]+1)</f>
        <v>1.7558748556724915</v>
      </c>
      <c r="Y362">
        <f>(Table1[[#This Row],[log_Alleles_count]]-MIN(Table1[log_Alleles_count]))/(MAX(Table1[log_Alleles_count])-MIN(Table1[log_Alleles_count]))</f>
        <v>0.86350661092380476</v>
      </c>
      <c r="Z362">
        <v>0.99419999999999997</v>
      </c>
      <c r="AA362">
        <v>0.99639999999999995</v>
      </c>
      <c r="AB362">
        <v>0.93400000000000005</v>
      </c>
      <c r="AC362">
        <v>0.90159999999999996</v>
      </c>
      <c r="AD362" t="s">
        <v>2433</v>
      </c>
      <c r="AE362" t="s">
        <v>2434</v>
      </c>
      <c r="AF362">
        <v>1</v>
      </c>
      <c r="AG362">
        <v>1.47E-2</v>
      </c>
      <c r="AH362" t="s">
        <v>2370</v>
      </c>
      <c r="AI362" t="s">
        <v>349</v>
      </c>
      <c r="AJ362" t="s">
        <v>2435</v>
      </c>
      <c r="AK362">
        <v>1</v>
      </c>
      <c r="AL362" t="s">
        <v>236</v>
      </c>
      <c r="AM362" s="12">
        <v>1</v>
      </c>
      <c r="AN362">
        <f>(Table1[[#This Row],[HEG_expr_score]]-MIN(Table1[HEG_expr_score]))/(MAX(Table1[HEG_expr_score])-MIN(Table1[HEG_expr_score]))</f>
        <v>0.33333333333333331</v>
      </c>
      <c r="AO362">
        <f t="shared" si="5"/>
        <v>3.3729031314360984</v>
      </c>
      <c r="AP362">
        <v>411</v>
      </c>
    </row>
    <row r="363" spans="1:42" hidden="1" x14ac:dyDescent="0.3">
      <c r="A363">
        <v>121059</v>
      </c>
      <c r="B363" t="s">
        <v>1422</v>
      </c>
      <c r="C363">
        <f>LEN(Table1[[#This Row],[TCE_sequence]])</f>
        <v>25</v>
      </c>
      <c r="D363" t="s">
        <v>164</v>
      </c>
      <c r="E363">
        <v>1</v>
      </c>
      <c r="F363">
        <f>LOG10(Table1[[#This Row],[Mtb_NP_Prtn_count]]+1)</f>
        <v>0.3010299956639812</v>
      </c>
      <c r="G363">
        <f>(Table1[[#This Row],[log_Mtb_NP_Prtn_count]]-MIN(Table1[log_Mtb_NP_Prtn_count]))/(MAX(Table1[log_Mtb_NP_Prtn_count])-MIN(Table1[log_Mtb_NP_Prtn_count]))</f>
        <v>0.23137821315975918</v>
      </c>
      <c r="H363" t="s">
        <v>266</v>
      </c>
      <c r="I363">
        <v>1</v>
      </c>
      <c r="J363" t="s">
        <v>82</v>
      </c>
      <c r="K363">
        <v>0</v>
      </c>
      <c r="L363" t="s">
        <v>82</v>
      </c>
      <c r="M363">
        <v>0</v>
      </c>
      <c r="N363" t="s">
        <v>495</v>
      </c>
      <c r="O363" t="s">
        <v>496</v>
      </c>
      <c r="P363" t="s">
        <v>496</v>
      </c>
      <c r="Q363" t="s">
        <v>496</v>
      </c>
      <c r="R363" t="s">
        <v>412</v>
      </c>
      <c r="S363">
        <v>7</v>
      </c>
      <c r="T363">
        <f>LOG10(Table1[[#This Row],[Locus_count]]+1)</f>
        <v>0.90308998699194354</v>
      </c>
      <c r="U363">
        <f>(Table1[[#This Row],[log_Locus_count]]-MIN(Table1[log_Locus_count]))/(MAX(Table1[log_Locus_count])-MIN(Table1[log_Locus_count]))</f>
        <v>1</v>
      </c>
      <c r="V363" t="s">
        <v>1423</v>
      </c>
      <c r="W363">
        <v>87</v>
      </c>
      <c r="X363">
        <f>LOG10(Table1[[#This Row],[Alleles_count]]+1)</f>
        <v>1.9444826721501687</v>
      </c>
      <c r="Y363">
        <f>(Table1[[#This Row],[log_Alleles_count]]-MIN(Table1[log_Alleles_count]))/(MAX(Table1[log_Alleles_count])-MIN(Table1[log_Alleles_count]))</f>
        <v>0.95626042869973149</v>
      </c>
      <c r="Z363">
        <v>1</v>
      </c>
      <c r="AA363">
        <v>1</v>
      </c>
      <c r="AB363">
        <v>0.99950000000000006</v>
      </c>
      <c r="AC363">
        <v>0.98799999999999999</v>
      </c>
      <c r="AD363" t="s">
        <v>1424</v>
      </c>
      <c r="AE363" t="s">
        <v>1425</v>
      </c>
      <c r="AF363">
        <v>1</v>
      </c>
      <c r="AG363">
        <v>0.98529999999999995</v>
      </c>
      <c r="AH363" t="s">
        <v>703</v>
      </c>
      <c r="AI363" t="s">
        <v>266</v>
      </c>
      <c r="AJ363" t="s">
        <v>1426</v>
      </c>
      <c r="AK363">
        <v>1</v>
      </c>
      <c r="AL363" t="s">
        <v>236</v>
      </c>
      <c r="AM363" s="12">
        <v>1</v>
      </c>
      <c r="AN363">
        <f>(Table1[[#This Row],[HEG_expr_score]]-MIN(Table1[HEG_expr_score]))/(MAX(Table1[HEG_expr_score])-MIN(Table1[HEG_expr_score]))</f>
        <v>0.33333333333333331</v>
      </c>
      <c r="AO363">
        <f t="shared" si="5"/>
        <v>4.5062719751928233</v>
      </c>
      <c r="AP363">
        <v>69</v>
      </c>
    </row>
    <row r="364" spans="1:42" hidden="1" x14ac:dyDescent="0.3">
      <c r="A364">
        <v>121093</v>
      </c>
      <c r="B364" t="s">
        <v>1467</v>
      </c>
      <c r="C364">
        <f>LEN(Table1[[#This Row],[TCE_sequence]])</f>
        <v>21</v>
      </c>
      <c r="D364" t="s">
        <v>50</v>
      </c>
      <c r="E364">
        <v>1</v>
      </c>
      <c r="F364">
        <f>LOG10(Table1[[#This Row],[Mtb_NP_Prtn_count]]+1)</f>
        <v>0.3010299956639812</v>
      </c>
      <c r="G364">
        <f>(Table1[[#This Row],[log_Mtb_NP_Prtn_count]]-MIN(Table1[log_Mtb_NP_Prtn_count]))/(MAX(Table1[log_Mtb_NP_Prtn_count])-MIN(Table1[log_Mtb_NP_Prtn_count]))</f>
        <v>0.23137821315975918</v>
      </c>
      <c r="H364" t="s">
        <v>321</v>
      </c>
      <c r="I364">
        <v>1</v>
      </c>
      <c r="J364" t="s">
        <v>82</v>
      </c>
      <c r="K364">
        <v>0</v>
      </c>
      <c r="L364" t="s">
        <v>1468</v>
      </c>
      <c r="M364">
        <v>1</v>
      </c>
      <c r="N364" t="s">
        <v>496</v>
      </c>
      <c r="O364" t="s">
        <v>496</v>
      </c>
      <c r="P364" t="s">
        <v>495</v>
      </c>
      <c r="Q364" t="s">
        <v>496</v>
      </c>
      <c r="R364" t="s">
        <v>387</v>
      </c>
      <c r="S364">
        <v>7</v>
      </c>
      <c r="T364">
        <f>LOG10(Table1[[#This Row],[Locus_count]]+1)</f>
        <v>0.90308998699194354</v>
      </c>
      <c r="U364">
        <f>(Table1[[#This Row],[log_Locus_count]]-MIN(Table1[log_Locus_count]))/(MAX(Table1[log_Locus_count])-MIN(Table1[log_Locus_count]))</f>
        <v>1</v>
      </c>
      <c r="V364" t="s">
        <v>1469</v>
      </c>
      <c r="W364">
        <v>78</v>
      </c>
      <c r="X364">
        <f>LOG10(Table1[[#This Row],[Alleles_count]]+1)</f>
        <v>1.8976270912904414</v>
      </c>
      <c r="Y364">
        <f>(Table1[[#This Row],[log_Alleles_count]]-MIN(Table1[log_Alleles_count]))/(MAX(Table1[log_Alleles_count])-MIN(Table1[log_Alleles_count]))</f>
        <v>0.93321772511505408</v>
      </c>
      <c r="Z364">
        <v>1</v>
      </c>
      <c r="AA364">
        <v>1</v>
      </c>
      <c r="AB364">
        <v>0.99990000000000001</v>
      </c>
      <c r="AC364">
        <v>0.95899999999999996</v>
      </c>
      <c r="AD364" t="s">
        <v>82</v>
      </c>
      <c r="AE364" t="s">
        <v>82</v>
      </c>
      <c r="AF364">
        <v>0</v>
      </c>
      <c r="AG364">
        <v>0.97440000000000004</v>
      </c>
      <c r="AH364" t="s">
        <v>1411</v>
      </c>
      <c r="AI364" t="s">
        <v>321</v>
      </c>
      <c r="AJ364" t="s">
        <v>1470</v>
      </c>
      <c r="AK364">
        <v>1</v>
      </c>
      <c r="AL364" t="s">
        <v>236</v>
      </c>
      <c r="AM364" s="12">
        <v>1</v>
      </c>
      <c r="AN364">
        <f>(Table1[[#This Row],[HEG_expr_score]]-MIN(Table1[HEG_expr_score]))/(MAX(Table1[HEG_expr_score])-MIN(Table1[HEG_expr_score]))</f>
        <v>0.33333333333333331</v>
      </c>
      <c r="AO364">
        <f t="shared" si="5"/>
        <v>4.472329271608146</v>
      </c>
      <c r="AP364">
        <v>82</v>
      </c>
    </row>
    <row r="365" spans="1:42" hidden="1" x14ac:dyDescent="0.3">
      <c r="A365">
        <v>124973</v>
      </c>
      <c r="B365" s="39" t="s">
        <v>864</v>
      </c>
      <c r="C365">
        <f>LEN(Table1[[#This Row],[TCE_sequence]])</f>
        <v>9</v>
      </c>
      <c r="D365" t="s">
        <v>865</v>
      </c>
      <c r="E365">
        <v>5</v>
      </c>
      <c r="F365">
        <f>LOG10(Table1[[#This Row],[Mtb_NP_Prtn_count]]+1)</f>
        <v>0.77815125038364363</v>
      </c>
      <c r="G365">
        <f>(Table1[[#This Row],[log_Mtb_NP_Prtn_count]]-MIN(Table1[log_Mtb_NP_Prtn_count]))/(MAX(Table1[log_Mtb_NP_Prtn_count])-MIN(Table1[log_Mtb_NP_Prtn_count]))</f>
        <v>0.59810400450184376</v>
      </c>
      <c r="H365" t="s">
        <v>866</v>
      </c>
      <c r="I365">
        <v>6</v>
      </c>
      <c r="J365" t="s">
        <v>82</v>
      </c>
      <c r="K365">
        <v>0</v>
      </c>
      <c r="L365" t="s">
        <v>82</v>
      </c>
      <c r="M365">
        <v>0</v>
      </c>
      <c r="N365" t="s">
        <v>495</v>
      </c>
      <c r="O365" t="s">
        <v>496</v>
      </c>
      <c r="P365" t="s">
        <v>496</v>
      </c>
      <c r="Q365" t="s">
        <v>496</v>
      </c>
      <c r="R365" t="s">
        <v>428</v>
      </c>
      <c r="S365">
        <v>3</v>
      </c>
      <c r="T365">
        <f>LOG10(Table1[[#This Row],[Locus_count]]+1)</f>
        <v>0.6020599913279624</v>
      </c>
      <c r="U365">
        <f>(Table1[[#This Row],[log_Locus_count]]-MIN(Table1[log_Locus_count]))/(MAX(Table1[log_Locus_count])-MIN(Table1[log_Locus_count]))</f>
        <v>0.66666666666666674</v>
      </c>
      <c r="V365" t="s">
        <v>867</v>
      </c>
      <c r="W365">
        <v>16</v>
      </c>
      <c r="X365">
        <f>LOG10(Table1[[#This Row],[Alleles_count]]+1)</f>
        <v>1.2304489213782739</v>
      </c>
      <c r="Y365">
        <f>(Table1[[#This Row],[log_Alleles_count]]-MIN(Table1[log_Alleles_count]))/(MAX(Table1[log_Alleles_count])-MIN(Table1[log_Alleles_count]))</f>
        <v>0.60511190451968278</v>
      </c>
      <c r="Z365">
        <v>0.99950000000000006</v>
      </c>
      <c r="AA365">
        <v>0.9919</v>
      </c>
      <c r="AB365">
        <v>0.73519999999999996</v>
      </c>
      <c r="AC365">
        <v>0.22670000000000001</v>
      </c>
      <c r="AD365" t="s">
        <v>82</v>
      </c>
      <c r="AE365" t="s">
        <v>82</v>
      </c>
      <c r="AF365">
        <v>0</v>
      </c>
      <c r="AG365">
        <v>1</v>
      </c>
      <c r="AH365" t="s">
        <v>868</v>
      </c>
      <c r="AI365" t="s">
        <v>869</v>
      </c>
      <c r="AJ365" t="s">
        <v>870</v>
      </c>
      <c r="AK365">
        <v>6</v>
      </c>
      <c r="AL365" t="s">
        <v>236</v>
      </c>
      <c r="AM365" s="10">
        <v>1</v>
      </c>
      <c r="AN365">
        <f>(Table1[[#This Row],[HEG_expr_score]]-MIN(Table1[HEG_expr_score]))/(MAX(Table1[HEG_expr_score])-MIN(Table1[HEG_expr_score]))</f>
        <v>0.33333333333333331</v>
      </c>
      <c r="AO365">
        <f t="shared" si="5"/>
        <v>4.202715909021526</v>
      </c>
      <c r="AP365">
        <v>208</v>
      </c>
    </row>
    <row r="366" spans="1:42" hidden="1" x14ac:dyDescent="0.3">
      <c r="A366">
        <v>125165</v>
      </c>
      <c r="B366" t="s">
        <v>2408</v>
      </c>
      <c r="C366">
        <f>LEN(Table1[[#This Row],[TCE_sequence]])</f>
        <v>19</v>
      </c>
      <c r="D366" t="s">
        <v>2409</v>
      </c>
      <c r="E366">
        <v>2</v>
      </c>
      <c r="F366">
        <f>LOG10(Table1[[#This Row],[Mtb_NP_Prtn_count]]+1)</f>
        <v>0.47712125471966244</v>
      </c>
      <c r="G366">
        <f>(Table1[[#This Row],[log_Mtb_NP_Prtn_count]]-MIN(Table1[log_Mtb_NP_Prtn_count]))/(MAX(Table1[log_Mtb_NP_Prtn_count])-MIN(Table1[log_Mtb_NP_Prtn_count]))</f>
        <v>0.36672579134208461</v>
      </c>
      <c r="H366" t="s">
        <v>2410</v>
      </c>
      <c r="I366">
        <v>2</v>
      </c>
      <c r="J366" t="s">
        <v>82</v>
      </c>
      <c r="K366">
        <v>0</v>
      </c>
      <c r="L366" t="s">
        <v>2411</v>
      </c>
      <c r="M366">
        <v>2</v>
      </c>
      <c r="N366" t="s">
        <v>496</v>
      </c>
      <c r="O366" t="s">
        <v>496</v>
      </c>
      <c r="P366" t="s">
        <v>495</v>
      </c>
      <c r="Q366" t="s">
        <v>496</v>
      </c>
      <c r="R366" t="s">
        <v>406</v>
      </c>
      <c r="S366">
        <v>2</v>
      </c>
      <c r="T366">
        <f>LOG10(Table1[[#This Row],[Locus_count]]+1)</f>
        <v>0.47712125471966244</v>
      </c>
      <c r="U366">
        <f>(Table1[[#This Row],[log_Locus_count]]-MIN(Table1[log_Locus_count]))/(MAX(Table1[log_Locus_count])-MIN(Table1[log_Locus_count]))</f>
        <v>0.52832083357371873</v>
      </c>
      <c r="V366" t="s">
        <v>2412</v>
      </c>
      <c r="W366">
        <v>6</v>
      </c>
      <c r="X366">
        <f>LOG10(Table1[[#This Row],[Alleles_count]]+1)</f>
        <v>0.84509804001425681</v>
      </c>
      <c r="Y366">
        <f>(Table1[[#This Row],[log_Alleles_count]]-MIN(Table1[log_Alleles_count]))/(MAX(Table1[log_Alleles_count])-MIN(Table1[log_Alleles_count]))</f>
        <v>0.41560350504112153</v>
      </c>
      <c r="Z366">
        <v>0.78110000000000002</v>
      </c>
      <c r="AA366">
        <v>0.70169999999999999</v>
      </c>
      <c r="AB366">
        <v>0.68589999999999995</v>
      </c>
      <c r="AC366">
        <v>0.41710000000000003</v>
      </c>
      <c r="AD366" t="s">
        <v>82</v>
      </c>
      <c r="AE366" t="s">
        <v>82</v>
      </c>
      <c r="AF366">
        <v>0</v>
      </c>
      <c r="AG366">
        <v>0.99629999999999996</v>
      </c>
      <c r="AH366" t="s">
        <v>2413</v>
      </c>
      <c r="AI366" t="s">
        <v>2410</v>
      </c>
      <c r="AJ366" t="s">
        <v>2414</v>
      </c>
      <c r="AK366">
        <v>2</v>
      </c>
      <c r="AL366" t="s">
        <v>236</v>
      </c>
      <c r="AM366" s="10">
        <v>1</v>
      </c>
      <c r="AN366">
        <f>(Table1[[#This Row],[HEG_expr_score]]-MIN(Table1[HEG_expr_score]))/(MAX(Table1[HEG_expr_score])-MIN(Table1[HEG_expr_score]))</f>
        <v>0.33333333333333331</v>
      </c>
      <c r="AO366">
        <f t="shared" si="5"/>
        <v>3.4213834632902587</v>
      </c>
      <c r="AP366">
        <v>400</v>
      </c>
    </row>
    <row r="367" spans="1:42" hidden="1" x14ac:dyDescent="0.3">
      <c r="A367">
        <v>126028</v>
      </c>
      <c r="B367" t="s">
        <v>2005</v>
      </c>
      <c r="C367">
        <f>LEN(Table1[[#This Row],[TCE_sequence]])</f>
        <v>9</v>
      </c>
      <c r="D367" t="s">
        <v>208</v>
      </c>
      <c r="E367">
        <v>1</v>
      </c>
      <c r="F367">
        <f>LOG10(Table1[[#This Row],[Mtb_NP_Prtn_count]]+1)</f>
        <v>0.3010299956639812</v>
      </c>
      <c r="G367">
        <f>(Table1[[#This Row],[log_Mtb_NP_Prtn_count]]-MIN(Table1[log_Mtb_NP_Prtn_count]))/(MAX(Table1[log_Mtb_NP_Prtn_count])-MIN(Table1[log_Mtb_NP_Prtn_count]))</f>
        <v>0.23137821315975918</v>
      </c>
      <c r="H367" t="s">
        <v>357</v>
      </c>
      <c r="I367">
        <v>1</v>
      </c>
      <c r="J367" t="s">
        <v>82</v>
      </c>
      <c r="K367">
        <v>0</v>
      </c>
      <c r="L367" t="s">
        <v>2006</v>
      </c>
      <c r="M367">
        <v>99</v>
      </c>
      <c r="N367" t="s">
        <v>496</v>
      </c>
      <c r="O367" t="s">
        <v>496</v>
      </c>
      <c r="P367" t="s">
        <v>495</v>
      </c>
      <c r="Q367" t="s">
        <v>496</v>
      </c>
      <c r="R367" t="s">
        <v>416</v>
      </c>
      <c r="S367">
        <v>4</v>
      </c>
      <c r="T367">
        <f>LOG10(Table1[[#This Row],[Locus_count]]+1)</f>
        <v>0.69897000433601886</v>
      </c>
      <c r="U367">
        <f>(Table1[[#This Row],[log_Locus_count]]-MIN(Table1[log_Locus_count]))/(MAX(Table1[log_Locus_count])-MIN(Table1[log_Locus_count]))</f>
        <v>0.77397603162912088</v>
      </c>
      <c r="V367" t="s">
        <v>2007</v>
      </c>
      <c r="W367">
        <v>40</v>
      </c>
      <c r="X367">
        <f>LOG10(Table1[[#This Row],[Alleles_count]]+1)</f>
        <v>1.6127838567197355</v>
      </c>
      <c r="Y367">
        <f>(Table1[[#This Row],[log_Alleles_count]]-MIN(Table1[log_Alleles_count]))/(MAX(Table1[log_Alleles_count])-MIN(Table1[log_Alleles_count]))</f>
        <v>0.7931371178131621</v>
      </c>
      <c r="Z367">
        <v>1</v>
      </c>
      <c r="AA367">
        <v>0.99990000000000001</v>
      </c>
      <c r="AB367">
        <v>0.99680000000000002</v>
      </c>
      <c r="AC367">
        <v>0.67300000000000004</v>
      </c>
      <c r="AD367" t="s">
        <v>82</v>
      </c>
      <c r="AE367" t="s">
        <v>82</v>
      </c>
      <c r="AF367">
        <v>0</v>
      </c>
      <c r="AG367">
        <v>0.97799999999999998</v>
      </c>
      <c r="AH367" t="s">
        <v>604</v>
      </c>
      <c r="AI367" t="s">
        <v>357</v>
      </c>
      <c r="AJ367" t="s">
        <v>2008</v>
      </c>
      <c r="AK367">
        <v>1</v>
      </c>
      <c r="AL367" t="s">
        <v>236</v>
      </c>
      <c r="AM367" s="12">
        <v>1</v>
      </c>
      <c r="AN367">
        <f>(Table1[[#This Row],[HEG_expr_score]]-MIN(Table1[HEG_expr_score]))/(MAX(Table1[HEG_expr_score])-MIN(Table1[HEG_expr_score]))</f>
        <v>0.33333333333333331</v>
      </c>
      <c r="AO367">
        <f t="shared" si="5"/>
        <v>4.1098246959353748</v>
      </c>
      <c r="AP367">
        <v>243</v>
      </c>
    </row>
    <row r="368" spans="1:42" hidden="1" x14ac:dyDescent="0.3">
      <c r="A368">
        <v>136142</v>
      </c>
      <c r="B368" t="s">
        <v>2043</v>
      </c>
      <c r="C368">
        <f>LEN(Table1[[#This Row],[TCE_sequence]])</f>
        <v>9</v>
      </c>
      <c r="D368" t="s">
        <v>170</v>
      </c>
      <c r="E368">
        <v>1</v>
      </c>
      <c r="F368">
        <f>LOG10(Table1[[#This Row],[Mtb_NP_Prtn_count]]+1)</f>
        <v>0.3010299956639812</v>
      </c>
      <c r="G368">
        <f>(Table1[[#This Row],[log_Mtb_NP_Prtn_count]]-MIN(Table1[log_Mtb_NP_Prtn_count]))/(MAX(Table1[log_Mtb_NP_Prtn_count])-MIN(Table1[log_Mtb_NP_Prtn_count]))</f>
        <v>0.23137821315975918</v>
      </c>
      <c r="H368" t="s">
        <v>327</v>
      </c>
      <c r="I368">
        <v>1</v>
      </c>
      <c r="J368" t="s">
        <v>82</v>
      </c>
      <c r="K368">
        <v>0</v>
      </c>
      <c r="L368" t="s">
        <v>82</v>
      </c>
      <c r="M368">
        <v>0</v>
      </c>
      <c r="N368" t="s">
        <v>495</v>
      </c>
      <c r="O368" t="s">
        <v>496</v>
      </c>
      <c r="P368" t="s">
        <v>496</v>
      </c>
      <c r="Q368" t="s">
        <v>496</v>
      </c>
      <c r="R368" t="s">
        <v>396</v>
      </c>
      <c r="S368">
        <v>4</v>
      </c>
      <c r="T368">
        <f>LOG10(Table1[[#This Row],[Locus_count]]+1)</f>
        <v>0.69897000433601886</v>
      </c>
      <c r="U368">
        <f>(Table1[[#This Row],[log_Locus_count]]-MIN(Table1[log_Locus_count]))/(MAX(Table1[log_Locus_count])-MIN(Table1[log_Locus_count]))</f>
        <v>0.77397603162912088</v>
      </c>
      <c r="V368" t="s">
        <v>2044</v>
      </c>
      <c r="W368">
        <v>31</v>
      </c>
      <c r="X368">
        <f>LOG10(Table1[[#This Row],[Alleles_count]]+1)</f>
        <v>1.505149978319906</v>
      </c>
      <c r="Y368">
        <f>(Table1[[#This Row],[log_Alleles_count]]-MIN(Table1[log_Alleles_count]))/(MAX(Table1[log_Alleles_count])-MIN(Table1[log_Alleles_count]))</f>
        <v>0.74020477741466306</v>
      </c>
      <c r="Z368">
        <v>0.99460000000000004</v>
      </c>
      <c r="AA368">
        <v>0.99539999999999995</v>
      </c>
      <c r="AB368">
        <v>0.98709999999999998</v>
      </c>
      <c r="AC368">
        <v>0.53049999999999997</v>
      </c>
      <c r="AD368" t="s">
        <v>82</v>
      </c>
      <c r="AE368" t="s">
        <v>82</v>
      </c>
      <c r="AF368">
        <v>0</v>
      </c>
      <c r="AG368">
        <v>0.99270000000000003</v>
      </c>
      <c r="AH368" t="s">
        <v>530</v>
      </c>
      <c r="AI368" t="s">
        <v>327</v>
      </c>
      <c r="AJ368" t="s">
        <v>673</v>
      </c>
      <c r="AK368">
        <v>1</v>
      </c>
      <c r="AL368" t="s">
        <v>236</v>
      </c>
      <c r="AM368" s="12">
        <v>1</v>
      </c>
      <c r="AN368">
        <f>(Table1[[#This Row],[HEG_expr_score]]-MIN(Table1[HEG_expr_score]))/(MAX(Table1[HEG_expr_score])-MIN(Table1[HEG_expr_score]))</f>
        <v>0.33333333333333331</v>
      </c>
      <c r="AO368">
        <f t="shared" si="5"/>
        <v>4.0661923555368764</v>
      </c>
      <c r="AP368">
        <v>257</v>
      </c>
    </row>
    <row r="369" spans="1:42" hidden="1" x14ac:dyDescent="0.3">
      <c r="A369">
        <v>137437</v>
      </c>
      <c r="B369" t="s">
        <v>1717</v>
      </c>
      <c r="C369">
        <f>LEN(Table1[[#This Row],[TCE_sequence]])</f>
        <v>11</v>
      </c>
      <c r="D369" t="s">
        <v>889</v>
      </c>
      <c r="E369">
        <v>4</v>
      </c>
      <c r="F369">
        <f>LOG10(Table1[[#This Row],[Mtb_NP_Prtn_count]]+1)</f>
        <v>0.69897000433601886</v>
      </c>
      <c r="G369">
        <f>(Table1[[#This Row],[log_Mtb_NP_Prtn_count]]-MIN(Table1[log_Mtb_NP_Prtn_count]))/(MAX(Table1[log_Mtb_NP_Prtn_count])-MIN(Table1[log_Mtb_NP_Prtn_count]))</f>
        <v>0.5372435736804817</v>
      </c>
      <c r="H369" t="s">
        <v>890</v>
      </c>
      <c r="I369">
        <v>5</v>
      </c>
      <c r="J369" t="s">
        <v>1718</v>
      </c>
      <c r="K369">
        <v>1</v>
      </c>
      <c r="L369" t="s">
        <v>82</v>
      </c>
      <c r="M369">
        <v>0</v>
      </c>
      <c r="N369" t="s">
        <v>496</v>
      </c>
      <c r="O369" t="s">
        <v>495</v>
      </c>
      <c r="P369" t="s">
        <v>496</v>
      </c>
      <c r="Q369" t="s">
        <v>496</v>
      </c>
      <c r="R369" t="s">
        <v>385</v>
      </c>
      <c r="S369">
        <v>3</v>
      </c>
      <c r="T369">
        <f>LOG10(Table1[[#This Row],[Locus_count]]+1)</f>
        <v>0.6020599913279624</v>
      </c>
      <c r="U369">
        <f>(Table1[[#This Row],[log_Locus_count]]-MIN(Table1[log_Locus_count]))/(MAX(Table1[log_Locus_count])-MIN(Table1[log_Locus_count]))</f>
        <v>0.66666666666666674</v>
      </c>
      <c r="V369" t="s">
        <v>1719</v>
      </c>
      <c r="W369">
        <v>23</v>
      </c>
      <c r="X369">
        <f>LOG10(Table1[[#This Row],[Alleles_count]]+1)</f>
        <v>1.3802112417116059</v>
      </c>
      <c r="Y369">
        <f>(Table1[[#This Row],[log_Alleles_count]]-MIN(Table1[log_Alleles_count]))/(MAX(Table1[log_Alleles_count])-MIN(Table1[log_Alleles_count]))</f>
        <v>0.67876222946017606</v>
      </c>
      <c r="Z369">
        <v>0.79100000000000004</v>
      </c>
      <c r="AA369">
        <v>0.76880000000000004</v>
      </c>
      <c r="AB369">
        <v>0.85799999999999998</v>
      </c>
      <c r="AC369">
        <v>0.62450000000000006</v>
      </c>
      <c r="AD369" t="s">
        <v>82</v>
      </c>
      <c r="AE369" t="s">
        <v>82</v>
      </c>
      <c r="AF369">
        <v>0</v>
      </c>
      <c r="AG369">
        <v>1</v>
      </c>
      <c r="AH369" t="s">
        <v>893</v>
      </c>
      <c r="AI369" t="s">
        <v>1720</v>
      </c>
      <c r="AJ369" t="s">
        <v>1721</v>
      </c>
      <c r="AK369">
        <v>5</v>
      </c>
      <c r="AL369" t="s">
        <v>238</v>
      </c>
      <c r="AM369" s="12">
        <v>2</v>
      </c>
      <c r="AN369">
        <f>(Table1[[#This Row],[HEG_expr_score]]-MIN(Table1[HEG_expr_score]))/(MAX(Table1[HEG_expr_score])-MIN(Table1[HEG_expr_score]))</f>
        <v>0.66666666666666663</v>
      </c>
      <c r="AO369">
        <f t="shared" si="5"/>
        <v>4.3403391364739914</v>
      </c>
      <c r="AP369">
        <v>151</v>
      </c>
    </row>
    <row r="370" spans="1:42" hidden="1" x14ac:dyDescent="0.3">
      <c r="A370">
        <v>140541</v>
      </c>
      <c r="B370" t="s">
        <v>2258</v>
      </c>
      <c r="C370">
        <f>LEN(Table1[[#This Row],[TCE_sequence]])</f>
        <v>9</v>
      </c>
      <c r="D370" t="s">
        <v>188</v>
      </c>
      <c r="E370">
        <v>1</v>
      </c>
      <c r="F370">
        <f>LOG10(Table1[[#This Row],[Mtb_NP_Prtn_count]]+1)</f>
        <v>0.3010299956639812</v>
      </c>
      <c r="G370">
        <f>(Table1[[#This Row],[log_Mtb_NP_Prtn_count]]-MIN(Table1[log_Mtb_NP_Prtn_count]))/(MAX(Table1[log_Mtb_NP_Prtn_count])-MIN(Table1[log_Mtb_NP_Prtn_count]))</f>
        <v>0.23137821315975918</v>
      </c>
      <c r="H370" t="s">
        <v>373</v>
      </c>
      <c r="I370">
        <v>1</v>
      </c>
      <c r="J370" t="s">
        <v>82</v>
      </c>
      <c r="K370">
        <v>0</v>
      </c>
      <c r="L370" t="s">
        <v>82</v>
      </c>
      <c r="M370">
        <v>0</v>
      </c>
      <c r="N370" t="s">
        <v>495</v>
      </c>
      <c r="O370" t="s">
        <v>496</v>
      </c>
      <c r="P370" t="s">
        <v>496</v>
      </c>
      <c r="Q370" t="s">
        <v>496</v>
      </c>
      <c r="R370" t="s">
        <v>385</v>
      </c>
      <c r="S370">
        <v>3</v>
      </c>
      <c r="T370">
        <f>LOG10(Table1[[#This Row],[Locus_count]]+1)</f>
        <v>0.6020599913279624</v>
      </c>
      <c r="U370">
        <f>(Table1[[#This Row],[log_Locus_count]]-MIN(Table1[log_Locus_count]))/(MAX(Table1[log_Locus_count])-MIN(Table1[log_Locus_count]))</f>
        <v>0.66666666666666674</v>
      </c>
      <c r="V370" t="s">
        <v>2259</v>
      </c>
      <c r="W370">
        <v>9</v>
      </c>
      <c r="X370">
        <f>LOG10(Table1[[#This Row],[Alleles_count]]+1)</f>
        <v>1</v>
      </c>
      <c r="Y370">
        <f>(Table1[[#This Row],[log_Alleles_count]]-MIN(Table1[log_Alleles_count]))/(MAX(Table1[log_Alleles_count])-MIN(Table1[log_Alleles_count]))</f>
        <v>0.49178140921272318</v>
      </c>
      <c r="Z370">
        <v>0.65980000000000005</v>
      </c>
      <c r="AA370">
        <v>0.48010000000000003</v>
      </c>
      <c r="AB370">
        <v>0.51559999999999995</v>
      </c>
      <c r="AC370">
        <v>0.33460000000000001</v>
      </c>
      <c r="AD370" t="s">
        <v>82</v>
      </c>
      <c r="AE370" t="s">
        <v>82</v>
      </c>
      <c r="AF370">
        <v>0</v>
      </c>
      <c r="AG370">
        <v>0.98899999999999999</v>
      </c>
      <c r="AH370" t="s">
        <v>613</v>
      </c>
      <c r="AI370" t="s">
        <v>373</v>
      </c>
      <c r="AJ370" t="s">
        <v>2260</v>
      </c>
      <c r="AK370">
        <v>1</v>
      </c>
      <c r="AL370" t="s">
        <v>238</v>
      </c>
      <c r="AM370" s="12">
        <v>2</v>
      </c>
      <c r="AN370">
        <f>(Table1[[#This Row],[HEG_expr_score]]-MIN(Table1[HEG_expr_score]))/(MAX(Table1[HEG_expr_score])-MIN(Table1[HEG_expr_score]))</f>
        <v>0.66666666666666663</v>
      </c>
      <c r="AO370">
        <f t="shared" si="5"/>
        <v>3.7052929557058154</v>
      </c>
      <c r="AP370">
        <v>342</v>
      </c>
    </row>
    <row r="371" spans="1:42" hidden="1" x14ac:dyDescent="0.3">
      <c r="A371">
        <v>140542</v>
      </c>
      <c r="B371" t="s">
        <v>2675</v>
      </c>
      <c r="C371">
        <f>LEN(Table1[[#This Row],[TCE_sequence]])</f>
        <v>9</v>
      </c>
      <c r="D371" t="s">
        <v>198</v>
      </c>
      <c r="E371">
        <v>1</v>
      </c>
      <c r="F371">
        <f>LOG10(Table1[[#This Row],[Mtb_NP_Prtn_count]]+1)</f>
        <v>0.3010299956639812</v>
      </c>
      <c r="G371">
        <f>(Table1[[#This Row],[log_Mtb_NP_Prtn_count]]-MIN(Table1[log_Mtb_NP_Prtn_count]))/(MAX(Table1[log_Mtb_NP_Prtn_count])-MIN(Table1[log_Mtb_NP_Prtn_count]))</f>
        <v>0.23137821315975918</v>
      </c>
      <c r="H371" t="s">
        <v>367</v>
      </c>
      <c r="I371">
        <v>1</v>
      </c>
      <c r="J371" t="s">
        <v>82</v>
      </c>
      <c r="K371">
        <v>0</v>
      </c>
      <c r="L371" t="s">
        <v>82</v>
      </c>
      <c r="M371">
        <v>0</v>
      </c>
      <c r="N371" t="s">
        <v>495</v>
      </c>
      <c r="O371" t="s">
        <v>496</v>
      </c>
      <c r="P371" t="s">
        <v>496</v>
      </c>
      <c r="Q371" t="s">
        <v>496</v>
      </c>
      <c r="R371" t="s">
        <v>384</v>
      </c>
      <c r="S371">
        <v>2</v>
      </c>
      <c r="T371">
        <f>LOG10(Table1[[#This Row],[Locus_count]]+1)</f>
        <v>0.47712125471966244</v>
      </c>
      <c r="U371">
        <f>(Table1[[#This Row],[log_Locus_count]]-MIN(Table1[log_Locus_count]))/(MAX(Table1[log_Locus_count])-MIN(Table1[log_Locus_count]))</f>
        <v>0.52832083357371873</v>
      </c>
      <c r="V371" t="s">
        <v>2538</v>
      </c>
      <c r="W371">
        <v>3</v>
      </c>
      <c r="X371">
        <f>LOG10(Table1[[#This Row],[Alleles_count]]+1)</f>
        <v>0.6020599913279624</v>
      </c>
      <c r="Y371">
        <f>(Table1[[#This Row],[log_Alleles_count]]-MIN(Table1[log_Alleles_count]))/(MAX(Table1[log_Alleles_count])-MIN(Table1[log_Alleles_count]))</f>
        <v>0.29608191096586522</v>
      </c>
      <c r="Z371">
        <v>0.43519999999999998</v>
      </c>
      <c r="AA371">
        <v>0.24979999999999999</v>
      </c>
      <c r="AB371">
        <v>0.22550000000000001</v>
      </c>
      <c r="AC371">
        <v>0.33460000000000001</v>
      </c>
      <c r="AD371" t="s">
        <v>82</v>
      </c>
      <c r="AE371" t="s">
        <v>82</v>
      </c>
      <c r="AF371">
        <v>0</v>
      </c>
      <c r="AG371">
        <v>0.98899999999999999</v>
      </c>
      <c r="AH371" t="s">
        <v>2676</v>
      </c>
      <c r="AI371" t="s">
        <v>367</v>
      </c>
      <c r="AJ371" t="s">
        <v>2677</v>
      </c>
      <c r="AK371">
        <v>1</v>
      </c>
      <c r="AL371" t="s">
        <v>236</v>
      </c>
      <c r="AM371" s="12">
        <v>1</v>
      </c>
      <c r="AN371">
        <f>(Table1[[#This Row],[HEG_expr_score]]-MIN(Table1[HEG_expr_score]))/(MAX(Table1[HEG_expr_score])-MIN(Table1[HEG_expr_score]))</f>
        <v>0.33333333333333331</v>
      </c>
      <c r="AO371">
        <f t="shared" si="5"/>
        <v>2.8133142910326767</v>
      </c>
      <c r="AP371">
        <v>499</v>
      </c>
    </row>
    <row r="372" spans="1:42" hidden="1" x14ac:dyDescent="0.3">
      <c r="A372">
        <v>140543</v>
      </c>
      <c r="B372" t="s">
        <v>873</v>
      </c>
      <c r="C372">
        <f>LEN(Table1[[#This Row],[TCE_sequence]])</f>
        <v>9</v>
      </c>
      <c r="D372" t="s">
        <v>138</v>
      </c>
      <c r="E372">
        <v>1</v>
      </c>
      <c r="F372">
        <f>LOG10(Table1[[#This Row],[Mtb_NP_Prtn_count]]+1)</f>
        <v>0.3010299956639812</v>
      </c>
      <c r="G372">
        <f>(Table1[[#This Row],[log_Mtb_NP_Prtn_count]]-MIN(Table1[log_Mtb_NP_Prtn_count]))/(MAX(Table1[log_Mtb_NP_Prtn_count])-MIN(Table1[log_Mtb_NP_Prtn_count]))</f>
        <v>0.23137821315975918</v>
      </c>
      <c r="H372" t="s">
        <v>332</v>
      </c>
      <c r="I372">
        <v>1</v>
      </c>
      <c r="J372" t="s">
        <v>82</v>
      </c>
      <c r="K372">
        <v>0</v>
      </c>
      <c r="L372" t="s">
        <v>874</v>
      </c>
      <c r="M372">
        <v>1</v>
      </c>
      <c r="N372" t="s">
        <v>496</v>
      </c>
      <c r="O372" t="s">
        <v>496</v>
      </c>
      <c r="P372" t="s">
        <v>495</v>
      </c>
      <c r="Q372" t="s">
        <v>496</v>
      </c>
      <c r="R372" t="s">
        <v>416</v>
      </c>
      <c r="S372">
        <v>4</v>
      </c>
      <c r="T372">
        <f>LOG10(Table1[[#This Row],[Locus_count]]+1)</f>
        <v>0.69897000433601886</v>
      </c>
      <c r="U372">
        <f>(Table1[[#This Row],[log_Locus_count]]-MIN(Table1[log_Locus_count]))/(MAX(Table1[log_Locus_count])-MIN(Table1[log_Locus_count]))</f>
        <v>0.77397603162912088</v>
      </c>
      <c r="V372" t="s">
        <v>875</v>
      </c>
      <c r="W372">
        <v>13</v>
      </c>
      <c r="X372">
        <f>LOG10(Table1[[#This Row],[Alleles_count]]+1)</f>
        <v>1.146128035678238</v>
      </c>
      <c r="Y372">
        <f>(Table1[[#This Row],[log_Alleles_count]]-MIN(Table1[log_Alleles_count]))/(MAX(Table1[log_Alleles_count])-MIN(Table1[log_Alleles_count]))</f>
        <v>0.56364446052405415</v>
      </c>
      <c r="Z372">
        <v>0.99980000000000002</v>
      </c>
      <c r="AA372">
        <v>0.99880000000000002</v>
      </c>
      <c r="AB372">
        <v>0.84099999999999997</v>
      </c>
      <c r="AC372">
        <v>0.45379999999999998</v>
      </c>
      <c r="AD372" t="s">
        <v>82</v>
      </c>
      <c r="AE372" t="s">
        <v>82</v>
      </c>
      <c r="AF372">
        <v>0</v>
      </c>
      <c r="AG372">
        <v>0.98170000000000002</v>
      </c>
      <c r="AH372" t="s">
        <v>876</v>
      </c>
      <c r="AI372" t="s">
        <v>332</v>
      </c>
      <c r="AJ372" t="s">
        <v>877</v>
      </c>
      <c r="AK372">
        <v>1</v>
      </c>
      <c r="AL372" t="s">
        <v>234</v>
      </c>
      <c r="AM372" s="12">
        <v>2</v>
      </c>
      <c r="AN372">
        <f>(Table1[[#This Row],[HEG_expr_score]]-MIN(Table1[HEG_expr_score]))/(MAX(Table1[HEG_expr_score])-MIN(Table1[HEG_expr_score]))</f>
        <v>0.66666666666666663</v>
      </c>
      <c r="AO372">
        <f t="shared" si="5"/>
        <v>4.2171653719796014</v>
      </c>
      <c r="AP372">
        <v>202</v>
      </c>
    </row>
    <row r="373" spans="1:42" hidden="1" x14ac:dyDescent="0.3">
      <c r="A373">
        <v>140561</v>
      </c>
      <c r="B373" t="s">
        <v>2859</v>
      </c>
      <c r="C373">
        <f>LEN(Table1[[#This Row],[TCE_sequence]])</f>
        <v>9</v>
      </c>
      <c r="D373" t="s">
        <v>175</v>
      </c>
      <c r="E373">
        <v>1</v>
      </c>
      <c r="F373">
        <f>LOG10(Table1[[#This Row],[Mtb_NP_Prtn_count]]+1)</f>
        <v>0.3010299956639812</v>
      </c>
      <c r="G373">
        <f>(Table1[[#This Row],[log_Mtb_NP_Prtn_count]]-MIN(Table1[log_Mtb_NP_Prtn_count]))/(MAX(Table1[log_Mtb_NP_Prtn_count])-MIN(Table1[log_Mtb_NP_Prtn_count]))</f>
        <v>0.23137821315975918</v>
      </c>
      <c r="H373" t="s">
        <v>330</v>
      </c>
      <c r="I373">
        <v>1</v>
      </c>
      <c r="J373" t="s">
        <v>82</v>
      </c>
      <c r="K373">
        <v>0</v>
      </c>
      <c r="L373" t="s">
        <v>82</v>
      </c>
      <c r="M373">
        <v>0</v>
      </c>
      <c r="N373" t="s">
        <v>495</v>
      </c>
      <c r="O373" t="s">
        <v>496</v>
      </c>
      <c r="P373" t="s">
        <v>496</v>
      </c>
      <c r="Q373" t="s">
        <v>496</v>
      </c>
      <c r="R373" t="s">
        <v>384</v>
      </c>
      <c r="S373">
        <v>2</v>
      </c>
      <c r="T373">
        <f>LOG10(Table1[[#This Row],[Locus_count]]+1)</f>
        <v>0.47712125471966244</v>
      </c>
      <c r="U373">
        <f>(Table1[[#This Row],[log_Locus_count]]-MIN(Table1[log_Locus_count]))/(MAX(Table1[log_Locus_count])-MIN(Table1[log_Locus_count]))</f>
        <v>0.52832083357371873</v>
      </c>
      <c r="V373" t="s">
        <v>2860</v>
      </c>
      <c r="W373">
        <v>2</v>
      </c>
      <c r="X373">
        <f>LOG10(Table1[[#This Row],[Alleles_count]]+1)</f>
        <v>0.47712125471966244</v>
      </c>
      <c r="Y373">
        <f>(Table1[[#This Row],[log_Alleles_count]]-MIN(Table1[log_Alleles_count]))/(MAX(Table1[log_Alleles_count])-MIN(Table1[log_Alleles_count]))</f>
        <v>0.23463936301137822</v>
      </c>
      <c r="Z373">
        <v>9.2999999999999999E-2</v>
      </c>
      <c r="AA373">
        <v>7.6399999999999996E-2</v>
      </c>
      <c r="AB373">
        <v>2.6100000000000002E-2</v>
      </c>
      <c r="AC373">
        <v>0</v>
      </c>
      <c r="AD373" t="s">
        <v>82</v>
      </c>
      <c r="AE373" t="s">
        <v>82</v>
      </c>
      <c r="AF373">
        <v>0</v>
      </c>
      <c r="AG373">
        <v>0.6593</v>
      </c>
      <c r="AH373" t="s">
        <v>2861</v>
      </c>
      <c r="AI373" t="s">
        <v>330</v>
      </c>
      <c r="AJ373" t="s">
        <v>2862</v>
      </c>
      <c r="AK373">
        <v>1</v>
      </c>
      <c r="AL373" t="s">
        <v>234</v>
      </c>
      <c r="AM373" s="10">
        <v>2</v>
      </c>
      <c r="AN373">
        <f>(Table1[[#This Row],[HEG_expr_score]]-MIN(Table1[HEG_expr_score]))/(MAX(Table1[HEG_expr_score])-MIN(Table1[HEG_expr_score]))</f>
        <v>0.66666666666666663</v>
      </c>
      <c r="AO373">
        <f t="shared" si="5"/>
        <v>2.4133050764115227</v>
      </c>
      <c r="AP373">
        <v>555</v>
      </c>
    </row>
    <row r="374" spans="1:42" hidden="1" x14ac:dyDescent="0.3">
      <c r="A374">
        <v>140564</v>
      </c>
      <c r="B374" t="s">
        <v>744</v>
      </c>
      <c r="C374">
        <f>LEN(Table1[[#This Row],[TCE_sequence]])</f>
        <v>9</v>
      </c>
      <c r="D374" t="s">
        <v>745</v>
      </c>
      <c r="E374">
        <v>4</v>
      </c>
      <c r="F374">
        <f>LOG10(Table1[[#This Row],[Mtb_NP_Prtn_count]]+1)</f>
        <v>0.69897000433601886</v>
      </c>
      <c r="G374">
        <f>(Table1[[#This Row],[log_Mtb_NP_Prtn_count]]-MIN(Table1[log_Mtb_NP_Prtn_count]))/(MAX(Table1[log_Mtb_NP_Prtn_count])-MIN(Table1[log_Mtb_NP_Prtn_count]))</f>
        <v>0.5372435736804817</v>
      </c>
      <c r="H374" t="s">
        <v>746</v>
      </c>
      <c r="I374">
        <v>4</v>
      </c>
      <c r="J374" t="s">
        <v>82</v>
      </c>
      <c r="K374">
        <v>0</v>
      </c>
      <c r="L374" t="s">
        <v>82</v>
      </c>
      <c r="M374">
        <v>0</v>
      </c>
      <c r="N374" t="s">
        <v>495</v>
      </c>
      <c r="O374" t="s">
        <v>496</v>
      </c>
      <c r="P374" t="s">
        <v>496</v>
      </c>
      <c r="Q374" t="s">
        <v>496</v>
      </c>
      <c r="R374" t="s">
        <v>385</v>
      </c>
      <c r="S374">
        <v>3</v>
      </c>
      <c r="T374">
        <f>LOG10(Table1[[#This Row],[Locus_count]]+1)</f>
        <v>0.6020599913279624</v>
      </c>
      <c r="U374">
        <f>(Table1[[#This Row],[log_Locus_count]]-MIN(Table1[log_Locus_count]))/(MAX(Table1[log_Locus_count])-MIN(Table1[log_Locus_count]))</f>
        <v>0.66666666666666674</v>
      </c>
      <c r="V374" t="s">
        <v>747</v>
      </c>
      <c r="W374">
        <v>12</v>
      </c>
      <c r="X374">
        <f>LOG10(Table1[[#This Row],[Alleles_count]]+1)</f>
        <v>1.1139433523068367</v>
      </c>
      <c r="Y374">
        <f>(Table1[[#This Row],[log_Alleles_count]]-MIN(Table1[log_Alleles_count]))/(MAX(Table1[log_Alleles_count])-MIN(Table1[log_Alleles_count]))</f>
        <v>0.54781663158060112</v>
      </c>
      <c r="Z374">
        <v>0.69710000000000005</v>
      </c>
      <c r="AA374">
        <v>0.55449999999999999</v>
      </c>
      <c r="AB374">
        <v>0.59930000000000005</v>
      </c>
      <c r="AC374">
        <v>0.43109999999999998</v>
      </c>
      <c r="AD374" t="s">
        <v>82</v>
      </c>
      <c r="AE374" t="s">
        <v>82</v>
      </c>
      <c r="AF374">
        <v>0</v>
      </c>
      <c r="AG374">
        <v>1</v>
      </c>
      <c r="AH374" t="s">
        <v>748</v>
      </c>
      <c r="AI374" t="s">
        <v>749</v>
      </c>
      <c r="AJ374" t="s">
        <v>750</v>
      </c>
      <c r="AK374">
        <v>2</v>
      </c>
      <c r="AL374" t="s">
        <v>236</v>
      </c>
      <c r="AM374" s="10">
        <v>1</v>
      </c>
      <c r="AN374">
        <f>(Table1[[#This Row],[HEG_expr_score]]-MIN(Table1[HEG_expr_score]))/(MAX(Table1[HEG_expr_score])-MIN(Table1[HEG_expr_score]))</f>
        <v>0.33333333333333331</v>
      </c>
      <c r="AO374">
        <f t="shared" si="5"/>
        <v>3.7821602052610834</v>
      </c>
      <c r="AP374">
        <v>325</v>
      </c>
    </row>
    <row r="375" spans="1:42" hidden="1" x14ac:dyDescent="0.3">
      <c r="A375">
        <v>140597</v>
      </c>
      <c r="B375" t="s">
        <v>1377</v>
      </c>
      <c r="C375">
        <f>LEN(Table1[[#This Row],[TCE_sequence]])</f>
        <v>9</v>
      </c>
      <c r="D375" t="s">
        <v>1378</v>
      </c>
      <c r="E375">
        <v>2</v>
      </c>
      <c r="F375">
        <f>LOG10(Table1[[#This Row],[Mtb_NP_Prtn_count]]+1)</f>
        <v>0.47712125471966244</v>
      </c>
      <c r="G375">
        <f>(Table1[[#This Row],[log_Mtb_NP_Prtn_count]]-MIN(Table1[log_Mtb_NP_Prtn_count]))/(MAX(Table1[log_Mtb_NP_Prtn_count])-MIN(Table1[log_Mtb_NP_Prtn_count]))</f>
        <v>0.36672579134208461</v>
      </c>
      <c r="H375" t="s">
        <v>1379</v>
      </c>
      <c r="I375">
        <v>2</v>
      </c>
      <c r="J375" t="s">
        <v>82</v>
      </c>
      <c r="K375">
        <v>0</v>
      </c>
      <c r="L375" t="s">
        <v>1380</v>
      </c>
      <c r="M375">
        <v>1</v>
      </c>
      <c r="N375" t="s">
        <v>496</v>
      </c>
      <c r="O375" t="s">
        <v>496</v>
      </c>
      <c r="P375" t="s">
        <v>495</v>
      </c>
      <c r="Q375" t="s">
        <v>496</v>
      </c>
      <c r="R375" t="s">
        <v>416</v>
      </c>
      <c r="S375">
        <v>4</v>
      </c>
      <c r="T375">
        <f>LOG10(Table1[[#This Row],[Locus_count]]+1)</f>
        <v>0.69897000433601886</v>
      </c>
      <c r="U375">
        <f>(Table1[[#This Row],[log_Locus_count]]-MIN(Table1[log_Locus_count]))/(MAX(Table1[log_Locus_count])-MIN(Table1[log_Locus_count]))</f>
        <v>0.77397603162912088</v>
      </c>
      <c r="V375" t="s">
        <v>1381</v>
      </c>
      <c r="W375">
        <v>35</v>
      </c>
      <c r="X375">
        <f>LOG10(Table1[[#This Row],[Alleles_count]]+1)</f>
        <v>1.5563025007672873</v>
      </c>
      <c r="Y375">
        <f>(Table1[[#This Row],[log_Alleles_count]]-MIN(Table1[log_Alleles_count]))/(MAX(Table1[log_Alleles_count])-MIN(Table1[log_Alleles_count]))</f>
        <v>0.76536063698862167</v>
      </c>
      <c r="Z375">
        <v>1</v>
      </c>
      <c r="AA375">
        <v>0.99990000000000001</v>
      </c>
      <c r="AB375">
        <v>0.98909999999999998</v>
      </c>
      <c r="AC375">
        <v>0.69120000000000004</v>
      </c>
      <c r="AD375" t="s">
        <v>82</v>
      </c>
      <c r="AE375" t="s">
        <v>82</v>
      </c>
      <c r="AF375">
        <v>0</v>
      </c>
      <c r="AG375">
        <v>0.99270000000000003</v>
      </c>
      <c r="AH375" t="s">
        <v>1382</v>
      </c>
      <c r="AI375" t="s">
        <v>361</v>
      </c>
      <c r="AJ375" t="s">
        <v>1383</v>
      </c>
      <c r="AK375">
        <v>1</v>
      </c>
      <c r="AL375" t="s">
        <v>238</v>
      </c>
      <c r="AM375" s="12">
        <v>2</v>
      </c>
      <c r="AN375">
        <f>(Table1[[#This Row],[HEG_expr_score]]-MIN(Table1[HEG_expr_score]))/(MAX(Table1[HEG_expr_score])-MIN(Table1[HEG_expr_score]))</f>
        <v>0.66666666666666663</v>
      </c>
      <c r="AO375">
        <f t="shared" si="5"/>
        <v>4.5654291266264941</v>
      </c>
      <c r="AP375">
        <v>57</v>
      </c>
    </row>
    <row r="376" spans="1:42" hidden="1" x14ac:dyDescent="0.3">
      <c r="A376">
        <v>140599</v>
      </c>
      <c r="B376" t="s">
        <v>2056</v>
      </c>
      <c r="C376">
        <f>LEN(Table1[[#This Row],[TCE_sequence]])</f>
        <v>9</v>
      </c>
      <c r="D376" t="s">
        <v>99</v>
      </c>
      <c r="E376">
        <v>1</v>
      </c>
      <c r="F376">
        <f>LOG10(Table1[[#This Row],[Mtb_NP_Prtn_count]]+1)</f>
        <v>0.3010299956639812</v>
      </c>
      <c r="G376">
        <f>(Table1[[#This Row],[log_Mtb_NP_Prtn_count]]-MIN(Table1[log_Mtb_NP_Prtn_count]))/(MAX(Table1[log_Mtb_NP_Prtn_count])-MIN(Table1[log_Mtb_NP_Prtn_count]))</f>
        <v>0.23137821315975918</v>
      </c>
      <c r="H376" t="s">
        <v>262</v>
      </c>
      <c r="I376">
        <v>1</v>
      </c>
      <c r="J376" t="s">
        <v>82</v>
      </c>
      <c r="K376">
        <v>0</v>
      </c>
      <c r="L376" t="s">
        <v>82</v>
      </c>
      <c r="M376">
        <v>0</v>
      </c>
      <c r="N376" t="s">
        <v>495</v>
      </c>
      <c r="O376" t="s">
        <v>496</v>
      </c>
      <c r="P376" t="s">
        <v>496</v>
      </c>
      <c r="Q376" t="s">
        <v>496</v>
      </c>
      <c r="R376" t="s">
        <v>416</v>
      </c>
      <c r="S376">
        <v>4</v>
      </c>
      <c r="T376">
        <f>LOG10(Table1[[#This Row],[Locus_count]]+1)</f>
        <v>0.69897000433601886</v>
      </c>
      <c r="U376">
        <f>(Table1[[#This Row],[log_Locus_count]]-MIN(Table1[log_Locus_count]))/(MAX(Table1[log_Locus_count])-MIN(Table1[log_Locus_count]))</f>
        <v>0.77397603162912088</v>
      </c>
      <c r="V376" t="s">
        <v>2057</v>
      </c>
      <c r="W376">
        <v>27</v>
      </c>
      <c r="X376">
        <f>LOG10(Table1[[#This Row],[Alleles_count]]+1)</f>
        <v>1.4471580313422192</v>
      </c>
      <c r="Y376">
        <f>(Table1[[#This Row],[log_Alleles_count]]-MIN(Table1[log_Alleles_count]))/(MAX(Table1[log_Alleles_count])-MIN(Table1[log_Alleles_count]))</f>
        <v>0.71168541600698676</v>
      </c>
      <c r="Z376">
        <v>1</v>
      </c>
      <c r="AA376">
        <v>0.99960000000000004</v>
      </c>
      <c r="AB376">
        <v>0.94699999999999995</v>
      </c>
      <c r="AC376">
        <v>0.55120000000000002</v>
      </c>
      <c r="AD376" t="s">
        <v>82</v>
      </c>
      <c r="AE376" t="s">
        <v>82</v>
      </c>
      <c r="AF376">
        <v>0</v>
      </c>
      <c r="AG376">
        <v>0.98899999999999999</v>
      </c>
      <c r="AH376" t="s">
        <v>613</v>
      </c>
      <c r="AI376" t="s">
        <v>262</v>
      </c>
      <c r="AJ376" t="s">
        <v>2058</v>
      </c>
      <c r="AK376">
        <v>1</v>
      </c>
      <c r="AL376" t="s">
        <v>237</v>
      </c>
      <c r="AM376" s="12">
        <v>1</v>
      </c>
      <c r="AN376">
        <f>(Table1[[#This Row],[HEG_expr_score]]-MIN(Table1[HEG_expr_score]))/(MAX(Table1[HEG_expr_score])-MIN(Table1[HEG_expr_score]))</f>
        <v>0.33333333333333331</v>
      </c>
      <c r="AO376">
        <f t="shared" si="5"/>
        <v>4.0393729941291996</v>
      </c>
      <c r="AP376">
        <v>265</v>
      </c>
    </row>
    <row r="377" spans="1:42" hidden="1" x14ac:dyDescent="0.3">
      <c r="A377">
        <v>140600</v>
      </c>
      <c r="B377" t="s">
        <v>2401</v>
      </c>
      <c r="C377">
        <f>LEN(Table1[[#This Row],[TCE_sequence]])</f>
        <v>9</v>
      </c>
      <c r="D377" t="s">
        <v>181</v>
      </c>
      <c r="E377">
        <v>1</v>
      </c>
      <c r="F377">
        <f>LOG10(Table1[[#This Row],[Mtb_NP_Prtn_count]]+1)</f>
        <v>0.3010299956639812</v>
      </c>
      <c r="G377">
        <f>(Table1[[#This Row],[log_Mtb_NP_Prtn_count]]-MIN(Table1[log_Mtb_NP_Prtn_count]))/(MAX(Table1[log_Mtb_NP_Prtn_count])-MIN(Table1[log_Mtb_NP_Prtn_count]))</f>
        <v>0.23137821315975918</v>
      </c>
      <c r="H377" t="s">
        <v>335</v>
      </c>
      <c r="I377">
        <v>1</v>
      </c>
      <c r="J377" t="s">
        <v>82</v>
      </c>
      <c r="K377">
        <v>0</v>
      </c>
      <c r="L377" t="s">
        <v>2402</v>
      </c>
      <c r="M377">
        <v>237</v>
      </c>
      <c r="N377" t="s">
        <v>496</v>
      </c>
      <c r="O377" t="s">
        <v>496</v>
      </c>
      <c r="P377" t="s">
        <v>495</v>
      </c>
      <c r="Q377" t="s">
        <v>496</v>
      </c>
      <c r="R377" t="s">
        <v>385</v>
      </c>
      <c r="S377">
        <v>3</v>
      </c>
      <c r="T377">
        <f>LOG10(Table1[[#This Row],[Locus_count]]+1)</f>
        <v>0.6020599913279624</v>
      </c>
      <c r="U377">
        <f>(Table1[[#This Row],[log_Locus_count]]-MIN(Table1[log_Locus_count]))/(MAX(Table1[log_Locus_count])-MIN(Table1[log_Locus_count]))</f>
        <v>0.66666666666666674</v>
      </c>
      <c r="V377" t="s">
        <v>2403</v>
      </c>
      <c r="W377">
        <v>6</v>
      </c>
      <c r="X377">
        <f>LOG10(Table1[[#This Row],[Alleles_count]]+1)</f>
        <v>0.84509804001425681</v>
      </c>
      <c r="Y377">
        <f>(Table1[[#This Row],[log_Alleles_count]]-MIN(Table1[log_Alleles_count]))/(MAX(Table1[log_Alleles_count])-MIN(Table1[log_Alleles_count]))</f>
        <v>0.41560350504112153</v>
      </c>
      <c r="Z377">
        <v>0.45639999999999997</v>
      </c>
      <c r="AA377">
        <v>0.33810000000000001</v>
      </c>
      <c r="AB377">
        <v>0.39510000000000001</v>
      </c>
      <c r="AC377">
        <v>0.51839999999999997</v>
      </c>
      <c r="AD377" t="s">
        <v>82</v>
      </c>
      <c r="AE377" t="s">
        <v>82</v>
      </c>
      <c r="AF377">
        <v>0</v>
      </c>
      <c r="AG377">
        <v>0.98899999999999999</v>
      </c>
      <c r="AH377" t="s">
        <v>613</v>
      </c>
      <c r="AI377" t="s">
        <v>335</v>
      </c>
      <c r="AJ377" t="s">
        <v>2404</v>
      </c>
      <c r="AK377">
        <v>1</v>
      </c>
      <c r="AL377" t="s">
        <v>234</v>
      </c>
      <c r="AM377" s="10">
        <v>2</v>
      </c>
      <c r="AN377">
        <f>(Table1[[#This Row],[HEG_expr_score]]-MIN(Table1[HEG_expr_score]))/(MAX(Table1[HEG_expr_score])-MIN(Table1[HEG_expr_score]))</f>
        <v>0.66666666666666663</v>
      </c>
      <c r="AO377">
        <f t="shared" si="5"/>
        <v>3.4257150515342136</v>
      </c>
      <c r="AP377">
        <v>398</v>
      </c>
    </row>
    <row r="378" spans="1:42" hidden="1" x14ac:dyDescent="0.3">
      <c r="A378">
        <v>140615</v>
      </c>
      <c r="B378" t="s">
        <v>2015</v>
      </c>
      <c r="C378">
        <f>LEN(Table1[[#This Row],[TCE_sequence]])</f>
        <v>9</v>
      </c>
      <c r="D378" t="s">
        <v>135</v>
      </c>
      <c r="E378">
        <v>1</v>
      </c>
      <c r="F378">
        <f>LOG10(Table1[[#This Row],[Mtb_NP_Prtn_count]]+1)</f>
        <v>0.3010299956639812</v>
      </c>
      <c r="G378">
        <f>(Table1[[#This Row],[log_Mtb_NP_Prtn_count]]-MIN(Table1[log_Mtb_NP_Prtn_count]))/(MAX(Table1[log_Mtb_NP_Prtn_count])-MIN(Table1[log_Mtb_NP_Prtn_count]))</f>
        <v>0.23137821315975918</v>
      </c>
      <c r="H378" t="s">
        <v>343</v>
      </c>
      <c r="I378">
        <v>1</v>
      </c>
      <c r="J378" t="s">
        <v>82</v>
      </c>
      <c r="K378">
        <v>0</v>
      </c>
      <c r="L378" t="s">
        <v>2016</v>
      </c>
      <c r="M378">
        <v>1</v>
      </c>
      <c r="N378" t="s">
        <v>496</v>
      </c>
      <c r="O378" t="s">
        <v>496</v>
      </c>
      <c r="P378" t="s">
        <v>495</v>
      </c>
      <c r="Q378" t="s">
        <v>496</v>
      </c>
      <c r="R378" t="s">
        <v>416</v>
      </c>
      <c r="S378">
        <v>4</v>
      </c>
      <c r="T378">
        <f>LOG10(Table1[[#This Row],[Locus_count]]+1)</f>
        <v>0.69897000433601886</v>
      </c>
      <c r="U378">
        <f>(Table1[[#This Row],[log_Locus_count]]-MIN(Table1[log_Locus_count]))/(MAX(Table1[log_Locus_count])-MIN(Table1[log_Locus_count]))</f>
        <v>0.77397603162912088</v>
      </c>
      <c r="V378" t="s">
        <v>2017</v>
      </c>
      <c r="W378">
        <v>45</v>
      </c>
      <c r="X378">
        <f>LOG10(Table1[[#This Row],[Alleles_count]]+1)</f>
        <v>1.6627578316815741</v>
      </c>
      <c r="Y378">
        <f>(Table1[[#This Row],[log_Alleles_count]]-MIN(Table1[log_Alleles_count]))/(MAX(Table1[log_Alleles_count])-MIN(Table1[log_Alleles_count]))</f>
        <v>0.81771338964385643</v>
      </c>
      <c r="Z378">
        <v>1</v>
      </c>
      <c r="AA378">
        <v>1</v>
      </c>
      <c r="AB378">
        <v>0.99960000000000004</v>
      </c>
      <c r="AC378">
        <v>0.72419999999999995</v>
      </c>
      <c r="AD378" t="s">
        <v>82</v>
      </c>
      <c r="AE378" t="s">
        <v>82</v>
      </c>
      <c r="AF378">
        <v>0</v>
      </c>
      <c r="AG378">
        <v>0.94140000000000001</v>
      </c>
      <c r="AH378" t="s">
        <v>778</v>
      </c>
      <c r="AI378" t="s">
        <v>343</v>
      </c>
      <c r="AJ378" t="s">
        <v>2018</v>
      </c>
      <c r="AK378">
        <v>1</v>
      </c>
      <c r="AL378" t="s">
        <v>236</v>
      </c>
      <c r="AM378" s="12">
        <v>1</v>
      </c>
      <c r="AN378">
        <f>(Table1[[#This Row],[HEG_expr_score]]-MIN(Table1[HEG_expr_score]))/(MAX(Table1[HEG_expr_score])-MIN(Table1[HEG_expr_score]))</f>
        <v>0.33333333333333331</v>
      </c>
      <c r="AO378">
        <f t="shared" si="5"/>
        <v>4.0978009677660694</v>
      </c>
      <c r="AP378">
        <v>246</v>
      </c>
    </row>
    <row r="379" spans="1:42" hidden="1" x14ac:dyDescent="0.3">
      <c r="A379">
        <v>140616</v>
      </c>
      <c r="B379" t="s">
        <v>2321</v>
      </c>
      <c r="C379">
        <f>LEN(Table1[[#This Row],[TCE_sequence]])</f>
        <v>9</v>
      </c>
      <c r="D379" t="s">
        <v>2322</v>
      </c>
      <c r="E379">
        <v>3</v>
      </c>
      <c r="F379">
        <f>LOG10(Table1[[#This Row],[Mtb_NP_Prtn_count]]+1)</f>
        <v>0.6020599913279624</v>
      </c>
      <c r="G379">
        <f>(Table1[[#This Row],[log_Mtb_NP_Prtn_count]]-MIN(Table1[log_Mtb_NP_Prtn_count]))/(MAX(Table1[log_Mtb_NP_Prtn_count])-MIN(Table1[log_Mtb_NP_Prtn_count]))</f>
        <v>0.46275642631951835</v>
      </c>
      <c r="H379" t="s">
        <v>2323</v>
      </c>
      <c r="I379">
        <v>3</v>
      </c>
      <c r="J379" t="s">
        <v>82</v>
      </c>
      <c r="K379">
        <v>0</v>
      </c>
      <c r="L379" t="s">
        <v>82</v>
      </c>
      <c r="M379">
        <v>0</v>
      </c>
      <c r="N379" t="s">
        <v>495</v>
      </c>
      <c r="O379" t="s">
        <v>496</v>
      </c>
      <c r="P379" t="s">
        <v>496</v>
      </c>
      <c r="Q379" t="s">
        <v>496</v>
      </c>
      <c r="R379" t="s">
        <v>385</v>
      </c>
      <c r="S379">
        <v>3</v>
      </c>
      <c r="T379">
        <f>LOG10(Table1[[#This Row],[Locus_count]]+1)</f>
        <v>0.6020599913279624</v>
      </c>
      <c r="U379">
        <f>(Table1[[#This Row],[log_Locus_count]]-MIN(Table1[log_Locus_count]))/(MAX(Table1[log_Locus_count])-MIN(Table1[log_Locus_count]))</f>
        <v>0.66666666666666674</v>
      </c>
      <c r="V379" t="s">
        <v>2324</v>
      </c>
      <c r="W379">
        <v>9</v>
      </c>
      <c r="X379">
        <f>LOG10(Table1[[#This Row],[Alleles_count]]+1)</f>
        <v>1</v>
      </c>
      <c r="Y379">
        <f>(Table1[[#This Row],[log_Alleles_count]]-MIN(Table1[log_Alleles_count]))/(MAX(Table1[log_Alleles_count])-MIN(Table1[log_Alleles_count]))</f>
        <v>0.49178140921272318</v>
      </c>
      <c r="Z379">
        <v>0.64959999999999996</v>
      </c>
      <c r="AA379">
        <v>0.49609999999999999</v>
      </c>
      <c r="AB379">
        <v>0.56910000000000005</v>
      </c>
      <c r="AC379">
        <v>0.43109999999999998</v>
      </c>
      <c r="AD379" t="s">
        <v>82</v>
      </c>
      <c r="AE379" t="s">
        <v>82</v>
      </c>
      <c r="AF379">
        <v>0</v>
      </c>
      <c r="AG379">
        <v>0.98170000000000002</v>
      </c>
      <c r="AH379" t="s">
        <v>2325</v>
      </c>
      <c r="AI379" t="s">
        <v>2326</v>
      </c>
      <c r="AJ379" t="s">
        <v>2327</v>
      </c>
      <c r="AK379">
        <v>3</v>
      </c>
      <c r="AL379" t="s">
        <v>236</v>
      </c>
      <c r="AM379" s="10">
        <v>1</v>
      </c>
      <c r="AN379">
        <f>(Table1[[#This Row],[HEG_expr_score]]-MIN(Table1[HEG_expr_score]))/(MAX(Table1[HEG_expr_score])-MIN(Table1[HEG_expr_score]))</f>
        <v>0.33333333333333331</v>
      </c>
      <c r="AO379">
        <f t="shared" si="5"/>
        <v>3.5858378355322418</v>
      </c>
      <c r="AP379">
        <v>366</v>
      </c>
    </row>
    <row r="380" spans="1:42" hidden="1" x14ac:dyDescent="0.3">
      <c r="A380">
        <v>140649</v>
      </c>
      <c r="B380" t="s">
        <v>2151</v>
      </c>
      <c r="C380">
        <f>LEN(Table1[[#This Row],[TCE_sequence]])</f>
        <v>9</v>
      </c>
      <c r="D380" t="s">
        <v>635</v>
      </c>
      <c r="E380">
        <v>2</v>
      </c>
      <c r="F380">
        <f>LOG10(Table1[[#This Row],[Mtb_NP_Prtn_count]]+1)</f>
        <v>0.47712125471966244</v>
      </c>
      <c r="G380">
        <f>(Table1[[#This Row],[log_Mtb_NP_Prtn_count]]-MIN(Table1[log_Mtb_NP_Prtn_count]))/(MAX(Table1[log_Mtb_NP_Prtn_count])-MIN(Table1[log_Mtb_NP_Prtn_count]))</f>
        <v>0.36672579134208461</v>
      </c>
      <c r="H380" t="s">
        <v>636</v>
      </c>
      <c r="I380">
        <v>2</v>
      </c>
      <c r="J380" t="s">
        <v>82</v>
      </c>
      <c r="K380">
        <v>0</v>
      </c>
      <c r="L380" t="s">
        <v>2152</v>
      </c>
      <c r="M380">
        <v>1</v>
      </c>
      <c r="N380" t="s">
        <v>496</v>
      </c>
      <c r="O380" t="s">
        <v>496</v>
      </c>
      <c r="P380" t="s">
        <v>495</v>
      </c>
      <c r="Q380" t="s">
        <v>496</v>
      </c>
      <c r="R380" t="s">
        <v>385</v>
      </c>
      <c r="S380">
        <v>3</v>
      </c>
      <c r="T380">
        <f>LOG10(Table1[[#This Row],[Locus_count]]+1)</f>
        <v>0.6020599913279624</v>
      </c>
      <c r="U380">
        <f>(Table1[[#This Row],[log_Locus_count]]-MIN(Table1[log_Locus_count]))/(MAX(Table1[log_Locus_count])-MIN(Table1[log_Locus_count]))</f>
        <v>0.66666666666666674</v>
      </c>
      <c r="V380" t="s">
        <v>2153</v>
      </c>
      <c r="W380">
        <v>22</v>
      </c>
      <c r="X380">
        <f>LOG10(Table1[[#This Row],[Alleles_count]]+1)</f>
        <v>1.3617278360175928</v>
      </c>
      <c r="Y380">
        <f>(Table1[[#This Row],[log_Alleles_count]]-MIN(Table1[log_Alleles_count]))/(MAX(Table1[log_Alleles_count])-MIN(Table1[log_Alleles_count]))</f>
        <v>0.66967243416092381</v>
      </c>
      <c r="Z380">
        <v>0.87909999999999999</v>
      </c>
      <c r="AA380">
        <v>0.8024</v>
      </c>
      <c r="AB380">
        <v>0.80310000000000004</v>
      </c>
      <c r="AC380">
        <v>0.49690000000000001</v>
      </c>
      <c r="AD380" t="s">
        <v>82</v>
      </c>
      <c r="AE380" t="s">
        <v>82</v>
      </c>
      <c r="AF380">
        <v>0</v>
      </c>
      <c r="AG380">
        <v>1</v>
      </c>
      <c r="AH380" t="s">
        <v>716</v>
      </c>
      <c r="AI380" t="s">
        <v>259</v>
      </c>
      <c r="AJ380" t="s">
        <v>2050</v>
      </c>
      <c r="AK380">
        <v>1</v>
      </c>
      <c r="AL380" t="s">
        <v>236</v>
      </c>
      <c r="AM380" s="10">
        <v>1</v>
      </c>
      <c r="AN380">
        <f>(Table1[[#This Row],[HEG_expr_score]]-MIN(Table1[HEG_expr_score]))/(MAX(Table1[HEG_expr_score])-MIN(Table1[HEG_expr_score]))</f>
        <v>0.33333333333333331</v>
      </c>
      <c r="AO380">
        <f t="shared" si="5"/>
        <v>3.9154982255030091</v>
      </c>
      <c r="AP380">
        <v>303</v>
      </c>
    </row>
    <row r="381" spans="1:42" hidden="1" x14ac:dyDescent="0.3">
      <c r="A381">
        <v>140652</v>
      </c>
      <c r="B381" t="s">
        <v>3003</v>
      </c>
      <c r="C381">
        <f>LEN(Table1[[#This Row],[TCE_sequence]])</f>
        <v>9</v>
      </c>
      <c r="D381" t="s">
        <v>41</v>
      </c>
      <c r="E381">
        <v>1</v>
      </c>
      <c r="F381">
        <f>LOG10(Table1[[#This Row],[Mtb_NP_Prtn_count]]+1)</f>
        <v>0.3010299956639812</v>
      </c>
      <c r="G381">
        <f>(Table1[[#This Row],[log_Mtb_NP_Prtn_count]]-MIN(Table1[log_Mtb_NP_Prtn_count]))/(MAX(Table1[log_Mtb_NP_Prtn_count])-MIN(Table1[log_Mtb_NP_Prtn_count]))</f>
        <v>0.23137821315975918</v>
      </c>
      <c r="H381" t="s">
        <v>259</v>
      </c>
      <c r="I381">
        <v>1</v>
      </c>
      <c r="J381" t="s">
        <v>82</v>
      </c>
      <c r="K381">
        <v>0</v>
      </c>
      <c r="L381" t="s">
        <v>82</v>
      </c>
      <c r="M381">
        <v>0</v>
      </c>
      <c r="N381" t="s">
        <v>495</v>
      </c>
      <c r="O381" t="s">
        <v>496</v>
      </c>
      <c r="P381" t="s">
        <v>496</v>
      </c>
      <c r="Q381" t="s">
        <v>496</v>
      </c>
      <c r="R381" t="s">
        <v>82</v>
      </c>
      <c r="S381">
        <v>0</v>
      </c>
      <c r="T381">
        <f>LOG10(Table1[[#This Row],[Locus_count]]+1)</f>
        <v>0</v>
      </c>
      <c r="U381">
        <f>(Table1[[#This Row],[log_Locus_count]]-MIN(Table1[log_Locus_count]))/(MAX(Table1[log_Locus_count])-MIN(Table1[log_Locus_count]))</f>
        <v>0</v>
      </c>
      <c r="V381" t="s">
        <v>82</v>
      </c>
      <c r="W381">
        <v>0</v>
      </c>
      <c r="X381">
        <f>LOG10(Table1[[#This Row],[Alleles_count]]+1)</f>
        <v>0</v>
      </c>
      <c r="Y381">
        <f>(Table1[[#This Row],[log_Alleles_count]]-MIN(Table1[log_Alleles_count]))/(MAX(Table1[log_Alleles_count])-MIN(Table1[log_Alleles_count]))</f>
        <v>0</v>
      </c>
      <c r="Z381">
        <v>0</v>
      </c>
      <c r="AA381">
        <v>0</v>
      </c>
      <c r="AB381">
        <v>0</v>
      </c>
      <c r="AC381">
        <v>0</v>
      </c>
      <c r="AD381" t="s">
        <v>82</v>
      </c>
      <c r="AE381" t="s">
        <v>82</v>
      </c>
      <c r="AF381">
        <v>0</v>
      </c>
      <c r="AG381">
        <v>1</v>
      </c>
      <c r="AH381" t="s">
        <v>563</v>
      </c>
      <c r="AI381" t="s">
        <v>259</v>
      </c>
      <c r="AJ381" t="s">
        <v>2939</v>
      </c>
      <c r="AK381">
        <v>1</v>
      </c>
      <c r="AL381" t="s">
        <v>236</v>
      </c>
      <c r="AM381" s="12">
        <v>1</v>
      </c>
      <c r="AN381">
        <f>(Table1[[#This Row],[HEG_expr_score]]-MIN(Table1[HEG_expr_score]))/(MAX(Table1[HEG_expr_score])-MIN(Table1[HEG_expr_score]))</f>
        <v>0.33333333333333331</v>
      </c>
      <c r="AO381">
        <f t="shared" si="5"/>
        <v>1.5647115464930925</v>
      </c>
      <c r="AP381">
        <v>603</v>
      </c>
    </row>
    <row r="382" spans="1:42" hidden="1" x14ac:dyDescent="0.3">
      <c r="A382">
        <v>140654</v>
      </c>
      <c r="B382" t="s">
        <v>2921</v>
      </c>
      <c r="C382">
        <f>LEN(Table1[[#This Row],[TCE_sequence]])</f>
        <v>9</v>
      </c>
      <c r="D382" t="s">
        <v>41</v>
      </c>
      <c r="E382">
        <v>1</v>
      </c>
      <c r="F382">
        <f>LOG10(Table1[[#This Row],[Mtb_NP_Prtn_count]]+1)</f>
        <v>0.3010299956639812</v>
      </c>
      <c r="G382">
        <f>(Table1[[#This Row],[log_Mtb_NP_Prtn_count]]-MIN(Table1[log_Mtb_NP_Prtn_count]))/(MAX(Table1[log_Mtb_NP_Prtn_count])-MIN(Table1[log_Mtb_NP_Prtn_count]))</f>
        <v>0.23137821315975918</v>
      </c>
      <c r="H382" t="s">
        <v>259</v>
      </c>
      <c r="I382">
        <v>1</v>
      </c>
      <c r="J382" t="s">
        <v>82</v>
      </c>
      <c r="K382">
        <v>0</v>
      </c>
      <c r="L382" t="s">
        <v>2922</v>
      </c>
      <c r="M382">
        <v>2</v>
      </c>
      <c r="N382" t="s">
        <v>496</v>
      </c>
      <c r="O382" t="s">
        <v>496</v>
      </c>
      <c r="P382" t="s">
        <v>495</v>
      </c>
      <c r="Q382" t="s">
        <v>496</v>
      </c>
      <c r="R382" t="s">
        <v>383</v>
      </c>
      <c r="S382">
        <v>1</v>
      </c>
      <c r="T382">
        <f>LOG10(Table1[[#This Row],[Locus_count]]+1)</f>
        <v>0.3010299956639812</v>
      </c>
      <c r="U382">
        <f>(Table1[[#This Row],[log_Locus_count]]-MIN(Table1[log_Locus_count]))/(MAX(Table1[log_Locus_count])-MIN(Table1[log_Locus_count]))</f>
        <v>0.33333333333333337</v>
      </c>
      <c r="V382" t="s">
        <v>1053</v>
      </c>
      <c r="W382">
        <v>1</v>
      </c>
      <c r="X382">
        <f>LOG10(Table1[[#This Row],[Alleles_count]]+1)</f>
        <v>0.3010299956639812</v>
      </c>
      <c r="Y382">
        <f>(Table1[[#This Row],[log_Alleles_count]]-MIN(Table1[log_Alleles_count]))/(MAX(Table1[log_Alleles_count])-MIN(Table1[log_Alleles_count]))</f>
        <v>0.14804095548293261</v>
      </c>
      <c r="Z382">
        <v>4.7800000000000002E-2</v>
      </c>
      <c r="AA382">
        <v>0.16789999999999999</v>
      </c>
      <c r="AB382">
        <v>0.16789999999999999</v>
      </c>
      <c r="AC382">
        <v>0.2112</v>
      </c>
      <c r="AD382" t="s">
        <v>82</v>
      </c>
      <c r="AE382" t="s">
        <v>82</v>
      </c>
      <c r="AF382">
        <v>0</v>
      </c>
      <c r="AG382">
        <v>1</v>
      </c>
      <c r="AH382" t="s">
        <v>563</v>
      </c>
      <c r="AI382" t="s">
        <v>259</v>
      </c>
      <c r="AJ382" t="s">
        <v>2847</v>
      </c>
      <c r="AK382">
        <v>1</v>
      </c>
      <c r="AL382" t="s">
        <v>236</v>
      </c>
      <c r="AM382" s="10">
        <v>1</v>
      </c>
      <c r="AN382">
        <f>(Table1[[#This Row],[HEG_expr_score]]-MIN(Table1[HEG_expr_score]))/(MAX(Table1[HEG_expr_score])-MIN(Table1[HEG_expr_score]))</f>
        <v>0.33333333333333331</v>
      </c>
      <c r="AO382">
        <f t="shared" si="5"/>
        <v>2.0938858353093583</v>
      </c>
      <c r="AP382">
        <v>572</v>
      </c>
    </row>
    <row r="383" spans="1:42" hidden="1" x14ac:dyDescent="0.3">
      <c r="A383">
        <v>140706</v>
      </c>
      <c r="B383" t="s">
        <v>2981</v>
      </c>
      <c r="C383">
        <f>LEN(Table1[[#This Row],[TCE_sequence]])</f>
        <v>9</v>
      </c>
      <c r="D383" t="s">
        <v>635</v>
      </c>
      <c r="E383">
        <v>2</v>
      </c>
      <c r="F383">
        <f>LOG10(Table1[[#This Row],[Mtb_NP_Prtn_count]]+1)</f>
        <v>0.47712125471966244</v>
      </c>
      <c r="G383">
        <f>(Table1[[#This Row],[log_Mtb_NP_Prtn_count]]-MIN(Table1[log_Mtb_NP_Prtn_count]))/(MAX(Table1[log_Mtb_NP_Prtn_count])-MIN(Table1[log_Mtb_NP_Prtn_count]))</f>
        <v>0.36672579134208461</v>
      </c>
      <c r="H383" t="s">
        <v>636</v>
      </c>
      <c r="I383">
        <v>2</v>
      </c>
      <c r="J383" t="s">
        <v>82</v>
      </c>
      <c r="K383">
        <v>0</v>
      </c>
      <c r="L383" t="s">
        <v>82</v>
      </c>
      <c r="M383">
        <v>0</v>
      </c>
      <c r="N383" t="s">
        <v>495</v>
      </c>
      <c r="O383" t="s">
        <v>496</v>
      </c>
      <c r="P383" t="s">
        <v>496</v>
      </c>
      <c r="Q383" t="s">
        <v>496</v>
      </c>
      <c r="R383" t="s">
        <v>82</v>
      </c>
      <c r="S383">
        <v>0</v>
      </c>
      <c r="T383">
        <f>LOG10(Table1[[#This Row],[Locus_count]]+1)</f>
        <v>0</v>
      </c>
      <c r="U383">
        <f>(Table1[[#This Row],[log_Locus_count]]-MIN(Table1[log_Locus_count]))/(MAX(Table1[log_Locus_count])-MIN(Table1[log_Locus_count]))</f>
        <v>0</v>
      </c>
      <c r="V383" t="s">
        <v>82</v>
      </c>
      <c r="W383">
        <v>0</v>
      </c>
      <c r="X383">
        <f>LOG10(Table1[[#This Row],[Alleles_count]]+1)</f>
        <v>0</v>
      </c>
      <c r="Y383">
        <f>(Table1[[#This Row],[log_Alleles_count]]-MIN(Table1[log_Alleles_count]))/(MAX(Table1[log_Alleles_count])-MIN(Table1[log_Alleles_count]))</f>
        <v>0</v>
      </c>
      <c r="Z383">
        <v>0</v>
      </c>
      <c r="AA383">
        <v>0</v>
      </c>
      <c r="AB383">
        <v>0</v>
      </c>
      <c r="AC383">
        <v>0</v>
      </c>
      <c r="AD383" t="s">
        <v>82</v>
      </c>
      <c r="AE383" t="s">
        <v>82</v>
      </c>
      <c r="AF383">
        <v>0</v>
      </c>
      <c r="AG383">
        <v>1</v>
      </c>
      <c r="AH383" t="s">
        <v>716</v>
      </c>
      <c r="AI383" t="s">
        <v>259</v>
      </c>
      <c r="AJ383" t="s">
        <v>2982</v>
      </c>
      <c r="AK383">
        <v>1</v>
      </c>
      <c r="AL383" t="s">
        <v>236</v>
      </c>
      <c r="AM383" s="12">
        <v>1</v>
      </c>
      <c r="AN383">
        <f>(Table1[[#This Row],[HEG_expr_score]]-MIN(Table1[HEG_expr_score]))/(MAX(Table1[HEG_expr_score])-MIN(Table1[HEG_expr_score]))</f>
        <v>0.33333333333333331</v>
      </c>
      <c r="AO383">
        <f t="shared" si="5"/>
        <v>1.7000591246754178</v>
      </c>
      <c r="AP383">
        <v>594</v>
      </c>
    </row>
    <row r="384" spans="1:42" hidden="1" x14ac:dyDescent="0.3">
      <c r="A384">
        <v>140708</v>
      </c>
      <c r="B384" t="s">
        <v>2914</v>
      </c>
      <c r="C384">
        <f>LEN(Table1[[#This Row],[TCE_sequence]])</f>
        <v>9</v>
      </c>
      <c r="D384" t="s">
        <v>41</v>
      </c>
      <c r="E384">
        <v>1</v>
      </c>
      <c r="F384">
        <f>LOG10(Table1[[#This Row],[Mtb_NP_Prtn_count]]+1)</f>
        <v>0.3010299956639812</v>
      </c>
      <c r="G384">
        <f>(Table1[[#This Row],[log_Mtb_NP_Prtn_count]]-MIN(Table1[log_Mtb_NP_Prtn_count]))/(MAX(Table1[log_Mtb_NP_Prtn_count])-MIN(Table1[log_Mtb_NP_Prtn_count]))</f>
        <v>0.23137821315975918</v>
      </c>
      <c r="H384" t="s">
        <v>259</v>
      </c>
      <c r="I384">
        <v>1</v>
      </c>
      <c r="J384" t="s">
        <v>82</v>
      </c>
      <c r="K384">
        <v>0</v>
      </c>
      <c r="L384" t="s">
        <v>82</v>
      </c>
      <c r="M384">
        <v>0</v>
      </c>
      <c r="N384" t="s">
        <v>495</v>
      </c>
      <c r="O384" t="s">
        <v>496</v>
      </c>
      <c r="P384" t="s">
        <v>496</v>
      </c>
      <c r="Q384" t="s">
        <v>496</v>
      </c>
      <c r="R384" t="s">
        <v>410</v>
      </c>
      <c r="S384">
        <v>1</v>
      </c>
      <c r="T384">
        <f>LOG10(Table1[[#This Row],[Locus_count]]+1)</f>
        <v>0.3010299956639812</v>
      </c>
      <c r="U384">
        <f>(Table1[[#This Row],[log_Locus_count]]-MIN(Table1[log_Locus_count]))/(MAX(Table1[log_Locus_count])-MIN(Table1[log_Locus_count]))</f>
        <v>0.33333333333333337</v>
      </c>
      <c r="V384" t="s">
        <v>2915</v>
      </c>
      <c r="W384">
        <v>2</v>
      </c>
      <c r="X384">
        <f>LOG10(Table1[[#This Row],[Alleles_count]]+1)</f>
        <v>0.47712125471966244</v>
      </c>
      <c r="Y384">
        <f>(Table1[[#This Row],[log_Alleles_count]]-MIN(Table1[log_Alleles_count]))/(MAX(Table1[log_Alleles_count])-MIN(Table1[log_Alleles_count]))</f>
        <v>0.23463936301137822</v>
      </c>
      <c r="Z384">
        <v>3.7199999999999997E-2</v>
      </c>
      <c r="AA384">
        <v>2.2499999999999999E-2</v>
      </c>
      <c r="AB384">
        <v>4.5499999999999999E-2</v>
      </c>
      <c r="AC384">
        <v>2.4799999999999999E-2</v>
      </c>
      <c r="AD384" t="s">
        <v>82</v>
      </c>
      <c r="AE384" t="s">
        <v>82</v>
      </c>
      <c r="AF384">
        <v>0</v>
      </c>
      <c r="AG384">
        <v>1</v>
      </c>
      <c r="AH384" t="s">
        <v>563</v>
      </c>
      <c r="AI384" t="s">
        <v>259</v>
      </c>
      <c r="AJ384" t="s">
        <v>2916</v>
      </c>
      <c r="AK384">
        <v>1</v>
      </c>
      <c r="AL384" t="s">
        <v>236</v>
      </c>
      <c r="AM384" s="10">
        <v>1</v>
      </c>
      <c r="AN384">
        <f>(Table1[[#This Row],[HEG_expr_score]]-MIN(Table1[HEG_expr_score]))/(MAX(Table1[HEG_expr_score])-MIN(Table1[HEG_expr_score]))</f>
        <v>0.33333333333333331</v>
      </c>
      <c r="AO384">
        <f t="shared" si="5"/>
        <v>2.1698842428378042</v>
      </c>
      <c r="AP384">
        <v>570</v>
      </c>
    </row>
    <row r="385" spans="1:42" hidden="1" x14ac:dyDescent="0.3">
      <c r="A385">
        <v>140712</v>
      </c>
      <c r="B385" t="s">
        <v>2927</v>
      </c>
      <c r="C385">
        <f>LEN(Table1[[#This Row],[TCE_sequence]])</f>
        <v>9</v>
      </c>
      <c r="D385" t="s">
        <v>41</v>
      </c>
      <c r="E385">
        <v>1</v>
      </c>
      <c r="F385">
        <f>LOG10(Table1[[#This Row],[Mtb_NP_Prtn_count]]+1)</f>
        <v>0.3010299956639812</v>
      </c>
      <c r="G385">
        <f>(Table1[[#This Row],[log_Mtb_NP_Prtn_count]]-MIN(Table1[log_Mtb_NP_Prtn_count]))/(MAX(Table1[log_Mtb_NP_Prtn_count])-MIN(Table1[log_Mtb_NP_Prtn_count]))</f>
        <v>0.23137821315975918</v>
      </c>
      <c r="H385" t="s">
        <v>259</v>
      </c>
      <c r="I385">
        <v>1</v>
      </c>
      <c r="J385" t="s">
        <v>82</v>
      </c>
      <c r="K385">
        <v>0</v>
      </c>
      <c r="L385" t="s">
        <v>82</v>
      </c>
      <c r="M385">
        <v>0</v>
      </c>
      <c r="N385" t="s">
        <v>495</v>
      </c>
      <c r="O385" t="s">
        <v>496</v>
      </c>
      <c r="P385" t="s">
        <v>496</v>
      </c>
      <c r="Q385" t="s">
        <v>496</v>
      </c>
      <c r="R385" t="s">
        <v>410</v>
      </c>
      <c r="S385">
        <v>1</v>
      </c>
      <c r="T385">
        <f>LOG10(Table1[[#This Row],[Locus_count]]+1)</f>
        <v>0.3010299956639812</v>
      </c>
      <c r="U385">
        <f>(Table1[[#This Row],[log_Locus_count]]-MIN(Table1[log_Locus_count]))/(MAX(Table1[log_Locus_count])-MIN(Table1[log_Locus_count]))</f>
        <v>0.33333333333333337</v>
      </c>
      <c r="V385" t="s">
        <v>998</v>
      </c>
      <c r="W385">
        <v>1</v>
      </c>
      <c r="X385">
        <f>LOG10(Table1[[#This Row],[Alleles_count]]+1)</f>
        <v>0.3010299956639812</v>
      </c>
      <c r="Y385">
        <f>(Table1[[#This Row],[log_Alleles_count]]-MIN(Table1[log_Alleles_count]))/(MAX(Table1[log_Alleles_count])-MIN(Table1[log_Alleles_count]))</f>
        <v>0.14804095548293261</v>
      </c>
      <c r="Z385">
        <v>1.72E-2</v>
      </c>
      <c r="AA385">
        <v>1.18E-2</v>
      </c>
      <c r="AB385">
        <v>2.1399999999999999E-2</v>
      </c>
      <c r="AC385">
        <v>0</v>
      </c>
      <c r="AD385" t="s">
        <v>82</v>
      </c>
      <c r="AE385" t="s">
        <v>82</v>
      </c>
      <c r="AF385">
        <v>0</v>
      </c>
      <c r="AG385">
        <v>1</v>
      </c>
      <c r="AH385" t="s">
        <v>563</v>
      </c>
      <c r="AI385" t="s">
        <v>259</v>
      </c>
      <c r="AJ385" t="s">
        <v>2928</v>
      </c>
      <c r="AK385">
        <v>1</v>
      </c>
      <c r="AL385" t="s">
        <v>236</v>
      </c>
      <c r="AM385" s="10">
        <v>1</v>
      </c>
      <c r="AN385">
        <f>(Table1[[#This Row],[HEG_expr_score]]-MIN(Table1[HEG_expr_score]))/(MAX(Table1[HEG_expr_score])-MIN(Table1[HEG_expr_score]))</f>
        <v>0.33333333333333331</v>
      </c>
      <c r="AO385">
        <f t="shared" si="5"/>
        <v>2.0632858353093586</v>
      </c>
      <c r="AP385">
        <v>574</v>
      </c>
    </row>
    <row r="386" spans="1:42" hidden="1" x14ac:dyDescent="0.3">
      <c r="A386">
        <v>140727</v>
      </c>
      <c r="B386" t="s">
        <v>2780</v>
      </c>
      <c r="C386">
        <f>LEN(Table1[[#This Row],[TCE_sequence]])</f>
        <v>9</v>
      </c>
      <c r="D386" t="s">
        <v>635</v>
      </c>
      <c r="E386">
        <v>2</v>
      </c>
      <c r="F386">
        <f>LOG10(Table1[[#This Row],[Mtb_NP_Prtn_count]]+1)</f>
        <v>0.47712125471966244</v>
      </c>
      <c r="G386">
        <f>(Table1[[#This Row],[log_Mtb_NP_Prtn_count]]-MIN(Table1[log_Mtb_NP_Prtn_count]))/(MAX(Table1[log_Mtb_NP_Prtn_count])-MIN(Table1[log_Mtb_NP_Prtn_count]))</f>
        <v>0.36672579134208461</v>
      </c>
      <c r="H386" t="s">
        <v>636</v>
      </c>
      <c r="I386">
        <v>2</v>
      </c>
      <c r="J386" t="s">
        <v>2781</v>
      </c>
      <c r="K386">
        <v>4</v>
      </c>
      <c r="L386" t="s">
        <v>2782</v>
      </c>
      <c r="M386">
        <v>1</v>
      </c>
      <c r="N386" t="s">
        <v>496</v>
      </c>
      <c r="O386" t="s">
        <v>496</v>
      </c>
      <c r="P386" t="s">
        <v>496</v>
      </c>
      <c r="Q386" t="s">
        <v>495</v>
      </c>
      <c r="R386" t="s">
        <v>384</v>
      </c>
      <c r="S386">
        <v>2</v>
      </c>
      <c r="T386">
        <f>LOG10(Table1[[#This Row],[Locus_count]]+1)</f>
        <v>0.47712125471966244</v>
      </c>
      <c r="U386">
        <f>(Table1[[#This Row],[log_Locus_count]]-MIN(Table1[log_Locus_count]))/(MAX(Table1[log_Locus_count])-MIN(Table1[log_Locus_count]))</f>
        <v>0.52832083357371873</v>
      </c>
      <c r="V386" t="s">
        <v>2783</v>
      </c>
      <c r="W386">
        <v>3</v>
      </c>
      <c r="X386">
        <f>LOG10(Table1[[#This Row],[Alleles_count]]+1)</f>
        <v>0.6020599913279624</v>
      </c>
      <c r="Y386">
        <f>(Table1[[#This Row],[log_Alleles_count]]-MIN(Table1[log_Alleles_count]))/(MAX(Table1[log_Alleles_count])-MIN(Table1[log_Alleles_count]))</f>
        <v>0.29608191096586522</v>
      </c>
      <c r="Z386">
        <v>6.3600000000000004E-2</v>
      </c>
      <c r="AA386">
        <v>9.7199999999999995E-2</v>
      </c>
      <c r="AB386">
        <v>8.6599999999999996E-2</v>
      </c>
      <c r="AC386">
        <v>6.0100000000000001E-2</v>
      </c>
      <c r="AD386" t="s">
        <v>82</v>
      </c>
      <c r="AE386" t="s">
        <v>82</v>
      </c>
      <c r="AF386">
        <v>0</v>
      </c>
      <c r="AG386">
        <v>1</v>
      </c>
      <c r="AH386" t="s">
        <v>716</v>
      </c>
      <c r="AI386" t="s">
        <v>259</v>
      </c>
      <c r="AJ386" t="s">
        <v>2784</v>
      </c>
      <c r="AK386">
        <v>1</v>
      </c>
      <c r="AL386" t="s">
        <v>236</v>
      </c>
      <c r="AM386" s="12">
        <v>1</v>
      </c>
      <c r="AN386">
        <f>(Table1[[#This Row],[HEG_expr_score]]-MIN(Table1[HEG_expr_score]))/(MAX(Table1[HEG_expr_score])-MIN(Table1[HEG_expr_score]))</f>
        <v>0.33333333333333331</v>
      </c>
      <c r="AO386">
        <f t="shared" ref="AO386:AO449" si="6">SUM(G386,U386,Y386,Z386,AG386,AN386)</f>
        <v>2.5880618692150024</v>
      </c>
      <c r="AP386">
        <v>535</v>
      </c>
    </row>
    <row r="387" spans="1:42" hidden="1" x14ac:dyDescent="0.3">
      <c r="A387">
        <v>140744</v>
      </c>
      <c r="B387" t="s">
        <v>2884</v>
      </c>
      <c r="C387">
        <f>LEN(Table1[[#This Row],[TCE_sequence]])</f>
        <v>9</v>
      </c>
      <c r="D387" t="s">
        <v>2185</v>
      </c>
      <c r="E387">
        <v>3</v>
      </c>
      <c r="F387">
        <f>LOG10(Table1[[#This Row],[Mtb_NP_Prtn_count]]+1)</f>
        <v>0.6020599913279624</v>
      </c>
      <c r="G387">
        <f>(Table1[[#This Row],[log_Mtb_NP_Prtn_count]]-MIN(Table1[log_Mtb_NP_Prtn_count]))/(MAX(Table1[log_Mtb_NP_Prtn_count])-MIN(Table1[log_Mtb_NP_Prtn_count]))</f>
        <v>0.46275642631951835</v>
      </c>
      <c r="H387" t="s">
        <v>2186</v>
      </c>
      <c r="I387">
        <v>3</v>
      </c>
      <c r="J387" t="s">
        <v>82</v>
      </c>
      <c r="K387">
        <v>0</v>
      </c>
      <c r="L387" t="s">
        <v>2885</v>
      </c>
      <c r="M387">
        <v>5</v>
      </c>
      <c r="N387" t="s">
        <v>496</v>
      </c>
      <c r="O387" t="s">
        <v>496</v>
      </c>
      <c r="P387" t="s">
        <v>495</v>
      </c>
      <c r="Q387" t="s">
        <v>496</v>
      </c>
      <c r="R387" t="s">
        <v>383</v>
      </c>
      <c r="S387">
        <v>1</v>
      </c>
      <c r="T387">
        <f>LOG10(Table1[[#This Row],[Locus_count]]+1)</f>
        <v>0.3010299956639812</v>
      </c>
      <c r="U387">
        <f>(Table1[[#This Row],[log_Locus_count]]-MIN(Table1[log_Locus_count]))/(MAX(Table1[log_Locus_count])-MIN(Table1[log_Locus_count]))</f>
        <v>0.33333333333333337</v>
      </c>
      <c r="V387" t="s">
        <v>939</v>
      </c>
      <c r="W387">
        <v>1</v>
      </c>
      <c r="X387">
        <f>LOG10(Table1[[#This Row],[Alleles_count]]+1)</f>
        <v>0.3010299956639812</v>
      </c>
      <c r="Y387">
        <f>(Table1[[#This Row],[log_Alleles_count]]-MIN(Table1[log_Alleles_count]))/(MAX(Table1[log_Alleles_count])-MIN(Table1[log_Alleles_count]))</f>
        <v>0.14804095548293261</v>
      </c>
      <c r="Z387">
        <v>1.95E-2</v>
      </c>
      <c r="AA387">
        <v>8.5000000000000006E-2</v>
      </c>
      <c r="AB387">
        <v>6.3100000000000003E-2</v>
      </c>
      <c r="AC387">
        <v>3.6200000000000003E-2</v>
      </c>
      <c r="AD387" t="s">
        <v>82</v>
      </c>
      <c r="AE387" t="s">
        <v>82</v>
      </c>
      <c r="AF387">
        <v>0</v>
      </c>
      <c r="AG387">
        <v>1</v>
      </c>
      <c r="AH387" t="s">
        <v>2886</v>
      </c>
      <c r="AI387" t="s">
        <v>2707</v>
      </c>
      <c r="AJ387" t="s">
        <v>2887</v>
      </c>
      <c r="AK387">
        <v>2</v>
      </c>
      <c r="AL387" t="s">
        <v>236</v>
      </c>
      <c r="AM387" s="10">
        <v>1</v>
      </c>
      <c r="AN387">
        <f>(Table1[[#This Row],[HEG_expr_score]]-MIN(Table1[HEG_expr_score]))/(MAX(Table1[HEG_expr_score])-MIN(Table1[HEG_expr_score]))</f>
        <v>0.33333333333333331</v>
      </c>
      <c r="AO387">
        <f t="shared" si="6"/>
        <v>2.2969640484691176</v>
      </c>
      <c r="AP387">
        <v>562</v>
      </c>
    </row>
    <row r="388" spans="1:42" hidden="1" x14ac:dyDescent="0.3">
      <c r="A388">
        <v>140760</v>
      </c>
      <c r="B388" t="s">
        <v>783</v>
      </c>
      <c r="C388">
        <f>LEN(Table1[[#This Row],[TCE_sequence]])</f>
        <v>9</v>
      </c>
      <c r="D388" t="s">
        <v>635</v>
      </c>
      <c r="E388">
        <v>2</v>
      </c>
      <c r="F388">
        <f>LOG10(Table1[[#This Row],[Mtb_NP_Prtn_count]]+1)</f>
        <v>0.47712125471966244</v>
      </c>
      <c r="G388">
        <f>(Table1[[#This Row],[log_Mtb_NP_Prtn_count]]-MIN(Table1[log_Mtb_NP_Prtn_count]))/(MAX(Table1[log_Mtb_NP_Prtn_count])-MIN(Table1[log_Mtb_NP_Prtn_count]))</f>
        <v>0.36672579134208461</v>
      </c>
      <c r="H388" t="s">
        <v>636</v>
      </c>
      <c r="I388">
        <v>2</v>
      </c>
      <c r="J388" t="s">
        <v>82</v>
      </c>
      <c r="K388">
        <v>0</v>
      </c>
      <c r="L388" t="s">
        <v>82</v>
      </c>
      <c r="M388">
        <v>0</v>
      </c>
      <c r="N388" t="s">
        <v>495</v>
      </c>
      <c r="O388" t="s">
        <v>496</v>
      </c>
      <c r="P388" t="s">
        <v>496</v>
      </c>
      <c r="Q388" t="s">
        <v>496</v>
      </c>
      <c r="R388" t="s">
        <v>428</v>
      </c>
      <c r="S388">
        <v>3</v>
      </c>
      <c r="T388">
        <f>LOG10(Table1[[#This Row],[Locus_count]]+1)</f>
        <v>0.6020599913279624</v>
      </c>
      <c r="U388">
        <f>(Table1[[#This Row],[log_Locus_count]]-MIN(Table1[log_Locus_count]))/(MAX(Table1[log_Locus_count])-MIN(Table1[log_Locus_count]))</f>
        <v>0.66666666666666674</v>
      </c>
      <c r="V388" t="s">
        <v>784</v>
      </c>
      <c r="W388">
        <v>16</v>
      </c>
      <c r="X388">
        <f>LOG10(Table1[[#This Row],[Alleles_count]]+1)</f>
        <v>1.2304489213782739</v>
      </c>
      <c r="Y388">
        <f>(Table1[[#This Row],[log_Alleles_count]]-MIN(Table1[log_Alleles_count]))/(MAX(Table1[log_Alleles_count])-MIN(Table1[log_Alleles_count]))</f>
        <v>0.60511190451968278</v>
      </c>
      <c r="Z388">
        <v>0.99919999999999998</v>
      </c>
      <c r="AA388">
        <v>0.99039999999999995</v>
      </c>
      <c r="AB388">
        <v>0.71640000000000004</v>
      </c>
      <c r="AC388">
        <v>0.38850000000000001</v>
      </c>
      <c r="AD388" t="s">
        <v>82</v>
      </c>
      <c r="AE388" t="s">
        <v>82</v>
      </c>
      <c r="AF388">
        <v>0</v>
      </c>
      <c r="AG388">
        <v>1</v>
      </c>
      <c r="AH388" t="s">
        <v>785</v>
      </c>
      <c r="AI388" t="s">
        <v>259</v>
      </c>
      <c r="AJ388" t="s">
        <v>786</v>
      </c>
      <c r="AK388">
        <v>1</v>
      </c>
      <c r="AL388" t="s">
        <v>236</v>
      </c>
      <c r="AM388" s="12">
        <v>1</v>
      </c>
      <c r="AN388">
        <f>(Table1[[#This Row],[HEG_expr_score]]-MIN(Table1[HEG_expr_score]))/(MAX(Table1[HEG_expr_score])-MIN(Table1[HEG_expr_score]))</f>
        <v>0.33333333333333331</v>
      </c>
      <c r="AO388">
        <f t="shared" si="6"/>
        <v>3.9710376958617677</v>
      </c>
      <c r="AP388">
        <v>292</v>
      </c>
    </row>
    <row r="389" spans="1:42" hidden="1" x14ac:dyDescent="0.3">
      <c r="A389">
        <v>140769</v>
      </c>
      <c r="B389" t="s">
        <v>2184</v>
      </c>
      <c r="C389">
        <f>LEN(Table1[[#This Row],[TCE_sequence]])</f>
        <v>9</v>
      </c>
      <c r="D389" t="s">
        <v>2185</v>
      </c>
      <c r="E389">
        <v>3</v>
      </c>
      <c r="F389">
        <f>LOG10(Table1[[#This Row],[Mtb_NP_Prtn_count]]+1)</f>
        <v>0.6020599913279624</v>
      </c>
      <c r="G389">
        <f>(Table1[[#This Row],[log_Mtb_NP_Prtn_count]]-MIN(Table1[log_Mtb_NP_Prtn_count]))/(MAX(Table1[log_Mtb_NP_Prtn_count])-MIN(Table1[log_Mtb_NP_Prtn_count]))</f>
        <v>0.46275642631951835</v>
      </c>
      <c r="H389" t="s">
        <v>2186</v>
      </c>
      <c r="I389">
        <v>3</v>
      </c>
      <c r="J389" t="s">
        <v>82</v>
      </c>
      <c r="K389">
        <v>0</v>
      </c>
      <c r="L389" t="s">
        <v>82</v>
      </c>
      <c r="M389">
        <v>0</v>
      </c>
      <c r="N389" t="s">
        <v>495</v>
      </c>
      <c r="O389" t="s">
        <v>496</v>
      </c>
      <c r="P389" t="s">
        <v>496</v>
      </c>
      <c r="Q389" t="s">
        <v>496</v>
      </c>
      <c r="R389" t="s">
        <v>385</v>
      </c>
      <c r="S389">
        <v>3</v>
      </c>
      <c r="T389">
        <f>LOG10(Table1[[#This Row],[Locus_count]]+1)</f>
        <v>0.6020599913279624</v>
      </c>
      <c r="U389">
        <f>(Table1[[#This Row],[log_Locus_count]]-MIN(Table1[log_Locus_count]))/(MAX(Table1[log_Locus_count])-MIN(Table1[log_Locus_count]))</f>
        <v>0.66666666666666674</v>
      </c>
      <c r="V389" t="s">
        <v>2187</v>
      </c>
      <c r="W389">
        <v>22</v>
      </c>
      <c r="X389">
        <f>LOG10(Table1[[#This Row],[Alleles_count]]+1)</f>
        <v>1.3617278360175928</v>
      </c>
      <c r="Y389">
        <f>(Table1[[#This Row],[log_Alleles_count]]-MIN(Table1[log_Alleles_count]))/(MAX(Table1[log_Alleles_count])-MIN(Table1[log_Alleles_count]))</f>
        <v>0.66967243416092381</v>
      </c>
      <c r="Z389">
        <v>0.7147</v>
      </c>
      <c r="AA389">
        <v>0.747</v>
      </c>
      <c r="AB389">
        <v>0.85040000000000004</v>
      </c>
      <c r="AC389">
        <v>0.49030000000000001</v>
      </c>
      <c r="AD389" t="s">
        <v>82</v>
      </c>
      <c r="AE389" t="s">
        <v>82</v>
      </c>
      <c r="AF389">
        <v>0</v>
      </c>
      <c r="AG389">
        <v>1</v>
      </c>
      <c r="AH389" t="s">
        <v>2188</v>
      </c>
      <c r="AI389" t="s">
        <v>2189</v>
      </c>
      <c r="AJ389" t="s">
        <v>2190</v>
      </c>
      <c r="AK389">
        <v>2</v>
      </c>
      <c r="AL389" t="s">
        <v>236</v>
      </c>
      <c r="AM389" s="12">
        <v>1</v>
      </c>
      <c r="AN389">
        <f>(Table1[[#This Row],[HEG_expr_score]]-MIN(Table1[HEG_expr_score]))/(MAX(Table1[HEG_expr_score])-MIN(Table1[HEG_expr_score]))</f>
        <v>0.33333333333333331</v>
      </c>
      <c r="AO389">
        <f t="shared" si="6"/>
        <v>3.8471288604804426</v>
      </c>
      <c r="AP389">
        <v>313</v>
      </c>
    </row>
    <row r="390" spans="1:42" hidden="1" x14ac:dyDescent="0.3">
      <c r="A390">
        <v>141202</v>
      </c>
      <c r="B390" t="s">
        <v>2619</v>
      </c>
      <c r="C390">
        <f>LEN(Table1[[#This Row],[TCE_sequence]])</f>
        <v>9</v>
      </c>
      <c r="D390" t="s">
        <v>2620</v>
      </c>
      <c r="E390">
        <v>8</v>
      </c>
      <c r="F390">
        <f>LOG10(Table1[[#This Row],[Mtb_NP_Prtn_count]]+1)</f>
        <v>0.95424250943932487</v>
      </c>
      <c r="G390">
        <f>(Table1[[#This Row],[log_Mtb_NP_Prtn_count]]-MIN(Table1[log_Mtb_NP_Prtn_count]))/(MAX(Table1[log_Mtb_NP_Prtn_count])-MIN(Table1[log_Mtb_NP_Prtn_count]))</f>
        <v>0.73345158268416921</v>
      </c>
      <c r="H390" t="s">
        <v>2621</v>
      </c>
      <c r="I390">
        <v>8</v>
      </c>
      <c r="J390" t="s">
        <v>82</v>
      </c>
      <c r="K390">
        <v>0</v>
      </c>
      <c r="L390" t="s">
        <v>82</v>
      </c>
      <c r="M390">
        <v>0</v>
      </c>
      <c r="N390" t="s">
        <v>495</v>
      </c>
      <c r="O390" t="s">
        <v>496</v>
      </c>
      <c r="P390" t="s">
        <v>496</v>
      </c>
      <c r="Q390" t="s">
        <v>496</v>
      </c>
      <c r="R390" t="s">
        <v>410</v>
      </c>
      <c r="S390">
        <v>1</v>
      </c>
      <c r="T390">
        <f>LOG10(Table1[[#This Row],[Locus_count]]+1)</f>
        <v>0.3010299956639812</v>
      </c>
      <c r="U390">
        <f>(Table1[[#This Row],[log_Locus_count]]-MIN(Table1[log_Locus_count]))/(MAX(Table1[log_Locus_count])-MIN(Table1[log_Locus_count]))</f>
        <v>0.33333333333333337</v>
      </c>
      <c r="V390" t="s">
        <v>2622</v>
      </c>
      <c r="W390">
        <v>4</v>
      </c>
      <c r="X390">
        <f>LOG10(Table1[[#This Row],[Alleles_count]]+1)</f>
        <v>0.69897000433601886</v>
      </c>
      <c r="Y390">
        <f>(Table1[[#This Row],[log_Alleles_count]]-MIN(Table1[log_Alleles_count]))/(MAX(Table1[log_Alleles_count])-MIN(Table1[log_Alleles_count]))</f>
        <v>0.34374045372979056</v>
      </c>
      <c r="Z390">
        <v>0.14929999999999999</v>
      </c>
      <c r="AA390">
        <v>0.1585</v>
      </c>
      <c r="AB390">
        <v>0.28910000000000002</v>
      </c>
      <c r="AC390">
        <v>5.62E-2</v>
      </c>
      <c r="AD390" t="s">
        <v>82</v>
      </c>
      <c r="AE390" t="s">
        <v>82</v>
      </c>
      <c r="AF390">
        <v>0</v>
      </c>
      <c r="AG390">
        <v>1</v>
      </c>
      <c r="AH390" t="s">
        <v>2623</v>
      </c>
      <c r="AI390" t="s">
        <v>2624</v>
      </c>
      <c r="AJ390" t="s">
        <v>2625</v>
      </c>
      <c r="AK390">
        <v>5</v>
      </c>
      <c r="AL390" t="s">
        <v>236</v>
      </c>
      <c r="AM390" s="10">
        <v>1</v>
      </c>
      <c r="AN390">
        <f>(Table1[[#This Row],[HEG_expr_score]]-MIN(Table1[HEG_expr_score]))/(MAX(Table1[HEG_expr_score])-MIN(Table1[HEG_expr_score]))</f>
        <v>0.33333333333333331</v>
      </c>
      <c r="AO390">
        <f t="shared" si="6"/>
        <v>2.8931587030806267</v>
      </c>
      <c r="AP390">
        <v>486</v>
      </c>
    </row>
    <row r="391" spans="1:42" hidden="1" x14ac:dyDescent="0.3">
      <c r="A391">
        <v>144861</v>
      </c>
      <c r="B391" t="s">
        <v>1756</v>
      </c>
      <c r="C391">
        <f>LEN(Table1[[#This Row],[TCE_sequence]])</f>
        <v>17</v>
      </c>
      <c r="D391" t="s">
        <v>54</v>
      </c>
      <c r="E391">
        <v>1</v>
      </c>
      <c r="F391">
        <f>LOG10(Table1[[#This Row],[Mtb_NP_Prtn_count]]+1)</f>
        <v>0.3010299956639812</v>
      </c>
      <c r="G391">
        <f>(Table1[[#This Row],[log_Mtb_NP_Prtn_count]]-MIN(Table1[log_Mtb_NP_Prtn_count]))/(MAX(Table1[log_Mtb_NP_Prtn_count])-MIN(Table1[log_Mtb_NP_Prtn_count]))</f>
        <v>0.23137821315975918</v>
      </c>
      <c r="H391" t="s">
        <v>265</v>
      </c>
      <c r="I391">
        <v>1</v>
      </c>
      <c r="J391" t="s">
        <v>82</v>
      </c>
      <c r="K391">
        <v>0</v>
      </c>
      <c r="L391" t="s">
        <v>82</v>
      </c>
      <c r="M391">
        <v>0</v>
      </c>
      <c r="N391" t="s">
        <v>495</v>
      </c>
      <c r="O391" t="s">
        <v>496</v>
      </c>
      <c r="P391" t="s">
        <v>496</v>
      </c>
      <c r="Q391" t="s">
        <v>496</v>
      </c>
      <c r="R391" t="s">
        <v>412</v>
      </c>
      <c r="S391">
        <v>7</v>
      </c>
      <c r="T391">
        <f>LOG10(Table1[[#This Row],[Locus_count]]+1)</f>
        <v>0.90308998699194354</v>
      </c>
      <c r="U391">
        <f>(Table1[[#This Row],[log_Locus_count]]-MIN(Table1[log_Locus_count]))/(MAX(Table1[log_Locus_count])-MIN(Table1[log_Locus_count]))</f>
        <v>1</v>
      </c>
      <c r="V391" t="s">
        <v>1757</v>
      </c>
      <c r="W391">
        <v>63</v>
      </c>
      <c r="X391">
        <f>LOG10(Table1[[#This Row],[Alleles_count]]+1)</f>
        <v>1.8061799739838871</v>
      </c>
      <c r="Y391">
        <f>(Table1[[#This Row],[log_Alleles_count]]-MIN(Table1[log_Alleles_count]))/(MAX(Table1[log_Alleles_count])-MIN(Table1[log_Alleles_count]))</f>
        <v>0.88824573289759567</v>
      </c>
      <c r="Z391">
        <v>1</v>
      </c>
      <c r="AA391">
        <v>1</v>
      </c>
      <c r="AB391">
        <v>1</v>
      </c>
      <c r="AC391">
        <v>0.98009999999999997</v>
      </c>
      <c r="AD391" t="s">
        <v>82</v>
      </c>
      <c r="AE391" t="s">
        <v>82</v>
      </c>
      <c r="AF391">
        <v>0</v>
      </c>
      <c r="AG391">
        <v>0.8498</v>
      </c>
      <c r="AH391" t="s">
        <v>725</v>
      </c>
      <c r="AI391" t="s">
        <v>265</v>
      </c>
      <c r="AJ391" t="s">
        <v>1758</v>
      </c>
      <c r="AK391">
        <v>1</v>
      </c>
      <c r="AL391" t="s">
        <v>236</v>
      </c>
      <c r="AM391" s="12">
        <v>1</v>
      </c>
      <c r="AN391">
        <f>(Table1[[#This Row],[HEG_expr_score]]-MIN(Table1[HEG_expr_score]))/(MAX(Table1[HEG_expr_score])-MIN(Table1[HEG_expr_score]))</f>
        <v>0.33333333333333331</v>
      </c>
      <c r="AO391">
        <f t="shared" si="6"/>
        <v>4.3027572793906881</v>
      </c>
      <c r="AP391">
        <v>162</v>
      </c>
    </row>
    <row r="392" spans="1:42" hidden="1" x14ac:dyDescent="0.3">
      <c r="A392">
        <v>144864</v>
      </c>
      <c r="B392" t="s">
        <v>1272</v>
      </c>
      <c r="C392">
        <f>LEN(Table1[[#This Row],[TCE_sequence]])</f>
        <v>16</v>
      </c>
      <c r="D392" t="s">
        <v>52</v>
      </c>
      <c r="E392">
        <v>1</v>
      </c>
      <c r="F392">
        <f>LOG10(Table1[[#This Row],[Mtb_NP_Prtn_count]]+1)</f>
        <v>0.3010299956639812</v>
      </c>
      <c r="G392">
        <f>(Table1[[#This Row],[log_Mtb_NP_Prtn_count]]-MIN(Table1[log_Mtb_NP_Prtn_count]))/(MAX(Table1[log_Mtb_NP_Prtn_count])-MIN(Table1[log_Mtb_NP_Prtn_count]))</f>
        <v>0.23137821315975918</v>
      </c>
      <c r="H392" t="s">
        <v>376</v>
      </c>
      <c r="I392">
        <v>1</v>
      </c>
      <c r="J392" t="s">
        <v>82</v>
      </c>
      <c r="K392">
        <v>0</v>
      </c>
      <c r="L392" t="s">
        <v>82</v>
      </c>
      <c r="M392">
        <v>0</v>
      </c>
      <c r="N392" t="s">
        <v>495</v>
      </c>
      <c r="O392" t="s">
        <v>496</v>
      </c>
      <c r="P392" t="s">
        <v>496</v>
      </c>
      <c r="Q392" t="s">
        <v>496</v>
      </c>
      <c r="R392" t="s">
        <v>412</v>
      </c>
      <c r="S392">
        <v>7</v>
      </c>
      <c r="T392">
        <f>LOG10(Table1[[#This Row],[Locus_count]]+1)</f>
        <v>0.90308998699194354</v>
      </c>
      <c r="U392">
        <f>(Table1[[#This Row],[log_Locus_count]]-MIN(Table1[log_Locus_count]))/(MAX(Table1[log_Locus_count])-MIN(Table1[log_Locus_count]))</f>
        <v>1</v>
      </c>
      <c r="V392" t="s">
        <v>1273</v>
      </c>
      <c r="W392">
        <v>71</v>
      </c>
      <c r="X392">
        <f>LOG10(Table1[[#This Row],[Alleles_count]]+1)</f>
        <v>1.8573324964312685</v>
      </c>
      <c r="Y392">
        <f>(Table1[[#This Row],[log_Alleles_count]]-MIN(Table1[log_Alleles_count]))/(MAX(Table1[log_Alleles_count])-MIN(Table1[log_Alleles_count]))</f>
        <v>0.91340159247155428</v>
      </c>
      <c r="Z392">
        <v>1</v>
      </c>
      <c r="AA392">
        <v>1</v>
      </c>
      <c r="AB392">
        <v>0.99990000000000001</v>
      </c>
      <c r="AC392">
        <v>0.93500000000000005</v>
      </c>
      <c r="AD392" t="s">
        <v>82</v>
      </c>
      <c r="AE392" t="s">
        <v>82</v>
      </c>
      <c r="AF392">
        <v>0</v>
      </c>
      <c r="AG392">
        <v>0.8901</v>
      </c>
      <c r="AH392" t="s">
        <v>711</v>
      </c>
      <c r="AI392" t="s">
        <v>376</v>
      </c>
      <c r="AJ392" t="s">
        <v>1274</v>
      </c>
      <c r="AK392">
        <v>1</v>
      </c>
      <c r="AL392" t="s">
        <v>238</v>
      </c>
      <c r="AM392" s="12">
        <v>2</v>
      </c>
      <c r="AN392">
        <f>(Table1[[#This Row],[HEG_expr_score]]-MIN(Table1[HEG_expr_score]))/(MAX(Table1[HEG_expr_score])-MIN(Table1[HEG_expr_score]))</f>
        <v>0.66666666666666663</v>
      </c>
      <c r="AO392">
        <f t="shared" si="6"/>
        <v>4.7015464722979807</v>
      </c>
      <c r="AP392">
        <v>24</v>
      </c>
    </row>
    <row r="393" spans="1:42" hidden="1" x14ac:dyDescent="0.3">
      <c r="A393">
        <v>144870</v>
      </c>
      <c r="B393" t="s">
        <v>2009</v>
      </c>
      <c r="C393">
        <f>LEN(Table1[[#This Row],[TCE_sequence]])</f>
        <v>14</v>
      </c>
      <c r="D393" t="s">
        <v>60</v>
      </c>
      <c r="E393">
        <v>1</v>
      </c>
      <c r="F393">
        <f>LOG10(Table1[[#This Row],[Mtb_NP_Prtn_count]]+1)</f>
        <v>0.3010299956639812</v>
      </c>
      <c r="G393">
        <f>(Table1[[#This Row],[log_Mtb_NP_Prtn_count]]-MIN(Table1[log_Mtb_NP_Prtn_count]))/(MAX(Table1[log_Mtb_NP_Prtn_count])-MIN(Table1[log_Mtb_NP_Prtn_count]))</f>
        <v>0.23137821315975918</v>
      </c>
      <c r="H393" t="s">
        <v>311</v>
      </c>
      <c r="I393">
        <v>1</v>
      </c>
      <c r="J393" t="s">
        <v>82</v>
      </c>
      <c r="K393">
        <v>0</v>
      </c>
      <c r="L393" t="s">
        <v>82</v>
      </c>
      <c r="M393">
        <v>0</v>
      </c>
      <c r="N393" t="s">
        <v>495</v>
      </c>
      <c r="O393" t="s">
        <v>496</v>
      </c>
      <c r="P393" t="s">
        <v>496</v>
      </c>
      <c r="Q393" t="s">
        <v>496</v>
      </c>
      <c r="R393" t="s">
        <v>416</v>
      </c>
      <c r="S393">
        <v>4</v>
      </c>
      <c r="T393">
        <f>LOG10(Table1[[#This Row],[Locus_count]]+1)</f>
        <v>0.69897000433601886</v>
      </c>
      <c r="U393">
        <f>(Table1[[#This Row],[log_Locus_count]]-MIN(Table1[log_Locus_count]))/(MAX(Table1[log_Locus_count])-MIN(Table1[log_Locus_count]))</f>
        <v>0.77397603162912088</v>
      </c>
      <c r="V393" t="s">
        <v>2010</v>
      </c>
      <c r="W393">
        <v>40</v>
      </c>
      <c r="X393">
        <f>LOG10(Table1[[#This Row],[Alleles_count]]+1)</f>
        <v>1.6127838567197355</v>
      </c>
      <c r="Y393">
        <f>(Table1[[#This Row],[log_Alleles_count]]-MIN(Table1[log_Alleles_count]))/(MAX(Table1[log_Alleles_count])-MIN(Table1[log_Alleles_count]))</f>
        <v>0.7931371178131621</v>
      </c>
      <c r="Z393">
        <v>1</v>
      </c>
      <c r="AA393">
        <v>0.99990000000000001</v>
      </c>
      <c r="AB393">
        <v>0.99629999999999996</v>
      </c>
      <c r="AC393">
        <v>0.63449999999999995</v>
      </c>
      <c r="AD393" t="s">
        <v>82</v>
      </c>
      <c r="AE393" t="s">
        <v>82</v>
      </c>
      <c r="AF393">
        <v>0</v>
      </c>
      <c r="AG393">
        <v>0.97799999999999998</v>
      </c>
      <c r="AH393" t="s">
        <v>604</v>
      </c>
      <c r="AI393" t="s">
        <v>311</v>
      </c>
      <c r="AJ393" t="s">
        <v>2011</v>
      </c>
      <c r="AK393">
        <v>1</v>
      </c>
      <c r="AL393" t="s">
        <v>236</v>
      </c>
      <c r="AM393" s="10">
        <v>1</v>
      </c>
      <c r="AN393">
        <f>(Table1[[#This Row],[HEG_expr_score]]-MIN(Table1[HEG_expr_score]))/(MAX(Table1[HEG_expr_score])-MIN(Table1[HEG_expr_score]))</f>
        <v>0.33333333333333331</v>
      </c>
      <c r="AO393">
        <f t="shared" si="6"/>
        <v>4.1098246959353748</v>
      </c>
      <c r="AP393">
        <v>244</v>
      </c>
    </row>
    <row r="394" spans="1:42" hidden="1" x14ac:dyDescent="0.3">
      <c r="A394">
        <v>144871</v>
      </c>
      <c r="B394" t="s">
        <v>1730</v>
      </c>
      <c r="C394">
        <f>LEN(Table1[[#This Row],[TCE_sequence]])</f>
        <v>21</v>
      </c>
      <c r="D394" t="s">
        <v>1731</v>
      </c>
      <c r="E394">
        <v>2</v>
      </c>
      <c r="F394">
        <f>LOG10(Table1[[#This Row],[Mtb_NP_Prtn_count]]+1)</f>
        <v>0.47712125471966244</v>
      </c>
      <c r="G394">
        <f>(Table1[[#This Row],[log_Mtb_NP_Prtn_count]]-MIN(Table1[log_Mtb_NP_Prtn_count]))/(MAX(Table1[log_Mtb_NP_Prtn_count])-MIN(Table1[log_Mtb_NP_Prtn_count]))</f>
        <v>0.36672579134208461</v>
      </c>
      <c r="H394" t="s">
        <v>1732</v>
      </c>
      <c r="I394">
        <v>2</v>
      </c>
      <c r="J394" t="s">
        <v>82</v>
      </c>
      <c r="K394">
        <v>0</v>
      </c>
      <c r="L394" t="s">
        <v>82</v>
      </c>
      <c r="M394">
        <v>0</v>
      </c>
      <c r="N394" t="s">
        <v>495</v>
      </c>
      <c r="O394" t="s">
        <v>496</v>
      </c>
      <c r="P394" t="s">
        <v>496</v>
      </c>
      <c r="Q394" t="s">
        <v>496</v>
      </c>
      <c r="R394" t="s">
        <v>386</v>
      </c>
      <c r="S394">
        <v>6</v>
      </c>
      <c r="T394">
        <f>LOG10(Table1[[#This Row],[Locus_count]]+1)</f>
        <v>0.84509804001425681</v>
      </c>
      <c r="U394">
        <f>(Table1[[#This Row],[log_Locus_count]]-MIN(Table1[log_Locus_count]))/(MAX(Table1[log_Locus_count])-MIN(Table1[log_Locus_count]))</f>
        <v>0.93578497401920135</v>
      </c>
      <c r="V394" t="s">
        <v>1733</v>
      </c>
      <c r="W394">
        <v>39</v>
      </c>
      <c r="X394">
        <f>LOG10(Table1[[#This Row],[Alleles_count]]+1)</f>
        <v>1.6020599913279623</v>
      </c>
      <c r="Y394">
        <f>(Table1[[#This Row],[log_Alleles_count]]-MIN(Table1[log_Alleles_count]))/(MAX(Table1[log_Alleles_count])-MIN(Table1[log_Alleles_count]))</f>
        <v>0.78786332017858829</v>
      </c>
      <c r="Z394">
        <v>0.97570000000000001</v>
      </c>
      <c r="AA394">
        <v>0.9849</v>
      </c>
      <c r="AB394">
        <v>0.98150000000000004</v>
      </c>
      <c r="AC394">
        <v>0.80310000000000004</v>
      </c>
      <c r="AD394" t="s">
        <v>82</v>
      </c>
      <c r="AE394" t="s">
        <v>82</v>
      </c>
      <c r="AF394">
        <v>0</v>
      </c>
      <c r="AG394">
        <v>0.92669999999999997</v>
      </c>
      <c r="AH394" t="s">
        <v>1734</v>
      </c>
      <c r="AI394" t="s">
        <v>1735</v>
      </c>
      <c r="AJ394" t="s">
        <v>1736</v>
      </c>
      <c r="AK394">
        <v>2</v>
      </c>
      <c r="AL394" t="s">
        <v>236</v>
      </c>
      <c r="AM394" s="10">
        <v>1</v>
      </c>
      <c r="AN394">
        <f>(Table1[[#This Row],[HEG_expr_score]]-MIN(Table1[HEG_expr_score]))/(MAX(Table1[HEG_expr_score])-MIN(Table1[HEG_expr_score]))</f>
        <v>0.33333333333333331</v>
      </c>
      <c r="AO394">
        <f t="shared" si="6"/>
        <v>4.3261074188732076</v>
      </c>
      <c r="AP394">
        <v>155</v>
      </c>
    </row>
    <row r="395" spans="1:42" hidden="1" x14ac:dyDescent="0.3">
      <c r="A395">
        <v>144872</v>
      </c>
      <c r="B395" t="s">
        <v>1551</v>
      </c>
      <c r="C395">
        <f>LEN(Table1[[#This Row],[TCE_sequence]])</f>
        <v>26</v>
      </c>
      <c r="D395" t="s">
        <v>56</v>
      </c>
      <c r="E395">
        <v>1</v>
      </c>
      <c r="F395">
        <f>LOG10(Table1[[#This Row],[Mtb_NP_Prtn_count]]+1)</f>
        <v>0.3010299956639812</v>
      </c>
      <c r="G395">
        <f>(Table1[[#This Row],[log_Mtb_NP_Prtn_count]]-MIN(Table1[log_Mtb_NP_Prtn_count]))/(MAX(Table1[log_Mtb_NP_Prtn_count])-MIN(Table1[log_Mtb_NP_Prtn_count]))</f>
        <v>0.23137821315975918</v>
      </c>
      <c r="H395" t="s">
        <v>325</v>
      </c>
      <c r="I395">
        <v>1</v>
      </c>
      <c r="J395" t="s">
        <v>82</v>
      </c>
      <c r="K395">
        <v>0</v>
      </c>
      <c r="L395" t="s">
        <v>82</v>
      </c>
      <c r="M395">
        <v>0</v>
      </c>
      <c r="N395" t="s">
        <v>495</v>
      </c>
      <c r="O395" t="s">
        <v>496</v>
      </c>
      <c r="P395" t="s">
        <v>496</v>
      </c>
      <c r="Q395" t="s">
        <v>496</v>
      </c>
      <c r="R395" t="s">
        <v>386</v>
      </c>
      <c r="S395">
        <v>6</v>
      </c>
      <c r="T395">
        <f>LOG10(Table1[[#This Row],[Locus_count]]+1)</f>
        <v>0.84509804001425681</v>
      </c>
      <c r="U395">
        <f>(Table1[[#This Row],[log_Locus_count]]-MIN(Table1[log_Locus_count]))/(MAX(Table1[log_Locus_count])-MIN(Table1[log_Locus_count]))</f>
        <v>0.93578497401920135</v>
      </c>
      <c r="V395" t="s">
        <v>1552</v>
      </c>
      <c r="W395">
        <v>83</v>
      </c>
      <c r="X395">
        <f>LOG10(Table1[[#This Row],[Alleles_count]]+1)</f>
        <v>1.9242792860618816</v>
      </c>
      <c r="Y395">
        <f>(Table1[[#This Row],[log_Alleles_count]]-MIN(Table1[log_Alleles_count]))/(MAX(Table1[log_Alleles_count])-MIN(Table1[log_Alleles_count]))</f>
        <v>0.94632477901836498</v>
      </c>
      <c r="Z395">
        <v>0.99909999999999999</v>
      </c>
      <c r="AA395">
        <v>0.99790000000000001</v>
      </c>
      <c r="AB395">
        <v>0.99770000000000003</v>
      </c>
      <c r="AC395">
        <v>0.97019999999999995</v>
      </c>
      <c r="AD395" t="s">
        <v>82</v>
      </c>
      <c r="AE395" t="s">
        <v>82</v>
      </c>
      <c r="AF395">
        <v>0</v>
      </c>
      <c r="AG395">
        <v>0.97070000000000001</v>
      </c>
      <c r="AH395" t="s">
        <v>1432</v>
      </c>
      <c r="AI395" t="s">
        <v>325</v>
      </c>
      <c r="AJ395" t="s">
        <v>1553</v>
      </c>
      <c r="AK395">
        <v>1</v>
      </c>
      <c r="AL395" t="s">
        <v>236</v>
      </c>
      <c r="AM395" s="10">
        <v>1</v>
      </c>
      <c r="AN395">
        <f>(Table1[[#This Row],[HEG_expr_score]]-MIN(Table1[HEG_expr_score]))/(MAX(Table1[HEG_expr_score])-MIN(Table1[HEG_expr_score]))</f>
        <v>0.33333333333333331</v>
      </c>
      <c r="AO395">
        <f t="shared" si="6"/>
        <v>4.4166212995306582</v>
      </c>
      <c r="AP395">
        <v>105</v>
      </c>
    </row>
    <row r="396" spans="1:42" hidden="1" x14ac:dyDescent="0.3">
      <c r="A396">
        <v>144875</v>
      </c>
      <c r="B396" t="s">
        <v>770</v>
      </c>
      <c r="C396">
        <f>LEN(Table1[[#This Row],[TCE_sequence]])</f>
        <v>13</v>
      </c>
      <c r="D396" t="s">
        <v>52</v>
      </c>
      <c r="E396">
        <v>1</v>
      </c>
      <c r="F396">
        <f>LOG10(Table1[[#This Row],[Mtb_NP_Prtn_count]]+1)</f>
        <v>0.3010299956639812</v>
      </c>
      <c r="G396">
        <f>(Table1[[#This Row],[log_Mtb_NP_Prtn_count]]-MIN(Table1[log_Mtb_NP_Prtn_count]))/(MAX(Table1[log_Mtb_NP_Prtn_count])-MIN(Table1[log_Mtb_NP_Prtn_count]))</f>
        <v>0.23137821315975918</v>
      </c>
      <c r="H396" t="s">
        <v>376</v>
      </c>
      <c r="I396">
        <v>1</v>
      </c>
      <c r="J396" t="s">
        <v>82</v>
      </c>
      <c r="K396">
        <v>0</v>
      </c>
      <c r="L396" t="s">
        <v>82</v>
      </c>
      <c r="M396">
        <v>0</v>
      </c>
      <c r="N396" t="s">
        <v>495</v>
      </c>
      <c r="O396" t="s">
        <v>496</v>
      </c>
      <c r="P396" t="s">
        <v>496</v>
      </c>
      <c r="Q396" t="s">
        <v>496</v>
      </c>
      <c r="R396" t="s">
        <v>385</v>
      </c>
      <c r="S396">
        <v>3</v>
      </c>
      <c r="T396">
        <f>LOG10(Table1[[#This Row],[Locus_count]]+1)</f>
        <v>0.6020599913279624</v>
      </c>
      <c r="U396">
        <f>(Table1[[#This Row],[log_Locus_count]]-MIN(Table1[log_Locus_count]))/(MAX(Table1[log_Locus_count])-MIN(Table1[log_Locus_count]))</f>
        <v>0.66666666666666674</v>
      </c>
      <c r="V396" t="s">
        <v>771</v>
      </c>
      <c r="W396">
        <v>16</v>
      </c>
      <c r="X396">
        <f>LOG10(Table1[[#This Row],[Alleles_count]]+1)</f>
        <v>1.2304489213782739</v>
      </c>
      <c r="Y396">
        <f>(Table1[[#This Row],[log_Alleles_count]]-MIN(Table1[log_Alleles_count]))/(MAX(Table1[log_Alleles_count])-MIN(Table1[log_Alleles_count]))</f>
        <v>0.60511190451968278</v>
      </c>
      <c r="Z396">
        <v>0.80200000000000005</v>
      </c>
      <c r="AA396">
        <v>0.6643</v>
      </c>
      <c r="AB396">
        <v>0.67249999999999999</v>
      </c>
      <c r="AC396">
        <v>0.433</v>
      </c>
      <c r="AD396" t="s">
        <v>82</v>
      </c>
      <c r="AE396" t="s">
        <v>82</v>
      </c>
      <c r="AF396">
        <v>0</v>
      </c>
      <c r="AG396">
        <v>0.8901</v>
      </c>
      <c r="AH396" t="s">
        <v>711</v>
      </c>
      <c r="AI396" t="s">
        <v>376</v>
      </c>
      <c r="AJ396" t="s">
        <v>772</v>
      </c>
      <c r="AK396">
        <v>1</v>
      </c>
      <c r="AL396" t="s">
        <v>238</v>
      </c>
      <c r="AM396" s="10">
        <v>2</v>
      </c>
      <c r="AN396">
        <f>(Table1[[#This Row],[HEG_expr_score]]-MIN(Table1[HEG_expr_score]))/(MAX(Table1[HEG_expr_score])-MIN(Table1[HEG_expr_score]))</f>
        <v>0.66666666666666663</v>
      </c>
      <c r="AO396">
        <f t="shared" si="6"/>
        <v>3.8619234510127751</v>
      </c>
      <c r="AP396">
        <v>310</v>
      </c>
    </row>
    <row r="397" spans="1:42" hidden="1" x14ac:dyDescent="0.3">
      <c r="A397">
        <v>144878</v>
      </c>
      <c r="B397" t="s">
        <v>1647</v>
      </c>
      <c r="C397">
        <f>LEN(Table1[[#This Row],[TCE_sequence]])</f>
        <v>23</v>
      </c>
      <c r="D397" t="s">
        <v>60</v>
      </c>
      <c r="E397">
        <v>1</v>
      </c>
      <c r="F397">
        <f>LOG10(Table1[[#This Row],[Mtb_NP_Prtn_count]]+1)</f>
        <v>0.3010299956639812</v>
      </c>
      <c r="G397">
        <f>(Table1[[#This Row],[log_Mtb_NP_Prtn_count]]-MIN(Table1[log_Mtb_NP_Prtn_count]))/(MAX(Table1[log_Mtb_NP_Prtn_count])-MIN(Table1[log_Mtb_NP_Prtn_count]))</f>
        <v>0.23137821315975918</v>
      </c>
      <c r="H397" t="s">
        <v>311</v>
      </c>
      <c r="I397">
        <v>1</v>
      </c>
      <c r="J397" t="s">
        <v>82</v>
      </c>
      <c r="K397">
        <v>0</v>
      </c>
      <c r="L397" t="s">
        <v>82</v>
      </c>
      <c r="M397">
        <v>0</v>
      </c>
      <c r="N397" t="s">
        <v>495</v>
      </c>
      <c r="O397" t="s">
        <v>496</v>
      </c>
      <c r="P397" t="s">
        <v>496</v>
      </c>
      <c r="Q397" t="s">
        <v>496</v>
      </c>
      <c r="R397" t="s">
        <v>386</v>
      </c>
      <c r="S397">
        <v>6</v>
      </c>
      <c r="T397">
        <f>LOG10(Table1[[#This Row],[Locus_count]]+1)</f>
        <v>0.84509804001425681</v>
      </c>
      <c r="U397">
        <f>(Table1[[#This Row],[log_Locus_count]]-MIN(Table1[log_Locus_count]))/(MAX(Table1[log_Locus_count])-MIN(Table1[log_Locus_count]))</f>
        <v>0.93578497401920135</v>
      </c>
      <c r="V397" t="s">
        <v>1648</v>
      </c>
      <c r="W397">
        <v>68</v>
      </c>
      <c r="X397">
        <f>LOG10(Table1[[#This Row],[Alleles_count]]+1)</f>
        <v>1.8388490907372552</v>
      </c>
      <c r="Y397">
        <f>(Table1[[#This Row],[log_Alleles_count]]-MIN(Table1[log_Alleles_count]))/(MAX(Table1[log_Alleles_count])-MIN(Table1[log_Alleles_count]))</f>
        <v>0.90431179717230203</v>
      </c>
      <c r="Z397">
        <v>0.9859</v>
      </c>
      <c r="AA397">
        <v>0.97709999999999997</v>
      </c>
      <c r="AB397">
        <v>0.98119999999999996</v>
      </c>
      <c r="AC397">
        <v>0.90480000000000005</v>
      </c>
      <c r="AD397" t="s">
        <v>82</v>
      </c>
      <c r="AE397" t="s">
        <v>82</v>
      </c>
      <c r="AF397">
        <v>0</v>
      </c>
      <c r="AG397">
        <v>0.97799999999999998</v>
      </c>
      <c r="AH397" t="s">
        <v>604</v>
      </c>
      <c r="AI397" t="s">
        <v>311</v>
      </c>
      <c r="AJ397" t="s">
        <v>1649</v>
      </c>
      <c r="AK397">
        <v>1</v>
      </c>
      <c r="AL397" t="s">
        <v>236</v>
      </c>
      <c r="AM397" s="10">
        <v>1</v>
      </c>
      <c r="AN397">
        <f>(Table1[[#This Row],[HEG_expr_score]]-MIN(Table1[HEG_expr_score]))/(MAX(Table1[HEG_expr_score])-MIN(Table1[HEG_expr_score]))</f>
        <v>0.33333333333333331</v>
      </c>
      <c r="AO397">
        <f t="shared" si="6"/>
        <v>4.3687083176845958</v>
      </c>
      <c r="AP397">
        <v>132</v>
      </c>
    </row>
    <row r="398" spans="1:42" hidden="1" x14ac:dyDescent="0.3">
      <c r="A398">
        <v>144879</v>
      </c>
      <c r="B398" t="s">
        <v>1436</v>
      </c>
      <c r="C398">
        <f>LEN(Table1[[#This Row],[TCE_sequence]])</f>
        <v>20</v>
      </c>
      <c r="D398" t="s">
        <v>50</v>
      </c>
      <c r="E398">
        <v>1</v>
      </c>
      <c r="F398">
        <f>LOG10(Table1[[#This Row],[Mtb_NP_Prtn_count]]+1)</f>
        <v>0.3010299956639812</v>
      </c>
      <c r="G398">
        <f>(Table1[[#This Row],[log_Mtb_NP_Prtn_count]]-MIN(Table1[log_Mtb_NP_Prtn_count]))/(MAX(Table1[log_Mtb_NP_Prtn_count])-MIN(Table1[log_Mtb_NP_Prtn_count]))</f>
        <v>0.23137821315975918</v>
      </c>
      <c r="H398" t="s">
        <v>321</v>
      </c>
      <c r="I398">
        <v>1</v>
      </c>
      <c r="J398" t="s">
        <v>82</v>
      </c>
      <c r="K398">
        <v>0</v>
      </c>
      <c r="L398" t="s">
        <v>82</v>
      </c>
      <c r="M398">
        <v>0</v>
      </c>
      <c r="N398" t="s">
        <v>495</v>
      </c>
      <c r="O398" t="s">
        <v>496</v>
      </c>
      <c r="P398" t="s">
        <v>496</v>
      </c>
      <c r="Q398" t="s">
        <v>496</v>
      </c>
      <c r="R398" t="s">
        <v>412</v>
      </c>
      <c r="S398">
        <v>7</v>
      </c>
      <c r="T398">
        <f>LOG10(Table1[[#This Row],[Locus_count]]+1)</f>
        <v>0.90308998699194354</v>
      </c>
      <c r="U398">
        <f>(Table1[[#This Row],[log_Locus_count]]-MIN(Table1[log_Locus_count]))/(MAX(Table1[log_Locus_count])-MIN(Table1[log_Locus_count]))</f>
        <v>1</v>
      </c>
      <c r="V398" t="s">
        <v>1437</v>
      </c>
      <c r="W398">
        <v>90</v>
      </c>
      <c r="X398">
        <f>LOG10(Table1[[#This Row],[Alleles_count]]+1)</f>
        <v>1.9590413923210936</v>
      </c>
      <c r="Y398">
        <f>(Table1[[#This Row],[log_Alleles_count]]-MIN(Table1[log_Alleles_count]))/(MAX(Table1[log_Alleles_count])-MIN(Table1[log_Alleles_count]))</f>
        <v>0.96342013662172266</v>
      </c>
      <c r="Z398">
        <v>1</v>
      </c>
      <c r="AA398">
        <v>1</v>
      </c>
      <c r="AB398">
        <v>0.99990000000000001</v>
      </c>
      <c r="AC398">
        <v>0.95289999999999997</v>
      </c>
      <c r="AD398" t="s">
        <v>82</v>
      </c>
      <c r="AE398" t="s">
        <v>82</v>
      </c>
      <c r="AF398">
        <v>0</v>
      </c>
      <c r="AG398">
        <v>0.97440000000000004</v>
      </c>
      <c r="AH398" t="s">
        <v>1411</v>
      </c>
      <c r="AI398" t="s">
        <v>321</v>
      </c>
      <c r="AJ398" t="s">
        <v>1438</v>
      </c>
      <c r="AK398">
        <v>1</v>
      </c>
      <c r="AL398" t="s">
        <v>236</v>
      </c>
      <c r="AM398" s="12">
        <v>1</v>
      </c>
      <c r="AN398">
        <f>(Table1[[#This Row],[HEG_expr_score]]-MIN(Table1[HEG_expr_score]))/(MAX(Table1[HEG_expr_score])-MIN(Table1[HEG_expr_score]))</f>
        <v>0.33333333333333331</v>
      </c>
      <c r="AO398">
        <f t="shared" si="6"/>
        <v>4.5025316831148148</v>
      </c>
      <c r="AP398">
        <v>73</v>
      </c>
    </row>
    <row r="399" spans="1:42" hidden="1" x14ac:dyDescent="0.3">
      <c r="A399">
        <v>144892</v>
      </c>
      <c r="B399" t="s">
        <v>2239</v>
      </c>
      <c r="C399">
        <f>LEN(Table1[[#This Row],[TCE_sequence]])</f>
        <v>18</v>
      </c>
      <c r="D399" t="s">
        <v>106</v>
      </c>
      <c r="E399">
        <v>1</v>
      </c>
      <c r="F399">
        <f>LOG10(Table1[[#This Row],[Mtb_NP_Prtn_count]]+1)</f>
        <v>0.3010299956639812</v>
      </c>
      <c r="G399">
        <f>(Table1[[#This Row],[log_Mtb_NP_Prtn_count]]-MIN(Table1[log_Mtb_NP_Prtn_count]))/(MAX(Table1[log_Mtb_NP_Prtn_count])-MIN(Table1[log_Mtb_NP_Prtn_count]))</f>
        <v>0.23137821315975918</v>
      </c>
      <c r="H399" t="s">
        <v>304</v>
      </c>
      <c r="I399">
        <v>1</v>
      </c>
      <c r="J399" t="s">
        <v>82</v>
      </c>
      <c r="K399">
        <v>0</v>
      </c>
      <c r="L399" t="s">
        <v>82</v>
      </c>
      <c r="M399">
        <v>0</v>
      </c>
      <c r="N399" t="s">
        <v>495</v>
      </c>
      <c r="O399" t="s">
        <v>496</v>
      </c>
      <c r="P399" t="s">
        <v>496</v>
      </c>
      <c r="Q399" t="s">
        <v>496</v>
      </c>
      <c r="R399" t="s">
        <v>397</v>
      </c>
      <c r="S399">
        <v>5</v>
      </c>
      <c r="T399">
        <f>LOG10(Table1[[#This Row],[Locus_count]]+1)</f>
        <v>0.77815125038364363</v>
      </c>
      <c r="U399">
        <f>(Table1[[#This Row],[log_Locus_count]]-MIN(Table1[log_Locus_count]))/(MAX(Table1[log_Locus_count])-MIN(Table1[log_Locus_count]))</f>
        <v>0.8616541669070521</v>
      </c>
      <c r="V399" t="s">
        <v>2240</v>
      </c>
      <c r="W399">
        <v>42</v>
      </c>
      <c r="X399">
        <f>LOG10(Table1[[#This Row],[Alleles_count]]+1)</f>
        <v>1.6334684555795864</v>
      </c>
      <c r="Y399">
        <f>(Table1[[#This Row],[log_Alleles_count]]-MIN(Table1[log_Alleles_count]))/(MAX(Table1[log_Alleles_count])-MIN(Table1[log_Alleles_count]))</f>
        <v>0.80330941898945951</v>
      </c>
      <c r="Z399">
        <v>0.93959999999999999</v>
      </c>
      <c r="AA399">
        <v>0.91339999999999999</v>
      </c>
      <c r="AB399">
        <v>0.91339999999999999</v>
      </c>
      <c r="AC399">
        <v>0.78029999999999999</v>
      </c>
      <c r="AD399" t="s">
        <v>82</v>
      </c>
      <c r="AE399" t="s">
        <v>82</v>
      </c>
      <c r="AF399">
        <v>0</v>
      </c>
      <c r="AG399">
        <v>0.56410000000000005</v>
      </c>
      <c r="AH399" t="s">
        <v>2241</v>
      </c>
      <c r="AI399" t="s">
        <v>304</v>
      </c>
      <c r="AJ399" t="s">
        <v>620</v>
      </c>
      <c r="AK399">
        <v>1</v>
      </c>
      <c r="AL399" t="s">
        <v>236</v>
      </c>
      <c r="AM399" s="12">
        <v>1</v>
      </c>
      <c r="AN399">
        <f>(Table1[[#This Row],[HEG_expr_score]]-MIN(Table1[HEG_expr_score]))/(MAX(Table1[HEG_expr_score])-MIN(Table1[HEG_expr_score]))</f>
        <v>0.33333333333333331</v>
      </c>
      <c r="AO399">
        <f t="shared" si="6"/>
        <v>3.7333751323896043</v>
      </c>
      <c r="AP399">
        <v>335</v>
      </c>
    </row>
    <row r="400" spans="1:42" hidden="1" x14ac:dyDescent="0.3">
      <c r="A400">
        <v>144893</v>
      </c>
      <c r="B400" t="s">
        <v>1702</v>
      </c>
      <c r="C400">
        <f>LEN(Table1[[#This Row],[TCE_sequence]])</f>
        <v>16</v>
      </c>
      <c r="D400" t="s">
        <v>140</v>
      </c>
      <c r="E400">
        <v>1</v>
      </c>
      <c r="F400">
        <f>LOG10(Table1[[#This Row],[Mtb_NP_Prtn_count]]+1)</f>
        <v>0.3010299956639812</v>
      </c>
      <c r="G400">
        <f>(Table1[[#This Row],[log_Mtb_NP_Prtn_count]]-MIN(Table1[log_Mtb_NP_Prtn_count]))/(MAX(Table1[log_Mtb_NP_Prtn_count])-MIN(Table1[log_Mtb_NP_Prtn_count]))</f>
        <v>0.23137821315975918</v>
      </c>
      <c r="H400" t="s">
        <v>326</v>
      </c>
      <c r="I400">
        <v>1</v>
      </c>
      <c r="J400" t="s">
        <v>82</v>
      </c>
      <c r="K400">
        <v>0</v>
      </c>
      <c r="L400" t="s">
        <v>82</v>
      </c>
      <c r="M400">
        <v>0</v>
      </c>
      <c r="N400" t="s">
        <v>495</v>
      </c>
      <c r="O400" t="s">
        <v>496</v>
      </c>
      <c r="P400" t="s">
        <v>496</v>
      </c>
      <c r="Q400" t="s">
        <v>496</v>
      </c>
      <c r="R400" t="s">
        <v>441</v>
      </c>
      <c r="S400">
        <v>6</v>
      </c>
      <c r="T400">
        <f>LOG10(Table1[[#This Row],[Locus_count]]+1)</f>
        <v>0.84509804001425681</v>
      </c>
      <c r="U400">
        <f>(Table1[[#This Row],[log_Locus_count]]-MIN(Table1[log_Locus_count]))/(MAX(Table1[log_Locus_count])-MIN(Table1[log_Locus_count]))</f>
        <v>0.93578497401920135</v>
      </c>
      <c r="V400" t="s">
        <v>1703</v>
      </c>
      <c r="W400">
        <v>65</v>
      </c>
      <c r="X400">
        <f>LOG10(Table1[[#This Row],[Alleles_count]]+1)</f>
        <v>1.8195439355418688</v>
      </c>
      <c r="Y400">
        <f>(Table1[[#This Row],[log_Alleles_count]]-MIN(Table1[log_Alleles_count]))/(MAX(Table1[log_Alleles_count])-MIN(Table1[log_Alleles_count]))</f>
        <v>0.89481788074524449</v>
      </c>
      <c r="Z400">
        <v>1</v>
      </c>
      <c r="AA400">
        <v>1</v>
      </c>
      <c r="AB400">
        <v>0.99909999999999999</v>
      </c>
      <c r="AC400">
        <v>0.95250000000000001</v>
      </c>
      <c r="AD400" t="s">
        <v>82</v>
      </c>
      <c r="AE400" t="s">
        <v>82</v>
      </c>
      <c r="AF400">
        <v>0</v>
      </c>
      <c r="AG400">
        <v>0.95599999999999996</v>
      </c>
      <c r="AH400" t="s">
        <v>1704</v>
      </c>
      <c r="AI400" t="s">
        <v>326</v>
      </c>
      <c r="AJ400" t="s">
        <v>1705</v>
      </c>
      <c r="AK400">
        <v>1</v>
      </c>
      <c r="AL400" t="s">
        <v>236</v>
      </c>
      <c r="AM400" s="12">
        <v>1</v>
      </c>
      <c r="AN400">
        <f>(Table1[[#This Row],[HEG_expr_score]]-MIN(Table1[HEG_expr_score]))/(MAX(Table1[HEG_expr_score])-MIN(Table1[HEG_expr_score]))</f>
        <v>0.33333333333333331</v>
      </c>
      <c r="AO400">
        <f t="shared" si="6"/>
        <v>4.3513144012575387</v>
      </c>
      <c r="AP400">
        <v>147</v>
      </c>
    </row>
    <row r="401" spans="1:42" hidden="1" x14ac:dyDescent="0.3">
      <c r="A401">
        <v>144900</v>
      </c>
      <c r="B401" t="s">
        <v>2851</v>
      </c>
      <c r="C401">
        <f>LEN(Table1[[#This Row],[TCE_sequence]])</f>
        <v>14</v>
      </c>
      <c r="D401" t="s">
        <v>86</v>
      </c>
      <c r="E401">
        <v>1</v>
      </c>
      <c r="F401">
        <f>LOG10(Table1[[#This Row],[Mtb_NP_Prtn_count]]+1)</f>
        <v>0.3010299956639812</v>
      </c>
      <c r="G401">
        <f>(Table1[[#This Row],[log_Mtb_NP_Prtn_count]]-MIN(Table1[log_Mtb_NP_Prtn_count]))/(MAX(Table1[log_Mtb_NP_Prtn_count])-MIN(Table1[log_Mtb_NP_Prtn_count]))</f>
        <v>0.23137821315975918</v>
      </c>
      <c r="H401" t="s">
        <v>249</v>
      </c>
      <c r="I401">
        <v>1</v>
      </c>
      <c r="J401" t="s">
        <v>82</v>
      </c>
      <c r="K401">
        <v>0</v>
      </c>
      <c r="L401" t="s">
        <v>82</v>
      </c>
      <c r="M401">
        <v>0</v>
      </c>
      <c r="N401" t="s">
        <v>495</v>
      </c>
      <c r="O401" t="s">
        <v>496</v>
      </c>
      <c r="P401" t="s">
        <v>496</v>
      </c>
      <c r="Q401" t="s">
        <v>496</v>
      </c>
      <c r="R401" t="s">
        <v>384</v>
      </c>
      <c r="S401">
        <v>2</v>
      </c>
      <c r="T401">
        <f>LOG10(Table1[[#This Row],[Locus_count]]+1)</f>
        <v>0.47712125471966244</v>
      </c>
      <c r="U401">
        <f>(Table1[[#This Row],[log_Locus_count]]-MIN(Table1[log_Locus_count]))/(MAX(Table1[log_Locus_count])-MIN(Table1[log_Locus_count]))</f>
        <v>0.52832083357371873</v>
      </c>
      <c r="V401" t="s">
        <v>2852</v>
      </c>
      <c r="W401">
        <v>3</v>
      </c>
      <c r="X401">
        <f>LOG10(Table1[[#This Row],[Alleles_count]]+1)</f>
        <v>0.6020599913279624</v>
      </c>
      <c r="Y401">
        <f>(Table1[[#This Row],[log_Alleles_count]]-MIN(Table1[log_Alleles_count]))/(MAX(Table1[log_Alleles_count])-MIN(Table1[log_Alleles_count]))</f>
        <v>0.29608191096586522</v>
      </c>
      <c r="Z401">
        <v>8.3900000000000002E-2</v>
      </c>
      <c r="AA401">
        <v>0.13189999999999999</v>
      </c>
      <c r="AB401">
        <v>8.43E-2</v>
      </c>
      <c r="AC401">
        <v>3.6200000000000003E-2</v>
      </c>
      <c r="AD401" t="s">
        <v>82</v>
      </c>
      <c r="AE401" t="s">
        <v>82</v>
      </c>
      <c r="AF401">
        <v>0</v>
      </c>
      <c r="AG401">
        <v>0.97070000000000001</v>
      </c>
      <c r="AH401" t="s">
        <v>1432</v>
      </c>
      <c r="AI401" t="s">
        <v>249</v>
      </c>
      <c r="AJ401" t="s">
        <v>2853</v>
      </c>
      <c r="AK401">
        <v>1</v>
      </c>
      <c r="AL401" t="s">
        <v>236</v>
      </c>
      <c r="AM401" s="10">
        <v>1</v>
      </c>
      <c r="AN401">
        <f>(Table1[[#This Row],[HEG_expr_score]]-MIN(Table1[HEG_expr_score]))/(MAX(Table1[HEG_expr_score])-MIN(Table1[HEG_expr_score]))</f>
        <v>0.33333333333333331</v>
      </c>
      <c r="AO401">
        <f t="shared" si="6"/>
        <v>2.4437142910326766</v>
      </c>
      <c r="AP401">
        <v>552</v>
      </c>
    </row>
    <row r="402" spans="1:42" hidden="1" x14ac:dyDescent="0.3">
      <c r="A402">
        <v>144902</v>
      </c>
      <c r="B402" t="s">
        <v>1464</v>
      </c>
      <c r="C402">
        <f>LEN(Table1[[#This Row],[TCE_sequence]])</f>
        <v>20</v>
      </c>
      <c r="D402" t="s">
        <v>51</v>
      </c>
      <c r="E402">
        <v>1</v>
      </c>
      <c r="F402">
        <f>LOG10(Table1[[#This Row],[Mtb_NP_Prtn_count]]+1)</f>
        <v>0.3010299956639812</v>
      </c>
      <c r="G402">
        <f>(Table1[[#This Row],[log_Mtb_NP_Prtn_count]]-MIN(Table1[log_Mtb_NP_Prtn_count]))/(MAX(Table1[log_Mtb_NP_Prtn_count])-MIN(Table1[log_Mtb_NP_Prtn_count]))</f>
        <v>0.23137821315975918</v>
      </c>
      <c r="H402" t="s">
        <v>377</v>
      </c>
      <c r="I402">
        <v>1</v>
      </c>
      <c r="J402" t="s">
        <v>82</v>
      </c>
      <c r="K402">
        <v>0</v>
      </c>
      <c r="L402" t="s">
        <v>82</v>
      </c>
      <c r="M402">
        <v>0</v>
      </c>
      <c r="N402" t="s">
        <v>495</v>
      </c>
      <c r="O402" t="s">
        <v>496</v>
      </c>
      <c r="P402" t="s">
        <v>496</v>
      </c>
      <c r="Q402" t="s">
        <v>496</v>
      </c>
      <c r="R402" t="s">
        <v>387</v>
      </c>
      <c r="S402">
        <v>7</v>
      </c>
      <c r="T402">
        <f>LOG10(Table1[[#This Row],[Locus_count]]+1)</f>
        <v>0.90308998699194354</v>
      </c>
      <c r="U402">
        <f>(Table1[[#This Row],[log_Locus_count]]-MIN(Table1[log_Locus_count]))/(MAX(Table1[log_Locus_count])-MIN(Table1[log_Locus_count]))</f>
        <v>1</v>
      </c>
      <c r="V402" t="s">
        <v>1465</v>
      </c>
      <c r="W402">
        <v>72</v>
      </c>
      <c r="X402">
        <f>LOG10(Table1[[#This Row],[Alleles_count]]+1)</f>
        <v>1.8633228601204559</v>
      </c>
      <c r="Y402">
        <f>(Table1[[#This Row],[log_Alleles_count]]-MIN(Table1[log_Alleles_count]))/(MAX(Table1[log_Alleles_count])-MIN(Table1[log_Alleles_count]))</f>
        <v>0.91634754196831958</v>
      </c>
      <c r="Z402">
        <v>0.99950000000000006</v>
      </c>
      <c r="AA402">
        <v>0.99950000000000006</v>
      </c>
      <c r="AB402">
        <v>0.99609999999999999</v>
      </c>
      <c r="AC402">
        <v>0.90169999999999995</v>
      </c>
      <c r="AD402" t="s">
        <v>82</v>
      </c>
      <c r="AE402" t="s">
        <v>82</v>
      </c>
      <c r="AF402">
        <v>0</v>
      </c>
      <c r="AG402">
        <v>0.99270000000000003</v>
      </c>
      <c r="AH402" t="s">
        <v>530</v>
      </c>
      <c r="AI402" t="s">
        <v>377</v>
      </c>
      <c r="AJ402" t="s">
        <v>1466</v>
      </c>
      <c r="AK402">
        <v>1</v>
      </c>
      <c r="AL402" t="s">
        <v>236</v>
      </c>
      <c r="AM402" s="12">
        <v>1</v>
      </c>
      <c r="AN402">
        <f>(Table1[[#This Row],[HEG_expr_score]]-MIN(Table1[HEG_expr_score]))/(MAX(Table1[HEG_expr_score])-MIN(Table1[HEG_expr_score]))</f>
        <v>0.33333333333333331</v>
      </c>
      <c r="AO402">
        <f t="shared" si="6"/>
        <v>4.4732590884614121</v>
      </c>
      <c r="AP402">
        <v>81</v>
      </c>
    </row>
    <row r="403" spans="1:42" hidden="1" x14ac:dyDescent="0.3">
      <c r="A403">
        <v>144904</v>
      </c>
      <c r="B403" t="s">
        <v>2698</v>
      </c>
      <c r="C403">
        <f>LEN(Table1[[#This Row],[TCE_sequence]])</f>
        <v>13</v>
      </c>
      <c r="D403" t="s">
        <v>60</v>
      </c>
      <c r="E403">
        <v>1</v>
      </c>
      <c r="F403">
        <f>LOG10(Table1[[#This Row],[Mtb_NP_Prtn_count]]+1)</f>
        <v>0.3010299956639812</v>
      </c>
      <c r="G403">
        <f>(Table1[[#This Row],[log_Mtb_NP_Prtn_count]]-MIN(Table1[log_Mtb_NP_Prtn_count]))/(MAX(Table1[log_Mtb_NP_Prtn_count])-MIN(Table1[log_Mtb_NP_Prtn_count]))</f>
        <v>0.23137821315975918</v>
      </c>
      <c r="H403" t="s">
        <v>311</v>
      </c>
      <c r="I403">
        <v>1</v>
      </c>
      <c r="J403" t="s">
        <v>82</v>
      </c>
      <c r="K403">
        <v>0</v>
      </c>
      <c r="L403" t="s">
        <v>82</v>
      </c>
      <c r="M403">
        <v>0</v>
      </c>
      <c r="N403" t="s">
        <v>495</v>
      </c>
      <c r="O403" t="s">
        <v>496</v>
      </c>
      <c r="P403" t="s">
        <v>496</v>
      </c>
      <c r="Q403" t="s">
        <v>496</v>
      </c>
      <c r="R403" t="s">
        <v>385</v>
      </c>
      <c r="S403">
        <v>3</v>
      </c>
      <c r="T403">
        <f>LOG10(Table1[[#This Row],[Locus_count]]+1)</f>
        <v>0.6020599913279624</v>
      </c>
      <c r="U403">
        <f>(Table1[[#This Row],[log_Locus_count]]-MIN(Table1[log_Locus_count]))/(MAX(Table1[log_Locus_count])-MIN(Table1[log_Locus_count]))</f>
        <v>0.66666666666666674</v>
      </c>
      <c r="V403" t="s">
        <v>2699</v>
      </c>
      <c r="W403">
        <v>5</v>
      </c>
      <c r="X403">
        <f>LOG10(Table1[[#This Row],[Alleles_count]]+1)</f>
        <v>0.77815125038364363</v>
      </c>
      <c r="Y403">
        <f>(Table1[[#This Row],[log_Alleles_count]]-MIN(Table1[log_Alleles_count]))/(MAX(Table1[log_Alleles_count])-MIN(Table1[log_Alleles_count]))</f>
        <v>0.38268031849431083</v>
      </c>
      <c r="Z403">
        <v>0.151</v>
      </c>
      <c r="AA403">
        <v>0.25159999999999999</v>
      </c>
      <c r="AB403">
        <v>0.14849999999999999</v>
      </c>
      <c r="AC403">
        <v>8.5999999999999993E-2</v>
      </c>
      <c r="AD403" t="s">
        <v>82</v>
      </c>
      <c r="AE403" t="s">
        <v>82</v>
      </c>
      <c r="AF403">
        <v>0</v>
      </c>
      <c r="AG403">
        <v>0.97799999999999998</v>
      </c>
      <c r="AH403" t="s">
        <v>604</v>
      </c>
      <c r="AI403" t="s">
        <v>311</v>
      </c>
      <c r="AJ403" t="s">
        <v>2700</v>
      </c>
      <c r="AK403">
        <v>1</v>
      </c>
      <c r="AL403" t="s">
        <v>236</v>
      </c>
      <c r="AM403" s="10">
        <v>1</v>
      </c>
      <c r="AN403">
        <f>(Table1[[#This Row],[HEG_expr_score]]-MIN(Table1[HEG_expr_score]))/(MAX(Table1[HEG_expr_score])-MIN(Table1[HEG_expr_score]))</f>
        <v>0.33333333333333331</v>
      </c>
      <c r="AO403">
        <f t="shared" si="6"/>
        <v>2.7430585316540701</v>
      </c>
      <c r="AP403">
        <v>507</v>
      </c>
    </row>
    <row r="404" spans="1:42" hidden="1" x14ac:dyDescent="0.3">
      <c r="A404">
        <v>144906</v>
      </c>
      <c r="B404" t="s">
        <v>1430</v>
      </c>
      <c r="C404">
        <f>LEN(Table1[[#This Row],[TCE_sequence]])</f>
        <v>20</v>
      </c>
      <c r="D404" t="s">
        <v>56</v>
      </c>
      <c r="E404">
        <v>1</v>
      </c>
      <c r="F404">
        <f>LOG10(Table1[[#This Row],[Mtb_NP_Prtn_count]]+1)</f>
        <v>0.3010299956639812</v>
      </c>
      <c r="G404">
        <f>(Table1[[#This Row],[log_Mtb_NP_Prtn_count]]-MIN(Table1[log_Mtb_NP_Prtn_count]))/(MAX(Table1[log_Mtb_NP_Prtn_count])-MIN(Table1[log_Mtb_NP_Prtn_count]))</f>
        <v>0.23137821315975918</v>
      </c>
      <c r="H404" t="s">
        <v>325</v>
      </c>
      <c r="I404">
        <v>1</v>
      </c>
      <c r="J404" t="s">
        <v>82</v>
      </c>
      <c r="K404">
        <v>0</v>
      </c>
      <c r="L404" t="s">
        <v>82</v>
      </c>
      <c r="M404">
        <v>0</v>
      </c>
      <c r="N404" t="s">
        <v>495</v>
      </c>
      <c r="O404" t="s">
        <v>496</v>
      </c>
      <c r="P404" t="s">
        <v>496</v>
      </c>
      <c r="Q404" t="s">
        <v>496</v>
      </c>
      <c r="R404" t="s">
        <v>412</v>
      </c>
      <c r="S404">
        <v>7</v>
      </c>
      <c r="T404">
        <f>LOG10(Table1[[#This Row],[Locus_count]]+1)</f>
        <v>0.90308998699194354</v>
      </c>
      <c r="U404">
        <f>(Table1[[#This Row],[log_Locus_count]]-MIN(Table1[log_Locus_count]))/(MAX(Table1[log_Locus_count])-MIN(Table1[log_Locus_count]))</f>
        <v>1</v>
      </c>
      <c r="V404" t="s">
        <v>1431</v>
      </c>
      <c r="W404">
        <v>93</v>
      </c>
      <c r="X404">
        <f>LOG10(Table1[[#This Row],[Alleles_count]]+1)</f>
        <v>1.9731278535996986</v>
      </c>
      <c r="Y404">
        <f>(Table1[[#This Row],[log_Alleles_count]]-MIN(Table1[log_Alleles_count]))/(MAX(Table1[log_Alleles_count])-MIN(Table1[log_Alleles_count]))</f>
        <v>0.97034759640013546</v>
      </c>
      <c r="Z404">
        <v>1</v>
      </c>
      <c r="AA404">
        <v>1</v>
      </c>
      <c r="AB404">
        <v>0.99990000000000001</v>
      </c>
      <c r="AC404">
        <v>0.99099999999999999</v>
      </c>
      <c r="AD404" t="s">
        <v>82</v>
      </c>
      <c r="AE404" t="s">
        <v>82</v>
      </c>
      <c r="AF404">
        <v>0</v>
      </c>
      <c r="AG404">
        <v>0.97070000000000001</v>
      </c>
      <c r="AH404" t="s">
        <v>1432</v>
      </c>
      <c r="AI404" t="s">
        <v>325</v>
      </c>
      <c r="AJ404" t="s">
        <v>1433</v>
      </c>
      <c r="AK404">
        <v>1</v>
      </c>
      <c r="AL404" t="s">
        <v>236</v>
      </c>
      <c r="AM404" s="12">
        <v>1</v>
      </c>
      <c r="AN404">
        <f>(Table1[[#This Row],[HEG_expr_score]]-MIN(Table1[HEG_expr_score]))/(MAX(Table1[HEG_expr_score])-MIN(Table1[HEG_expr_score]))</f>
        <v>0.33333333333333331</v>
      </c>
      <c r="AO404">
        <f t="shared" si="6"/>
        <v>4.5057591428932282</v>
      </c>
      <c r="AP404">
        <v>71</v>
      </c>
    </row>
    <row r="405" spans="1:42" hidden="1" x14ac:dyDescent="0.3">
      <c r="A405">
        <v>144907</v>
      </c>
      <c r="B405" t="s">
        <v>1483</v>
      </c>
      <c r="C405">
        <f>LEN(Table1[[#This Row],[TCE_sequence]])</f>
        <v>23</v>
      </c>
      <c r="D405" t="s">
        <v>30</v>
      </c>
      <c r="E405">
        <v>1</v>
      </c>
      <c r="F405">
        <f>LOG10(Table1[[#This Row],[Mtb_NP_Prtn_count]]+1)</f>
        <v>0.3010299956639812</v>
      </c>
      <c r="G405">
        <f>(Table1[[#This Row],[log_Mtb_NP_Prtn_count]]-MIN(Table1[log_Mtb_NP_Prtn_count]))/(MAX(Table1[log_Mtb_NP_Prtn_count])-MIN(Table1[log_Mtb_NP_Prtn_count]))</f>
        <v>0.23137821315975918</v>
      </c>
      <c r="H405" t="s">
        <v>244</v>
      </c>
      <c r="I405">
        <v>1</v>
      </c>
      <c r="J405" t="s">
        <v>82</v>
      </c>
      <c r="K405">
        <v>0</v>
      </c>
      <c r="L405" t="s">
        <v>82</v>
      </c>
      <c r="M405">
        <v>0</v>
      </c>
      <c r="N405" t="s">
        <v>495</v>
      </c>
      <c r="O405" t="s">
        <v>496</v>
      </c>
      <c r="P405" t="s">
        <v>496</v>
      </c>
      <c r="Q405" t="s">
        <v>496</v>
      </c>
      <c r="R405" t="s">
        <v>386</v>
      </c>
      <c r="S405">
        <v>6</v>
      </c>
      <c r="T405">
        <f>LOG10(Table1[[#This Row],[Locus_count]]+1)</f>
        <v>0.84509804001425681</v>
      </c>
      <c r="U405">
        <f>(Table1[[#This Row],[log_Locus_count]]-MIN(Table1[log_Locus_count]))/(MAX(Table1[log_Locus_count])-MIN(Table1[log_Locus_count]))</f>
        <v>0.93578497401920135</v>
      </c>
      <c r="V405" t="s">
        <v>1484</v>
      </c>
      <c r="W405">
        <v>90</v>
      </c>
      <c r="X405">
        <f>LOG10(Table1[[#This Row],[Alleles_count]]+1)</f>
        <v>1.9590413923210936</v>
      </c>
      <c r="Y405">
        <f>(Table1[[#This Row],[log_Alleles_count]]-MIN(Table1[log_Alleles_count]))/(MAX(Table1[log_Alleles_count])-MIN(Table1[log_Alleles_count]))</f>
        <v>0.96342013662172266</v>
      </c>
      <c r="Z405">
        <v>1</v>
      </c>
      <c r="AA405">
        <v>1</v>
      </c>
      <c r="AB405">
        <v>0.99970000000000003</v>
      </c>
      <c r="AC405">
        <v>0.99629999999999996</v>
      </c>
      <c r="AD405" t="s">
        <v>82</v>
      </c>
      <c r="AE405" t="s">
        <v>82</v>
      </c>
      <c r="AF405">
        <v>0</v>
      </c>
      <c r="AG405">
        <v>0.99270000000000003</v>
      </c>
      <c r="AH405" t="s">
        <v>530</v>
      </c>
      <c r="AI405" t="s">
        <v>244</v>
      </c>
      <c r="AJ405" t="s">
        <v>1485</v>
      </c>
      <c r="AK405">
        <v>1</v>
      </c>
      <c r="AL405" t="s">
        <v>236</v>
      </c>
      <c r="AM405" s="10">
        <v>1</v>
      </c>
      <c r="AN405">
        <f>(Table1[[#This Row],[HEG_expr_score]]-MIN(Table1[HEG_expr_score]))/(MAX(Table1[HEG_expr_score])-MIN(Table1[HEG_expr_score]))</f>
        <v>0.33333333333333331</v>
      </c>
      <c r="AO405">
        <f t="shared" si="6"/>
        <v>4.456616657134016</v>
      </c>
      <c r="AP405">
        <v>87</v>
      </c>
    </row>
    <row r="406" spans="1:42" hidden="1" x14ac:dyDescent="0.3">
      <c r="A406">
        <v>144912</v>
      </c>
      <c r="B406" t="s">
        <v>2381</v>
      </c>
      <c r="C406">
        <f>LEN(Table1[[#This Row],[TCE_sequence]])</f>
        <v>18</v>
      </c>
      <c r="D406" t="s">
        <v>106</v>
      </c>
      <c r="E406">
        <v>1</v>
      </c>
      <c r="F406">
        <f>LOG10(Table1[[#This Row],[Mtb_NP_Prtn_count]]+1)</f>
        <v>0.3010299956639812</v>
      </c>
      <c r="G406">
        <f>(Table1[[#This Row],[log_Mtb_NP_Prtn_count]]-MIN(Table1[log_Mtb_NP_Prtn_count]))/(MAX(Table1[log_Mtb_NP_Prtn_count])-MIN(Table1[log_Mtb_NP_Prtn_count]))</f>
        <v>0.23137821315975918</v>
      </c>
      <c r="H406" t="s">
        <v>304</v>
      </c>
      <c r="I406">
        <v>1</v>
      </c>
      <c r="J406" t="s">
        <v>82</v>
      </c>
      <c r="K406">
        <v>0</v>
      </c>
      <c r="L406" t="s">
        <v>82</v>
      </c>
      <c r="M406">
        <v>0</v>
      </c>
      <c r="N406" t="s">
        <v>495</v>
      </c>
      <c r="O406" t="s">
        <v>496</v>
      </c>
      <c r="P406" t="s">
        <v>496</v>
      </c>
      <c r="Q406" t="s">
        <v>496</v>
      </c>
      <c r="R406" t="s">
        <v>394</v>
      </c>
      <c r="S406">
        <v>4</v>
      </c>
      <c r="T406">
        <f>LOG10(Table1[[#This Row],[Locus_count]]+1)</f>
        <v>0.69897000433601886</v>
      </c>
      <c r="U406">
        <f>(Table1[[#This Row],[log_Locus_count]]-MIN(Table1[log_Locus_count]))/(MAX(Table1[log_Locus_count])-MIN(Table1[log_Locus_count]))</f>
        <v>0.77397603162912088</v>
      </c>
      <c r="V406" t="s">
        <v>2382</v>
      </c>
      <c r="W406">
        <v>35</v>
      </c>
      <c r="X406">
        <f>LOG10(Table1[[#This Row],[Alleles_count]]+1)</f>
        <v>1.5563025007672873</v>
      </c>
      <c r="Y406">
        <f>(Table1[[#This Row],[log_Alleles_count]]-MIN(Table1[log_Alleles_count]))/(MAX(Table1[log_Alleles_count])-MIN(Table1[log_Alleles_count]))</f>
        <v>0.76536063698862167</v>
      </c>
      <c r="Z406">
        <v>0.79039999999999999</v>
      </c>
      <c r="AA406">
        <v>0.62970000000000004</v>
      </c>
      <c r="AB406">
        <v>0.41470000000000001</v>
      </c>
      <c r="AC406">
        <v>0.2011</v>
      </c>
      <c r="AD406" t="s">
        <v>82</v>
      </c>
      <c r="AE406" t="s">
        <v>82</v>
      </c>
      <c r="AF406">
        <v>0</v>
      </c>
      <c r="AG406">
        <v>0.56410000000000005</v>
      </c>
      <c r="AH406" t="s">
        <v>2241</v>
      </c>
      <c r="AI406" t="s">
        <v>304</v>
      </c>
      <c r="AJ406" t="s">
        <v>2383</v>
      </c>
      <c r="AK406">
        <v>1</v>
      </c>
      <c r="AL406" t="s">
        <v>236</v>
      </c>
      <c r="AM406" s="12">
        <v>1</v>
      </c>
      <c r="AN406">
        <f>(Table1[[#This Row],[HEG_expr_score]]-MIN(Table1[HEG_expr_score]))/(MAX(Table1[HEG_expr_score])-MIN(Table1[HEG_expr_score]))</f>
        <v>0.33333333333333331</v>
      </c>
      <c r="AO406">
        <f t="shared" si="6"/>
        <v>3.4585482151108349</v>
      </c>
      <c r="AP406">
        <v>391</v>
      </c>
    </row>
    <row r="407" spans="1:42" hidden="1" x14ac:dyDescent="0.3">
      <c r="A407">
        <v>144920</v>
      </c>
      <c r="B407" t="s">
        <v>1999</v>
      </c>
      <c r="C407">
        <f>LEN(Table1[[#This Row],[TCE_sequence]])</f>
        <v>16</v>
      </c>
      <c r="D407" t="s">
        <v>52</v>
      </c>
      <c r="E407">
        <v>1</v>
      </c>
      <c r="F407">
        <f>LOG10(Table1[[#This Row],[Mtb_NP_Prtn_count]]+1)</f>
        <v>0.3010299956639812</v>
      </c>
      <c r="G407">
        <f>(Table1[[#This Row],[log_Mtb_NP_Prtn_count]]-MIN(Table1[log_Mtb_NP_Prtn_count]))/(MAX(Table1[log_Mtb_NP_Prtn_count])-MIN(Table1[log_Mtb_NP_Prtn_count]))</f>
        <v>0.23137821315975918</v>
      </c>
      <c r="H407" t="s">
        <v>376</v>
      </c>
      <c r="I407">
        <v>1</v>
      </c>
      <c r="J407" t="s">
        <v>82</v>
      </c>
      <c r="K407">
        <v>0</v>
      </c>
      <c r="L407" t="s">
        <v>82</v>
      </c>
      <c r="M407">
        <v>0</v>
      </c>
      <c r="N407" t="s">
        <v>495</v>
      </c>
      <c r="O407" t="s">
        <v>496</v>
      </c>
      <c r="P407" t="s">
        <v>496</v>
      </c>
      <c r="Q407" t="s">
        <v>496</v>
      </c>
      <c r="R407" t="s">
        <v>394</v>
      </c>
      <c r="S407">
        <v>4</v>
      </c>
      <c r="T407">
        <f>LOG10(Table1[[#This Row],[Locus_count]]+1)</f>
        <v>0.69897000433601886</v>
      </c>
      <c r="U407">
        <f>(Table1[[#This Row],[log_Locus_count]]-MIN(Table1[log_Locus_count]))/(MAX(Table1[log_Locus_count])-MIN(Table1[log_Locus_count]))</f>
        <v>0.77397603162912088</v>
      </c>
      <c r="V407" t="s">
        <v>2000</v>
      </c>
      <c r="W407">
        <v>42</v>
      </c>
      <c r="X407">
        <f>LOG10(Table1[[#This Row],[Alleles_count]]+1)</f>
        <v>1.6334684555795864</v>
      </c>
      <c r="Y407">
        <f>(Table1[[#This Row],[log_Alleles_count]]-MIN(Table1[log_Alleles_count]))/(MAX(Table1[log_Alleles_count])-MIN(Table1[log_Alleles_count]))</f>
        <v>0.80330941898945951</v>
      </c>
      <c r="Z407">
        <v>0.75</v>
      </c>
      <c r="AA407">
        <v>0.6361</v>
      </c>
      <c r="AB407">
        <v>0.60370000000000001</v>
      </c>
      <c r="AC407">
        <v>0.71</v>
      </c>
      <c r="AD407" t="s">
        <v>82</v>
      </c>
      <c r="AE407" t="s">
        <v>82</v>
      </c>
      <c r="AF407">
        <v>0</v>
      </c>
      <c r="AG407">
        <v>0.8901</v>
      </c>
      <c r="AH407" t="s">
        <v>711</v>
      </c>
      <c r="AI407" t="s">
        <v>376</v>
      </c>
      <c r="AJ407" t="s">
        <v>2001</v>
      </c>
      <c r="AK407">
        <v>1</v>
      </c>
      <c r="AL407" t="s">
        <v>238</v>
      </c>
      <c r="AM407" s="10">
        <v>2</v>
      </c>
      <c r="AN407">
        <f>(Table1[[#This Row],[HEG_expr_score]]-MIN(Table1[HEG_expr_score]))/(MAX(Table1[HEG_expr_score])-MIN(Table1[HEG_expr_score]))</f>
        <v>0.66666666666666663</v>
      </c>
      <c r="AO407">
        <f t="shared" si="6"/>
        <v>4.1154303304450064</v>
      </c>
      <c r="AP407">
        <v>241</v>
      </c>
    </row>
    <row r="408" spans="1:42" hidden="1" x14ac:dyDescent="0.3">
      <c r="A408">
        <v>144921</v>
      </c>
      <c r="B408" t="s">
        <v>1434</v>
      </c>
      <c r="C408">
        <f>LEN(Table1[[#This Row],[TCE_sequence]])</f>
        <v>23</v>
      </c>
      <c r="D408" t="s">
        <v>51</v>
      </c>
      <c r="E408">
        <v>1</v>
      </c>
      <c r="F408">
        <f>LOG10(Table1[[#This Row],[Mtb_NP_Prtn_count]]+1)</f>
        <v>0.3010299956639812</v>
      </c>
      <c r="G408">
        <f>(Table1[[#This Row],[log_Mtb_NP_Prtn_count]]-MIN(Table1[log_Mtb_NP_Prtn_count]))/(MAX(Table1[log_Mtb_NP_Prtn_count])-MIN(Table1[log_Mtb_NP_Prtn_count]))</f>
        <v>0.23137821315975918</v>
      </c>
      <c r="H408" t="s">
        <v>377</v>
      </c>
      <c r="I408">
        <v>1</v>
      </c>
      <c r="J408" t="s">
        <v>82</v>
      </c>
      <c r="K408">
        <v>0</v>
      </c>
      <c r="L408" t="s">
        <v>82</v>
      </c>
      <c r="M408">
        <v>0</v>
      </c>
      <c r="N408" t="s">
        <v>495</v>
      </c>
      <c r="O408" t="s">
        <v>496</v>
      </c>
      <c r="P408" t="s">
        <v>496</v>
      </c>
      <c r="Q408" t="s">
        <v>496</v>
      </c>
      <c r="R408" t="s">
        <v>387</v>
      </c>
      <c r="S408">
        <v>7</v>
      </c>
      <c r="T408">
        <f>LOG10(Table1[[#This Row],[Locus_count]]+1)</f>
        <v>0.90308998699194354</v>
      </c>
      <c r="U408">
        <f>(Table1[[#This Row],[log_Locus_count]]-MIN(Table1[log_Locus_count]))/(MAX(Table1[log_Locus_count])-MIN(Table1[log_Locus_count]))</f>
        <v>1</v>
      </c>
      <c r="V408" t="s">
        <v>1435</v>
      </c>
      <c r="W408">
        <v>86</v>
      </c>
      <c r="X408">
        <f>LOG10(Table1[[#This Row],[Alleles_count]]+1)</f>
        <v>1.9395192526186185</v>
      </c>
      <c r="Y408">
        <f>(Table1[[#This Row],[log_Alleles_count]]-MIN(Table1[log_Alleles_count]))/(MAX(Table1[log_Alleles_count])-MIN(Table1[log_Alleles_count]))</f>
        <v>0.9538195112479918</v>
      </c>
      <c r="Z408">
        <v>1</v>
      </c>
      <c r="AA408">
        <v>1</v>
      </c>
      <c r="AB408">
        <v>0.99990000000000001</v>
      </c>
      <c r="AC408">
        <v>0.99370000000000003</v>
      </c>
      <c r="AD408" t="s">
        <v>82</v>
      </c>
      <c r="AE408" t="s">
        <v>82</v>
      </c>
      <c r="AF408">
        <v>0</v>
      </c>
      <c r="AG408">
        <v>0.98529999999999995</v>
      </c>
      <c r="AH408" t="s">
        <v>703</v>
      </c>
      <c r="AI408" t="s">
        <v>377</v>
      </c>
      <c r="AJ408" s="1">
        <v>44927</v>
      </c>
      <c r="AK408">
        <v>1</v>
      </c>
      <c r="AL408" t="s">
        <v>236</v>
      </c>
      <c r="AM408" s="10">
        <v>1</v>
      </c>
      <c r="AN408">
        <f>(Table1[[#This Row],[HEG_expr_score]]-MIN(Table1[HEG_expr_score]))/(MAX(Table1[HEG_expr_score])-MIN(Table1[HEG_expr_score]))</f>
        <v>0.33333333333333331</v>
      </c>
      <c r="AO408">
        <f t="shared" si="6"/>
        <v>4.5038310577410838</v>
      </c>
      <c r="AP408">
        <v>72</v>
      </c>
    </row>
    <row r="409" spans="1:42" hidden="1" x14ac:dyDescent="0.3">
      <c r="A409">
        <v>144927</v>
      </c>
      <c r="B409" t="s">
        <v>2115</v>
      </c>
      <c r="C409">
        <f>LEN(Table1[[#This Row],[TCE_sequence]])</f>
        <v>22</v>
      </c>
      <c r="D409" t="s">
        <v>62</v>
      </c>
      <c r="E409">
        <v>1</v>
      </c>
      <c r="F409">
        <f>LOG10(Table1[[#This Row],[Mtb_NP_Prtn_count]]+1)</f>
        <v>0.3010299956639812</v>
      </c>
      <c r="G409">
        <f>(Table1[[#This Row],[log_Mtb_NP_Prtn_count]]-MIN(Table1[log_Mtb_NP_Prtn_count]))/(MAX(Table1[log_Mtb_NP_Prtn_count])-MIN(Table1[log_Mtb_NP_Prtn_count]))</f>
        <v>0.23137821315975918</v>
      </c>
      <c r="H409" t="s">
        <v>2020</v>
      </c>
      <c r="I409">
        <v>1</v>
      </c>
      <c r="J409" t="s">
        <v>82</v>
      </c>
      <c r="K409">
        <v>0</v>
      </c>
      <c r="L409" t="s">
        <v>82</v>
      </c>
      <c r="M409">
        <v>0</v>
      </c>
      <c r="N409" t="s">
        <v>495</v>
      </c>
      <c r="O409" t="s">
        <v>496</v>
      </c>
      <c r="P409" t="s">
        <v>496</v>
      </c>
      <c r="Q409" t="s">
        <v>496</v>
      </c>
      <c r="R409" t="s">
        <v>386</v>
      </c>
      <c r="S409">
        <v>6</v>
      </c>
      <c r="T409">
        <f>LOG10(Table1[[#This Row],[Locus_count]]+1)</f>
        <v>0.84509804001425681</v>
      </c>
      <c r="U409">
        <f>(Table1[[#This Row],[log_Locus_count]]-MIN(Table1[log_Locus_count]))/(MAX(Table1[log_Locus_count])-MIN(Table1[log_Locus_count]))</f>
        <v>0.93578497401920135</v>
      </c>
      <c r="V409" t="s">
        <v>2116</v>
      </c>
      <c r="W409">
        <v>54</v>
      </c>
      <c r="X409">
        <f>LOG10(Table1[[#This Row],[Alleles_count]]+1)</f>
        <v>1.7403626894942439</v>
      </c>
      <c r="Y409">
        <f>(Table1[[#This Row],[log_Alleles_count]]-MIN(Table1[log_Alleles_count]))/(MAX(Table1[log_Alleles_count])-MIN(Table1[log_Alleles_count]))</f>
        <v>0.85587801598072422</v>
      </c>
      <c r="Z409">
        <v>0.99980000000000002</v>
      </c>
      <c r="AA409">
        <v>0.99990000000000001</v>
      </c>
      <c r="AB409">
        <v>0.99829999999999997</v>
      </c>
      <c r="AC409">
        <v>0.97829999999999995</v>
      </c>
      <c r="AD409" t="s">
        <v>82</v>
      </c>
      <c r="AE409" t="s">
        <v>82</v>
      </c>
      <c r="AF409">
        <v>0</v>
      </c>
      <c r="AG409">
        <v>0.97440000000000004</v>
      </c>
      <c r="AH409" t="s">
        <v>1411</v>
      </c>
      <c r="AI409" t="s">
        <v>82</v>
      </c>
      <c r="AJ409" t="s">
        <v>82</v>
      </c>
      <c r="AK409">
        <v>0</v>
      </c>
      <c r="AL409" t="s">
        <v>82</v>
      </c>
      <c r="AM409" s="10">
        <v>0</v>
      </c>
      <c r="AN409">
        <f>(Table1[[#This Row],[HEG_expr_score]]-MIN(Table1[HEG_expr_score]))/(MAX(Table1[HEG_expr_score])-MIN(Table1[HEG_expr_score]))</f>
        <v>0</v>
      </c>
      <c r="AO409">
        <f t="shared" si="6"/>
        <v>3.9972412031596849</v>
      </c>
      <c r="AP409">
        <v>285</v>
      </c>
    </row>
    <row r="410" spans="1:42" hidden="1" x14ac:dyDescent="0.3">
      <c r="A410">
        <v>144952</v>
      </c>
      <c r="B410" t="s">
        <v>1877</v>
      </c>
      <c r="C410">
        <f>LEN(Table1[[#This Row],[TCE_sequence]])</f>
        <v>21</v>
      </c>
      <c r="D410" t="s">
        <v>60</v>
      </c>
      <c r="E410">
        <v>1</v>
      </c>
      <c r="F410">
        <f>LOG10(Table1[[#This Row],[Mtb_NP_Prtn_count]]+1)</f>
        <v>0.3010299956639812</v>
      </c>
      <c r="G410">
        <f>(Table1[[#This Row],[log_Mtb_NP_Prtn_count]]-MIN(Table1[log_Mtb_NP_Prtn_count]))/(MAX(Table1[log_Mtb_NP_Prtn_count])-MIN(Table1[log_Mtb_NP_Prtn_count]))</f>
        <v>0.23137821315975918</v>
      </c>
      <c r="H410" t="s">
        <v>311</v>
      </c>
      <c r="I410">
        <v>1</v>
      </c>
      <c r="J410" t="s">
        <v>82</v>
      </c>
      <c r="K410">
        <v>0</v>
      </c>
      <c r="L410" t="s">
        <v>82</v>
      </c>
      <c r="M410">
        <v>0</v>
      </c>
      <c r="N410" t="s">
        <v>495</v>
      </c>
      <c r="O410" t="s">
        <v>496</v>
      </c>
      <c r="P410" t="s">
        <v>496</v>
      </c>
      <c r="Q410" t="s">
        <v>496</v>
      </c>
      <c r="R410" t="s">
        <v>388</v>
      </c>
      <c r="S410">
        <v>5</v>
      </c>
      <c r="T410">
        <f>LOG10(Table1[[#This Row],[Locus_count]]+1)</f>
        <v>0.77815125038364363</v>
      </c>
      <c r="U410">
        <f>(Table1[[#This Row],[log_Locus_count]]-MIN(Table1[log_Locus_count]))/(MAX(Table1[log_Locus_count])-MIN(Table1[log_Locus_count]))</f>
        <v>0.8616541669070521</v>
      </c>
      <c r="V410" t="s">
        <v>1878</v>
      </c>
      <c r="W410">
        <v>51</v>
      </c>
      <c r="X410">
        <f>LOG10(Table1[[#This Row],[Alleles_count]]+1)</f>
        <v>1.7160033436347992</v>
      </c>
      <c r="Y410">
        <f>(Table1[[#This Row],[log_Alleles_count]]-MIN(Table1[log_Alleles_count]))/(MAX(Table1[log_Alleles_count])-MIN(Table1[log_Alleles_count]))</f>
        <v>0.84389854254646635</v>
      </c>
      <c r="Z410">
        <v>0.96850000000000003</v>
      </c>
      <c r="AA410">
        <v>0.96120000000000005</v>
      </c>
      <c r="AB410">
        <v>0.96740000000000004</v>
      </c>
      <c r="AC410">
        <v>0.87339999999999995</v>
      </c>
      <c r="AD410" t="s">
        <v>82</v>
      </c>
      <c r="AE410" t="s">
        <v>82</v>
      </c>
      <c r="AF410">
        <v>0</v>
      </c>
      <c r="AG410">
        <v>0.97799999999999998</v>
      </c>
      <c r="AH410" t="s">
        <v>604</v>
      </c>
      <c r="AI410" t="s">
        <v>311</v>
      </c>
      <c r="AJ410" t="s">
        <v>1879</v>
      </c>
      <c r="AK410">
        <v>1</v>
      </c>
      <c r="AL410" t="s">
        <v>236</v>
      </c>
      <c r="AM410" s="10">
        <v>1</v>
      </c>
      <c r="AN410">
        <f>(Table1[[#This Row],[HEG_expr_score]]-MIN(Table1[HEG_expr_score]))/(MAX(Table1[HEG_expr_score])-MIN(Table1[HEG_expr_score]))</f>
        <v>0.33333333333333331</v>
      </c>
      <c r="AO410">
        <f t="shared" si="6"/>
        <v>4.216764255946611</v>
      </c>
      <c r="AP410">
        <v>203</v>
      </c>
    </row>
    <row r="411" spans="1:42" hidden="1" x14ac:dyDescent="0.3">
      <c r="A411">
        <v>144961</v>
      </c>
      <c r="B411" t="s">
        <v>1427</v>
      </c>
      <c r="C411">
        <f>LEN(Table1[[#This Row],[TCE_sequence]])</f>
        <v>23</v>
      </c>
      <c r="D411" t="s">
        <v>55</v>
      </c>
      <c r="E411">
        <v>1</v>
      </c>
      <c r="F411">
        <f>LOG10(Table1[[#This Row],[Mtb_NP_Prtn_count]]+1)</f>
        <v>0.3010299956639812</v>
      </c>
      <c r="G411">
        <f>(Table1[[#This Row],[log_Mtb_NP_Prtn_count]]-MIN(Table1[log_Mtb_NP_Prtn_count]))/(MAX(Table1[log_Mtb_NP_Prtn_count])-MIN(Table1[log_Mtb_NP_Prtn_count]))</f>
        <v>0.23137821315975918</v>
      </c>
      <c r="H411" t="s">
        <v>328</v>
      </c>
      <c r="I411">
        <v>1</v>
      </c>
      <c r="J411" t="s">
        <v>82</v>
      </c>
      <c r="K411">
        <v>0</v>
      </c>
      <c r="L411" t="s">
        <v>82</v>
      </c>
      <c r="M411">
        <v>0</v>
      </c>
      <c r="N411" t="s">
        <v>495</v>
      </c>
      <c r="O411" t="s">
        <v>496</v>
      </c>
      <c r="P411" t="s">
        <v>496</v>
      </c>
      <c r="Q411" t="s">
        <v>496</v>
      </c>
      <c r="R411" t="s">
        <v>387</v>
      </c>
      <c r="S411">
        <v>7</v>
      </c>
      <c r="T411">
        <f>LOG10(Table1[[#This Row],[Locus_count]]+1)</f>
        <v>0.90308998699194354</v>
      </c>
      <c r="U411">
        <f>(Table1[[#This Row],[log_Locus_count]]-MIN(Table1[log_Locus_count]))/(MAX(Table1[log_Locus_count])-MIN(Table1[log_Locus_count]))</f>
        <v>1</v>
      </c>
      <c r="V411" t="s">
        <v>1428</v>
      </c>
      <c r="W411">
        <v>84</v>
      </c>
      <c r="X411">
        <f>LOG10(Table1[[#This Row],[Alleles_count]]+1)</f>
        <v>1.9294189257142926</v>
      </c>
      <c r="Y411">
        <f>(Table1[[#This Row],[log_Alleles_count]]-MIN(Table1[log_Alleles_count]))/(MAX(Table1[log_Alleles_count])-MIN(Table1[log_Alleles_count]))</f>
        <v>0.94885235824947323</v>
      </c>
      <c r="Z411">
        <v>1</v>
      </c>
      <c r="AA411">
        <v>1</v>
      </c>
      <c r="AB411">
        <v>0.99990000000000001</v>
      </c>
      <c r="AC411">
        <v>0.97619999999999996</v>
      </c>
      <c r="AD411" t="s">
        <v>82</v>
      </c>
      <c r="AE411" t="s">
        <v>82</v>
      </c>
      <c r="AF411">
        <v>0</v>
      </c>
      <c r="AG411">
        <v>0.99270000000000003</v>
      </c>
      <c r="AH411" t="s">
        <v>530</v>
      </c>
      <c r="AI411" t="s">
        <v>328</v>
      </c>
      <c r="AJ411" t="s">
        <v>1429</v>
      </c>
      <c r="AK411">
        <v>1</v>
      </c>
      <c r="AL411" t="s">
        <v>236</v>
      </c>
      <c r="AM411" s="10">
        <v>1</v>
      </c>
      <c r="AN411">
        <f>(Table1[[#This Row],[HEG_expr_score]]-MIN(Table1[HEG_expr_score]))/(MAX(Table1[HEG_expr_score])-MIN(Table1[HEG_expr_score]))</f>
        <v>0.33333333333333331</v>
      </c>
      <c r="AO411">
        <f t="shared" si="6"/>
        <v>4.5062639047425659</v>
      </c>
      <c r="AP411">
        <v>70</v>
      </c>
    </row>
    <row r="412" spans="1:42" hidden="1" x14ac:dyDescent="0.3">
      <c r="A412">
        <v>144964</v>
      </c>
      <c r="B412" t="s">
        <v>692</v>
      </c>
      <c r="C412">
        <f>LEN(Table1[[#This Row],[TCE_sequence]])</f>
        <v>14</v>
      </c>
      <c r="D412" t="s">
        <v>30</v>
      </c>
      <c r="E412">
        <v>1</v>
      </c>
      <c r="F412">
        <f>LOG10(Table1[[#This Row],[Mtb_NP_Prtn_count]]+1)</f>
        <v>0.3010299956639812</v>
      </c>
      <c r="G412">
        <f>(Table1[[#This Row],[log_Mtb_NP_Prtn_count]]-MIN(Table1[log_Mtb_NP_Prtn_count]))/(MAX(Table1[log_Mtb_NP_Prtn_count])-MIN(Table1[log_Mtb_NP_Prtn_count]))</f>
        <v>0.23137821315975918</v>
      </c>
      <c r="H412" t="s">
        <v>244</v>
      </c>
      <c r="I412">
        <v>1</v>
      </c>
      <c r="J412" t="s">
        <v>82</v>
      </c>
      <c r="K412">
        <v>0</v>
      </c>
      <c r="L412" t="s">
        <v>82</v>
      </c>
      <c r="M412">
        <v>0</v>
      </c>
      <c r="N412" t="s">
        <v>495</v>
      </c>
      <c r="O412" t="s">
        <v>496</v>
      </c>
      <c r="P412" t="s">
        <v>496</v>
      </c>
      <c r="Q412" t="s">
        <v>496</v>
      </c>
      <c r="R412" t="s">
        <v>385</v>
      </c>
      <c r="S412">
        <v>3</v>
      </c>
      <c r="T412">
        <f>LOG10(Table1[[#This Row],[Locus_count]]+1)</f>
        <v>0.6020599913279624</v>
      </c>
      <c r="U412">
        <f>(Table1[[#This Row],[log_Locus_count]]-MIN(Table1[log_Locus_count]))/(MAX(Table1[log_Locus_count])-MIN(Table1[log_Locus_count]))</f>
        <v>0.66666666666666674</v>
      </c>
      <c r="V412" t="s">
        <v>693</v>
      </c>
      <c r="W412">
        <v>17</v>
      </c>
      <c r="X412">
        <f>LOG10(Table1[[#This Row],[Alleles_count]]+1)</f>
        <v>1.255272505103306</v>
      </c>
      <c r="Y412">
        <f>(Table1[[#This Row],[log_Alleles_count]]-MIN(Table1[log_Alleles_count]))/(MAX(Table1[log_Alleles_count])-MIN(Table1[log_Alleles_count]))</f>
        <v>0.61731968150568906</v>
      </c>
      <c r="Z412">
        <v>0.72919999999999996</v>
      </c>
      <c r="AA412">
        <v>0.70140000000000002</v>
      </c>
      <c r="AB412">
        <v>0.76990000000000003</v>
      </c>
      <c r="AC412">
        <v>0.53239999999999998</v>
      </c>
      <c r="AD412" t="s">
        <v>82</v>
      </c>
      <c r="AE412" t="s">
        <v>82</v>
      </c>
      <c r="AF412">
        <v>0</v>
      </c>
      <c r="AG412">
        <v>0.99270000000000003</v>
      </c>
      <c r="AH412" t="s">
        <v>530</v>
      </c>
      <c r="AI412" t="s">
        <v>244</v>
      </c>
      <c r="AJ412" t="s">
        <v>694</v>
      </c>
      <c r="AK412">
        <v>1</v>
      </c>
      <c r="AL412" t="s">
        <v>236</v>
      </c>
      <c r="AM412" s="10">
        <v>1</v>
      </c>
      <c r="AN412">
        <f>(Table1[[#This Row],[HEG_expr_score]]-MIN(Table1[HEG_expr_score]))/(MAX(Table1[HEG_expr_score])-MIN(Table1[HEG_expr_score]))</f>
        <v>0.33333333333333331</v>
      </c>
      <c r="AO412">
        <f t="shared" si="6"/>
        <v>3.5705978946654486</v>
      </c>
      <c r="AP412">
        <v>370</v>
      </c>
    </row>
    <row r="413" spans="1:42" hidden="1" x14ac:dyDescent="0.3">
      <c r="A413">
        <v>144965</v>
      </c>
      <c r="B413" t="s">
        <v>2142</v>
      </c>
      <c r="C413">
        <f>LEN(Table1[[#This Row],[TCE_sequence]])</f>
        <v>16</v>
      </c>
      <c r="D413" t="s">
        <v>88</v>
      </c>
      <c r="E413">
        <v>1</v>
      </c>
      <c r="F413">
        <f>LOG10(Table1[[#This Row],[Mtb_NP_Prtn_count]]+1)</f>
        <v>0.3010299956639812</v>
      </c>
      <c r="G413">
        <f>(Table1[[#This Row],[log_Mtb_NP_Prtn_count]]-MIN(Table1[log_Mtb_NP_Prtn_count]))/(MAX(Table1[log_Mtb_NP_Prtn_count])-MIN(Table1[log_Mtb_NP_Prtn_count]))</f>
        <v>0.23137821315975918</v>
      </c>
      <c r="H413" t="s">
        <v>252</v>
      </c>
      <c r="I413">
        <v>1</v>
      </c>
      <c r="J413" t="s">
        <v>82</v>
      </c>
      <c r="K413">
        <v>0</v>
      </c>
      <c r="L413" t="s">
        <v>82</v>
      </c>
      <c r="M413">
        <v>0</v>
      </c>
      <c r="N413" t="s">
        <v>495</v>
      </c>
      <c r="O413" t="s">
        <v>496</v>
      </c>
      <c r="P413" t="s">
        <v>496</v>
      </c>
      <c r="Q413" t="s">
        <v>496</v>
      </c>
      <c r="R413" t="s">
        <v>401</v>
      </c>
      <c r="S413">
        <v>4</v>
      </c>
      <c r="T413">
        <f>LOG10(Table1[[#This Row],[Locus_count]]+1)</f>
        <v>0.69897000433601886</v>
      </c>
      <c r="U413">
        <f>(Table1[[#This Row],[log_Locus_count]]-MIN(Table1[log_Locus_count]))/(MAX(Table1[log_Locus_count])-MIN(Table1[log_Locus_count]))</f>
        <v>0.77397603162912088</v>
      </c>
      <c r="V413" t="s">
        <v>2143</v>
      </c>
      <c r="W413">
        <v>23</v>
      </c>
      <c r="X413">
        <f>LOG10(Table1[[#This Row],[Alleles_count]]+1)</f>
        <v>1.3802112417116059</v>
      </c>
      <c r="Y413">
        <f>(Table1[[#This Row],[log_Alleles_count]]-MIN(Table1[log_Alleles_count]))/(MAX(Table1[log_Alleles_count])-MIN(Table1[log_Alleles_count]))</f>
        <v>0.67876222946017606</v>
      </c>
      <c r="Z413">
        <v>0.94059999999999999</v>
      </c>
      <c r="AA413">
        <v>0.88239999999999996</v>
      </c>
      <c r="AB413">
        <v>0.89429999999999998</v>
      </c>
      <c r="AC413">
        <v>0.59889999999999999</v>
      </c>
      <c r="AD413" t="s">
        <v>82</v>
      </c>
      <c r="AE413" t="s">
        <v>82</v>
      </c>
      <c r="AF413">
        <v>0</v>
      </c>
      <c r="AG413">
        <v>0.98529999999999995</v>
      </c>
      <c r="AH413" t="s">
        <v>703</v>
      </c>
      <c r="AI413" t="s">
        <v>252</v>
      </c>
      <c r="AJ413" t="s">
        <v>2144</v>
      </c>
      <c r="AK413">
        <v>1</v>
      </c>
      <c r="AL413" t="s">
        <v>236</v>
      </c>
      <c r="AM413" s="10">
        <v>1</v>
      </c>
      <c r="AN413">
        <f>(Table1[[#This Row],[HEG_expr_score]]-MIN(Table1[HEG_expr_score]))/(MAX(Table1[HEG_expr_score])-MIN(Table1[HEG_expr_score]))</f>
        <v>0.33333333333333331</v>
      </c>
      <c r="AO413">
        <f t="shared" si="6"/>
        <v>3.9433498075823898</v>
      </c>
      <c r="AP413">
        <v>298</v>
      </c>
    </row>
    <row r="414" spans="1:42" hidden="1" x14ac:dyDescent="0.3">
      <c r="A414">
        <v>149353</v>
      </c>
      <c r="B414" t="s">
        <v>2346</v>
      </c>
      <c r="C414">
        <f>LEN(Table1[[#This Row],[TCE_sequence]])</f>
        <v>15</v>
      </c>
      <c r="D414" t="s">
        <v>26</v>
      </c>
      <c r="E414">
        <v>1</v>
      </c>
      <c r="F414">
        <f>LOG10(Table1[[#This Row],[Mtb_NP_Prtn_count]]+1)</f>
        <v>0.3010299956639812</v>
      </c>
      <c r="G414">
        <f>(Table1[[#This Row],[log_Mtb_NP_Prtn_count]]-MIN(Table1[log_Mtb_NP_Prtn_count]))/(MAX(Table1[log_Mtb_NP_Prtn_count])-MIN(Table1[log_Mtb_NP_Prtn_count]))</f>
        <v>0.23137821315975918</v>
      </c>
      <c r="H414" t="s">
        <v>243</v>
      </c>
      <c r="I414">
        <v>1</v>
      </c>
      <c r="J414" t="s">
        <v>82</v>
      </c>
      <c r="K414">
        <v>0</v>
      </c>
      <c r="L414" t="s">
        <v>1519</v>
      </c>
      <c r="M414">
        <v>1</v>
      </c>
      <c r="N414" t="s">
        <v>496</v>
      </c>
      <c r="O414" t="s">
        <v>496</v>
      </c>
      <c r="P414" t="s">
        <v>495</v>
      </c>
      <c r="Q414" t="s">
        <v>496</v>
      </c>
      <c r="R414" t="s">
        <v>419</v>
      </c>
      <c r="S414">
        <v>3</v>
      </c>
      <c r="T414">
        <f>LOG10(Table1[[#This Row],[Locus_count]]+1)</f>
        <v>0.6020599913279624</v>
      </c>
      <c r="U414">
        <f>(Table1[[#This Row],[log_Locus_count]]-MIN(Table1[log_Locus_count]))/(MAX(Table1[log_Locus_count])-MIN(Table1[log_Locus_count]))</f>
        <v>0.66666666666666674</v>
      </c>
      <c r="V414" t="s">
        <v>2347</v>
      </c>
      <c r="W414">
        <v>5</v>
      </c>
      <c r="X414">
        <f>LOG10(Table1[[#This Row],[Alleles_count]]+1)</f>
        <v>0.77815125038364363</v>
      </c>
      <c r="Y414">
        <f>(Table1[[#This Row],[log_Alleles_count]]-MIN(Table1[log_Alleles_count]))/(MAX(Table1[log_Alleles_count])-MIN(Table1[log_Alleles_count]))</f>
        <v>0.38268031849431083</v>
      </c>
      <c r="Z414">
        <v>0.90269999999999995</v>
      </c>
      <c r="AA414">
        <v>0.97150000000000003</v>
      </c>
      <c r="AB414">
        <v>0.56659999999999999</v>
      </c>
      <c r="AC414">
        <v>0.67220000000000002</v>
      </c>
      <c r="AD414" t="s">
        <v>82</v>
      </c>
      <c r="AE414" t="s">
        <v>82</v>
      </c>
      <c r="AF414">
        <v>0</v>
      </c>
      <c r="AG414">
        <v>0.99629999999999996</v>
      </c>
      <c r="AH414" t="s">
        <v>505</v>
      </c>
      <c r="AI414" t="s">
        <v>243</v>
      </c>
      <c r="AJ414" t="s">
        <v>700</v>
      </c>
      <c r="AK414">
        <v>1</v>
      </c>
      <c r="AL414" t="s">
        <v>236</v>
      </c>
      <c r="AM414" s="12">
        <v>1</v>
      </c>
      <c r="AN414">
        <f>(Table1[[#This Row],[HEG_expr_score]]-MIN(Table1[HEG_expr_score]))/(MAX(Table1[HEG_expr_score])-MIN(Table1[HEG_expr_score]))</f>
        <v>0.33333333333333331</v>
      </c>
      <c r="AO414">
        <f t="shared" si="6"/>
        <v>3.5130585316540697</v>
      </c>
      <c r="AP414">
        <v>377</v>
      </c>
    </row>
    <row r="415" spans="1:42" hidden="1" x14ac:dyDescent="0.3">
      <c r="A415">
        <v>151741</v>
      </c>
      <c r="B415" t="s">
        <v>2099</v>
      </c>
      <c r="C415">
        <f>LEN(Table1[[#This Row],[TCE_sequence]])</f>
        <v>9</v>
      </c>
      <c r="D415" t="s">
        <v>139</v>
      </c>
      <c r="E415">
        <v>1</v>
      </c>
      <c r="F415">
        <f>LOG10(Table1[[#This Row],[Mtb_NP_Prtn_count]]+1)</f>
        <v>0.3010299956639812</v>
      </c>
      <c r="G415">
        <f>(Table1[[#This Row],[log_Mtb_NP_Prtn_count]]-MIN(Table1[log_Mtb_NP_Prtn_count]))/(MAX(Table1[log_Mtb_NP_Prtn_count])-MIN(Table1[log_Mtb_NP_Prtn_count]))</f>
        <v>0.23137821315975918</v>
      </c>
      <c r="H415" t="s">
        <v>300</v>
      </c>
      <c r="I415">
        <v>1</v>
      </c>
      <c r="J415" t="s">
        <v>82</v>
      </c>
      <c r="K415">
        <v>0</v>
      </c>
      <c r="L415" t="s">
        <v>82</v>
      </c>
      <c r="M415">
        <v>0</v>
      </c>
      <c r="N415" t="s">
        <v>495</v>
      </c>
      <c r="O415" t="s">
        <v>496</v>
      </c>
      <c r="P415" t="s">
        <v>496</v>
      </c>
      <c r="Q415" t="s">
        <v>496</v>
      </c>
      <c r="R415" t="s">
        <v>416</v>
      </c>
      <c r="S415">
        <v>4</v>
      </c>
      <c r="T415">
        <f>LOG10(Table1[[#This Row],[Locus_count]]+1)</f>
        <v>0.69897000433601886</v>
      </c>
      <c r="U415">
        <f>(Table1[[#This Row],[log_Locus_count]]-MIN(Table1[log_Locus_count]))/(MAX(Table1[log_Locus_count])-MIN(Table1[log_Locus_count]))</f>
        <v>0.77397603162912088</v>
      </c>
      <c r="V415" t="s">
        <v>2100</v>
      </c>
      <c r="W415">
        <v>22</v>
      </c>
      <c r="X415">
        <f>LOG10(Table1[[#This Row],[Alleles_count]]+1)</f>
        <v>1.3617278360175928</v>
      </c>
      <c r="Y415">
        <f>(Table1[[#This Row],[log_Alleles_count]]-MIN(Table1[log_Alleles_count]))/(MAX(Table1[log_Alleles_count])-MIN(Table1[log_Alleles_count]))</f>
        <v>0.66967243416092381</v>
      </c>
      <c r="Z415">
        <v>0.99990000000000001</v>
      </c>
      <c r="AA415">
        <v>0.99939999999999996</v>
      </c>
      <c r="AB415">
        <v>0.95599999999999996</v>
      </c>
      <c r="AC415">
        <v>0.51029999999999998</v>
      </c>
      <c r="AD415" t="s">
        <v>82</v>
      </c>
      <c r="AE415" t="s">
        <v>82</v>
      </c>
      <c r="AF415">
        <v>0</v>
      </c>
      <c r="AG415">
        <v>0.99629999999999996</v>
      </c>
      <c r="AH415" t="s">
        <v>2101</v>
      </c>
      <c r="AI415" t="s">
        <v>300</v>
      </c>
      <c r="AJ415" t="s">
        <v>2102</v>
      </c>
      <c r="AK415">
        <v>1</v>
      </c>
      <c r="AL415" t="s">
        <v>236</v>
      </c>
      <c r="AM415" s="12">
        <v>1</v>
      </c>
      <c r="AN415">
        <f>(Table1[[#This Row],[HEG_expr_score]]-MIN(Table1[HEG_expr_score]))/(MAX(Table1[HEG_expr_score])-MIN(Table1[HEG_expr_score]))</f>
        <v>0.33333333333333331</v>
      </c>
      <c r="AO415">
        <f t="shared" si="6"/>
        <v>4.0045600122831368</v>
      </c>
      <c r="AP415">
        <v>280</v>
      </c>
    </row>
    <row r="416" spans="1:42" hidden="1" x14ac:dyDescent="0.3">
      <c r="A416">
        <v>153959</v>
      </c>
      <c r="B416" t="s">
        <v>1350</v>
      </c>
      <c r="C416">
        <f>LEN(Table1[[#This Row],[TCE_sequence]])</f>
        <v>20</v>
      </c>
      <c r="D416" t="s">
        <v>31</v>
      </c>
      <c r="E416">
        <v>1</v>
      </c>
      <c r="F416">
        <f>LOG10(Table1[[#This Row],[Mtb_NP_Prtn_count]]+1)</f>
        <v>0.3010299956639812</v>
      </c>
      <c r="G416">
        <f>(Table1[[#This Row],[log_Mtb_NP_Prtn_count]]-MIN(Table1[log_Mtb_NP_Prtn_count]))/(MAX(Table1[log_Mtb_NP_Prtn_count])-MIN(Table1[log_Mtb_NP_Prtn_count]))</f>
        <v>0.23137821315975918</v>
      </c>
      <c r="H416" t="s">
        <v>310</v>
      </c>
      <c r="I416">
        <v>1</v>
      </c>
      <c r="J416" t="s">
        <v>82</v>
      </c>
      <c r="K416">
        <v>0</v>
      </c>
      <c r="L416" t="s">
        <v>82</v>
      </c>
      <c r="M416">
        <v>0</v>
      </c>
      <c r="N416" t="s">
        <v>495</v>
      </c>
      <c r="O416" t="s">
        <v>496</v>
      </c>
      <c r="P416" t="s">
        <v>496</v>
      </c>
      <c r="Q416" t="s">
        <v>496</v>
      </c>
      <c r="R416" t="s">
        <v>440</v>
      </c>
      <c r="S416">
        <v>5</v>
      </c>
      <c r="T416">
        <f>LOG10(Table1[[#This Row],[Locus_count]]+1)</f>
        <v>0.77815125038364363</v>
      </c>
      <c r="U416">
        <f>(Table1[[#This Row],[log_Locus_count]]-MIN(Table1[log_Locus_count]))/(MAX(Table1[log_Locus_count])-MIN(Table1[log_Locus_count]))</f>
        <v>0.8616541669070521</v>
      </c>
      <c r="V416" t="s">
        <v>1351</v>
      </c>
      <c r="W416">
        <v>51</v>
      </c>
      <c r="X416">
        <f>LOG10(Table1[[#This Row],[Alleles_count]]+1)</f>
        <v>1.7160033436347992</v>
      </c>
      <c r="Y416">
        <f>(Table1[[#This Row],[log_Alleles_count]]-MIN(Table1[log_Alleles_count]))/(MAX(Table1[log_Alleles_count])-MIN(Table1[log_Alleles_count]))</f>
        <v>0.84389854254646635</v>
      </c>
      <c r="Z416">
        <v>1</v>
      </c>
      <c r="AA416">
        <v>1</v>
      </c>
      <c r="AB416">
        <v>0.99670000000000003</v>
      </c>
      <c r="AC416">
        <v>0.71440000000000003</v>
      </c>
      <c r="AD416" t="s">
        <v>82</v>
      </c>
      <c r="AE416" t="s">
        <v>82</v>
      </c>
      <c r="AF416">
        <v>0</v>
      </c>
      <c r="AG416">
        <v>1</v>
      </c>
      <c r="AH416" t="s">
        <v>563</v>
      </c>
      <c r="AI416" t="s">
        <v>310</v>
      </c>
      <c r="AJ416" t="s">
        <v>678</v>
      </c>
      <c r="AK416">
        <v>1</v>
      </c>
      <c r="AL416" t="s">
        <v>234</v>
      </c>
      <c r="AM416" s="12">
        <v>2</v>
      </c>
      <c r="AN416">
        <f>(Table1[[#This Row],[HEG_expr_score]]-MIN(Table1[HEG_expr_score]))/(MAX(Table1[HEG_expr_score])-MIN(Table1[HEG_expr_score]))</f>
        <v>0.66666666666666663</v>
      </c>
      <c r="AO416">
        <f t="shared" si="6"/>
        <v>4.6035975892799446</v>
      </c>
      <c r="AP416">
        <v>48</v>
      </c>
    </row>
    <row r="417" spans="1:42" hidden="1" x14ac:dyDescent="0.3">
      <c r="A417">
        <v>154044</v>
      </c>
      <c r="B417" t="s">
        <v>2544</v>
      </c>
      <c r="C417">
        <f>LEN(Table1[[#This Row],[TCE_sequence]])</f>
        <v>20</v>
      </c>
      <c r="D417" t="s">
        <v>29</v>
      </c>
      <c r="E417">
        <v>1</v>
      </c>
      <c r="F417">
        <f>LOG10(Table1[[#This Row],[Mtb_NP_Prtn_count]]+1)</f>
        <v>0.3010299956639812</v>
      </c>
      <c r="G417">
        <f>(Table1[[#This Row],[log_Mtb_NP_Prtn_count]]-MIN(Table1[log_Mtb_NP_Prtn_count]))/(MAX(Table1[log_Mtb_NP_Prtn_count])-MIN(Table1[log_Mtb_NP_Prtn_count]))</f>
        <v>0.23137821315975918</v>
      </c>
      <c r="H417" t="s">
        <v>333</v>
      </c>
      <c r="I417">
        <v>1</v>
      </c>
      <c r="J417" t="s">
        <v>82</v>
      </c>
      <c r="K417">
        <v>0</v>
      </c>
      <c r="L417" t="s">
        <v>82</v>
      </c>
      <c r="M417">
        <v>0</v>
      </c>
      <c r="N417" t="s">
        <v>495</v>
      </c>
      <c r="O417" t="s">
        <v>496</v>
      </c>
      <c r="P417" t="s">
        <v>496</v>
      </c>
      <c r="Q417" t="s">
        <v>496</v>
      </c>
      <c r="R417" t="s">
        <v>408</v>
      </c>
      <c r="S417">
        <v>3</v>
      </c>
      <c r="T417">
        <f>LOG10(Table1[[#This Row],[Locus_count]]+1)</f>
        <v>0.6020599913279624</v>
      </c>
      <c r="U417">
        <f>(Table1[[#This Row],[log_Locus_count]]-MIN(Table1[log_Locus_count]))/(MAX(Table1[log_Locus_count])-MIN(Table1[log_Locus_count]))</f>
        <v>0.66666666666666674</v>
      </c>
      <c r="V417" t="s">
        <v>2545</v>
      </c>
      <c r="W417">
        <v>4</v>
      </c>
      <c r="X417">
        <f>LOG10(Table1[[#This Row],[Alleles_count]]+1)</f>
        <v>0.69897000433601886</v>
      </c>
      <c r="Y417">
        <f>(Table1[[#This Row],[log_Alleles_count]]-MIN(Table1[log_Alleles_count]))/(MAX(Table1[log_Alleles_count])-MIN(Table1[log_Alleles_count]))</f>
        <v>0.34374045372979056</v>
      </c>
      <c r="Z417">
        <v>0.19800000000000001</v>
      </c>
      <c r="AA417">
        <v>0.14369999999999999</v>
      </c>
      <c r="AB417">
        <v>5.7700000000000001E-2</v>
      </c>
      <c r="AC417">
        <v>3.5499999999999997E-2</v>
      </c>
      <c r="AD417" t="s">
        <v>82</v>
      </c>
      <c r="AE417" t="s">
        <v>82</v>
      </c>
      <c r="AF417">
        <v>0</v>
      </c>
      <c r="AG417">
        <v>0.99270000000000003</v>
      </c>
      <c r="AH417" t="s">
        <v>530</v>
      </c>
      <c r="AI417" t="s">
        <v>333</v>
      </c>
      <c r="AJ417" t="s">
        <v>1985</v>
      </c>
      <c r="AK417">
        <v>1</v>
      </c>
      <c r="AL417" t="s">
        <v>234</v>
      </c>
      <c r="AM417" s="10">
        <v>2</v>
      </c>
      <c r="AN417">
        <f>(Table1[[#This Row],[HEG_expr_score]]-MIN(Table1[HEG_expr_score]))/(MAX(Table1[HEG_expr_score])-MIN(Table1[HEG_expr_score]))</f>
        <v>0.66666666666666663</v>
      </c>
      <c r="AO417">
        <f t="shared" si="6"/>
        <v>3.0991520002228832</v>
      </c>
      <c r="AP417">
        <v>460</v>
      </c>
    </row>
    <row r="418" spans="1:42" hidden="1" x14ac:dyDescent="0.3">
      <c r="A418">
        <v>154050</v>
      </c>
      <c r="B418" t="s">
        <v>2441</v>
      </c>
      <c r="C418">
        <f>LEN(Table1[[#This Row],[TCE_sequence]])</f>
        <v>20</v>
      </c>
      <c r="D418" t="s">
        <v>29</v>
      </c>
      <c r="E418">
        <v>1</v>
      </c>
      <c r="F418">
        <f>LOG10(Table1[[#This Row],[Mtb_NP_Prtn_count]]+1)</f>
        <v>0.3010299956639812</v>
      </c>
      <c r="G418">
        <f>(Table1[[#This Row],[log_Mtb_NP_Prtn_count]]-MIN(Table1[log_Mtb_NP_Prtn_count]))/(MAX(Table1[log_Mtb_NP_Prtn_count])-MIN(Table1[log_Mtb_NP_Prtn_count]))</f>
        <v>0.23137821315975918</v>
      </c>
      <c r="H418" t="s">
        <v>333</v>
      </c>
      <c r="I418">
        <v>1</v>
      </c>
      <c r="J418" t="s">
        <v>82</v>
      </c>
      <c r="K418">
        <v>0</v>
      </c>
      <c r="L418" t="s">
        <v>82</v>
      </c>
      <c r="M418">
        <v>0</v>
      </c>
      <c r="N418" t="s">
        <v>495</v>
      </c>
      <c r="O418" t="s">
        <v>496</v>
      </c>
      <c r="P418" t="s">
        <v>496</v>
      </c>
      <c r="Q418" t="s">
        <v>496</v>
      </c>
      <c r="R418" t="s">
        <v>406</v>
      </c>
      <c r="S418">
        <v>2</v>
      </c>
      <c r="T418">
        <f>LOG10(Table1[[#This Row],[Locus_count]]+1)</f>
        <v>0.47712125471966244</v>
      </c>
      <c r="U418">
        <f>(Table1[[#This Row],[log_Locus_count]]-MIN(Table1[log_Locus_count]))/(MAX(Table1[log_Locus_count])-MIN(Table1[log_Locus_count]))</f>
        <v>0.52832083357371873</v>
      </c>
      <c r="V418" t="s">
        <v>2442</v>
      </c>
      <c r="W418">
        <v>5</v>
      </c>
      <c r="X418">
        <f>LOG10(Table1[[#This Row],[Alleles_count]]+1)</f>
        <v>0.77815125038364363</v>
      </c>
      <c r="Y418">
        <f>(Table1[[#This Row],[log_Alleles_count]]-MIN(Table1[log_Alleles_count]))/(MAX(Table1[log_Alleles_count])-MIN(Table1[log_Alleles_count]))</f>
        <v>0.38268031849431083</v>
      </c>
      <c r="Z418">
        <v>0.55679999999999996</v>
      </c>
      <c r="AA418">
        <v>0.42270000000000002</v>
      </c>
      <c r="AB418">
        <v>0.43290000000000001</v>
      </c>
      <c r="AC418">
        <v>0.1416</v>
      </c>
      <c r="AD418" t="s">
        <v>82</v>
      </c>
      <c r="AE418" t="s">
        <v>82</v>
      </c>
      <c r="AF418">
        <v>0</v>
      </c>
      <c r="AG418">
        <v>0.99270000000000003</v>
      </c>
      <c r="AH418" t="s">
        <v>530</v>
      </c>
      <c r="AI418" t="s">
        <v>333</v>
      </c>
      <c r="AJ418" t="s">
        <v>767</v>
      </c>
      <c r="AK418">
        <v>1</v>
      </c>
      <c r="AL418" t="s">
        <v>234</v>
      </c>
      <c r="AM418" s="12">
        <v>2</v>
      </c>
      <c r="AN418">
        <f>(Table1[[#This Row],[HEG_expr_score]]-MIN(Table1[HEG_expr_score]))/(MAX(Table1[HEG_expr_score])-MIN(Table1[HEG_expr_score]))</f>
        <v>0.66666666666666663</v>
      </c>
      <c r="AO418">
        <f t="shared" si="6"/>
        <v>3.3585460318944551</v>
      </c>
      <c r="AP418">
        <v>413</v>
      </c>
    </row>
    <row r="419" spans="1:42" hidden="1" x14ac:dyDescent="0.3">
      <c r="A419">
        <v>154071</v>
      </c>
      <c r="B419" t="s">
        <v>2950</v>
      </c>
      <c r="C419">
        <f>LEN(Table1[[#This Row],[TCE_sequence]])</f>
        <v>9</v>
      </c>
      <c r="D419" t="s">
        <v>31</v>
      </c>
      <c r="E419">
        <v>1</v>
      </c>
      <c r="F419">
        <f>LOG10(Table1[[#This Row],[Mtb_NP_Prtn_count]]+1)</f>
        <v>0.3010299956639812</v>
      </c>
      <c r="G419">
        <f>(Table1[[#This Row],[log_Mtb_NP_Prtn_count]]-MIN(Table1[log_Mtb_NP_Prtn_count]))/(MAX(Table1[log_Mtb_NP_Prtn_count])-MIN(Table1[log_Mtb_NP_Prtn_count]))</f>
        <v>0.23137821315975918</v>
      </c>
      <c r="H419" t="s">
        <v>310</v>
      </c>
      <c r="I419">
        <v>1</v>
      </c>
      <c r="J419" t="s">
        <v>82</v>
      </c>
      <c r="K419">
        <v>0</v>
      </c>
      <c r="L419" t="s">
        <v>82</v>
      </c>
      <c r="M419">
        <v>0</v>
      </c>
      <c r="N419" t="s">
        <v>495</v>
      </c>
      <c r="O419" t="s">
        <v>496</v>
      </c>
      <c r="P419" t="s">
        <v>496</v>
      </c>
      <c r="Q419" t="s">
        <v>496</v>
      </c>
      <c r="R419" t="s">
        <v>82</v>
      </c>
      <c r="S419">
        <v>0</v>
      </c>
      <c r="T419">
        <f>LOG10(Table1[[#This Row],[Locus_count]]+1)</f>
        <v>0</v>
      </c>
      <c r="U419">
        <f>(Table1[[#This Row],[log_Locus_count]]-MIN(Table1[log_Locus_count]))/(MAX(Table1[log_Locus_count])-MIN(Table1[log_Locus_count]))</f>
        <v>0</v>
      </c>
      <c r="V419" t="s">
        <v>82</v>
      </c>
      <c r="W419">
        <v>0</v>
      </c>
      <c r="X419">
        <f>LOG10(Table1[[#This Row],[Alleles_count]]+1)</f>
        <v>0</v>
      </c>
      <c r="Y419">
        <f>(Table1[[#This Row],[log_Alleles_count]]-MIN(Table1[log_Alleles_count]))/(MAX(Table1[log_Alleles_count])-MIN(Table1[log_Alleles_count]))</f>
        <v>0</v>
      </c>
      <c r="Z419">
        <v>0</v>
      </c>
      <c r="AA419">
        <v>0</v>
      </c>
      <c r="AB419">
        <v>0</v>
      </c>
      <c r="AC419">
        <v>0</v>
      </c>
      <c r="AD419" t="s">
        <v>82</v>
      </c>
      <c r="AE419" t="s">
        <v>82</v>
      </c>
      <c r="AF419">
        <v>0</v>
      </c>
      <c r="AG419">
        <v>0.99629999999999996</v>
      </c>
      <c r="AH419" t="s">
        <v>505</v>
      </c>
      <c r="AI419" t="s">
        <v>310</v>
      </c>
      <c r="AJ419" t="s">
        <v>2951</v>
      </c>
      <c r="AK419">
        <v>1</v>
      </c>
      <c r="AL419" t="s">
        <v>234</v>
      </c>
      <c r="AM419" s="10">
        <v>2</v>
      </c>
      <c r="AN419">
        <f>(Table1[[#This Row],[HEG_expr_score]]-MIN(Table1[HEG_expr_score]))/(MAX(Table1[HEG_expr_score])-MIN(Table1[HEG_expr_score]))</f>
        <v>0.66666666666666663</v>
      </c>
      <c r="AO419">
        <f t="shared" si="6"/>
        <v>1.8943448798264257</v>
      </c>
      <c r="AP419">
        <v>584</v>
      </c>
    </row>
    <row r="420" spans="1:42" hidden="1" x14ac:dyDescent="0.3">
      <c r="A420">
        <v>154080</v>
      </c>
      <c r="B420" t="s">
        <v>1211</v>
      </c>
      <c r="C420">
        <f>LEN(Table1[[#This Row],[TCE_sequence]])</f>
        <v>20</v>
      </c>
      <c r="D420" t="s">
        <v>29</v>
      </c>
      <c r="E420">
        <v>1</v>
      </c>
      <c r="F420">
        <f>LOG10(Table1[[#This Row],[Mtb_NP_Prtn_count]]+1)</f>
        <v>0.3010299956639812</v>
      </c>
      <c r="G420">
        <f>(Table1[[#This Row],[log_Mtb_NP_Prtn_count]]-MIN(Table1[log_Mtb_NP_Prtn_count]))/(MAX(Table1[log_Mtb_NP_Prtn_count])-MIN(Table1[log_Mtb_NP_Prtn_count]))</f>
        <v>0.23137821315975918</v>
      </c>
      <c r="H420" t="s">
        <v>333</v>
      </c>
      <c r="I420">
        <v>1</v>
      </c>
      <c r="J420" t="s">
        <v>82</v>
      </c>
      <c r="K420">
        <v>0</v>
      </c>
      <c r="L420" t="s">
        <v>82</v>
      </c>
      <c r="M420">
        <v>0</v>
      </c>
      <c r="N420" t="s">
        <v>495</v>
      </c>
      <c r="O420" t="s">
        <v>496</v>
      </c>
      <c r="P420" t="s">
        <v>496</v>
      </c>
      <c r="Q420" t="s">
        <v>496</v>
      </c>
      <c r="R420" t="s">
        <v>412</v>
      </c>
      <c r="S420">
        <v>7</v>
      </c>
      <c r="T420">
        <f>LOG10(Table1[[#This Row],[Locus_count]]+1)</f>
        <v>0.90308998699194354</v>
      </c>
      <c r="U420">
        <f>(Table1[[#This Row],[log_Locus_count]]-MIN(Table1[log_Locus_count]))/(MAX(Table1[log_Locus_count])-MIN(Table1[log_Locus_count]))</f>
        <v>1</v>
      </c>
      <c r="V420" t="s">
        <v>1212</v>
      </c>
      <c r="W420">
        <v>77</v>
      </c>
      <c r="X420">
        <f>LOG10(Table1[[#This Row],[Alleles_count]]+1)</f>
        <v>1.8920946026904804</v>
      </c>
      <c r="Y420">
        <f>(Table1[[#This Row],[log_Alleles_count]]-MIN(Table1[log_Alleles_count]))/(MAX(Table1[log_Alleles_count])-MIN(Table1[log_Alleles_count]))</f>
        <v>0.93049695007491195</v>
      </c>
      <c r="Z420">
        <v>1</v>
      </c>
      <c r="AA420">
        <v>1</v>
      </c>
      <c r="AB420">
        <v>0.99980000000000002</v>
      </c>
      <c r="AC420">
        <v>0.85840000000000005</v>
      </c>
      <c r="AD420" t="s">
        <v>82</v>
      </c>
      <c r="AE420" t="s">
        <v>82</v>
      </c>
      <c r="AF420">
        <v>0</v>
      </c>
      <c r="AG420">
        <v>0.99270000000000003</v>
      </c>
      <c r="AH420" t="s">
        <v>530</v>
      </c>
      <c r="AI420" t="s">
        <v>333</v>
      </c>
      <c r="AJ420" t="s">
        <v>1213</v>
      </c>
      <c r="AK420">
        <v>1</v>
      </c>
      <c r="AL420" t="s">
        <v>234</v>
      </c>
      <c r="AM420" s="10">
        <v>2</v>
      </c>
      <c r="AN420">
        <f>(Table1[[#This Row],[HEG_expr_score]]-MIN(Table1[HEG_expr_score]))/(MAX(Table1[HEG_expr_score])-MIN(Table1[HEG_expr_score]))</f>
        <v>0.66666666666666663</v>
      </c>
      <c r="AO420">
        <f t="shared" si="6"/>
        <v>4.8212418299013384</v>
      </c>
      <c r="AP420">
        <v>6</v>
      </c>
    </row>
    <row r="421" spans="1:42" hidden="1" x14ac:dyDescent="0.3">
      <c r="A421">
        <v>154097</v>
      </c>
      <c r="B421" t="s">
        <v>2476</v>
      </c>
      <c r="C421">
        <f>LEN(Table1[[#This Row],[TCE_sequence]])</f>
        <v>9</v>
      </c>
      <c r="D421" t="s">
        <v>31</v>
      </c>
      <c r="E421">
        <v>1</v>
      </c>
      <c r="F421">
        <f>LOG10(Table1[[#This Row],[Mtb_NP_Prtn_count]]+1)</f>
        <v>0.3010299956639812</v>
      </c>
      <c r="G421">
        <f>(Table1[[#This Row],[log_Mtb_NP_Prtn_count]]-MIN(Table1[log_Mtb_NP_Prtn_count]))/(MAX(Table1[log_Mtb_NP_Prtn_count])-MIN(Table1[log_Mtb_NP_Prtn_count]))</f>
        <v>0.23137821315975918</v>
      </c>
      <c r="H421" t="s">
        <v>310</v>
      </c>
      <c r="I421">
        <v>1</v>
      </c>
      <c r="J421" t="s">
        <v>82</v>
      </c>
      <c r="K421">
        <v>0</v>
      </c>
      <c r="L421" t="s">
        <v>82</v>
      </c>
      <c r="M421">
        <v>0</v>
      </c>
      <c r="N421" t="s">
        <v>495</v>
      </c>
      <c r="O421" t="s">
        <v>496</v>
      </c>
      <c r="P421" t="s">
        <v>496</v>
      </c>
      <c r="Q421" t="s">
        <v>496</v>
      </c>
      <c r="R421" t="s">
        <v>384</v>
      </c>
      <c r="S421">
        <v>2</v>
      </c>
      <c r="T421">
        <f>LOG10(Table1[[#This Row],[Locus_count]]+1)</f>
        <v>0.47712125471966244</v>
      </c>
      <c r="U421">
        <f>(Table1[[#This Row],[log_Locus_count]]-MIN(Table1[log_Locus_count]))/(MAX(Table1[log_Locus_count])-MIN(Table1[log_Locus_count]))</f>
        <v>0.52832083357371873</v>
      </c>
      <c r="V421" t="s">
        <v>2477</v>
      </c>
      <c r="W421">
        <v>5</v>
      </c>
      <c r="X421">
        <f>LOG10(Table1[[#This Row],[Alleles_count]]+1)</f>
        <v>0.77815125038364363</v>
      </c>
      <c r="Y421">
        <f>(Table1[[#This Row],[log_Alleles_count]]-MIN(Table1[log_Alleles_count]))/(MAX(Table1[log_Alleles_count])-MIN(Table1[log_Alleles_count]))</f>
        <v>0.38268031849431083</v>
      </c>
      <c r="Z421">
        <v>0.4819</v>
      </c>
      <c r="AA421">
        <v>0.31630000000000003</v>
      </c>
      <c r="AB421">
        <v>0.31540000000000001</v>
      </c>
      <c r="AC421">
        <v>0.43109999999999998</v>
      </c>
      <c r="AD421" t="s">
        <v>82</v>
      </c>
      <c r="AE421" t="s">
        <v>82</v>
      </c>
      <c r="AF421">
        <v>0</v>
      </c>
      <c r="AG421">
        <v>0.99270000000000003</v>
      </c>
      <c r="AH421" t="s">
        <v>530</v>
      </c>
      <c r="AI421" t="s">
        <v>310</v>
      </c>
      <c r="AJ421" t="s">
        <v>2478</v>
      </c>
      <c r="AK421">
        <v>1</v>
      </c>
      <c r="AL421" t="s">
        <v>234</v>
      </c>
      <c r="AM421" s="10">
        <v>2</v>
      </c>
      <c r="AN421">
        <f>(Table1[[#This Row],[HEG_expr_score]]-MIN(Table1[HEG_expr_score]))/(MAX(Table1[HEG_expr_score])-MIN(Table1[HEG_expr_score]))</f>
        <v>0.66666666666666663</v>
      </c>
      <c r="AO421">
        <f t="shared" si="6"/>
        <v>3.2836460318944551</v>
      </c>
      <c r="AP421">
        <v>428</v>
      </c>
    </row>
    <row r="422" spans="1:42" hidden="1" x14ac:dyDescent="0.3">
      <c r="A422">
        <v>154098</v>
      </c>
      <c r="B422" t="s">
        <v>1247</v>
      </c>
      <c r="C422">
        <f>LEN(Table1[[#This Row],[TCE_sequence]])</f>
        <v>20</v>
      </c>
      <c r="D422" t="s">
        <v>31</v>
      </c>
      <c r="E422">
        <v>1</v>
      </c>
      <c r="F422">
        <f>LOG10(Table1[[#This Row],[Mtb_NP_Prtn_count]]+1)</f>
        <v>0.3010299956639812</v>
      </c>
      <c r="G422">
        <f>(Table1[[#This Row],[log_Mtb_NP_Prtn_count]]-MIN(Table1[log_Mtb_NP_Prtn_count]))/(MAX(Table1[log_Mtb_NP_Prtn_count])-MIN(Table1[log_Mtb_NP_Prtn_count]))</f>
        <v>0.23137821315975918</v>
      </c>
      <c r="H422" t="s">
        <v>310</v>
      </c>
      <c r="I422">
        <v>1</v>
      </c>
      <c r="J422" t="s">
        <v>82</v>
      </c>
      <c r="K422">
        <v>0</v>
      </c>
      <c r="L422" t="s">
        <v>82</v>
      </c>
      <c r="M422">
        <v>0</v>
      </c>
      <c r="N422" t="s">
        <v>495</v>
      </c>
      <c r="O422" t="s">
        <v>496</v>
      </c>
      <c r="P422" t="s">
        <v>496</v>
      </c>
      <c r="Q422" t="s">
        <v>496</v>
      </c>
      <c r="R422" t="s">
        <v>386</v>
      </c>
      <c r="S422">
        <v>6</v>
      </c>
      <c r="T422">
        <f>LOG10(Table1[[#This Row],[Locus_count]]+1)</f>
        <v>0.84509804001425681</v>
      </c>
      <c r="U422">
        <f>(Table1[[#This Row],[log_Locus_count]]-MIN(Table1[log_Locus_count]))/(MAX(Table1[log_Locus_count])-MIN(Table1[log_Locus_count]))</f>
        <v>0.93578497401920135</v>
      </c>
      <c r="V422" t="s">
        <v>1248</v>
      </c>
      <c r="W422">
        <v>67</v>
      </c>
      <c r="X422">
        <f>LOG10(Table1[[#This Row],[Alleles_count]]+1)</f>
        <v>1.8325089127062364</v>
      </c>
      <c r="Y422">
        <f>(Table1[[#This Row],[log_Alleles_count]]-MIN(Table1[log_Alleles_count]))/(MAX(Table1[log_Alleles_count])-MIN(Table1[log_Alleles_count]))</f>
        <v>0.901193815485548</v>
      </c>
      <c r="Z422">
        <v>0.99950000000000006</v>
      </c>
      <c r="AA422">
        <v>0.99980000000000002</v>
      </c>
      <c r="AB422">
        <v>0.92249999999999999</v>
      </c>
      <c r="AC422">
        <v>0.93089999999999995</v>
      </c>
      <c r="AD422" t="s">
        <v>82</v>
      </c>
      <c r="AE422" t="s">
        <v>82</v>
      </c>
      <c r="AF422">
        <v>0</v>
      </c>
      <c r="AG422">
        <v>0.99629999999999996</v>
      </c>
      <c r="AH422" t="s">
        <v>505</v>
      </c>
      <c r="AI422" t="s">
        <v>310</v>
      </c>
      <c r="AJ422" t="s">
        <v>1217</v>
      </c>
      <c r="AK422">
        <v>1</v>
      </c>
      <c r="AL422" t="s">
        <v>234</v>
      </c>
      <c r="AM422" s="10">
        <v>2</v>
      </c>
      <c r="AN422">
        <f>(Table1[[#This Row],[HEG_expr_score]]-MIN(Table1[HEG_expr_score]))/(MAX(Table1[HEG_expr_score])-MIN(Table1[HEG_expr_score]))</f>
        <v>0.66666666666666663</v>
      </c>
      <c r="AO422">
        <f t="shared" si="6"/>
        <v>4.7308236693311754</v>
      </c>
      <c r="AP422">
        <v>18</v>
      </c>
    </row>
    <row r="423" spans="1:42" hidden="1" x14ac:dyDescent="0.3">
      <c r="A423">
        <v>154099</v>
      </c>
      <c r="B423" t="s">
        <v>1218</v>
      </c>
      <c r="C423">
        <f>LEN(Table1[[#This Row],[TCE_sequence]])</f>
        <v>20</v>
      </c>
      <c r="D423" t="s">
        <v>29</v>
      </c>
      <c r="E423">
        <v>1</v>
      </c>
      <c r="F423">
        <f>LOG10(Table1[[#This Row],[Mtb_NP_Prtn_count]]+1)</f>
        <v>0.3010299956639812</v>
      </c>
      <c r="G423">
        <f>(Table1[[#This Row],[log_Mtb_NP_Prtn_count]]-MIN(Table1[log_Mtb_NP_Prtn_count]))/(MAX(Table1[log_Mtb_NP_Prtn_count])-MIN(Table1[log_Mtb_NP_Prtn_count]))</f>
        <v>0.23137821315975918</v>
      </c>
      <c r="H423" t="s">
        <v>333</v>
      </c>
      <c r="I423">
        <v>1</v>
      </c>
      <c r="J423" t="s">
        <v>82</v>
      </c>
      <c r="K423">
        <v>0</v>
      </c>
      <c r="L423" t="s">
        <v>82</v>
      </c>
      <c r="M423">
        <v>0</v>
      </c>
      <c r="N423" t="s">
        <v>495</v>
      </c>
      <c r="O423" t="s">
        <v>496</v>
      </c>
      <c r="P423" t="s">
        <v>496</v>
      </c>
      <c r="Q423" t="s">
        <v>496</v>
      </c>
      <c r="R423" t="s">
        <v>387</v>
      </c>
      <c r="S423">
        <v>7</v>
      </c>
      <c r="T423">
        <f>LOG10(Table1[[#This Row],[Locus_count]]+1)</f>
        <v>0.90308998699194354</v>
      </c>
      <c r="U423">
        <f>(Table1[[#This Row],[log_Locus_count]]-MIN(Table1[log_Locus_count]))/(MAX(Table1[log_Locus_count])-MIN(Table1[log_Locus_count]))</f>
        <v>1</v>
      </c>
      <c r="V423" t="s">
        <v>1219</v>
      </c>
      <c r="W423">
        <v>73</v>
      </c>
      <c r="X423">
        <f>LOG10(Table1[[#This Row],[Alleles_count]]+1)</f>
        <v>1.8692317197309762</v>
      </c>
      <c r="Y423">
        <f>(Table1[[#This Row],[log_Alleles_count]]-MIN(Table1[log_Alleles_count]))/(MAX(Table1[log_Alleles_count])-MIN(Table1[log_Alleles_count]))</f>
        <v>0.91925340927442145</v>
      </c>
      <c r="Z423">
        <v>0.999</v>
      </c>
      <c r="AA423">
        <v>0.99939999999999996</v>
      </c>
      <c r="AB423">
        <v>0.99309999999999998</v>
      </c>
      <c r="AC423">
        <v>0.96140000000000003</v>
      </c>
      <c r="AD423" t="s">
        <v>82</v>
      </c>
      <c r="AE423" t="s">
        <v>82</v>
      </c>
      <c r="AF423">
        <v>0</v>
      </c>
      <c r="AG423">
        <v>0.99270000000000003</v>
      </c>
      <c r="AH423" t="s">
        <v>530</v>
      </c>
      <c r="AI423" t="s">
        <v>333</v>
      </c>
      <c r="AJ423" t="s">
        <v>1220</v>
      </c>
      <c r="AK423">
        <v>1</v>
      </c>
      <c r="AL423" t="s">
        <v>234</v>
      </c>
      <c r="AM423" s="12">
        <v>2</v>
      </c>
      <c r="AN423">
        <f>(Table1[[#This Row],[HEG_expr_score]]-MIN(Table1[HEG_expr_score]))/(MAX(Table1[HEG_expr_score])-MIN(Table1[HEG_expr_score]))</f>
        <v>0.66666666666666663</v>
      </c>
      <c r="AO423">
        <f t="shared" si="6"/>
        <v>4.808998289100848</v>
      </c>
      <c r="AP423">
        <v>8</v>
      </c>
    </row>
    <row r="424" spans="1:42" hidden="1" x14ac:dyDescent="0.3">
      <c r="A424">
        <v>154232</v>
      </c>
      <c r="B424" t="s">
        <v>1279</v>
      </c>
      <c r="C424">
        <f>LEN(Table1[[#This Row],[TCE_sequence]])</f>
        <v>20</v>
      </c>
      <c r="D424" t="s">
        <v>31</v>
      </c>
      <c r="E424">
        <v>1</v>
      </c>
      <c r="F424">
        <f>LOG10(Table1[[#This Row],[Mtb_NP_Prtn_count]]+1)</f>
        <v>0.3010299956639812</v>
      </c>
      <c r="G424">
        <f>(Table1[[#This Row],[log_Mtb_NP_Prtn_count]]-MIN(Table1[log_Mtb_NP_Prtn_count]))/(MAX(Table1[log_Mtb_NP_Prtn_count])-MIN(Table1[log_Mtb_NP_Prtn_count]))</f>
        <v>0.23137821315975918</v>
      </c>
      <c r="H424" t="s">
        <v>310</v>
      </c>
      <c r="I424">
        <v>1</v>
      </c>
      <c r="J424" t="s">
        <v>82</v>
      </c>
      <c r="K424">
        <v>0</v>
      </c>
      <c r="L424" t="s">
        <v>82</v>
      </c>
      <c r="M424">
        <v>0</v>
      </c>
      <c r="N424" t="s">
        <v>495</v>
      </c>
      <c r="O424" t="s">
        <v>496</v>
      </c>
      <c r="P424" t="s">
        <v>496</v>
      </c>
      <c r="Q424" t="s">
        <v>496</v>
      </c>
      <c r="R424" t="s">
        <v>433</v>
      </c>
      <c r="S424">
        <v>6</v>
      </c>
      <c r="T424">
        <f>LOG10(Table1[[#This Row],[Locus_count]]+1)</f>
        <v>0.84509804001425681</v>
      </c>
      <c r="U424">
        <f>(Table1[[#This Row],[log_Locus_count]]-MIN(Table1[log_Locus_count]))/(MAX(Table1[log_Locus_count])-MIN(Table1[log_Locus_count]))</f>
        <v>0.93578497401920135</v>
      </c>
      <c r="V424" t="s">
        <v>1280</v>
      </c>
      <c r="W424">
        <v>56</v>
      </c>
      <c r="X424">
        <f>LOG10(Table1[[#This Row],[Alleles_count]]+1)</f>
        <v>1.7558748556724915</v>
      </c>
      <c r="Y424">
        <f>(Table1[[#This Row],[log_Alleles_count]]-MIN(Table1[log_Alleles_count]))/(MAX(Table1[log_Alleles_count])-MIN(Table1[log_Alleles_count]))</f>
        <v>0.86350661092380476</v>
      </c>
      <c r="Z424">
        <v>1</v>
      </c>
      <c r="AA424">
        <v>1</v>
      </c>
      <c r="AB424">
        <v>0.98619999999999997</v>
      </c>
      <c r="AC424">
        <v>0.91979999999999995</v>
      </c>
      <c r="AD424" t="s">
        <v>82</v>
      </c>
      <c r="AE424" t="s">
        <v>82</v>
      </c>
      <c r="AF424">
        <v>0</v>
      </c>
      <c r="AG424">
        <v>0.99270000000000003</v>
      </c>
      <c r="AH424" t="s">
        <v>530</v>
      </c>
      <c r="AI424" t="s">
        <v>310</v>
      </c>
      <c r="AJ424" s="1">
        <v>11263</v>
      </c>
      <c r="AK424">
        <v>1</v>
      </c>
      <c r="AL424" t="s">
        <v>234</v>
      </c>
      <c r="AM424" s="12">
        <v>2</v>
      </c>
      <c r="AN424">
        <f>(Table1[[#This Row],[HEG_expr_score]]-MIN(Table1[HEG_expr_score]))/(MAX(Table1[HEG_expr_score])-MIN(Table1[HEG_expr_score]))</f>
        <v>0.66666666666666663</v>
      </c>
      <c r="AO424">
        <f t="shared" si="6"/>
        <v>4.6900364647694319</v>
      </c>
      <c r="AP424">
        <v>26</v>
      </c>
    </row>
    <row r="425" spans="1:42" hidden="1" x14ac:dyDescent="0.3">
      <c r="A425">
        <v>154291</v>
      </c>
      <c r="B425" t="s">
        <v>1355</v>
      </c>
      <c r="C425">
        <f>LEN(Table1[[#This Row],[TCE_sequence]])</f>
        <v>20</v>
      </c>
      <c r="D425" t="s">
        <v>29</v>
      </c>
      <c r="E425">
        <v>1</v>
      </c>
      <c r="F425">
        <f>LOG10(Table1[[#This Row],[Mtb_NP_Prtn_count]]+1)</f>
        <v>0.3010299956639812</v>
      </c>
      <c r="G425">
        <f>(Table1[[#This Row],[log_Mtb_NP_Prtn_count]]-MIN(Table1[log_Mtb_NP_Prtn_count]))/(MAX(Table1[log_Mtb_NP_Prtn_count])-MIN(Table1[log_Mtb_NP_Prtn_count]))</f>
        <v>0.23137821315975918</v>
      </c>
      <c r="H425" t="s">
        <v>333</v>
      </c>
      <c r="I425">
        <v>1</v>
      </c>
      <c r="J425" t="s">
        <v>82</v>
      </c>
      <c r="K425">
        <v>0</v>
      </c>
      <c r="L425" t="s">
        <v>82</v>
      </c>
      <c r="M425">
        <v>0</v>
      </c>
      <c r="N425" t="s">
        <v>495</v>
      </c>
      <c r="O425" t="s">
        <v>496</v>
      </c>
      <c r="P425" t="s">
        <v>496</v>
      </c>
      <c r="Q425" t="s">
        <v>496</v>
      </c>
      <c r="R425" t="s">
        <v>443</v>
      </c>
      <c r="S425">
        <v>6</v>
      </c>
      <c r="T425">
        <f>LOG10(Table1[[#This Row],[Locus_count]]+1)</f>
        <v>0.84509804001425681</v>
      </c>
      <c r="U425">
        <f>(Table1[[#This Row],[log_Locus_count]]-MIN(Table1[log_Locus_count]))/(MAX(Table1[log_Locus_count])-MIN(Table1[log_Locus_count]))</f>
        <v>0.93578497401920135</v>
      </c>
      <c r="V425" t="s">
        <v>1356</v>
      </c>
      <c r="W425">
        <v>36</v>
      </c>
      <c r="X425">
        <f>LOG10(Table1[[#This Row],[Alleles_count]]+1)</f>
        <v>1.568201724066995</v>
      </c>
      <c r="Y425">
        <f>(Table1[[#This Row],[log_Alleles_count]]-MIN(Table1[log_Alleles_count]))/(MAX(Table1[log_Alleles_count])-MIN(Table1[log_Alleles_count]))</f>
        <v>0.77121245379148884</v>
      </c>
      <c r="Z425">
        <v>1</v>
      </c>
      <c r="AA425">
        <v>0.99990000000000001</v>
      </c>
      <c r="AB425">
        <v>0.9929</v>
      </c>
      <c r="AC425">
        <v>0.80589999999999995</v>
      </c>
      <c r="AD425" t="s">
        <v>82</v>
      </c>
      <c r="AE425" t="s">
        <v>82</v>
      </c>
      <c r="AF425">
        <v>0</v>
      </c>
      <c r="AG425">
        <v>0.99270000000000003</v>
      </c>
      <c r="AH425" t="s">
        <v>530</v>
      </c>
      <c r="AI425" t="s">
        <v>333</v>
      </c>
      <c r="AJ425" t="s">
        <v>898</v>
      </c>
      <c r="AK425">
        <v>1</v>
      </c>
      <c r="AL425" t="s">
        <v>234</v>
      </c>
      <c r="AM425" s="10">
        <v>2</v>
      </c>
      <c r="AN425">
        <f>(Table1[[#This Row],[HEG_expr_score]]-MIN(Table1[HEG_expr_score]))/(MAX(Table1[HEG_expr_score])-MIN(Table1[HEG_expr_score]))</f>
        <v>0.66666666666666663</v>
      </c>
      <c r="AO425">
        <f t="shared" si="6"/>
        <v>4.597742307637116</v>
      </c>
      <c r="AP425">
        <v>50</v>
      </c>
    </row>
    <row r="426" spans="1:42" hidden="1" x14ac:dyDescent="0.3">
      <c r="A426">
        <v>154357</v>
      </c>
      <c r="B426" t="s">
        <v>727</v>
      </c>
      <c r="C426">
        <f>LEN(Table1[[#This Row],[TCE_sequence]])</f>
        <v>20</v>
      </c>
      <c r="D426" t="s">
        <v>31</v>
      </c>
      <c r="E426">
        <v>1</v>
      </c>
      <c r="F426">
        <f>LOG10(Table1[[#This Row],[Mtb_NP_Prtn_count]]+1)</f>
        <v>0.3010299956639812</v>
      </c>
      <c r="G426">
        <f>(Table1[[#This Row],[log_Mtb_NP_Prtn_count]]-MIN(Table1[log_Mtb_NP_Prtn_count]))/(MAX(Table1[log_Mtb_NP_Prtn_count])-MIN(Table1[log_Mtb_NP_Prtn_count]))</f>
        <v>0.23137821315975918</v>
      </c>
      <c r="H426" t="s">
        <v>310</v>
      </c>
      <c r="I426">
        <v>1</v>
      </c>
      <c r="J426" t="s">
        <v>82</v>
      </c>
      <c r="K426">
        <v>0</v>
      </c>
      <c r="L426" t="s">
        <v>82</v>
      </c>
      <c r="M426">
        <v>0</v>
      </c>
      <c r="N426" t="s">
        <v>495</v>
      </c>
      <c r="O426" t="s">
        <v>496</v>
      </c>
      <c r="P426" t="s">
        <v>496</v>
      </c>
      <c r="Q426" t="s">
        <v>496</v>
      </c>
      <c r="R426" t="s">
        <v>385</v>
      </c>
      <c r="S426">
        <v>3</v>
      </c>
      <c r="T426">
        <f>LOG10(Table1[[#This Row],[Locus_count]]+1)</f>
        <v>0.6020599913279624</v>
      </c>
      <c r="U426">
        <f>(Table1[[#This Row],[log_Locus_count]]-MIN(Table1[log_Locus_count]))/(MAX(Table1[log_Locus_count])-MIN(Table1[log_Locus_count]))</f>
        <v>0.66666666666666674</v>
      </c>
      <c r="V426" t="s">
        <v>728</v>
      </c>
      <c r="W426">
        <v>13</v>
      </c>
      <c r="X426">
        <f>LOG10(Table1[[#This Row],[Alleles_count]]+1)</f>
        <v>1.146128035678238</v>
      </c>
      <c r="Y426">
        <f>(Table1[[#This Row],[log_Alleles_count]]-MIN(Table1[log_Alleles_count]))/(MAX(Table1[log_Alleles_count])-MIN(Table1[log_Alleles_count]))</f>
        <v>0.56364446052405415</v>
      </c>
      <c r="Z426">
        <v>0.58909999999999996</v>
      </c>
      <c r="AA426">
        <v>0.66720000000000002</v>
      </c>
      <c r="AB426">
        <v>0.58599999999999997</v>
      </c>
      <c r="AC426">
        <v>0.51259999999999994</v>
      </c>
      <c r="AD426" t="s">
        <v>82</v>
      </c>
      <c r="AE426" t="s">
        <v>82</v>
      </c>
      <c r="AF426">
        <v>0</v>
      </c>
      <c r="AG426">
        <v>1</v>
      </c>
      <c r="AH426" t="s">
        <v>563</v>
      </c>
      <c r="AI426" t="s">
        <v>310</v>
      </c>
      <c r="AJ426" t="s">
        <v>729</v>
      </c>
      <c r="AK426">
        <v>1</v>
      </c>
      <c r="AL426" t="s">
        <v>234</v>
      </c>
      <c r="AM426" s="12">
        <v>2</v>
      </c>
      <c r="AN426">
        <f>(Table1[[#This Row],[HEG_expr_score]]-MIN(Table1[HEG_expr_score]))/(MAX(Table1[HEG_expr_score])-MIN(Table1[HEG_expr_score]))</f>
        <v>0.66666666666666663</v>
      </c>
      <c r="AO426">
        <f t="shared" si="6"/>
        <v>3.7174560070171467</v>
      </c>
      <c r="AP426">
        <v>338</v>
      </c>
    </row>
    <row r="427" spans="1:42" hidden="1" x14ac:dyDescent="0.3">
      <c r="A427">
        <v>154493</v>
      </c>
      <c r="B427" t="s">
        <v>755</v>
      </c>
      <c r="C427">
        <f>LEN(Table1[[#This Row],[TCE_sequence]])</f>
        <v>9</v>
      </c>
      <c r="D427" t="s">
        <v>29</v>
      </c>
      <c r="E427">
        <v>1</v>
      </c>
      <c r="F427">
        <f>LOG10(Table1[[#This Row],[Mtb_NP_Prtn_count]]+1)</f>
        <v>0.3010299956639812</v>
      </c>
      <c r="G427">
        <f>(Table1[[#This Row],[log_Mtb_NP_Prtn_count]]-MIN(Table1[log_Mtb_NP_Prtn_count]))/(MAX(Table1[log_Mtb_NP_Prtn_count])-MIN(Table1[log_Mtb_NP_Prtn_count]))</f>
        <v>0.23137821315975918</v>
      </c>
      <c r="H427" t="s">
        <v>333</v>
      </c>
      <c r="I427">
        <v>1</v>
      </c>
      <c r="J427" t="s">
        <v>82</v>
      </c>
      <c r="K427">
        <v>0</v>
      </c>
      <c r="L427" t="s">
        <v>756</v>
      </c>
      <c r="M427">
        <v>2</v>
      </c>
      <c r="N427" t="s">
        <v>496</v>
      </c>
      <c r="O427" t="s">
        <v>496</v>
      </c>
      <c r="P427" t="s">
        <v>495</v>
      </c>
      <c r="Q427" t="s">
        <v>496</v>
      </c>
      <c r="R427" t="s">
        <v>385</v>
      </c>
      <c r="S427">
        <v>3</v>
      </c>
      <c r="T427">
        <f>LOG10(Table1[[#This Row],[Locus_count]]+1)</f>
        <v>0.6020599913279624</v>
      </c>
      <c r="U427">
        <f>(Table1[[#This Row],[log_Locus_count]]-MIN(Table1[log_Locus_count]))/(MAX(Table1[log_Locus_count])-MIN(Table1[log_Locus_count]))</f>
        <v>0.66666666666666674</v>
      </c>
      <c r="V427" t="s">
        <v>757</v>
      </c>
      <c r="W427">
        <v>12</v>
      </c>
      <c r="X427">
        <f>LOG10(Table1[[#This Row],[Alleles_count]]+1)</f>
        <v>1.1139433523068367</v>
      </c>
      <c r="Y427">
        <f>(Table1[[#This Row],[log_Alleles_count]]-MIN(Table1[log_Alleles_count]))/(MAX(Table1[log_Alleles_count])-MIN(Table1[log_Alleles_count]))</f>
        <v>0.54781663158060112</v>
      </c>
      <c r="Z427">
        <v>0.73309999999999997</v>
      </c>
      <c r="AA427">
        <v>0.61709999999999998</v>
      </c>
      <c r="AB427">
        <v>0.66690000000000005</v>
      </c>
      <c r="AC427">
        <v>0.38869999999999999</v>
      </c>
      <c r="AD427" t="s">
        <v>82</v>
      </c>
      <c r="AE427" t="s">
        <v>82</v>
      </c>
      <c r="AF427">
        <v>0</v>
      </c>
      <c r="AG427">
        <v>0.98899999999999999</v>
      </c>
      <c r="AH427" t="s">
        <v>613</v>
      </c>
      <c r="AI427" t="s">
        <v>333</v>
      </c>
      <c r="AJ427" t="s">
        <v>758</v>
      </c>
      <c r="AK427">
        <v>1</v>
      </c>
      <c r="AL427" t="s">
        <v>234</v>
      </c>
      <c r="AM427" s="10">
        <v>2</v>
      </c>
      <c r="AN427">
        <f>(Table1[[#This Row],[HEG_expr_score]]-MIN(Table1[HEG_expr_score]))/(MAX(Table1[HEG_expr_score])-MIN(Table1[HEG_expr_score]))</f>
        <v>0.66666666666666663</v>
      </c>
      <c r="AO427">
        <f t="shared" si="6"/>
        <v>3.8346281780736935</v>
      </c>
      <c r="AP427">
        <v>319</v>
      </c>
    </row>
    <row r="428" spans="1:42" hidden="1" x14ac:dyDescent="0.3">
      <c r="A428">
        <v>154515</v>
      </c>
      <c r="B428" t="s">
        <v>1766</v>
      </c>
      <c r="C428">
        <f>LEN(Table1[[#This Row],[TCE_sequence]])</f>
        <v>20</v>
      </c>
      <c r="D428" t="s">
        <v>29</v>
      </c>
      <c r="E428">
        <v>1</v>
      </c>
      <c r="F428">
        <f>LOG10(Table1[[#This Row],[Mtb_NP_Prtn_count]]+1)</f>
        <v>0.3010299956639812</v>
      </c>
      <c r="G428">
        <f>(Table1[[#This Row],[log_Mtb_NP_Prtn_count]]-MIN(Table1[log_Mtb_NP_Prtn_count]))/(MAX(Table1[log_Mtb_NP_Prtn_count])-MIN(Table1[log_Mtb_NP_Prtn_count]))</f>
        <v>0.23137821315975918</v>
      </c>
      <c r="H428" t="s">
        <v>333</v>
      </c>
      <c r="I428">
        <v>1</v>
      </c>
      <c r="J428" t="s">
        <v>82</v>
      </c>
      <c r="K428">
        <v>0</v>
      </c>
      <c r="L428" t="s">
        <v>1215</v>
      </c>
      <c r="M428">
        <v>1</v>
      </c>
      <c r="N428" t="s">
        <v>496</v>
      </c>
      <c r="O428" t="s">
        <v>496</v>
      </c>
      <c r="P428" t="s">
        <v>495</v>
      </c>
      <c r="Q428" t="s">
        <v>496</v>
      </c>
      <c r="R428" t="s">
        <v>391</v>
      </c>
      <c r="S428">
        <v>5</v>
      </c>
      <c r="T428">
        <f>LOG10(Table1[[#This Row],[Locus_count]]+1)</f>
        <v>0.77815125038364363</v>
      </c>
      <c r="U428">
        <f>(Table1[[#This Row],[log_Locus_count]]-MIN(Table1[log_Locus_count]))/(MAX(Table1[log_Locus_count])-MIN(Table1[log_Locus_count]))</f>
        <v>0.8616541669070521</v>
      </c>
      <c r="V428" t="s">
        <v>1767</v>
      </c>
      <c r="W428">
        <v>28</v>
      </c>
      <c r="X428">
        <f>LOG10(Table1[[#This Row],[Alleles_count]]+1)</f>
        <v>1.4623979978989561</v>
      </c>
      <c r="Y428">
        <f>(Table1[[#This Row],[log_Alleles_count]]-MIN(Table1[log_Alleles_count]))/(MAX(Table1[log_Alleles_count])-MIN(Table1[log_Alleles_count]))</f>
        <v>0.71918014823661358</v>
      </c>
      <c r="Z428">
        <v>0.82920000000000005</v>
      </c>
      <c r="AA428">
        <v>0.76990000000000003</v>
      </c>
      <c r="AB428">
        <v>0.81079999999999997</v>
      </c>
      <c r="AC428">
        <v>0.72689999999999999</v>
      </c>
      <c r="AD428" t="s">
        <v>82</v>
      </c>
      <c r="AE428" t="s">
        <v>82</v>
      </c>
      <c r="AF428">
        <v>0</v>
      </c>
      <c r="AG428">
        <v>0.99270000000000003</v>
      </c>
      <c r="AH428" t="s">
        <v>530</v>
      </c>
      <c r="AI428" t="s">
        <v>333</v>
      </c>
      <c r="AJ428" t="s">
        <v>1768</v>
      </c>
      <c r="AK428">
        <v>1</v>
      </c>
      <c r="AL428" t="s">
        <v>234</v>
      </c>
      <c r="AM428" s="10">
        <v>2</v>
      </c>
      <c r="AN428">
        <f>(Table1[[#This Row],[HEG_expr_score]]-MIN(Table1[HEG_expr_score]))/(MAX(Table1[HEG_expr_score])-MIN(Table1[HEG_expr_score]))</f>
        <v>0.66666666666666663</v>
      </c>
      <c r="AO428">
        <f t="shared" si="6"/>
        <v>4.300779194970092</v>
      </c>
      <c r="AP428">
        <v>165</v>
      </c>
    </row>
    <row r="429" spans="1:42" hidden="1" x14ac:dyDescent="0.3">
      <c r="A429">
        <v>154534</v>
      </c>
      <c r="B429" t="s">
        <v>1370</v>
      </c>
      <c r="C429">
        <f>LEN(Table1[[#This Row],[TCE_sequence]])</f>
        <v>20</v>
      </c>
      <c r="D429" t="s">
        <v>29</v>
      </c>
      <c r="E429">
        <v>1</v>
      </c>
      <c r="F429">
        <f>LOG10(Table1[[#This Row],[Mtb_NP_Prtn_count]]+1)</f>
        <v>0.3010299956639812</v>
      </c>
      <c r="G429">
        <f>(Table1[[#This Row],[log_Mtb_NP_Prtn_count]]-MIN(Table1[log_Mtb_NP_Prtn_count]))/(MAX(Table1[log_Mtb_NP_Prtn_count])-MIN(Table1[log_Mtb_NP_Prtn_count]))</f>
        <v>0.23137821315975918</v>
      </c>
      <c r="H429" t="s">
        <v>333</v>
      </c>
      <c r="I429">
        <v>1</v>
      </c>
      <c r="J429" t="s">
        <v>82</v>
      </c>
      <c r="K429">
        <v>0</v>
      </c>
      <c r="L429" t="s">
        <v>82</v>
      </c>
      <c r="M429">
        <v>0</v>
      </c>
      <c r="N429" t="s">
        <v>495</v>
      </c>
      <c r="O429" t="s">
        <v>496</v>
      </c>
      <c r="P429" t="s">
        <v>496</v>
      </c>
      <c r="Q429" t="s">
        <v>496</v>
      </c>
      <c r="R429" t="s">
        <v>395</v>
      </c>
      <c r="S429">
        <v>5</v>
      </c>
      <c r="T429">
        <f>LOG10(Table1[[#This Row],[Locus_count]]+1)</f>
        <v>0.77815125038364363</v>
      </c>
      <c r="U429">
        <f>(Table1[[#This Row],[log_Locus_count]]-MIN(Table1[log_Locus_count]))/(MAX(Table1[log_Locus_count])-MIN(Table1[log_Locus_count]))</f>
        <v>0.8616541669070521</v>
      </c>
      <c r="V429" t="s">
        <v>1371</v>
      </c>
      <c r="W429">
        <v>48</v>
      </c>
      <c r="X429">
        <f>LOG10(Table1[[#This Row],[Alleles_count]]+1)</f>
        <v>1.6901960800285136</v>
      </c>
      <c r="Y429">
        <f>(Table1[[#This Row],[log_Alleles_count]]-MIN(Table1[log_Alleles_count]))/(MAX(Table1[log_Alleles_count])-MIN(Table1[log_Alleles_count]))</f>
        <v>0.83120701008224307</v>
      </c>
      <c r="Z429">
        <v>0.99729999999999996</v>
      </c>
      <c r="AA429">
        <v>0.99829999999999997</v>
      </c>
      <c r="AB429">
        <v>0.99560000000000004</v>
      </c>
      <c r="AC429">
        <v>0.80700000000000005</v>
      </c>
      <c r="AD429" t="s">
        <v>82</v>
      </c>
      <c r="AE429" t="s">
        <v>82</v>
      </c>
      <c r="AF429">
        <v>0</v>
      </c>
      <c r="AG429">
        <v>0.99270000000000003</v>
      </c>
      <c r="AH429" t="s">
        <v>530</v>
      </c>
      <c r="AI429" t="s">
        <v>333</v>
      </c>
      <c r="AJ429" t="s">
        <v>1369</v>
      </c>
      <c r="AK429">
        <v>1</v>
      </c>
      <c r="AL429" t="s">
        <v>234</v>
      </c>
      <c r="AM429" s="10">
        <v>2</v>
      </c>
      <c r="AN429">
        <f>(Table1[[#This Row],[HEG_expr_score]]-MIN(Table1[HEG_expr_score]))/(MAX(Table1[HEG_expr_score])-MIN(Table1[HEG_expr_score]))</f>
        <v>0.66666666666666663</v>
      </c>
      <c r="AO429">
        <f t="shared" si="6"/>
        <v>4.5809060568157216</v>
      </c>
      <c r="AP429">
        <v>55</v>
      </c>
    </row>
    <row r="430" spans="1:42" hidden="1" x14ac:dyDescent="0.3">
      <c r="A430">
        <v>154598</v>
      </c>
      <c r="B430" t="s">
        <v>1352</v>
      </c>
      <c r="C430">
        <f>LEN(Table1[[#This Row],[TCE_sequence]])</f>
        <v>20</v>
      </c>
      <c r="D430" t="s">
        <v>29</v>
      </c>
      <c r="E430">
        <v>1</v>
      </c>
      <c r="F430">
        <f>LOG10(Table1[[#This Row],[Mtb_NP_Prtn_count]]+1)</f>
        <v>0.3010299956639812</v>
      </c>
      <c r="G430">
        <f>(Table1[[#This Row],[log_Mtb_NP_Prtn_count]]-MIN(Table1[log_Mtb_NP_Prtn_count]))/(MAX(Table1[log_Mtb_NP_Prtn_count])-MIN(Table1[log_Mtb_NP_Prtn_count]))</f>
        <v>0.23137821315975918</v>
      </c>
      <c r="H430" t="s">
        <v>333</v>
      </c>
      <c r="I430">
        <v>1</v>
      </c>
      <c r="J430" t="s">
        <v>82</v>
      </c>
      <c r="K430">
        <v>0</v>
      </c>
      <c r="L430" t="s">
        <v>82</v>
      </c>
      <c r="M430">
        <v>0</v>
      </c>
      <c r="N430" t="s">
        <v>495</v>
      </c>
      <c r="O430" t="s">
        <v>496</v>
      </c>
      <c r="P430" t="s">
        <v>496</v>
      </c>
      <c r="Q430" t="s">
        <v>496</v>
      </c>
      <c r="R430" t="s">
        <v>389</v>
      </c>
      <c r="S430">
        <v>6</v>
      </c>
      <c r="T430">
        <f>LOG10(Table1[[#This Row],[Locus_count]]+1)</f>
        <v>0.84509804001425681</v>
      </c>
      <c r="U430">
        <f>(Table1[[#This Row],[log_Locus_count]]-MIN(Table1[log_Locus_count]))/(MAX(Table1[log_Locus_count])-MIN(Table1[log_Locus_count]))</f>
        <v>0.93578497401920135</v>
      </c>
      <c r="V430" t="s">
        <v>1353</v>
      </c>
      <c r="W430">
        <v>38</v>
      </c>
      <c r="X430">
        <f>LOG10(Table1[[#This Row],[Alleles_count]]+1)</f>
        <v>1.5910646070264991</v>
      </c>
      <c r="Y430">
        <f>(Table1[[#This Row],[log_Alleles_count]]-MIN(Table1[log_Alleles_count]))/(MAX(Table1[log_Alleles_count])-MIN(Table1[log_Alleles_count]))</f>
        <v>0.78245599459197934</v>
      </c>
      <c r="Z430">
        <v>0.98919999999999997</v>
      </c>
      <c r="AA430">
        <v>0.99339999999999995</v>
      </c>
      <c r="AB430">
        <v>0.98519999999999996</v>
      </c>
      <c r="AC430">
        <v>0.85260000000000002</v>
      </c>
      <c r="AD430" t="s">
        <v>82</v>
      </c>
      <c r="AE430" t="s">
        <v>82</v>
      </c>
      <c r="AF430">
        <v>0</v>
      </c>
      <c r="AG430">
        <v>0.99270000000000003</v>
      </c>
      <c r="AH430" t="s">
        <v>530</v>
      </c>
      <c r="AI430" t="s">
        <v>333</v>
      </c>
      <c r="AJ430" t="s">
        <v>1354</v>
      </c>
      <c r="AK430">
        <v>1</v>
      </c>
      <c r="AL430" t="s">
        <v>234</v>
      </c>
      <c r="AM430" s="12">
        <v>2</v>
      </c>
      <c r="AN430">
        <f>(Table1[[#This Row],[HEG_expr_score]]-MIN(Table1[HEG_expr_score]))/(MAX(Table1[HEG_expr_score])-MIN(Table1[HEG_expr_score]))</f>
        <v>0.66666666666666663</v>
      </c>
      <c r="AO430">
        <f t="shared" si="6"/>
        <v>4.5981858484376064</v>
      </c>
      <c r="AP430">
        <v>49</v>
      </c>
    </row>
    <row r="431" spans="1:42" hidden="1" x14ac:dyDescent="0.3">
      <c r="A431">
        <v>154665</v>
      </c>
      <c r="B431" t="s">
        <v>1557</v>
      </c>
      <c r="C431">
        <f>LEN(Table1[[#This Row],[TCE_sequence]])</f>
        <v>20</v>
      </c>
      <c r="D431" t="s">
        <v>29</v>
      </c>
      <c r="E431">
        <v>1</v>
      </c>
      <c r="F431">
        <f>LOG10(Table1[[#This Row],[Mtb_NP_Prtn_count]]+1)</f>
        <v>0.3010299956639812</v>
      </c>
      <c r="G431">
        <f>(Table1[[#This Row],[log_Mtb_NP_Prtn_count]]-MIN(Table1[log_Mtb_NP_Prtn_count]))/(MAX(Table1[log_Mtb_NP_Prtn_count])-MIN(Table1[log_Mtb_NP_Prtn_count]))</f>
        <v>0.23137821315975918</v>
      </c>
      <c r="H431" t="s">
        <v>333</v>
      </c>
      <c r="I431">
        <v>1</v>
      </c>
      <c r="J431" t="s">
        <v>82</v>
      </c>
      <c r="K431">
        <v>0</v>
      </c>
      <c r="L431" t="s">
        <v>1558</v>
      </c>
      <c r="M431">
        <v>1</v>
      </c>
      <c r="N431" t="s">
        <v>496</v>
      </c>
      <c r="O431" t="s">
        <v>496</v>
      </c>
      <c r="P431" t="s">
        <v>495</v>
      </c>
      <c r="Q431" t="s">
        <v>496</v>
      </c>
      <c r="R431" t="s">
        <v>442</v>
      </c>
      <c r="S431">
        <v>5</v>
      </c>
      <c r="T431">
        <f>LOG10(Table1[[#This Row],[Locus_count]]+1)</f>
        <v>0.77815125038364363</v>
      </c>
      <c r="U431">
        <f>(Table1[[#This Row],[log_Locus_count]]-MIN(Table1[log_Locus_count]))/(MAX(Table1[log_Locus_count])-MIN(Table1[log_Locus_count]))</f>
        <v>0.8616541669070521</v>
      </c>
      <c r="V431" t="s">
        <v>1559</v>
      </c>
      <c r="W431">
        <v>21</v>
      </c>
      <c r="X431">
        <f>LOG10(Table1[[#This Row],[Alleles_count]]+1)</f>
        <v>1.3424226808222062</v>
      </c>
      <c r="Y431">
        <f>(Table1[[#This Row],[log_Alleles_count]]-MIN(Table1[log_Alleles_count]))/(MAX(Table1[log_Alleles_count])-MIN(Table1[log_Alleles_count]))</f>
        <v>0.66017851773386627</v>
      </c>
      <c r="Z431">
        <v>0.99980000000000002</v>
      </c>
      <c r="AA431">
        <v>0.99690000000000001</v>
      </c>
      <c r="AB431">
        <v>0.89049999999999996</v>
      </c>
      <c r="AC431">
        <v>0.61339999999999995</v>
      </c>
      <c r="AD431" t="s">
        <v>82</v>
      </c>
      <c r="AE431" t="s">
        <v>82</v>
      </c>
      <c r="AF431">
        <v>0</v>
      </c>
      <c r="AG431">
        <v>0.99270000000000003</v>
      </c>
      <c r="AH431" t="s">
        <v>530</v>
      </c>
      <c r="AI431" t="s">
        <v>333</v>
      </c>
      <c r="AJ431" t="s">
        <v>1210</v>
      </c>
      <c r="AK431">
        <v>1</v>
      </c>
      <c r="AL431" t="s">
        <v>234</v>
      </c>
      <c r="AM431" s="12">
        <v>2</v>
      </c>
      <c r="AN431">
        <f>(Table1[[#This Row],[HEG_expr_score]]-MIN(Table1[HEG_expr_score]))/(MAX(Table1[HEG_expr_score])-MIN(Table1[HEG_expr_score]))</f>
        <v>0.66666666666666663</v>
      </c>
      <c r="AO431">
        <f t="shared" si="6"/>
        <v>4.4123775644673442</v>
      </c>
      <c r="AP431">
        <v>107</v>
      </c>
    </row>
    <row r="432" spans="1:42" hidden="1" x14ac:dyDescent="0.3">
      <c r="A432">
        <v>154713</v>
      </c>
      <c r="B432" t="s">
        <v>1214</v>
      </c>
      <c r="C432">
        <f>LEN(Table1[[#This Row],[TCE_sequence]])</f>
        <v>20</v>
      </c>
      <c r="D432" t="s">
        <v>29</v>
      </c>
      <c r="E432">
        <v>1</v>
      </c>
      <c r="F432">
        <f>LOG10(Table1[[#This Row],[Mtb_NP_Prtn_count]]+1)</f>
        <v>0.3010299956639812</v>
      </c>
      <c r="G432">
        <f>(Table1[[#This Row],[log_Mtb_NP_Prtn_count]]-MIN(Table1[log_Mtb_NP_Prtn_count]))/(MAX(Table1[log_Mtb_NP_Prtn_count])-MIN(Table1[log_Mtb_NP_Prtn_count]))</f>
        <v>0.23137821315975918</v>
      </c>
      <c r="H432" t="s">
        <v>333</v>
      </c>
      <c r="I432">
        <v>1</v>
      </c>
      <c r="J432" t="s">
        <v>82</v>
      </c>
      <c r="K432">
        <v>0</v>
      </c>
      <c r="L432" t="s">
        <v>1215</v>
      </c>
      <c r="M432">
        <v>1</v>
      </c>
      <c r="N432" t="s">
        <v>496</v>
      </c>
      <c r="O432" t="s">
        <v>496</v>
      </c>
      <c r="P432" t="s">
        <v>495</v>
      </c>
      <c r="Q432" t="s">
        <v>496</v>
      </c>
      <c r="R432" t="s">
        <v>412</v>
      </c>
      <c r="S432">
        <v>7</v>
      </c>
      <c r="T432">
        <f>LOG10(Table1[[#This Row],[Locus_count]]+1)</f>
        <v>0.90308998699194354</v>
      </c>
      <c r="U432">
        <f>(Table1[[#This Row],[log_Locus_count]]-MIN(Table1[log_Locus_count]))/(MAX(Table1[log_Locus_count])-MIN(Table1[log_Locus_count]))</f>
        <v>1</v>
      </c>
      <c r="V432" t="s">
        <v>1216</v>
      </c>
      <c r="W432">
        <v>73</v>
      </c>
      <c r="X432">
        <f>LOG10(Table1[[#This Row],[Alleles_count]]+1)</f>
        <v>1.8692317197309762</v>
      </c>
      <c r="Y432">
        <f>(Table1[[#This Row],[log_Alleles_count]]-MIN(Table1[log_Alleles_count]))/(MAX(Table1[log_Alleles_count])-MIN(Table1[log_Alleles_count]))</f>
        <v>0.91925340927442145</v>
      </c>
      <c r="Z432">
        <v>1</v>
      </c>
      <c r="AA432">
        <v>1</v>
      </c>
      <c r="AB432">
        <v>0.99990000000000001</v>
      </c>
      <c r="AC432">
        <v>0.98599999999999999</v>
      </c>
      <c r="AD432" t="s">
        <v>82</v>
      </c>
      <c r="AE432" t="s">
        <v>82</v>
      </c>
      <c r="AF432">
        <v>0</v>
      </c>
      <c r="AG432">
        <v>0.99270000000000003</v>
      </c>
      <c r="AH432" t="s">
        <v>530</v>
      </c>
      <c r="AI432" t="s">
        <v>333</v>
      </c>
      <c r="AJ432" t="s">
        <v>1217</v>
      </c>
      <c r="AK432">
        <v>1</v>
      </c>
      <c r="AL432" t="s">
        <v>234</v>
      </c>
      <c r="AM432" s="10">
        <v>2</v>
      </c>
      <c r="AN432">
        <f>(Table1[[#This Row],[HEG_expr_score]]-MIN(Table1[HEG_expr_score]))/(MAX(Table1[HEG_expr_score])-MIN(Table1[HEG_expr_score]))</f>
        <v>0.66666666666666663</v>
      </c>
      <c r="AO432">
        <f t="shared" si="6"/>
        <v>4.8099982891008475</v>
      </c>
      <c r="AP432">
        <v>7</v>
      </c>
    </row>
    <row r="433" spans="1:42" hidden="1" x14ac:dyDescent="0.3">
      <c r="A433">
        <v>154730</v>
      </c>
      <c r="B433" t="s">
        <v>2467</v>
      </c>
      <c r="C433">
        <f>LEN(Table1[[#This Row],[TCE_sequence]])</f>
        <v>20</v>
      </c>
      <c r="D433" t="s">
        <v>31</v>
      </c>
      <c r="E433">
        <v>1</v>
      </c>
      <c r="F433">
        <f>LOG10(Table1[[#This Row],[Mtb_NP_Prtn_count]]+1)</f>
        <v>0.3010299956639812</v>
      </c>
      <c r="G433">
        <f>(Table1[[#This Row],[log_Mtb_NP_Prtn_count]]-MIN(Table1[log_Mtb_NP_Prtn_count]))/(MAX(Table1[log_Mtb_NP_Prtn_count])-MIN(Table1[log_Mtb_NP_Prtn_count]))</f>
        <v>0.23137821315975918</v>
      </c>
      <c r="H433" t="s">
        <v>310</v>
      </c>
      <c r="I433">
        <v>1</v>
      </c>
      <c r="J433" t="s">
        <v>82</v>
      </c>
      <c r="K433">
        <v>0</v>
      </c>
      <c r="L433" t="s">
        <v>82</v>
      </c>
      <c r="M433">
        <v>0</v>
      </c>
      <c r="N433" t="s">
        <v>495</v>
      </c>
      <c r="O433" t="s">
        <v>496</v>
      </c>
      <c r="P433" t="s">
        <v>496</v>
      </c>
      <c r="Q433" t="s">
        <v>496</v>
      </c>
      <c r="R433" t="s">
        <v>384</v>
      </c>
      <c r="S433">
        <v>2</v>
      </c>
      <c r="T433">
        <f>LOG10(Table1[[#This Row],[Locus_count]]+1)</f>
        <v>0.47712125471966244</v>
      </c>
      <c r="U433">
        <f>(Table1[[#This Row],[log_Locus_count]]-MIN(Table1[log_Locus_count]))/(MAX(Table1[log_Locus_count])-MIN(Table1[log_Locus_count]))</f>
        <v>0.52832083357371873</v>
      </c>
      <c r="V433" t="s">
        <v>2468</v>
      </c>
      <c r="W433">
        <v>7</v>
      </c>
      <c r="X433">
        <f>LOG10(Table1[[#This Row],[Alleles_count]]+1)</f>
        <v>0.90308998699194354</v>
      </c>
      <c r="Y433">
        <f>(Table1[[#This Row],[log_Alleles_count]]-MIN(Table1[log_Alleles_count]))/(MAX(Table1[log_Alleles_count])-MIN(Table1[log_Alleles_count]))</f>
        <v>0.44412286644879784</v>
      </c>
      <c r="Z433">
        <v>0.4405</v>
      </c>
      <c r="AA433">
        <v>0.54379999999999995</v>
      </c>
      <c r="AB433">
        <v>0.52980000000000005</v>
      </c>
      <c r="AC433">
        <v>0.48670000000000002</v>
      </c>
      <c r="AD433" t="s">
        <v>82</v>
      </c>
      <c r="AE433" t="s">
        <v>82</v>
      </c>
      <c r="AF433">
        <v>0</v>
      </c>
      <c r="AG433">
        <v>1</v>
      </c>
      <c r="AH433" t="s">
        <v>563</v>
      </c>
      <c r="AI433" t="s">
        <v>310</v>
      </c>
      <c r="AJ433" t="s">
        <v>1376</v>
      </c>
      <c r="AK433">
        <v>1</v>
      </c>
      <c r="AL433" t="s">
        <v>234</v>
      </c>
      <c r="AM433" s="10">
        <v>2</v>
      </c>
      <c r="AN433">
        <f>(Table1[[#This Row],[HEG_expr_score]]-MIN(Table1[HEG_expr_score]))/(MAX(Table1[HEG_expr_score])-MIN(Table1[HEG_expr_score]))</f>
        <v>0.66666666666666663</v>
      </c>
      <c r="AO433">
        <f t="shared" si="6"/>
        <v>3.3109885798489422</v>
      </c>
      <c r="AP433">
        <v>423</v>
      </c>
    </row>
    <row r="434" spans="1:42" hidden="1" x14ac:dyDescent="0.3">
      <c r="A434">
        <v>154733</v>
      </c>
      <c r="B434" t="s">
        <v>1309</v>
      </c>
      <c r="C434">
        <f>LEN(Table1[[#This Row],[TCE_sequence]])</f>
        <v>20</v>
      </c>
      <c r="D434" t="s">
        <v>29</v>
      </c>
      <c r="E434">
        <v>1</v>
      </c>
      <c r="F434">
        <f>LOG10(Table1[[#This Row],[Mtb_NP_Prtn_count]]+1)</f>
        <v>0.3010299956639812</v>
      </c>
      <c r="G434">
        <f>(Table1[[#This Row],[log_Mtb_NP_Prtn_count]]-MIN(Table1[log_Mtb_NP_Prtn_count]))/(MAX(Table1[log_Mtb_NP_Prtn_count])-MIN(Table1[log_Mtb_NP_Prtn_count]))</f>
        <v>0.23137821315975918</v>
      </c>
      <c r="H434" t="s">
        <v>333</v>
      </c>
      <c r="I434">
        <v>1</v>
      </c>
      <c r="J434" t="s">
        <v>82</v>
      </c>
      <c r="K434">
        <v>0</v>
      </c>
      <c r="L434" t="s">
        <v>82</v>
      </c>
      <c r="M434">
        <v>0</v>
      </c>
      <c r="N434" t="s">
        <v>495</v>
      </c>
      <c r="O434" t="s">
        <v>496</v>
      </c>
      <c r="P434" t="s">
        <v>496</v>
      </c>
      <c r="Q434" t="s">
        <v>496</v>
      </c>
      <c r="R434" t="s">
        <v>437</v>
      </c>
      <c r="S434">
        <v>6</v>
      </c>
      <c r="T434">
        <f>LOG10(Table1[[#This Row],[Locus_count]]+1)</f>
        <v>0.84509804001425681</v>
      </c>
      <c r="U434">
        <f>(Table1[[#This Row],[log_Locus_count]]-MIN(Table1[log_Locus_count]))/(MAX(Table1[log_Locus_count])-MIN(Table1[log_Locus_count]))</f>
        <v>0.93578497401920135</v>
      </c>
      <c r="V434" t="s">
        <v>1310</v>
      </c>
      <c r="W434">
        <v>46</v>
      </c>
      <c r="X434">
        <f>LOG10(Table1[[#This Row],[Alleles_count]]+1)</f>
        <v>1.6720978579357175</v>
      </c>
      <c r="Y434">
        <f>(Table1[[#This Row],[log_Alleles_count]]-MIN(Table1[log_Alleles_count]))/(MAX(Table1[log_Alleles_count])-MIN(Table1[log_Alleles_count]))</f>
        <v>0.82230664091720296</v>
      </c>
      <c r="Z434">
        <v>1</v>
      </c>
      <c r="AA434">
        <v>1</v>
      </c>
      <c r="AB434">
        <v>0.99570000000000003</v>
      </c>
      <c r="AC434">
        <v>0.76959999999999995</v>
      </c>
      <c r="AD434" t="s">
        <v>82</v>
      </c>
      <c r="AE434" t="s">
        <v>82</v>
      </c>
      <c r="AF434">
        <v>0</v>
      </c>
      <c r="AG434">
        <v>0.99270000000000003</v>
      </c>
      <c r="AH434" t="s">
        <v>530</v>
      </c>
      <c r="AI434" t="s">
        <v>333</v>
      </c>
      <c r="AJ434" t="s">
        <v>501</v>
      </c>
      <c r="AK434">
        <v>1</v>
      </c>
      <c r="AL434" t="s">
        <v>234</v>
      </c>
      <c r="AM434" s="10">
        <v>2</v>
      </c>
      <c r="AN434">
        <f>(Table1[[#This Row],[HEG_expr_score]]-MIN(Table1[HEG_expr_score]))/(MAX(Table1[HEG_expr_score])-MIN(Table1[HEG_expr_score]))</f>
        <v>0.66666666666666663</v>
      </c>
      <c r="AO434">
        <f t="shared" si="6"/>
        <v>4.64883649476283</v>
      </c>
      <c r="AP434">
        <v>35</v>
      </c>
    </row>
    <row r="435" spans="1:42" hidden="1" x14ac:dyDescent="0.3">
      <c r="A435">
        <v>154736</v>
      </c>
      <c r="B435" t="s">
        <v>1523</v>
      </c>
      <c r="C435">
        <f>LEN(Table1[[#This Row],[TCE_sequence]])</f>
        <v>20</v>
      </c>
      <c r="D435" t="s">
        <v>31</v>
      </c>
      <c r="E435">
        <v>1</v>
      </c>
      <c r="F435">
        <f>LOG10(Table1[[#This Row],[Mtb_NP_Prtn_count]]+1)</f>
        <v>0.3010299956639812</v>
      </c>
      <c r="G435">
        <f>(Table1[[#This Row],[log_Mtb_NP_Prtn_count]]-MIN(Table1[log_Mtb_NP_Prtn_count]))/(MAX(Table1[log_Mtb_NP_Prtn_count])-MIN(Table1[log_Mtb_NP_Prtn_count]))</f>
        <v>0.23137821315975918</v>
      </c>
      <c r="H435" t="s">
        <v>310</v>
      </c>
      <c r="I435">
        <v>1</v>
      </c>
      <c r="J435" t="s">
        <v>82</v>
      </c>
      <c r="K435">
        <v>0</v>
      </c>
      <c r="L435" t="s">
        <v>82</v>
      </c>
      <c r="M435">
        <v>0</v>
      </c>
      <c r="N435" t="s">
        <v>495</v>
      </c>
      <c r="O435" t="s">
        <v>496</v>
      </c>
      <c r="P435" t="s">
        <v>496</v>
      </c>
      <c r="Q435" t="s">
        <v>496</v>
      </c>
      <c r="R435" t="s">
        <v>442</v>
      </c>
      <c r="S435">
        <v>5</v>
      </c>
      <c r="T435">
        <f>LOG10(Table1[[#This Row],[Locus_count]]+1)</f>
        <v>0.77815125038364363</v>
      </c>
      <c r="U435">
        <f>(Table1[[#This Row],[log_Locus_count]]-MIN(Table1[log_Locus_count]))/(MAX(Table1[log_Locus_count])-MIN(Table1[log_Locus_count]))</f>
        <v>0.8616541669070521</v>
      </c>
      <c r="V435" t="s">
        <v>1524</v>
      </c>
      <c r="W435">
        <v>23</v>
      </c>
      <c r="X435">
        <f>LOG10(Table1[[#This Row],[Alleles_count]]+1)</f>
        <v>1.3802112417116059</v>
      </c>
      <c r="Y435">
        <f>(Table1[[#This Row],[log_Alleles_count]]-MIN(Table1[log_Alleles_count]))/(MAX(Table1[log_Alleles_count])-MIN(Table1[log_Alleles_count]))</f>
        <v>0.67876222946017606</v>
      </c>
      <c r="Z435">
        <v>0.99990000000000001</v>
      </c>
      <c r="AA435">
        <v>0.99729999999999996</v>
      </c>
      <c r="AB435">
        <v>0.87770000000000004</v>
      </c>
      <c r="AC435">
        <v>0.59850000000000003</v>
      </c>
      <c r="AD435" t="s">
        <v>82</v>
      </c>
      <c r="AE435" t="s">
        <v>82</v>
      </c>
      <c r="AF435">
        <v>0</v>
      </c>
      <c r="AG435">
        <v>0.99270000000000003</v>
      </c>
      <c r="AH435" t="s">
        <v>530</v>
      </c>
      <c r="AI435" t="s">
        <v>310</v>
      </c>
      <c r="AJ435" t="s">
        <v>1343</v>
      </c>
      <c r="AK435">
        <v>1</v>
      </c>
      <c r="AL435" t="s">
        <v>234</v>
      </c>
      <c r="AM435" s="12">
        <v>2</v>
      </c>
      <c r="AN435">
        <f>(Table1[[#This Row],[HEG_expr_score]]-MIN(Table1[HEG_expr_score]))/(MAX(Table1[HEG_expr_score])-MIN(Table1[HEG_expr_score]))</f>
        <v>0.66666666666666663</v>
      </c>
      <c r="AO435">
        <f t="shared" si="6"/>
        <v>4.4310612761936543</v>
      </c>
      <c r="AP435">
        <v>97</v>
      </c>
    </row>
    <row r="436" spans="1:42" hidden="1" x14ac:dyDescent="0.3">
      <c r="A436">
        <v>154749</v>
      </c>
      <c r="B436" t="s">
        <v>2540</v>
      </c>
      <c r="C436">
        <f>LEN(Table1[[#This Row],[TCE_sequence]])</f>
        <v>9</v>
      </c>
      <c r="D436" t="s">
        <v>31</v>
      </c>
      <c r="E436">
        <v>1</v>
      </c>
      <c r="F436">
        <f>LOG10(Table1[[#This Row],[Mtb_NP_Prtn_count]]+1)</f>
        <v>0.3010299956639812</v>
      </c>
      <c r="G436">
        <f>(Table1[[#This Row],[log_Mtb_NP_Prtn_count]]-MIN(Table1[log_Mtb_NP_Prtn_count]))/(MAX(Table1[log_Mtb_NP_Prtn_count])-MIN(Table1[log_Mtb_NP_Prtn_count]))</f>
        <v>0.23137821315975918</v>
      </c>
      <c r="H436" t="s">
        <v>310</v>
      </c>
      <c r="I436">
        <v>1</v>
      </c>
      <c r="J436" t="s">
        <v>82</v>
      </c>
      <c r="K436">
        <v>0</v>
      </c>
      <c r="L436" t="s">
        <v>82</v>
      </c>
      <c r="M436">
        <v>0</v>
      </c>
      <c r="N436" t="s">
        <v>495</v>
      </c>
      <c r="O436" t="s">
        <v>496</v>
      </c>
      <c r="P436" t="s">
        <v>496</v>
      </c>
      <c r="Q436" t="s">
        <v>496</v>
      </c>
      <c r="R436" t="s">
        <v>384</v>
      </c>
      <c r="S436">
        <v>2</v>
      </c>
      <c r="T436">
        <f>LOG10(Table1[[#This Row],[Locus_count]]+1)</f>
        <v>0.47712125471966244</v>
      </c>
      <c r="U436">
        <f>(Table1[[#This Row],[log_Locus_count]]-MIN(Table1[log_Locus_count]))/(MAX(Table1[log_Locus_count])-MIN(Table1[log_Locus_count]))</f>
        <v>0.52832083357371873</v>
      </c>
      <c r="V436" t="s">
        <v>2538</v>
      </c>
      <c r="W436">
        <v>3</v>
      </c>
      <c r="X436">
        <f>LOG10(Table1[[#This Row],[Alleles_count]]+1)</f>
        <v>0.6020599913279624</v>
      </c>
      <c r="Y436">
        <f>(Table1[[#This Row],[log_Alleles_count]]-MIN(Table1[log_Alleles_count]))/(MAX(Table1[log_Alleles_count])-MIN(Table1[log_Alleles_count]))</f>
        <v>0.29608191096586522</v>
      </c>
      <c r="Z436">
        <v>0.43519999999999998</v>
      </c>
      <c r="AA436">
        <v>0.24979999999999999</v>
      </c>
      <c r="AB436">
        <v>0.22550000000000001</v>
      </c>
      <c r="AC436">
        <v>0.33460000000000001</v>
      </c>
      <c r="AD436" t="s">
        <v>82</v>
      </c>
      <c r="AE436" t="s">
        <v>82</v>
      </c>
      <c r="AF436">
        <v>0</v>
      </c>
      <c r="AG436">
        <v>0.99629999999999996</v>
      </c>
      <c r="AH436" t="s">
        <v>505</v>
      </c>
      <c r="AI436" t="s">
        <v>310</v>
      </c>
      <c r="AJ436" t="s">
        <v>2541</v>
      </c>
      <c r="AK436">
        <v>1</v>
      </c>
      <c r="AL436" t="s">
        <v>234</v>
      </c>
      <c r="AM436" s="12">
        <v>2</v>
      </c>
      <c r="AN436">
        <f>(Table1[[#This Row],[HEG_expr_score]]-MIN(Table1[HEG_expr_score]))/(MAX(Table1[HEG_expr_score])-MIN(Table1[HEG_expr_score]))</f>
        <v>0.66666666666666663</v>
      </c>
      <c r="AO436">
        <f t="shared" si="6"/>
        <v>3.1539476243660096</v>
      </c>
      <c r="AP436">
        <v>452</v>
      </c>
    </row>
    <row r="437" spans="1:42" hidden="1" x14ac:dyDescent="0.3">
      <c r="A437">
        <v>154794</v>
      </c>
      <c r="B437" t="s">
        <v>1545</v>
      </c>
      <c r="C437">
        <f>LEN(Table1[[#This Row],[TCE_sequence]])</f>
        <v>9</v>
      </c>
      <c r="D437" t="s">
        <v>28</v>
      </c>
      <c r="E437">
        <v>1</v>
      </c>
      <c r="F437">
        <f>LOG10(Table1[[#This Row],[Mtb_NP_Prtn_count]]+1)</f>
        <v>0.3010299956639812</v>
      </c>
      <c r="G437">
        <f>(Table1[[#This Row],[log_Mtb_NP_Prtn_count]]-MIN(Table1[log_Mtb_NP_Prtn_count]))/(MAX(Table1[log_Mtb_NP_Prtn_count])-MIN(Table1[log_Mtb_NP_Prtn_count]))</f>
        <v>0.23137821315975918</v>
      </c>
      <c r="H437" t="s">
        <v>309</v>
      </c>
      <c r="I437">
        <v>1</v>
      </c>
      <c r="J437" t="s">
        <v>82</v>
      </c>
      <c r="K437">
        <v>0</v>
      </c>
      <c r="L437" t="s">
        <v>82</v>
      </c>
      <c r="M437">
        <v>0</v>
      </c>
      <c r="N437" t="s">
        <v>495</v>
      </c>
      <c r="O437" t="s">
        <v>496</v>
      </c>
      <c r="P437" t="s">
        <v>496</v>
      </c>
      <c r="Q437" t="s">
        <v>496</v>
      </c>
      <c r="R437" t="s">
        <v>416</v>
      </c>
      <c r="S437">
        <v>4</v>
      </c>
      <c r="T437">
        <f>LOG10(Table1[[#This Row],[Locus_count]]+1)</f>
        <v>0.69897000433601886</v>
      </c>
      <c r="U437">
        <f>(Table1[[#This Row],[log_Locus_count]]-MIN(Table1[log_Locus_count]))/(MAX(Table1[log_Locus_count])-MIN(Table1[log_Locus_count]))</f>
        <v>0.77397603162912088</v>
      </c>
      <c r="V437" t="s">
        <v>1546</v>
      </c>
      <c r="W437">
        <v>32</v>
      </c>
      <c r="X437">
        <f>LOG10(Table1[[#This Row],[Alleles_count]]+1)</f>
        <v>1.5185139398778875</v>
      </c>
      <c r="Y437">
        <f>(Table1[[#This Row],[log_Alleles_count]]-MIN(Table1[log_Alleles_count]))/(MAX(Table1[log_Alleles_count])-MIN(Table1[log_Alleles_count]))</f>
        <v>0.74677692526231187</v>
      </c>
      <c r="Z437">
        <v>1</v>
      </c>
      <c r="AA437">
        <v>0.99980000000000002</v>
      </c>
      <c r="AB437">
        <v>0.9778</v>
      </c>
      <c r="AC437">
        <v>0.25559999999999999</v>
      </c>
      <c r="AD437" t="s">
        <v>82</v>
      </c>
      <c r="AE437" t="s">
        <v>82</v>
      </c>
      <c r="AF437">
        <v>0</v>
      </c>
      <c r="AG437">
        <v>1</v>
      </c>
      <c r="AH437" t="s">
        <v>563</v>
      </c>
      <c r="AI437" t="s">
        <v>309</v>
      </c>
      <c r="AJ437" t="s">
        <v>1547</v>
      </c>
      <c r="AK437">
        <v>1</v>
      </c>
      <c r="AL437" t="s">
        <v>234</v>
      </c>
      <c r="AM437" s="10">
        <v>2</v>
      </c>
      <c r="AN437">
        <f>(Table1[[#This Row],[HEG_expr_score]]-MIN(Table1[HEG_expr_score]))/(MAX(Table1[HEG_expr_score])-MIN(Table1[HEG_expr_score]))</f>
        <v>0.66666666666666663</v>
      </c>
      <c r="AO437">
        <f t="shared" si="6"/>
        <v>4.4187978367178591</v>
      </c>
      <c r="AP437">
        <v>103</v>
      </c>
    </row>
    <row r="438" spans="1:42" hidden="1" x14ac:dyDescent="0.3">
      <c r="A438">
        <v>154889</v>
      </c>
      <c r="B438" t="s">
        <v>2867</v>
      </c>
      <c r="C438">
        <f>LEN(Table1[[#This Row],[TCE_sequence]])</f>
        <v>9</v>
      </c>
      <c r="D438" t="s">
        <v>31</v>
      </c>
      <c r="E438">
        <v>1</v>
      </c>
      <c r="F438">
        <f>LOG10(Table1[[#This Row],[Mtb_NP_Prtn_count]]+1)</f>
        <v>0.3010299956639812</v>
      </c>
      <c r="G438">
        <f>(Table1[[#This Row],[log_Mtb_NP_Prtn_count]]-MIN(Table1[log_Mtb_NP_Prtn_count]))/(MAX(Table1[log_Mtb_NP_Prtn_count])-MIN(Table1[log_Mtb_NP_Prtn_count]))</f>
        <v>0.23137821315975918</v>
      </c>
      <c r="H438" t="s">
        <v>310</v>
      </c>
      <c r="I438">
        <v>1</v>
      </c>
      <c r="J438" t="s">
        <v>82</v>
      </c>
      <c r="K438">
        <v>0</v>
      </c>
      <c r="L438" t="s">
        <v>82</v>
      </c>
      <c r="M438">
        <v>0</v>
      </c>
      <c r="N438" t="s">
        <v>495</v>
      </c>
      <c r="O438" t="s">
        <v>496</v>
      </c>
      <c r="P438" t="s">
        <v>496</v>
      </c>
      <c r="Q438" t="s">
        <v>496</v>
      </c>
      <c r="R438" t="s">
        <v>383</v>
      </c>
      <c r="S438">
        <v>1</v>
      </c>
      <c r="T438">
        <f>LOG10(Table1[[#This Row],[Locus_count]]+1)</f>
        <v>0.3010299956639812</v>
      </c>
      <c r="U438">
        <f>(Table1[[#This Row],[log_Locus_count]]-MIN(Table1[log_Locus_count]))/(MAX(Table1[log_Locus_count])-MIN(Table1[log_Locus_count]))</f>
        <v>0.33333333333333337</v>
      </c>
      <c r="V438" t="s">
        <v>965</v>
      </c>
      <c r="W438">
        <v>1</v>
      </c>
      <c r="X438">
        <f>LOG10(Table1[[#This Row],[Alleles_count]]+1)</f>
        <v>0.3010299956639812</v>
      </c>
      <c r="Y438">
        <f>(Table1[[#This Row],[log_Alleles_count]]-MIN(Table1[log_Alleles_count]))/(MAX(Table1[log_Alleles_count])-MIN(Table1[log_Alleles_count]))</f>
        <v>0.14804095548293261</v>
      </c>
      <c r="Z438">
        <v>2.5000000000000001E-2</v>
      </c>
      <c r="AA438">
        <v>2.5000000000000001E-3</v>
      </c>
      <c r="AB438">
        <v>8.0000000000000004E-4</v>
      </c>
      <c r="AC438">
        <v>0</v>
      </c>
      <c r="AD438" t="s">
        <v>82</v>
      </c>
      <c r="AE438" t="s">
        <v>82</v>
      </c>
      <c r="AF438">
        <v>0</v>
      </c>
      <c r="AG438">
        <v>1</v>
      </c>
      <c r="AH438" t="s">
        <v>563</v>
      </c>
      <c r="AI438" t="s">
        <v>310</v>
      </c>
      <c r="AJ438" t="s">
        <v>2868</v>
      </c>
      <c r="AK438">
        <v>1</v>
      </c>
      <c r="AL438" t="s">
        <v>234</v>
      </c>
      <c r="AM438" s="10">
        <v>2</v>
      </c>
      <c r="AN438">
        <f>(Table1[[#This Row],[HEG_expr_score]]-MIN(Table1[HEG_expr_score]))/(MAX(Table1[HEG_expr_score])-MIN(Table1[HEG_expr_score]))</f>
        <v>0.66666666666666663</v>
      </c>
      <c r="AO438">
        <f t="shared" si="6"/>
        <v>2.4044191686426917</v>
      </c>
      <c r="AP438">
        <v>557</v>
      </c>
    </row>
    <row r="439" spans="1:42" hidden="1" x14ac:dyDescent="0.3">
      <c r="A439">
        <v>154894</v>
      </c>
      <c r="B439" t="s">
        <v>2854</v>
      </c>
      <c r="C439">
        <f>LEN(Table1[[#This Row],[TCE_sequence]])</f>
        <v>9</v>
      </c>
      <c r="D439" t="s">
        <v>82</v>
      </c>
      <c r="E439">
        <v>0</v>
      </c>
      <c r="F439">
        <f>LOG10(Table1[[#This Row],[Mtb_NP_Prtn_count]]+1)</f>
        <v>0</v>
      </c>
      <c r="G439">
        <f>(Table1[[#This Row],[log_Mtb_NP_Prtn_count]]-MIN(Table1[log_Mtb_NP_Prtn_count]))/(MAX(Table1[log_Mtb_NP_Prtn_count])-MIN(Table1[log_Mtb_NP_Prtn_count]))</f>
        <v>0</v>
      </c>
      <c r="H439" t="s">
        <v>82</v>
      </c>
      <c r="I439">
        <v>0</v>
      </c>
      <c r="J439" t="s">
        <v>82</v>
      </c>
      <c r="K439">
        <v>0</v>
      </c>
      <c r="L439" t="s">
        <v>82</v>
      </c>
      <c r="M439">
        <v>0</v>
      </c>
      <c r="N439" t="s">
        <v>82</v>
      </c>
      <c r="O439" t="s">
        <v>82</v>
      </c>
      <c r="P439" t="s">
        <v>82</v>
      </c>
      <c r="Q439" t="s">
        <v>82</v>
      </c>
      <c r="R439" t="s">
        <v>396</v>
      </c>
      <c r="S439">
        <v>4</v>
      </c>
      <c r="T439">
        <f>LOG10(Table1[[#This Row],[Locus_count]]+1)</f>
        <v>0.69897000433601886</v>
      </c>
      <c r="U439">
        <f>(Table1[[#This Row],[log_Locus_count]]-MIN(Table1[log_Locus_count]))/(MAX(Table1[log_Locus_count])-MIN(Table1[log_Locus_count]))</f>
        <v>0.77397603162912088</v>
      </c>
      <c r="V439" t="s">
        <v>2855</v>
      </c>
      <c r="W439">
        <v>23</v>
      </c>
      <c r="X439">
        <f>LOG10(Table1[[#This Row],[Alleles_count]]+1)</f>
        <v>1.3802112417116059</v>
      </c>
      <c r="Y439">
        <f>(Table1[[#This Row],[log_Alleles_count]]-MIN(Table1[log_Alleles_count]))/(MAX(Table1[log_Alleles_count])-MIN(Table1[log_Alleles_count]))</f>
        <v>0.67876222946017606</v>
      </c>
      <c r="Z439">
        <v>0.96579999999999999</v>
      </c>
      <c r="AA439">
        <v>0.98819999999999997</v>
      </c>
      <c r="AB439">
        <v>0.96909999999999996</v>
      </c>
      <c r="AC439">
        <v>0.2152</v>
      </c>
      <c r="AD439" t="s">
        <v>82</v>
      </c>
      <c r="AE439" t="s">
        <v>82</v>
      </c>
      <c r="AF439">
        <v>0</v>
      </c>
      <c r="AG439">
        <v>7.3000000000000001E-3</v>
      </c>
      <c r="AH439" t="s">
        <v>2856</v>
      </c>
      <c r="AI439" t="s">
        <v>82</v>
      </c>
      <c r="AJ439" t="s">
        <v>82</v>
      </c>
      <c r="AK439">
        <v>0</v>
      </c>
      <c r="AL439" t="s">
        <v>82</v>
      </c>
      <c r="AM439" s="12">
        <v>0</v>
      </c>
      <c r="AN439">
        <f>(Table1[[#This Row],[HEG_expr_score]]-MIN(Table1[HEG_expr_score]))/(MAX(Table1[HEG_expr_score])-MIN(Table1[HEG_expr_score]))</f>
        <v>0</v>
      </c>
      <c r="AO439">
        <f t="shared" si="6"/>
        <v>2.4258382610892966</v>
      </c>
      <c r="AP439">
        <v>553</v>
      </c>
    </row>
    <row r="440" spans="1:42" hidden="1" x14ac:dyDescent="0.3">
      <c r="A440">
        <v>154895</v>
      </c>
      <c r="B440" t="s">
        <v>1311</v>
      </c>
      <c r="C440">
        <f>LEN(Table1[[#This Row],[TCE_sequence]])</f>
        <v>20</v>
      </c>
      <c r="D440" t="s">
        <v>31</v>
      </c>
      <c r="E440">
        <v>1</v>
      </c>
      <c r="F440">
        <f>LOG10(Table1[[#This Row],[Mtb_NP_Prtn_count]]+1)</f>
        <v>0.3010299956639812</v>
      </c>
      <c r="G440">
        <f>(Table1[[#This Row],[log_Mtb_NP_Prtn_count]]-MIN(Table1[log_Mtb_NP_Prtn_count]))/(MAX(Table1[log_Mtb_NP_Prtn_count])-MIN(Table1[log_Mtb_NP_Prtn_count]))</f>
        <v>0.23137821315975918</v>
      </c>
      <c r="H440" t="s">
        <v>310</v>
      </c>
      <c r="I440">
        <v>1</v>
      </c>
      <c r="J440" t="s">
        <v>82</v>
      </c>
      <c r="K440">
        <v>0</v>
      </c>
      <c r="L440" t="s">
        <v>82</v>
      </c>
      <c r="M440">
        <v>0</v>
      </c>
      <c r="N440" t="s">
        <v>495</v>
      </c>
      <c r="O440" t="s">
        <v>496</v>
      </c>
      <c r="P440" t="s">
        <v>496</v>
      </c>
      <c r="Q440" t="s">
        <v>496</v>
      </c>
      <c r="R440" t="s">
        <v>392</v>
      </c>
      <c r="S440">
        <v>6</v>
      </c>
      <c r="T440">
        <f>LOG10(Table1[[#This Row],[Locus_count]]+1)</f>
        <v>0.84509804001425681</v>
      </c>
      <c r="U440">
        <f>(Table1[[#This Row],[log_Locus_count]]-MIN(Table1[log_Locus_count]))/(MAX(Table1[log_Locus_count])-MIN(Table1[log_Locus_count]))</f>
        <v>0.93578497401920135</v>
      </c>
      <c r="V440" t="s">
        <v>1312</v>
      </c>
      <c r="W440">
        <v>45</v>
      </c>
      <c r="X440">
        <f>LOG10(Table1[[#This Row],[Alleles_count]]+1)</f>
        <v>1.6627578316815741</v>
      </c>
      <c r="Y440">
        <f>(Table1[[#This Row],[log_Alleles_count]]-MIN(Table1[log_Alleles_count]))/(MAX(Table1[log_Alleles_count])-MIN(Table1[log_Alleles_count]))</f>
        <v>0.81771338964385643</v>
      </c>
      <c r="Z440">
        <v>0.99919999999999998</v>
      </c>
      <c r="AA440">
        <v>0.99909999999999999</v>
      </c>
      <c r="AB440">
        <v>0.99829999999999997</v>
      </c>
      <c r="AC440">
        <v>0.87939999999999996</v>
      </c>
      <c r="AD440" t="s">
        <v>82</v>
      </c>
      <c r="AE440" t="s">
        <v>82</v>
      </c>
      <c r="AF440">
        <v>0</v>
      </c>
      <c r="AG440">
        <v>0.99270000000000003</v>
      </c>
      <c r="AH440" t="s">
        <v>530</v>
      </c>
      <c r="AI440" t="s">
        <v>310</v>
      </c>
      <c r="AJ440" t="s">
        <v>1313</v>
      </c>
      <c r="AK440">
        <v>1</v>
      </c>
      <c r="AL440" t="s">
        <v>234</v>
      </c>
      <c r="AM440" s="10">
        <v>2</v>
      </c>
      <c r="AN440">
        <f>(Table1[[#This Row],[HEG_expr_score]]-MIN(Table1[HEG_expr_score]))/(MAX(Table1[HEG_expr_score])-MIN(Table1[HEG_expr_score]))</f>
        <v>0.66666666666666663</v>
      </c>
      <c r="AO440">
        <f t="shared" si="6"/>
        <v>4.6434432434894841</v>
      </c>
      <c r="AP440">
        <v>36</v>
      </c>
    </row>
    <row r="441" spans="1:42" hidden="1" x14ac:dyDescent="0.3">
      <c r="A441">
        <v>154931</v>
      </c>
      <c r="B441" t="s">
        <v>1405</v>
      </c>
      <c r="C441">
        <f>LEN(Table1[[#This Row],[TCE_sequence]])</f>
        <v>20</v>
      </c>
      <c r="D441" t="s">
        <v>31</v>
      </c>
      <c r="E441">
        <v>1</v>
      </c>
      <c r="F441">
        <f>LOG10(Table1[[#This Row],[Mtb_NP_Prtn_count]]+1)</f>
        <v>0.3010299956639812</v>
      </c>
      <c r="G441">
        <f>(Table1[[#This Row],[log_Mtb_NP_Prtn_count]]-MIN(Table1[log_Mtb_NP_Prtn_count]))/(MAX(Table1[log_Mtb_NP_Prtn_count])-MIN(Table1[log_Mtb_NP_Prtn_count]))</f>
        <v>0.23137821315975918</v>
      </c>
      <c r="H441" t="s">
        <v>310</v>
      </c>
      <c r="I441">
        <v>1</v>
      </c>
      <c r="J441" t="s">
        <v>82</v>
      </c>
      <c r="K441">
        <v>0</v>
      </c>
      <c r="L441" t="s">
        <v>82</v>
      </c>
      <c r="M441">
        <v>0</v>
      </c>
      <c r="N441" t="s">
        <v>495</v>
      </c>
      <c r="O441" t="s">
        <v>496</v>
      </c>
      <c r="P441" t="s">
        <v>496</v>
      </c>
      <c r="Q441" t="s">
        <v>496</v>
      </c>
      <c r="R441" t="s">
        <v>439</v>
      </c>
      <c r="S441">
        <v>4</v>
      </c>
      <c r="T441">
        <f>LOG10(Table1[[#This Row],[Locus_count]]+1)</f>
        <v>0.69897000433601886</v>
      </c>
      <c r="U441">
        <f>(Table1[[#This Row],[log_Locus_count]]-MIN(Table1[log_Locus_count]))/(MAX(Table1[log_Locus_count])-MIN(Table1[log_Locus_count]))</f>
        <v>0.77397603162912088</v>
      </c>
      <c r="V441" t="s">
        <v>1406</v>
      </c>
      <c r="W441">
        <v>53</v>
      </c>
      <c r="X441">
        <f>LOG10(Table1[[#This Row],[Alleles_count]]+1)</f>
        <v>1.7323937598229686</v>
      </c>
      <c r="Y441">
        <f>(Table1[[#This Row],[log_Alleles_count]]-MIN(Table1[log_Alleles_count]))/(MAX(Table1[log_Alleles_count])-MIN(Table1[log_Alleles_count]))</f>
        <v>0.85195904451706739</v>
      </c>
      <c r="Z441">
        <v>0.99990000000000001</v>
      </c>
      <c r="AA441">
        <v>0.99839999999999995</v>
      </c>
      <c r="AB441">
        <v>0.95620000000000005</v>
      </c>
      <c r="AC441">
        <v>0.86719999999999997</v>
      </c>
      <c r="AD441" t="s">
        <v>82</v>
      </c>
      <c r="AE441" t="s">
        <v>82</v>
      </c>
      <c r="AF441">
        <v>0</v>
      </c>
      <c r="AG441">
        <v>0.99629999999999996</v>
      </c>
      <c r="AH441" t="s">
        <v>505</v>
      </c>
      <c r="AI441" t="s">
        <v>310</v>
      </c>
      <c r="AJ441" t="s">
        <v>1354</v>
      </c>
      <c r="AK441">
        <v>1</v>
      </c>
      <c r="AL441" t="s">
        <v>234</v>
      </c>
      <c r="AM441" s="10">
        <v>2</v>
      </c>
      <c r="AN441">
        <f>(Table1[[#This Row],[HEG_expr_score]]-MIN(Table1[HEG_expr_score]))/(MAX(Table1[HEG_expr_score])-MIN(Table1[HEG_expr_score]))</f>
        <v>0.66666666666666663</v>
      </c>
      <c r="AO441">
        <f t="shared" si="6"/>
        <v>4.5201799559726146</v>
      </c>
      <c r="AP441">
        <v>64</v>
      </c>
    </row>
    <row r="442" spans="1:42" hidden="1" x14ac:dyDescent="0.3">
      <c r="A442">
        <v>154938</v>
      </c>
      <c r="B442" t="s">
        <v>1784</v>
      </c>
      <c r="C442">
        <f>LEN(Table1[[#This Row],[TCE_sequence]])</f>
        <v>20</v>
      </c>
      <c r="D442" t="s">
        <v>31</v>
      </c>
      <c r="E442">
        <v>1</v>
      </c>
      <c r="F442">
        <f>LOG10(Table1[[#This Row],[Mtb_NP_Prtn_count]]+1)</f>
        <v>0.3010299956639812</v>
      </c>
      <c r="G442">
        <f>(Table1[[#This Row],[log_Mtb_NP_Prtn_count]]-MIN(Table1[log_Mtb_NP_Prtn_count]))/(MAX(Table1[log_Mtb_NP_Prtn_count])-MIN(Table1[log_Mtb_NP_Prtn_count]))</f>
        <v>0.23137821315975918</v>
      </c>
      <c r="H442" t="s">
        <v>310</v>
      </c>
      <c r="I442">
        <v>1</v>
      </c>
      <c r="J442" t="s">
        <v>82</v>
      </c>
      <c r="K442">
        <v>0</v>
      </c>
      <c r="L442" t="s">
        <v>82</v>
      </c>
      <c r="M442">
        <v>0</v>
      </c>
      <c r="N442" t="s">
        <v>495</v>
      </c>
      <c r="O442" t="s">
        <v>496</v>
      </c>
      <c r="P442" t="s">
        <v>496</v>
      </c>
      <c r="Q442" t="s">
        <v>496</v>
      </c>
      <c r="R442" t="s">
        <v>394</v>
      </c>
      <c r="S442">
        <v>4</v>
      </c>
      <c r="T442">
        <f>LOG10(Table1[[#This Row],[Locus_count]]+1)</f>
        <v>0.69897000433601886</v>
      </c>
      <c r="U442">
        <f>(Table1[[#This Row],[log_Locus_count]]-MIN(Table1[log_Locus_count]))/(MAX(Table1[log_Locus_count])-MIN(Table1[log_Locus_count]))</f>
        <v>0.77397603162912088</v>
      </c>
      <c r="V442" t="s">
        <v>1785</v>
      </c>
      <c r="W442">
        <v>42</v>
      </c>
      <c r="X442">
        <f>LOG10(Table1[[#This Row],[Alleles_count]]+1)</f>
        <v>1.6334684555795864</v>
      </c>
      <c r="Y442">
        <f>(Table1[[#This Row],[log_Alleles_count]]-MIN(Table1[log_Alleles_count]))/(MAX(Table1[log_Alleles_count])-MIN(Table1[log_Alleles_count]))</f>
        <v>0.80330941898945951</v>
      </c>
      <c r="Z442">
        <v>0.81989999999999996</v>
      </c>
      <c r="AA442">
        <v>0.8155</v>
      </c>
      <c r="AB442">
        <v>0.76229999999999998</v>
      </c>
      <c r="AC442">
        <v>0.27189999999999998</v>
      </c>
      <c r="AD442" t="s">
        <v>82</v>
      </c>
      <c r="AE442" t="s">
        <v>82</v>
      </c>
      <c r="AF442">
        <v>0</v>
      </c>
      <c r="AG442">
        <v>0.99629999999999996</v>
      </c>
      <c r="AH442" t="s">
        <v>505</v>
      </c>
      <c r="AI442" t="s">
        <v>310</v>
      </c>
      <c r="AJ442" t="s">
        <v>1213</v>
      </c>
      <c r="AK442">
        <v>1</v>
      </c>
      <c r="AL442" t="s">
        <v>234</v>
      </c>
      <c r="AM442" s="12">
        <v>2</v>
      </c>
      <c r="AN442">
        <f>(Table1[[#This Row],[HEG_expr_score]]-MIN(Table1[HEG_expr_score]))/(MAX(Table1[HEG_expr_score])-MIN(Table1[HEG_expr_score]))</f>
        <v>0.66666666666666663</v>
      </c>
      <c r="AO442">
        <f t="shared" si="6"/>
        <v>4.2915303304450063</v>
      </c>
      <c r="AP442">
        <v>172</v>
      </c>
    </row>
    <row r="443" spans="1:42" hidden="1" x14ac:dyDescent="0.3">
      <c r="A443">
        <v>154982</v>
      </c>
      <c r="B443" t="s">
        <v>896</v>
      </c>
      <c r="C443">
        <f>LEN(Table1[[#This Row],[TCE_sequence]])</f>
        <v>20</v>
      </c>
      <c r="D443" t="s">
        <v>31</v>
      </c>
      <c r="E443">
        <v>1</v>
      </c>
      <c r="F443">
        <f>LOG10(Table1[[#This Row],[Mtb_NP_Prtn_count]]+1)</f>
        <v>0.3010299956639812</v>
      </c>
      <c r="G443">
        <f>(Table1[[#This Row],[log_Mtb_NP_Prtn_count]]-MIN(Table1[log_Mtb_NP_Prtn_count]))/(MAX(Table1[log_Mtb_NP_Prtn_count])-MIN(Table1[log_Mtb_NP_Prtn_count]))</f>
        <v>0.23137821315975918</v>
      </c>
      <c r="H443" t="s">
        <v>310</v>
      </c>
      <c r="I443">
        <v>1</v>
      </c>
      <c r="J443" t="s">
        <v>82</v>
      </c>
      <c r="K443">
        <v>0</v>
      </c>
      <c r="L443" t="s">
        <v>82</v>
      </c>
      <c r="M443">
        <v>0</v>
      </c>
      <c r="N443" t="s">
        <v>495</v>
      </c>
      <c r="O443" t="s">
        <v>496</v>
      </c>
      <c r="P443" t="s">
        <v>496</v>
      </c>
      <c r="Q443" t="s">
        <v>496</v>
      </c>
      <c r="R443" t="s">
        <v>442</v>
      </c>
      <c r="S443">
        <v>5</v>
      </c>
      <c r="T443">
        <f>LOG10(Table1[[#This Row],[Locus_count]]+1)</f>
        <v>0.77815125038364363</v>
      </c>
      <c r="U443">
        <f>(Table1[[#This Row],[log_Locus_count]]-MIN(Table1[log_Locus_count]))/(MAX(Table1[log_Locus_count])-MIN(Table1[log_Locus_count]))</f>
        <v>0.8616541669070521</v>
      </c>
      <c r="V443" t="s">
        <v>897</v>
      </c>
      <c r="W443">
        <v>19</v>
      </c>
      <c r="X443">
        <f>LOG10(Table1[[#This Row],[Alleles_count]]+1)</f>
        <v>1.3010299956639813</v>
      </c>
      <c r="Y443">
        <f>(Table1[[#This Row],[log_Alleles_count]]-MIN(Table1[log_Alleles_count]))/(MAX(Table1[log_Alleles_count])-MIN(Table1[log_Alleles_count]))</f>
        <v>0.63982236469565579</v>
      </c>
      <c r="Z443">
        <v>0.99950000000000006</v>
      </c>
      <c r="AA443">
        <v>0.99380000000000002</v>
      </c>
      <c r="AB443">
        <v>0.82489999999999997</v>
      </c>
      <c r="AC443">
        <v>0.45639999999999997</v>
      </c>
      <c r="AD443" t="s">
        <v>82</v>
      </c>
      <c r="AE443" t="s">
        <v>82</v>
      </c>
      <c r="AF443">
        <v>0</v>
      </c>
      <c r="AG443">
        <v>1</v>
      </c>
      <c r="AH443" t="s">
        <v>563</v>
      </c>
      <c r="AI443" t="s">
        <v>310</v>
      </c>
      <c r="AJ443" t="s">
        <v>898</v>
      </c>
      <c r="AK443">
        <v>1</v>
      </c>
      <c r="AL443" t="s">
        <v>234</v>
      </c>
      <c r="AM443" s="12">
        <v>2</v>
      </c>
      <c r="AN443">
        <f>(Table1[[#This Row],[HEG_expr_score]]-MIN(Table1[HEG_expr_score]))/(MAX(Table1[HEG_expr_score])-MIN(Table1[HEG_expr_score]))</f>
        <v>0.66666666666666663</v>
      </c>
      <c r="AO443">
        <f t="shared" si="6"/>
        <v>4.3990214114291337</v>
      </c>
      <c r="AP443">
        <v>112</v>
      </c>
    </row>
    <row r="444" spans="1:42" hidden="1" x14ac:dyDescent="0.3">
      <c r="A444">
        <v>154984</v>
      </c>
      <c r="B444" t="s">
        <v>1300</v>
      </c>
      <c r="C444">
        <f>LEN(Table1[[#This Row],[TCE_sequence]])</f>
        <v>20</v>
      </c>
      <c r="D444" t="s">
        <v>29</v>
      </c>
      <c r="E444">
        <v>1</v>
      </c>
      <c r="F444">
        <f>LOG10(Table1[[#This Row],[Mtb_NP_Prtn_count]]+1)</f>
        <v>0.3010299956639812</v>
      </c>
      <c r="G444">
        <f>(Table1[[#This Row],[log_Mtb_NP_Prtn_count]]-MIN(Table1[log_Mtb_NP_Prtn_count]))/(MAX(Table1[log_Mtb_NP_Prtn_count])-MIN(Table1[log_Mtb_NP_Prtn_count]))</f>
        <v>0.23137821315975918</v>
      </c>
      <c r="H444" t="s">
        <v>333</v>
      </c>
      <c r="I444">
        <v>1</v>
      </c>
      <c r="J444" t="s">
        <v>82</v>
      </c>
      <c r="K444">
        <v>0</v>
      </c>
      <c r="L444" t="s">
        <v>82</v>
      </c>
      <c r="M444">
        <v>0</v>
      </c>
      <c r="N444" t="s">
        <v>495</v>
      </c>
      <c r="O444" t="s">
        <v>496</v>
      </c>
      <c r="P444" t="s">
        <v>496</v>
      </c>
      <c r="Q444" t="s">
        <v>496</v>
      </c>
      <c r="R444" t="s">
        <v>389</v>
      </c>
      <c r="S444">
        <v>6</v>
      </c>
      <c r="T444">
        <f>LOG10(Table1[[#This Row],[Locus_count]]+1)</f>
        <v>0.84509804001425681</v>
      </c>
      <c r="U444">
        <f>(Table1[[#This Row],[log_Locus_count]]-MIN(Table1[log_Locus_count]))/(MAX(Table1[log_Locus_count])-MIN(Table1[log_Locus_count]))</f>
        <v>0.93578497401920135</v>
      </c>
      <c r="V444" t="s">
        <v>1301</v>
      </c>
      <c r="W444">
        <v>47</v>
      </c>
      <c r="X444">
        <f>LOG10(Table1[[#This Row],[Alleles_count]]+1)</f>
        <v>1.6812412373755872</v>
      </c>
      <c r="Y444">
        <f>(Table1[[#This Row],[log_Alleles_count]]-MIN(Table1[log_Alleles_count]))/(MAX(Table1[log_Alleles_count])-MIN(Table1[log_Alleles_count]))</f>
        <v>0.82680318494310867</v>
      </c>
      <c r="Z444">
        <v>0.99770000000000003</v>
      </c>
      <c r="AA444">
        <v>0.99829999999999997</v>
      </c>
      <c r="AB444">
        <v>0.98799999999999999</v>
      </c>
      <c r="AC444">
        <v>0.81489999999999996</v>
      </c>
      <c r="AD444" t="s">
        <v>82</v>
      </c>
      <c r="AE444" t="s">
        <v>82</v>
      </c>
      <c r="AF444">
        <v>0</v>
      </c>
      <c r="AG444">
        <v>0.99270000000000003</v>
      </c>
      <c r="AH444" t="s">
        <v>530</v>
      </c>
      <c r="AI444" t="s">
        <v>333</v>
      </c>
      <c r="AJ444" s="1">
        <v>11263</v>
      </c>
      <c r="AK444">
        <v>1</v>
      </c>
      <c r="AL444" t="s">
        <v>234</v>
      </c>
      <c r="AM444" s="10">
        <v>2</v>
      </c>
      <c r="AN444">
        <f>(Table1[[#This Row],[HEG_expr_score]]-MIN(Table1[HEG_expr_score]))/(MAX(Table1[HEG_expr_score])-MIN(Table1[HEG_expr_score]))</f>
        <v>0.66666666666666663</v>
      </c>
      <c r="AO444">
        <f t="shared" si="6"/>
        <v>4.6510330387887358</v>
      </c>
      <c r="AP444">
        <v>33</v>
      </c>
    </row>
    <row r="445" spans="1:42" hidden="1" x14ac:dyDescent="0.3">
      <c r="A445">
        <v>155064</v>
      </c>
      <c r="B445" t="s">
        <v>1208</v>
      </c>
      <c r="C445">
        <f>LEN(Table1[[#This Row],[TCE_sequence]])</f>
        <v>20</v>
      </c>
      <c r="D445" t="s">
        <v>31</v>
      </c>
      <c r="E445">
        <v>1</v>
      </c>
      <c r="F445">
        <f>LOG10(Table1[[#This Row],[Mtb_NP_Prtn_count]]+1)</f>
        <v>0.3010299956639812</v>
      </c>
      <c r="G445">
        <f>(Table1[[#This Row],[log_Mtb_NP_Prtn_count]]-MIN(Table1[log_Mtb_NP_Prtn_count]))/(MAX(Table1[log_Mtb_NP_Prtn_count])-MIN(Table1[log_Mtb_NP_Prtn_count]))</f>
        <v>0.23137821315975918</v>
      </c>
      <c r="H445" t="s">
        <v>310</v>
      </c>
      <c r="I445">
        <v>1</v>
      </c>
      <c r="J445" t="s">
        <v>82</v>
      </c>
      <c r="K445">
        <v>0</v>
      </c>
      <c r="L445" t="s">
        <v>82</v>
      </c>
      <c r="M445">
        <v>0</v>
      </c>
      <c r="N445" t="s">
        <v>495</v>
      </c>
      <c r="O445" t="s">
        <v>496</v>
      </c>
      <c r="P445" t="s">
        <v>496</v>
      </c>
      <c r="Q445" t="s">
        <v>496</v>
      </c>
      <c r="R445" t="s">
        <v>387</v>
      </c>
      <c r="S445">
        <v>7</v>
      </c>
      <c r="T445">
        <f>LOG10(Table1[[#This Row],[Locus_count]]+1)</f>
        <v>0.90308998699194354</v>
      </c>
      <c r="U445">
        <f>(Table1[[#This Row],[log_Locus_count]]-MIN(Table1[log_Locus_count]))/(MAX(Table1[log_Locus_count])-MIN(Table1[log_Locus_count]))</f>
        <v>1</v>
      </c>
      <c r="V445" t="s">
        <v>1209</v>
      </c>
      <c r="W445">
        <v>82</v>
      </c>
      <c r="X445">
        <f>LOG10(Table1[[#This Row],[Alleles_count]]+1)</f>
        <v>1.919078092376074</v>
      </c>
      <c r="Y445">
        <f>(Table1[[#This Row],[log_Alleles_count]]-MIN(Table1[log_Alleles_count]))/(MAX(Table1[log_Alleles_count])-MIN(Table1[log_Alleles_count]))</f>
        <v>0.94376692865797018</v>
      </c>
      <c r="Z445">
        <v>1</v>
      </c>
      <c r="AA445">
        <v>1</v>
      </c>
      <c r="AB445">
        <v>0.99929999999999997</v>
      </c>
      <c r="AC445">
        <v>0.99070000000000003</v>
      </c>
      <c r="AD445" t="s">
        <v>82</v>
      </c>
      <c r="AE445" t="s">
        <v>82</v>
      </c>
      <c r="AF445">
        <v>0</v>
      </c>
      <c r="AG445">
        <v>1</v>
      </c>
      <c r="AH445" t="s">
        <v>563</v>
      </c>
      <c r="AI445" t="s">
        <v>310</v>
      </c>
      <c r="AJ445" t="s">
        <v>1210</v>
      </c>
      <c r="AK445">
        <v>1</v>
      </c>
      <c r="AL445" t="s">
        <v>234</v>
      </c>
      <c r="AM445" s="10">
        <v>2</v>
      </c>
      <c r="AN445">
        <f>(Table1[[#This Row],[HEG_expr_score]]-MIN(Table1[HEG_expr_score]))/(MAX(Table1[HEG_expr_score])-MIN(Table1[HEG_expr_score]))</f>
        <v>0.66666666666666663</v>
      </c>
      <c r="AO445">
        <f t="shared" si="6"/>
        <v>4.8418118084843966</v>
      </c>
      <c r="AP445">
        <v>5</v>
      </c>
    </row>
    <row r="446" spans="1:42" hidden="1" x14ac:dyDescent="0.3">
      <c r="A446">
        <v>155082</v>
      </c>
      <c r="B446" t="s">
        <v>1875</v>
      </c>
      <c r="C446">
        <f>LEN(Table1[[#This Row],[TCE_sequence]])</f>
        <v>20</v>
      </c>
      <c r="D446" t="s">
        <v>29</v>
      </c>
      <c r="E446">
        <v>1</v>
      </c>
      <c r="F446">
        <f>LOG10(Table1[[#This Row],[Mtb_NP_Prtn_count]]+1)</f>
        <v>0.3010299956639812</v>
      </c>
      <c r="G446">
        <f>(Table1[[#This Row],[log_Mtb_NP_Prtn_count]]-MIN(Table1[log_Mtb_NP_Prtn_count]))/(MAX(Table1[log_Mtb_NP_Prtn_count])-MIN(Table1[log_Mtb_NP_Prtn_count]))</f>
        <v>0.23137821315975918</v>
      </c>
      <c r="H446" t="s">
        <v>333</v>
      </c>
      <c r="I446">
        <v>1</v>
      </c>
      <c r="J446" t="s">
        <v>82</v>
      </c>
      <c r="K446">
        <v>0</v>
      </c>
      <c r="L446" t="s">
        <v>82</v>
      </c>
      <c r="M446">
        <v>0</v>
      </c>
      <c r="N446" t="s">
        <v>495</v>
      </c>
      <c r="O446" t="s">
        <v>496</v>
      </c>
      <c r="P446" t="s">
        <v>496</v>
      </c>
      <c r="Q446" t="s">
        <v>496</v>
      </c>
      <c r="R446" t="s">
        <v>449</v>
      </c>
      <c r="S446">
        <v>3</v>
      </c>
      <c r="T446">
        <f>LOG10(Table1[[#This Row],[Locus_count]]+1)</f>
        <v>0.6020599913279624</v>
      </c>
      <c r="U446">
        <f>(Table1[[#This Row],[log_Locus_count]]-MIN(Table1[log_Locus_count]))/(MAX(Table1[log_Locus_count])-MIN(Table1[log_Locus_count]))</f>
        <v>0.66666666666666674</v>
      </c>
      <c r="V446" t="s">
        <v>1876</v>
      </c>
      <c r="W446">
        <v>21</v>
      </c>
      <c r="X446">
        <f>LOG10(Table1[[#This Row],[Alleles_count]]+1)</f>
        <v>1.3424226808222062</v>
      </c>
      <c r="Y446">
        <f>(Table1[[#This Row],[log_Alleles_count]]-MIN(Table1[log_Alleles_count]))/(MAX(Table1[log_Alleles_count])-MIN(Table1[log_Alleles_count]))</f>
        <v>0.66017851773386627</v>
      </c>
      <c r="Z446">
        <v>0.99990000000000001</v>
      </c>
      <c r="AA446">
        <v>0.99760000000000004</v>
      </c>
      <c r="AB446">
        <v>0.94779999999999998</v>
      </c>
      <c r="AC446">
        <v>0.53959999999999997</v>
      </c>
      <c r="AD446" t="s">
        <v>82</v>
      </c>
      <c r="AE446" t="s">
        <v>82</v>
      </c>
      <c r="AF446">
        <v>0</v>
      </c>
      <c r="AG446">
        <v>0.99270000000000003</v>
      </c>
      <c r="AH446" t="s">
        <v>530</v>
      </c>
      <c r="AI446" t="s">
        <v>333</v>
      </c>
      <c r="AJ446" t="s">
        <v>678</v>
      </c>
      <c r="AK446">
        <v>1</v>
      </c>
      <c r="AL446" t="s">
        <v>234</v>
      </c>
      <c r="AM446" s="12">
        <v>2</v>
      </c>
      <c r="AN446">
        <f>(Table1[[#This Row],[HEG_expr_score]]-MIN(Table1[HEG_expr_score]))/(MAX(Table1[HEG_expr_score])-MIN(Table1[HEG_expr_score]))</f>
        <v>0.66666666666666663</v>
      </c>
      <c r="AO446">
        <f t="shared" si="6"/>
        <v>4.2174900642269595</v>
      </c>
      <c r="AP446">
        <v>201</v>
      </c>
    </row>
    <row r="447" spans="1:42" hidden="1" x14ac:dyDescent="0.3">
      <c r="A447">
        <v>155102</v>
      </c>
      <c r="B447" t="s">
        <v>1329</v>
      </c>
      <c r="C447">
        <f>LEN(Table1[[#This Row],[TCE_sequence]])</f>
        <v>20</v>
      </c>
      <c r="D447" t="s">
        <v>29</v>
      </c>
      <c r="E447">
        <v>1</v>
      </c>
      <c r="F447">
        <f>LOG10(Table1[[#This Row],[Mtb_NP_Prtn_count]]+1)</f>
        <v>0.3010299956639812</v>
      </c>
      <c r="G447">
        <f>(Table1[[#This Row],[log_Mtb_NP_Prtn_count]]-MIN(Table1[log_Mtb_NP_Prtn_count]))/(MAX(Table1[log_Mtb_NP_Prtn_count])-MIN(Table1[log_Mtb_NP_Prtn_count]))</f>
        <v>0.23137821315975918</v>
      </c>
      <c r="H447" t="s">
        <v>333</v>
      </c>
      <c r="I447">
        <v>1</v>
      </c>
      <c r="J447" t="s">
        <v>82</v>
      </c>
      <c r="K447">
        <v>0</v>
      </c>
      <c r="L447" t="s">
        <v>82</v>
      </c>
      <c r="M447">
        <v>0</v>
      </c>
      <c r="N447" t="s">
        <v>495</v>
      </c>
      <c r="O447" t="s">
        <v>496</v>
      </c>
      <c r="P447" t="s">
        <v>496</v>
      </c>
      <c r="Q447" t="s">
        <v>496</v>
      </c>
      <c r="R447" t="s">
        <v>395</v>
      </c>
      <c r="S447">
        <v>5</v>
      </c>
      <c r="T447">
        <f>LOG10(Table1[[#This Row],[Locus_count]]+1)</f>
        <v>0.77815125038364363</v>
      </c>
      <c r="U447">
        <f>(Table1[[#This Row],[log_Locus_count]]-MIN(Table1[log_Locus_count]))/(MAX(Table1[log_Locus_count])-MIN(Table1[log_Locus_count]))</f>
        <v>0.8616541669070521</v>
      </c>
      <c r="V447" t="s">
        <v>1330</v>
      </c>
      <c r="W447">
        <v>60</v>
      </c>
      <c r="X447">
        <f>LOG10(Table1[[#This Row],[Alleles_count]]+1)</f>
        <v>1.7853298350107671</v>
      </c>
      <c r="Y447">
        <f>(Table1[[#This Row],[log_Alleles_count]]-MIN(Table1[log_Alleles_count]))/(MAX(Table1[log_Alleles_count])-MIN(Table1[log_Alleles_count]))</f>
        <v>0.87799202217111361</v>
      </c>
      <c r="Z447">
        <v>0.99909999999999999</v>
      </c>
      <c r="AA447">
        <v>0.99860000000000004</v>
      </c>
      <c r="AB447">
        <v>0.99890000000000001</v>
      </c>
      <c r="AC447">
        <v>0.60719999999999996</v>
      </c>
      <c r="AD447" t="s">
        <v>82</v>
      </c>
      <c r="AE447" t="s">
        <v>82</v>
      </c>
      <c r="AF447">
        <v>0</v>
      </c>
      <c r="AG447">
        <v>0.99270000000000003</v>
      </c>
      <c r="AH447" t="s">
        <v>530</v>
      </c>
      <c r="AI447" t="s">
        <v>333</v>
      </c>
      <c r="AJ447" t="s">
        <v>1331</v>
      </c>
      <c r="AK447">
        <v>1</v>
      </c>
      <c r="AL447" t="s">
        <v>234</v>
      </c>
      <c r="AM447" s="10">
        <v>2</v>
      </c>
      <c r="AN447">
        <f>(Table1[[#This Row],[HEG_expr_score]]-MIN(Table1[HEG_expr_score]))/(MAX(Table1[HEG_expr_score])-MIN(Table1[HEG_expr_score]))</f>
        <v>0.66666666666666663</v>
      </c>
      <c r="AO447">
        <f t="shared" si="6"/>
        <v>4.6294910689045921</v>
      </c>
      <c r="AP447">
        <v>41</v>
      </c>
    </row>
    <row r="448" spans="1:42" hidden="1" x14ac:dyDescent="0.3">
      <c r="A448">
        <v>155106</v>
      </c>
      <c r="B448" t="s">
        <v>1344</v>
      </c>
      <c r="C448">
        <f>LEN(Table1[[#This Row],[TCE_sequence]])</f>
        <v>20</v>
      </c>
      <c r="D448" t="s">
        <v>29</v>
      </c>
      <c r="E448">
        <v>1</v>
      </c>
      <c r="F448">
        <f>LOG10(Table1[[#This Row],[Mtb_NP_Prtn_count]]+1)</f>
        <v>0.3010299956639812</v>
      </c>
      <c r="G448">
        <f>(Table1[[#This Row],[log_Mtb_NP_Prtn_count]]-MIN(Table1[log_Mtb_NP_Prtn_count]))/(MAX(Table1[log_Mtb_NP_Prtn_count])-MIN(Table1[log_Mtb_NP_Prtn_count]))</f>
        <v>0.23137821315975918</v>
      </c>
      <c r="H448" t="s">
        <v>333</v>
      </c>
      <c r="I448">
        <v>1</v>
      </c>
      <c r="J448" t="s">
        <v>82</v>
      </c>
      <c r="K448">
        <v>0</v>
      </c>
      <c r="L448" t="s">
        <v>82</v>
      </c>
      <c r="M448">
        <v>0</v>
      </c>
      <c r="N448" t="s">
        <v>495</v>
      </c>
      <c r="O448" t="s">
        <v>496</v>
      </c>
      <c r="P448" t="s">
        <v>496</v>
      </c>
      <c r="Q448" t="s">
        <v>496</v>
      </c>
      <c r="R448" t="s">
        <v>386</v>
      </c>
      <c r="S448">
        <v>6</v>
      </c>
      <c r="T448">
        <f>LOG10(Table1[[#This Row],[Locus_count]]+1)</f>
        <v>0.84509804001425681</v>
      </c>
      <c r="U448">
        <f>(Table1[[#This Row],[log_Locus_count]]-MIN(Table1[log_Locus_count]))/(MAX(Table1[log_Locus_count])-MIN(Table1[log_Locus_count]))</f>
        <v>0.93578497401920135</v>
      </c>
      <c r="V448" t="s">
        <v>1345</v>
      </c>
      <c r="W448">
        <v>40</v>
      </c>
      <c r="X448">
        <f>LOG10(Table1[[#This Row],[Alleles_count]]+1)</f>
        <v>1.6127838567197355</v>
      </c>
      <c r="Y448">
        <f>(Table1[[#This Row],[log_Alleles_count]]-MIN(Table1[log_Alleles_count]))/(MAX(Table1[log_Alleles_count])-MIN(Table1[log_Alleles_count]))</f>
        <v>0.7931371178131621</v>
      </c>
      <c r="Z448">
        <v>0.99239999999999995</v>
      </c>
      <c r="AA448">
        <v>0.98329999999999995</v>
      </c>
      <c r="AB448">
        <v>0.98099999999999998</v>
      </c>
      <c r="AC448">
        <v>0.69669999999999999</v>
      </c>
      <c r="AD448" t="s">
        <v>82</v>
      </c>
      <c r="AE448" t="s">
        <v>82</v>
      </c>
      <c r="AF448">
        <v>0</v>
      </c>
      <c r="AG448">
        <v>0.98899999999999999</v>
      </c>
      <c r="AH448" t="s">
        <v>613</v>
      </c>
      <c r="AI448" t="s">
        <v>333</v>
      </c>
      <c r="AJ448" t="s">
        <v>1346</v>
      </c>
      <c r="AK448">
        <v>1</v>
      </c>
      <c r="AL448" t="s">
        <v>234</v>
      </c>
      <c r="AM448" s="12">
        <v>2</v>
      </c>
      <c r="AN448">
        <f>(Table1[[#This Row],[HEG_expr_score]]-MIN(Table1[HEG_expr_score]))/(MAX(Table1[HEG_expr_score])-MIN(Table1[HEG_expr_score]))</f>
        <v>0.66666666666666663</v>
      </c>
      <c r="AO448">
        <f t="shared" si="6"/>
        <v>4.6083669716587892</v>
      </c>
      <c r="AP448">
        <v>46</v>
      </c>
    </row>
    <row r="449" spans="1:42" hidden="1" x14ac:dyDescent="0.3">
      <c r="A449">
        <v>155140</v>
      </c>
      <c r="B449" t="s">
        <v>1384</v>
      </c>
      <c r="C449">
        <f>LEN(Table1[[#This Row],[TCE_sequence]])</f>
        <v>20</v>
      </c>
      <c r="D449" t="s">
        <v>29</v>
      </c>
      <c r="E449">
        <v>1</v>
      </c>
      <c r="F449">
        <f>LOG10(Table1[[#This Row],[Mtb_NP_Prtn_count]]+1)</f>
        <v>0.3010299956639812</v>
      </c>
      <c r="G449">
        <f>(Table1[[#This Row],[log_Mtb_NP_Prtn_count]]-MIN(Table1[log_Mtb_NP_Prtn_count]))/(MAX(Table1[log_Mtb_NP_Prtn_count])-MIN(Table1[log_Mtb_NP_Prtn_count]))</f>
        <v>0.23137821315975918</v>
      </c>
      <c r="H449" t="s">
        <v>333</v>
      </c>
      <c r="I449">
        <v>1</v>
      </c>
      <c r="J449" t="s">
        <v>82</v>
      </c>
      <c r="K449">
        <v>0</v>
      </c>
      <c r="L449" t="s">
        <v>82</v>
      </c>
      <c r="M449">
        <v>0</v>
      </c>
      <c r="N449" t="s">
        <v>495</v>
      </c>
      <c r="O449" t="s">
        <v>496</v>
      </c>
      <c r="P449" t="s">
        <v>496</v>
      </c>
      <c r="Q449" t="s">
        <v>496</v>
      </c>
      <c r="R449" t="s">
        <v>395</v>
      </c>
      <c r="S449">
        <v>5</v>
      </c>
      <c r="T449">
        <f>LOG10(Table1[[#This Row],[Locus_count]]+1)</f>
        <v>0.77815125038364363</v>
      </c>
      <c r="U449">
        <f>(Table1[[#This Row],[log_Locus_count]]-MIN(Table1[log_Locus_count]))/(MAX(Table1[log_Locus_count])-MIN(Table1[log_Locus_count]))</f>
        <v>0.8616541669070521</v>
      </c>
      <c r="V449" t="s">
        <v>1385</v>
      </c>
      <c r="W449">
        <v>43</v>
      </c>
      <c r="X449">
        <f>LOG10(Table1[[#This Row],[Alleles_count]]+1)</f>
        <v>1.6434526764861874</v>
      </c>
      <c r="Y449">
        <f>(Table1[[#This Row],[log_Alleles_count]]-MIN(Table1[log_Alleles_count]))/(MAX(Table1[log_Alleles_count])-MIN(Table1[log_Alleles_count]))</f>
        <v>0.80821947321679888</v>
      </c>
      <c r="Z449">
        <v>0.99860000000000004</v>
      </c>
      <c r="AA449">
        <v>0.999</v>
      </c>
      <c r="AB449">
        <v>0.99770000000000003</v>
      </c>
      <c r="AC449">
        <v>0.8579</v>
      </c>
      <c r="AD449" t="s">
        <v>82</v>
      </c>
      <c r="AE449" t="s">
        <v>82</v>
      </c>
      <c r="AF449">
        <v>0</v>
      </c>
      <c r="AG449">
        <v>0.99270000000000003</v>
      </c>
      <c r="AH449" t="s">
        <v>530</v>
      </c>
      <c r="AI449" t="s">
        <v>333</v>
      </c>
      <c r="AJ449" t="s">
        <v>1199</v>
      </c>
      <c r="AK449">
        <v>1</v>
      </c>
      <c r="AL449" t="s">
        <v>234</v>
      </c>
      <c r="AM449" s="10">
        <v>2</v>
      </c>
      <c r="AN449">
        <f>(Table1[[#This Row],[HEG_expr_score]]-MIN(Table1[HEG_expr_score]))/(MAX(Table1[HEG_expr_score])-MIN(Table1[HEG_expr_score]))</f>
        <v>0.66666666666666663</v>
      </c>
      <c r="AO449">
        <f t="shared" si="6"/>
        <v>4.559218519950277</v>
      </c>
      <c r="AP449">
        <v>58</v>
      </c>
    </row>
    <row r="450" spans="1:42" hidden="1" x14ac:dyDescent="0.3">
      <c r="A450">
        <v>155179</v>
      </c>
      <c r="B450" t="s">
        <v>2575</v>
      </c>
      <c r="C450">
        <f>LEN(Table1[[#This Row],[TCE_sequence]])</f>
        <v>9</v>
      </c>
      <c r="D450" t="s">
        <v>31</v>
      </c>
      <c r="E450">
        <v>1</v>
      </c>
      <c r="F450">
        <f>LOG10(Table1[[#This Row],[Mtb_NP_Prtn_count]]+1)</f>
        <v>0.3010299956639812</v>
      </c>
      <c r="G450">
        <f>(Table1[[#This Row],[log_Mtb_NP_Prtn_count]]-MIN(Table1[log_Mtb_NP_Prtn_count]))/(MAX(Table1[log_Mtb_NP_Prtn_count])-MIN(Table1[log_Mtb_NP_Prtn_count]))</f>
        <v>0.23137821315975918</v>
      </c>
      <c r="H450" t="s">
        <v>310</v>
      </c>
      <c r="I450">
        <v>1</v>
      </c>
      <c r="J450" t="s">
        <v>82</v>
      </c>
      <c r="K450">
        <v>0</v>
      </c>
      <c r="L450" t="s">
        <v>82</v>
      </c>
      <c r="M450">
        <v>0</v>
      </c>
      <c r="N450" t="s">
        <v>495</v>
      </c>
      <c r="O450" t="s">
        <v>496</v>
      </c>
      <c r="P450" t="s">
        <v>496</v>
      </c>
      <c r="Q450" t="s">
        <v>496</v>
      </c>
      <c r="R450" t="s">
        <v>415</v>
      </c>
      <c r="S450">
        <v>2</v>
      </c>
      <c r="T450">
        <f>LOG10(Table1[[#This Row],[Locus_count]]+1)</f>
        <v>0.47712125471966244</v>
      </c>
      <c r="U450">
        <f>(Table1[[#This Row],[log_Locus_count]]-MIN(Table1[log_Locus_count]))/(MAX(Table1[log_Locus_count])-MIN(Table1[log_Locus_count]))</f>
        <v>0.52832083357371873</v>
      </c>
      <c r="V450" t="s">
        <v>2576</v>
      </c>
      <c r="W450">
        <v>4</v>
      </c>
      <c r="X450">
        <f>LOG10(Table1[[#This Row],[Alleles_count]]+1)</f>
        <v>0.69897000433601886</v>
      </c>
      <c r="Y450">
        <f>(Table1[[#This Row],[log_Alleles_count]]-MIN(Table1[log_Alleles_count]))/(MAX(Table1[log_Alleles_count])-MIN(Table1[log_Alleles_count]))</f>
        <v>0.34374045372979056</v>
      </c>
      <c r="Z450">
        <v>0.2467</v>
      </c>
      <c r="AA450">
        <v>0.24479999999999999</v>
      </c>
      <c r="AB450">
        <v>0.1159</v>
      </c>
      <c r="AC450">
        <v>0</v>
      </c>
      <c r="AD450" t="s">
        <v>82</v>
      </c>
      <c r="AE450" t="s">
        <v>82</v>
      </c>
      <c r="AF450">
        <v>0</v>
      </c>
      <c r="AG450">
        <v>0.99629999999999996</v>
      </c>
      <c r="AH450" t="s">
        <v>505</v>
      </c>
      <c r="AI450" t="s">
        <v>310</v>
      </c>
      <c r="AJ450" t="s">
        <v>2577</v>
      </c>
      <c r="AK450">
        <v>1</v>
      </c>
      <c r="AL450" t="s">
        <v>234</v>
      </c>
      <c r="AM450" s="10">
        <v>2</v>
      </c>
      <c r="AN450">
        <f>(Table1[[#This Row],[HEG_expr_score]]-MIN(Table1[HEG_expr_score]))/(MAX(Table1[HEG_expr_score])-MIN(Table1[HEG_expr_score]))</f>
        <v>0.66666666666666663</v>
      </c>
      <c r="AO450">
        <f t="shared" ref="AO450:AO513" si="7">SUM(G450,U450,Y450,Z450,AG450,AN450)</f>
        <v>3.0131061671299348</v>
      </c>
      <c r="AP450">
        <v>468</v>
      </c>
    </row>
    <row r="451" spans="1:42" hidden="1" x14ac:dyDescent="0.3">
      <c r="A451">
        <v>155195</v>
      </c>
      <c r="B451" t="s">
        <v>840</v>
      </c>
      <c r="C451">
        <f>LEN(Table1[[#This Row],[TCE_sequence]])</f>
        <v>20</v>
      </c>
      <c r="D451" t="s">
        <v>31</v>
      </c>
      <c r="E451">
        <v>1</v>
      </c>
      <c r="F451">
        <f>LOG10(Table1[[#This Row],[Mtb_NP_Prtn_count]]+1)</f>
        <v>0.3010299956639812</v>
      </c>
      <c r="G451">
        <f>(Table1[[#This Row],[log_Mtb_NP_Prtn_count]]-MIN(Table1[log_Mtb_NP_Prtn_count]))/(MAX(Table1[log_Mtb_NP_Prtn_count])-MIN(Table1[log_Mtb_NP_Prtn_count]))</f>
        <v>0.23137821315975918</v>
      </c>
      <c r="H451" t="s">
        <v>310</v>
      </c>
      <c r="I451">
        <v>1</v>
      </c>
      <c r="J451" t="s">
        <v>82</v>
      </c>
      <c r="K451">
        <v>0</v>
      </c>
      <c r="L451" t="s">
        <v>82</v>
      </c>
      <c r="M451">
        <v>0</v>
      </c>
      <c r="N451" t="s">
        <v>495</v>
      </c>
      <c r="O451" t="s">
        <v>496</v>
      </c>
      <c r="P451" t="s">
        <v>496</v>
      </c>
      <c r="Q451" t="s">
        <v>496</v>
      </c>
      <c r="R451" t="s">
        <v>419</v>
      </c>
      <c r="S451">
        <v>3</v>
      </c>
      <c r="T451">
        <f>LOG10(Table1[[#This Row],[Locus_count]]+1)</f>
        <v>0.6020599913279624</v>
      </c>
      <c r="U451">
        <f>(Table1[[#This Row],[log_Locus_count]]-MIN(Table1[log_Locus_count]))/(MAX(Table1[log_Locus_count])-MIN(Table1[log_Locus_count]))</f>
        <v>0.66666666666666674</v>
      </c>
      <c r="V451" t="s">
        <v>841</v>
      </c>
      <c r="W451">
        <v>12</v>
      </c>
      <c r="X451">
        <f>LOG10(Table1[[#This Row],[Alleles_count]]+1)</f>
        <v>1.1139433523068367</v>
      </c>
      <c r="Y451">
        <f>(Table1[[#This Row],[log_Alleles_count]]-MIN(Table1[log_Alleles_count]))/(MAX(Table1[log_Alleles_count])-MIN(Table1[log_Alleles_count]))</f>
        <v>0.54781663158060112</v>
      </c>
      <c r="Z451">
        <v>0.98650000000000004</v>
      </c>
      <c r="AA451">
        <v>0.96879999999999999</v>
      </c>
      <c r="AB451">
        <v>0.93020000000000003</v>
      </c>
      <c r="AC451">
        <v>0.76070000000000004</v>
      </c>
      <c r="AD451" t="s">
        <v>82</v>
      </c>
      <c r="AE451" t="s">
        <v>82</v>
      </c>
      <c r="AF451">
        <v>0</v>
      </c>
      <c r="AG451">
        <v>0.99629999999999996</v>
      </c>
      <c r="AH451" t="s">
        <v>505</v>
      </c>
      <c r="AI451" t="s">
        <v>310</v>
      </c>
      <c r="AJ451" t="s">
        <v>775</v>
      </c>
      <c r="AK451">
        <v>1</v>
      </c>
      <c r="AL451" t="s">
        <v>234</v>
      </c>
      <c r="AM451" s="10">
        <v>2</v>
      </c>
      <c r="AN451">
        <f>(Table1[[#This Row],[HEG_expr_score]]-MIN(Table1[HEG_expr_score]))/(MAX(Table1[HEG_expr_score])-MIN(Table1[HEG_expr_score]))</f>
        <v>0.66666666666666663</v>
      </c>
      <c r="AO451">
        <f t="shared" si="7"/>
        <v>4.0953281780736939</v>
      </c>
      <c r="AP451">
        <v>247</v>
      </c>
    </row>
    <row r="452" spans="1:42" hidden="1" x14ac:dyDescent="0.3">
      <c r="A452">
        <v>155229</v>
      </c>
      <c r="B452" t="s">
        <v>1357</v>
      </c>
      <c r="C452">
        <f>LEN(Table1[[#This Row],[TCE_sequence]])</f>
        <v>20</v>
      </c>
      <c r="D452" t="s">
        <v>31</v>
      </c>
      <c r="E452">
        <v>1</v>
      </c>
      <c r="F452">
        <f>LOG10(Table1[[#This Row],[Mtb_NP_Prtn_count]]+1)</f>
        <v>0.3010299956639812</v>
      </c>
      <c r="G452">
        <f>(Table1[[#This Row],[log_Mtb_NP_Prtn_count]]-MIN(Table1[log_Mtb_NP_Prtn_count]))/(MAX(Table1[log_Mtb_NP_Prtn_count])-MIN(Table1[log_Mtb_NP_Prtn_count]))</f>
        <v>0.23137821315975918</v>
      </c>
      <c r="H452" t="s">
        <v>310</v>
      </c>
      <c r="I452">
        <v>1</v>
      </c>
      <c r="J452" t="s">
        <v>82</v>
      </c>
      <c r="K452">
        <v>0</v>
      </c>
      <c r="L452" t="s">
        <v>82</v>
      </c>
      <c r="M452">
        <v>0</v>
      </c>
      <c r="N452" t="s">
        <v>495</v>
      </c>
      <c r="O452" t="s">
        <v>496</v>
      </c>
      <c r="P452" t="s">
        <v>496</v>
      </c>
      <c r="Q452" t="s">
        <v>496</v>
      </c>
      <c r="R452" t="s">
        <v>444</v>
      </c>
      <c r="S452">
        <v>5</v>
      </c>
      <c r="T452">
        <f>LOG10(Table1[[#This Row],[Locus_count]]+1)</f>
        <v>0.77815125038364363</v>
      </c>
      <c r="U452">
        <f>(Table1[[#This Row],[log_Locus_count]]-MIN(Table1[log_Locus_count]))/(MAX(Table1[log_Locus_count])-MIN(Table1[log_Locus_count]))</f>
        <v>0.8616541669070521</v>
      </c>
      <c r="V452" t="s">
        <v>1358</v>
      </c>
      <c r="W452">
        <v>48</v>
      </c>
      <c r="X452">
        <f>LOG10(Table1[[#This Row],[Alleles_count]]+1)</f>
        <v>1.6901960800285136</v>
      </c>
      <c r="Y452">
        <f>(Table1[[#This Row],[log_Alleles_count]]-MIN(Table1[log_Alleles_count]))/(MAX(Table1[log_Alleles_count])-MIN(Table1[log_Alleles_count]))</f>
        <v>0.83120701008224307</v>
      </c>
      <c r="Z452">
        <v>1</v>
      </c>
      <c r="AA452">
        <v>1</v>
      </c>
      <c r="AB452">
        <v>0.99450000000000005</v>
      </c>
      <c r="AC452">
        <v>0.90839999999999999</v>
      </c>
      <c r="AD452" t="s">
        <v>82</v>
      </c>
      <c r="AE452" t="s">
        <v>82</v>
      </c>
      <c r="AF452">
        <v>0</v>
      </c>
      <c r="AG452">
        <v>1</v>
      </c>
      <c r="AH452" t="s">
        <v>563</v>
      </c>
      <c r="AI452" t="s">
        <v>310</v>
      </c>
      <c r="AJ452" s="1">
        <v>43831</v>
      </c>
      <c r="AK452">
        <v>1</v>
      </c>
      <c r="AL452" t="s">
        <v>234</v>
      </c>
      <c r="AM452" s="12">
        <v>2</v>
      </c>
      <c r="AN452">
        <f>(Table1[[#This Row],[HEG_expr_score]]-MIN(Table1[HEG_expr_score]))/(MAX(Table1[HEG_expr_score])-MIN(Table1[HEG_expr_score]))</f>
        <v>0.66666666666666663</v>
      </c>
      <c r="AO452">
        <f t="shared" si="7"/>
        <v>4.5909060568157214</v>
      </c>
      <c r="AP452">
        <v>51</v>
      </c>
    </row>
    <row r="453" spans="1:42" hidden="1" x14ac:dyDescent="0.3">
      <c r="A453">
        <v>155246</v>
      </c>
      <c r="B453" t="s">
        <v>2952</v>
      </c>
      <c r="C453">
        <f>LEN(Table1[[#This Row],[TCE_sequence]])</f>
        <v>20</v>
      </c>
      <c r="D453" t="s">
        <v>29</v>
      </c>
      <c r="E453">
        <v>1</v>
      </c>
      <c r="F453">
        <f>LOG10(Table1[[#This Row],[Mtb_NP_Prtn_count]]+1)</f>
        <v>0.3010299956639812</v>
      </c>
      <c r="G453">
        <f>(Table1[[#This Row],[log_Mtb_NP_Prtn_count]]-MIN(Table1[log_Mtb_NP_Prtn_count]))/(MAX(Table1[log_Mtb_NP_Prtn_count])-MIN(Table1[log_Mtb_NP_Prtn_count]))</f>
        <v>0.23137821315975918</v>
      </c>
      <c r="H453" t="s">
        <v>333</v>
      </c>
      <c r="I453">
        <v>1</v>
      </c>
      <c r="J453" t="s">
        <v>82</v>
      </c>
      <c r="K453">
        <v>0</v>
      </c>
      <c r="L453" t="s">
        <v>82</v>
      </c>
      <c r="M453">
        <v>0</v>
      </c>
      <c r="N453" t="s">
        <v>495</v>
      </c>
      <c r="O453" t="s">
        <v>496</v>
      </c>
      <c r="P453" t="s">
        <v>496</v>
      </c>
      <c r="Q453" t="s">
        <v>496</v>
      </c>
      <c r="R453" t="s">
        <v>82</v>
      </c>
      <c r="S453">
        <v>0</v>
      </c>
      <c r="T453">
        <f>LOG10(Table1[[#This Row],[Locus_count]]+1)</f>
        <v>0</v>
      </c>
      <c r="U453">
        <f>(Table1[[#This Row],[log_Locus_count]]-MIN(Table1[log_Locus_count]))/(MAX(Table1[log_Locus_count])-MIN(Table1[log_Locus_count]))</f>
        <v>0</v>
      </c>
      <c r="V453" t="s">
        <v>82</v>
      </c>
      <c r="W453">
        <v>0</v>
      </c>
      <c r="X453">
        <f>LOG10(Table1[[#This Row],[Alleles_count]]+1)</f>
        <v>0</v>
      </c>
      <c r="Y453">
        <f>(Table1[[#This Row],[log_Alleles_count]]-MIN(Table1[log_Alleles_count]))/(MAX(Table1[log_Alleles_count])-MIN(Table1[log_Alleles_count]))</f>
        <v>0</v>
      </c>
      <c r="Z453">
        <v>0</v>
      </c>
      <c r="AA453">
        <v>0</v>
      </c>
      <c r="AB453">
        <v>0</v>
      </c>
      <c r="AC453">
        <v>0</v>
      </c>
      <c r="AD453" t="s">
        <v>82</v>
      </c>
      <c r="AE453" t="s">
        <v>82</v>
      </c>
      <c r="AF453">
        <v>0</v>
      </c>
      <c r="AG453">
        <v>0.99270000000000003</v>
      </c>
      <c r="AH453" t="s">
        <v>530</v>
      </c>
      <c r="AI453" t="s">
        <v>333</v>
      </c>
      <c r="AJ453" s="1">
        <v>43831</v>
      </c>
      <c r="AK453">
        <v>1</v>
      </c>
      <c r="AL453" t="s">
        <v>234</v>
      </c>
      <c r="AM453" s="12">
        <v>2</v>
      </c>
      <c r="AN453">
        <f>(Table1[[#This Row],[HEG_expr_score]]-MIN(Table1[HEG_expr_score]))/(MAX(Table1[HEG_expr_score])-MIN(Table1[HEG_expr_score]))</f>
        <v>0.66666666666666663</v>
      </c>
      <c r="AO453">
        <f t="shared" si="7"/>
        <v>1.8907448798264257</v>
      </c>
      <c r="AP453">
        <v>585</v>
      </c>
    </row>
    <row r="454" spans="1:42" hidden="1" x14ac:dyDescent="0.3">
      <c r="A454">
        <v>155341</v>
      </c>
      <c r="B454" t="s">
        <v>1598</v>
      </c>
      <c r="C454">
        <f>LEN(Table1[[#This Row],[TCE_sequence]])</f>
        <v>20</v>
      </c>
      <c r="D454" t="s">
        <v>29</v>
      </c>
      <c r="E454">
        <v>1</v>
      </c>
      <c r="F454">
        <f>LOG10(Table1[[#This Row],[Mtb_NP_Prtn_count]]+1)</f>
        <v>0.3010299956639812</v>
      </c>
      <c r="G454">
        <f>(Table1[[#This Row],[log_Mtb_NP_Prtn_count]]-MIN(Table1[log_Mtb_NP_Prtn_count]))/(MAX(Table1[log_Mtb_NP_Prtn_count])-MIN(Table1[log_Mtb_NP_Prtn_count]))</f>
        <v>0.23137821315975918</v>
      </c>
      <c r="H454" t="s">
        <v>333</v>
      </c>
      <c r="I454">
        <v>1</v>
      </c>
      <c r="J454" t="s">
        <v>82</v>
      </c>
      <c r="K454">
        <v>0</v>
      </c>
      <c r="L454" t="s">
        <v>1215</v>
      </c>
      <c r="M454">
        <v>1</v>
      </c>
      <c r="N454" t="s">
        <v>496</v>
      </c>
      <c r="O454" t="s">
        <v>496</v>
      </c>
      <c r="P454" t="s">
        <v>495</v>
      </c>
      <c r="Q454" t="s">
        <v>496</v>
      </c>
      <c r="R454" t="s">
        <v>394</v>
      </c>
      <c r="S454">
        <v>4</v>
      </c>
      <c r="T454">
        <f>LOG10(Table1[[#This Row],[Locus_count]]+1)</f>
        <v>0.69897000433601886</v>
      </c>
      <c r="U454">
        <f>(Table1[[#This Row],[log_Locus_count]]-MIN(Table1[log_Locus_count]))/(MAX(Table1[log_Locus_count])-MIN(Table1[log_Locus_count]))</f>
        <v>0.77397603162912088</v>
      </c>
      <c r="V454" t="s">
        <v>1599</v>
      </c>
      <c r="W454">
        <v>38</v>
      </c>
      <c r="X454">
        <f>LOG10(Table1[[#This Row],[Alleles_count]]+1)</f>
        <v>1.5910646070264991</v>
      </c>
      <c r="Y454">
        <f>(Table1[[#This Row],[log_Alleles_count]]-MIN(Table1[log_Alleles_count]))/(MAX(Table1[log_Alleles_count])-MIN(Table1[log_Alleles_count]))</f>
        <v>0.78245599459197934</v>
      </c>
      <c r="Z454">
        <v>0.94069999999999998</v>
      </c>
      <c r="AA454">
        <v>0.91700000000000004</v>
      </c>
      <c r="AB454">
        <v>0.85109999999999997</v>
      </c>
      <c r="AC454">
        <v>0.80189999999999995</v>
      </c>
      <c r="AD454" t="s">
        <v>82</v>
      </c>
      <c r="AE454" t="s">
        <v>82</v>
      </c>
      <c r="AF454">
        <v>0</v>
      </c>
      <c r="AG454">
        <v>0.99270000000000003</v>
      </c>
      <c r="AH454" t="s">
        <v>530</v>
      </c>
      <c r="AI454" t="s">
        <v>333</v>
      </c>
      <c r="AJ454" t="s">
        <v>1253</v>
      </c>
      <c r="AK454">
        <v>1</v>
      </c>
      <c r="AL454" t="s">
        <v>234</v>
      </c>
      <c r="AM454" s="12">
        <v>2</v>
      </c>
      <c r="AN454">
        <f>(Table1[[#This Row],[HEG_expr_score]]-MIN(Table1[HEG_expr_score]))/(MAX(Table1[HEG_expr_score])-MIN(Table1[HEG_expr_score]))</f>
        <v>0.66666666666666663</v>
      </c>
      <c r="AO454">
        <f t="shared" si="7"/>
        <v>4.3878769060475262</v>
      </c>
      <c r="AP454">
        <v>119</v>
      </c>
    </row>
    <row r="455" spans="1:42" hidden="1" x14ac:dyDescent="0.3">
      <c r="A455">
        <v>155357</v>
      </c>
      <c r="B455" t="s">
        <v>1268</v>
      </c>
      <c r="C455">
        <f>LEN(Table1[[#This Row],[TCE_sequence]])</f>
        <v>20</v>
      </c>
      <c r="D455" t="s">
        <v>31</v>
      </c>
      <c r="E455">
        <v>1</v>
      </c>
      <c r="F455">
        <f>LOG10(Table1[[#This Row],[Mtb_NP_Prtn_count]]+1)</f>
        <v>0.3010299956639812</v>
      </c>
      <c r="G455">
        <f>(Table1[[#This Row],[log_Mtb_NP_Prtn_count]]-MIN(Table1[log_Mtb_NP_Prtn_count]))/(MAX(Table1[log_Mtb_NP_Prtn_count])-MIN(Table1[log_Mtb_NP_Prtn_count]))</f>
        <v>0.23137821315975918</v>
      </c>
      <c r="H455" t="s">
        <v>310</v>
      </c>
      <c r="I455">
        <v>1</v>
      </c>
      <c r="J455" t="s">
        <v>82</v>
      </c>
      <c r="K455">
        <v>0</v>
      </c>
      <c r="L455" t="s">
        <v>82</v>
      </c>
      <c r="M455">
        <v>0</v>
      </c>
      <c r="N455" t="s">
        <v>495</v>
      </c>
      <c r="O455" t="s">
        <v>496</v>
      </c>
      <c r="P455" t="s">
        <v>496</v>
      </c>
      <c r="Q455" t="s">
        <v>496</v>
      </c>
      <c r="R455" t="s">
        <v>433</v>
      </c>
      <c r="S455">
        <v>6</v>
      </c>
      <c r="T455">
        <f>LOG10(Table1[[#This Row],[Locus_count]]+1)</f>
        <v>0.84509804001425681</v>
      </c>
      <c r="U455">
        <f>(Table1[[#This Row],[log_Locus_count]]-MIN(Table1[log_Locus_count]))/(MAX(Table1[log_Locus_count])-MIN(Table1[log_Locus_count]))</f>
        <v>0.93578497401920135</v>
      </c>
      <c r="V455" t="s">
        <v>1269</v>
      </c>
      <c r="W455">
        <v>61</v>
      </c>
      <c r="X455">
        <f>LOG10(Table1[[#This Row],[Alleles_count]]+1)</f>
        <v>1.7923916894982539</v>
      </c>
      <c r="Y455">
        <f>(Table1[[#This Row],[log_Alleles_count]]-MIN(Table1[log_Alleles_count]))/(MAX(Table1[log_Alleles_count])-MIN(Table1[log_Alleles_count]))</f>
        <v>0.88146491092262502</v>
      </c>
      <c r="Z455">
        <v>1</v>
      </c>
      <c r="AA455">
        <v>1</v>
      </c>
      <c r="AB455">
        <v>0.97060000000000002</v>
      </c>
      <c r="AC455">
        <v>0.91959999999999997</v>
      </c>
      <c r="AD455" t="s">
        <v>82</v>
      </c>
      <c r="AE455" t="s">
        <v>82</v>
      </c>
      <c r="AF455">
        <v>0</v>
      </c>
      <c r="AG455">
        <v>1</v>
      </c>
      <c r="AH455" t="s">
        <v>563</v>
      </c>
      <c r="AI455" t="s">
        <v>310</v>
      </c>
      <c r="AJ455" t="s">
        <v>1253</v>
      </c>
      <c r="AK455">
        <v>1</v>
      </c>
      <c r="AL455" t="s">
        <v>234</v>
      </c>
      <c r="AM455" s="10">
        <v>2</v>
      </c>
      <c r="AN455">
        <f>(Table1[[#This Row],[HEG_expr_score]]-MIN(Table1[HEG_expr_score]))/(MAX(Table1[HEG_expr_score])-MIN(Table1[HEG_expr_score]))</f>
        <v>0.66666666666666663</v>
      </c>
      <c r="AO455">
        <f t="shared" si="7"/>
        <v>4.7152947647682524</v>
      </c>
      <c r="AP455">
        <v>22</v>
      </c>
    </row>
    <row r="456" spans="1:42" hidden="1" x14ac:dyDescent="0.3">
      <c r="A456">
        <v>155470</v>
      </c>
      <c r="B456" t="s">
        <v>1836</v>
      </c>
      <c r="C456">
        <f>LEN(Table1[[#This Row],[TCE_sequence]])</f>
        <v>20</v>
      </c>
      <c r="D456" t="s">
        <v>29</v>
      </c>
      <c r="E456">
        <v>1</v>
      </c>
      <c r="F456">
        <f>LOG10(Table1[[#This Row],[Mtb_NP_Prtn_count]]+1)</f>
        <v>0.3010299956639812</v>
      </c>
      <c r="G456">
        <f>(Table1[[#This Row],[log_Mtb_NP_Prtn_count]]-MIN(Table1[log_Mtb_NP_Prtn_count]))/(MAX(Table1[log_Mtb_NP_Prtn_count])-MIN(Table1[log_Mtb_NP_Prtn_count]))</f>
        <v>0.23137821315975918</v>
      </c>
      <c r="H456" t="s">
        <v>333</v>
      </c>
      <c r="I456">
        <v>1</v>
      </c>
      <c r="J456" t="s">
        <v>82</v>
      </c>
      <c r="K456">
        <v>0</v>
      </c>
      <c r="L456" t="s">
        <v>82</v>
      </c>
      <c r="M456">
        <v>0</v>
      </c>
      <c r="N456" t="s">
        <v>495</v>
      </c>
      <c r="O456" t="s">
        <v>496</v>
      </c>
      <c r="P456" t="s">
        <v>496</v>
      </c>
      <c r="Q456" t="s">
        <v>496</v>
      </c>
      <c r="R456" t="s">
        <v>390</v>
      </c>
      <c r="S456">
        <v>4</v>
      </c>
      <c r="T456">
        <f>LOG10(Table1[[#This Row],[Locus_count]]+1)</f>
        <v>0.69897000433601886</v>
      </c>
      <c r="U456">
        <f>(Table1[[#This Row],[log_Locus_count]]-MIN(Table1[log_Locus_count]))/(MAX(Table1[log_Locus_count])-MIN(Table1[log_Locus_count]))</f>
        <v>0.77397603162912088</v>
      </c>
      <c r="V456" t="s">
        <v>1837</v>
      </c>
      <c r="W456">
        <v>22</v>
      </c>
      <c r="X456">
        <f>LOG10(Table1[[#This Row],[Alleles_count]]+1)</f>
        <v>1.3617278360175928</v>
      </c>
      <c r="Y456">
        <f>(Table1[[#This Row],[log_Alleles_count]]-MIN(Table1[log_Alleles_count]))/(MAX(Table1[log_Alleles_count])-MIN(Table1[log_Alleles_count]))</f>
        <v>0.66967243416092381</v>
      </c>
      <c r="Z456">
        <v>0.92149999999999999</v>
      </c>
      <c r="AA456">
        <v>0.88839999999999997</v>
      </c>
      <c r="AB456">
        <v>0.93510000000000004</v>
      </c>
      <c r="AC456">
        <v>0.4844</v>
      </c>
      <c r="AD456" t="s">
        <v>82</v>
      </c>
      <c r="AE456" t="s">
        <v>82</v>
      </c>
      <c r="AF456">
        <v>0</v>
      </c>
      <c r="AG456">
        <v>0.99270000000000003</v>
      </c>
      <c r="AH456" t="s">
        <v>530</v>
      </c>
      <c r="AI456" t="s">
        <v>333</v>
      </c>
      <c r="AJ456" t="s">
        <v>1376</v>
      </c>
      <c r="AK456">
        <v>1</v>
      </c>
      <c r="AL456" t="s">
        <v>234</v>
      </c>
      <c r="AM456" s="12">
        <v>2</v>
      </c>
      <c r="AN456">
        <f>(Table1[[#This Row],[HEG_expr_score]]-MIN(Table1[HEG_expr_score]))/(MAX(Table1[HEG_expr_score])-MIN(Table1[HEG_expr_score]))</f>
        <v>0.66666666666666663</v>
      </c>
      <c r="AO456">
        <f t="shared" si="7"/>
        <v>4.2558933456164709</v>
      </c>
      <c r="AP456">
        <v>186</v>
      </c>
    </row>
    <row r="457" spans="1:42" hidden="1" x14ac:dyDescent="0.3">
      <c r="A457">
        <v>155504</v>
      </c>
      <c r="B457" t="s">
        <v>2846</v>
      </c>
      <c r="C457">
        <f>LEN(Table1[[#This Row],[TCE_sequence]])</f>
        <v>9</v>
      </c>
      <c r="D457" t="s">
        <v>31</v>
      </c>
      <c r="E457">
        <v>1</v>
      </c>
      <c r="F457">
        <f>LOG10(Table1[[#This Row],[Mtb_NP_Prtn_count]]+1)</f>
        <v>0.3010299956639812</v>
      </c>
      <c r="G457">
        <f>(Table1[[#This Row],[log_Mtb_NP_Prtn_count]]-MIN(Table1[log_Mtb_NP_Prtn_count]))/(MAX(Table1[log_Mtb_NP_Prtn_count])-MIN(Table1[log_Mtb_NP_Prtn_count]))</f>
        <v>0.23137821315975918</v>
      </c>
      <c r="H457" t="s">
        <v>310</v>
      </c>
      <c r="I457">
        <v>1</v>
      </c>
      <c r="J457" t="s">
        <v>82</v>
      </c>
      <c r="K457">
        <v>0</v>
      </c>
      <c r="L457" t="s">
        <v>82</v>
      </c>
      <c r="M457">
        <v>0</v>
      </c>
      <c r="N457" t="s">
        <v>495</v>
      </c>
      <c r="O457" t="s">
        <v>496</v>
      </c>
      <c r="P457" t="s">
        <v>496</v>
      </c>
      <c r="Q457" t="s">
        <v>496</v>
      </c>
      <c r="R457" t="s">
        <v>410</v>
      </c>
      <c r="S457">
        <v>1</v>
      </c>
      <c r="T457">
        <f>LOG10(Table1[[#This Row],[Locus_count]]+1)</f>
        <v>0.3010299956639812</v>
      </c>
      <c r="U457">
        <f>(Table1[[#This Row],[log_Locus_count]]-MIN(Table1[log_Locus_count]))/(MAX(Table1[log_Locus_count])-MIN(Table1[log_Locus_count]))</f>
        <v>0.33333333333333337</v>
      </c>
      <c r="V457" t="s">
        <v>954</v>
      </c>
      <c r="W457">
        <v>1</v>
      </c>
      <c r="X457">
        <f>LOG10(Table1[[#This Row],[Alleles_count]]+1)</f>
        <v>0.3010299956639812</v>
      </c>
      <c r="Y457">
        <f>(Table1[[#This Row],[log_Alleles_count]]-MIN(Table1[log_Alleles_count]))/(MAX(Table1[log_Alleles_count])-MIN(Table1[log_Alleles_count]))</f>
        <v>0.14804095548293261</v>
      </c>
      <c r="Z457">
        <v>0.1055</v>
      </c>
      <c r="AA457">
        <v>2.87E-2</v>
      </c>
      <c r="AB457">
        <v>3.8E-3</v>
      </c>
      <c r="AC457">
        <v>0</v>
      </c>
      <c r="AD457" t="s">
        <v>82</v>
      </c>
      <c r="AE457" t="s">
        <v>82</v>
      </c>
      <c r="AF457">
        <v>0</v>
      </c>
      <c r="AG457">
        <v>1</v>
      </c>
      <c r="AH457" t="s">
        <v>563</v>
      </c>
      <c r="AI457" t="s">
        <v>310</v>
      </c>
      <c r="AJ457" t="s">
        <v>2847</v>
      </c>
      <c r="AK457">
        <v>1</v>
      </c>
      <c r="AL457" t="s">
        <v>234</v>
      </c>
      <c r="AM457" s="12">
        <v>2</v>
      </c>
      <c r="AN457">
        <f>(Table1[[#This Row],[HEG_expr_score]]-MIN(Table1[HEG_expr_score]))/(MAX(Table1[HEG_expr_score])-MIN(Table1[HEG_expr_score]))</f>
        <v>0.66666666666666663</v>
      </c>
      <c r="AO457">
        <f t="shared" si="7"/>
        <v>2.4849191686426919</v>
      </c>
      <c r="AP457">
        <v>549</v>
      </c>
    </row>
    <row r="458" spans="1:42" hidden="1" x14ac:dyDescent="0.3">
      <c r="A458">
        <v>155542</v>
      </c>
      <c r="B458" t="s">
        <v>1398</v>
      </c>
      <c r="C458">
        <f>LEN(Table1[[#This Row],[TCE_sequence]])</f>
        <v>20</v>
      </c>
      <c r="D458" t="s">
        <v>29</v>
      </c>
      <c r="E458">
        <v>1</v>
      </c>
      <c r="F458">
        <f>LOG10(Table1[[#This Row],[Mtb_NP_Prtn_count]]+1)</f>
        <v>0.3010299956639812</v>
      </c>
      <c r="G458">
        <f>(Table1[[#This Row],[log_Mtb_NP_Prtn_count]]-MIN(Table1[log_Mtb_NP_Prtn_count]))/(MAX(Table1[log_Mtb_NP_Prtn_count])-MIN(Table1[log_Mtb_NP_Prtn_count]))</f>
        <v>0.23137821315975918</v>
      </c>
      <c r="H458" t="s">
        <v>333</v>
      </c>
      <c r="I458">
        <v>1</v>
      </c>
      <c r="J458" t="s">
        <v>82</v>
      </c>
      <c r="K458">
        <v>0</v>
      </c>
      <c r="L458" t="s">
        <v>82</v>
      </c>
      <c r="M458">
        <v>0</v>
      </c>
      <c r="N458" t="s">
        <v>495</v>
      </c>
      <c r="O458" t="s">
        <v>496</v>
      </c>
      <c r="P458" t="s">
        <v>496</v>
      </c>
      <c r="Q458" t="s">
        <v>496</v>
      </c>
      <c r="R458" t="s">
        <v>433</v>
      </c>
      <c r="S458">
        <v>6</v>
      </c>
      <c r="T458">
        <f>LOG10(Table1[[#This Row],[Locus_count]]+1)</f>
        <v>0.84509804001425681</v>
      </c>
      <c r="U458">
        <f>(Table1[[#This Row],[log_Locus_count]]-MIN(Table1[log_Locus_count]))/(MAX(Table1[log_Locus_count])-MIN(Table1[log_Locus_count]))</f>
        <v>0.93578497401920135</v>
      </c>
      <c r="V458" t="s">
        <v>1399</v>
      </c>
      <c r="W458">
        <v>26</v>
      </c>
      <c r="X458">
        <f>LOG10(Table1[[#This Row],[Alleles_count]]+1)</f>
        <v>1.4313637641589874</v>
      </c>
      <c r="Y458">
        <f>(Table1[[#This Row],[log_Alleles_count]]-MIN(Table1[log_Alleles_count]))/(MAX(Table1[log_Alleles_count])-MIN(Table1[log_Alleles_count]))</f>
        <v>0.70391808903413466</v>
      </c>
      <c r="Z458">
        <v>1</v>
      </c>
      <c r="AA458">
        <v>0.99970000000000003</v>
      </c>
      <c r="AB458">
        <v>0.91969999999999996</v>
      </c>
      <c r="AC458">
        <v>0.379</v>
      </c>
      <c r="AD458" t="s">
        <v>82</v>
      </c>
      <c r="AE458" t="s">
        <v>82</v>
      </c>
      <c r="AF458">
        <v>0</v>
      </c>
      <c r="AG458">
        <v>0.99270000000000003</v>
      </c>
      <c r="AH458" t="s">
        <v>530</v>
      </c>
      <c r="AI458" t="s">
        <v>333</v>
      </c>
      <c r="AJ458" t="s">
        <v>1313</v>
      </c>
      <c r="AK458">
        <v>1</v>
      </c>
      <c r="AL458" t="s">
        <v>234</v>
      </c>
      <c r="AM458" s="10">
        <v>2</v>
      </c>
      <c r="AN458">
        <f>(Table1[[#This Row],[HEG_expr_score]]-MIN(Table1[HEG_expr_score]))/(MAX(Table1[HEG_expr_score])-MIN(Table1[HEG_expr_score]))</f>
        <v>0.66666666666666663</v>
      </c>
      <c r="AO458">
        <f t="shared" si="7"/>
        <v>4.5304479428797624</v>
      </c>
      <c r="AP458">
        <v>62</v>
      </c>
    </row>
    <row r="459" spans="1:42" hidden="1" x14ac:dyDescent="0.3">
      <c r="A459">
        <v>155585</v>
      </c>
      <c r="B459" t="s">
        <v>2464</v>
      </c>
      <c r="C459">
        <f>LEN(Table1[[#This Row],[TCE_sequence]])</f>
        <v>20</v>
      </c>
      <c r="D459" t="s">
        <v>29</v>
      </c>
      <c r="E459">
        <v>1</v>
      </c>
      <c r="F459">
        <f>LOG10(Table1[[#This Row],[Mtb_NP_Prtn_count]]+1)</f>
        <v>0.3010299956639812</v>
      </c>
      <c r="G459">
        <f>(Table1[[#This Row],[log_Mtb_NP_Prtn_count]]-MIN(Table1[log_Mtb_NP_Prtn_count]))/(MAX(Table1[log_Mtb_NP_Prtn_count])-MIN(Table1[log_Mtb_NP_Prtn_count]))</f>
        <v>0.23137821315975918</v>
      </c>
      <c r="H459" t="s">
        <v>333</v>
      </c>
      <c r="I459">
        <v>1</v>
      </c>
      <c r="J459" t="s">
        <v>82</v>
      </c>
      <c r="K459">
        <v>0</v>
      </c>
      <c r="L459" t="s">
        <v>82</v>
      </c>
      <c r="M459">
        <v>0</v>
      </c>
      <c r="N459" t="s">
        <v>495</v>
      </c>
      <c r="O459" t="s">
        <v>496</v>
      </c>
      <c r="P459" t="s">
        <v>496</v>
      </c>
      <c r="Q459" t="s">
        <v>496</v>
      </c>
      <c r="R459" t="s">
        <v>417</v>
      </c>
      <c r="S459">
        <v>1</v>
      </c>
      <c r="T459">
        <f>LOG10(Table1[[#This Row],[Locus_count]]+1)</f>
        <v>0.3010299956639812</v>
      </c>
      <c r="U459">
        <f>(Table1[[#This Row],[log_Locus_count]]-MIN(Table1[log_Locus_count]))/(MAX(Table1[log_Locus_count])-MIN(Table1[log_Locus_count]))</f>
        <v>0.33333333333333337</v>
      </c>
      <c r="V459" t="s">
        <v>2465</v>
      </c>
      <c r="W459">
        <v>3</v>
      </c>
      <c r="X459">
        <f>LOG10(Table1[[#This Row],[Alleles_count]]+1)</f>
        <v>0.6020599913279624</v>
      </c>
      <c r="Y459">
        <f>(Table1[[#This Row],[log_Alleles_count]]-MIN(Table1[log_Alleles_count]))/(MAX(Table1[log_Alleles_count])-MIN(Table1[log_Alleles_count]))</f>
        <v>0.29608191096586522</v>
      </c>
      <c r="Z459">
        <v>0.7944</v>
      </c>
      <c r="AA459">
        <v>0.68779999999999997</v>
      </c>
      <c r="AB459">
        <v>0.60729999999999995</v>
      </c>
      <c r="AC459">
        <v>0.27589999999999998</v>
      </c>
      <c r="AD459" t="s">
        <v>82</v>
      </c>
      <c r="AE459" t="s">
        <v>82</v>
      </c>
      <c r="AF459">
        <v>0</v>
      </c>
      <c r="AG459">
        <v>0.99270000000000003</v>
      </c>
      <c r="AH459" t="s">
        <v>530</v>
      </c>
      <c r="AI459" t="s">
        <v>333</v>
      </c>
      <c r="AJ459" t="s">
        <v>2466</v>
      </c>
      <c r="AK459">
        <v>1</v>
      </c>
      <c r="AL459" t="s">
        <v>234</v>
      </c>
      <c r="AM459" s="12">
        <v>2</v>
      </c>
      <c r="AN459">
        <f>(Table1[[#This Row],[HEG_expr_score]]-MIN(Table1[HEG_expr_score]))/(MAX(Table1[HEG_expr_score])-MIN(Table1[HEG_expr_score]))</f>
        <v>0.66666666666666663</v>
      </c>
      <c r="AO459">
        <f t="shared" si="7"/>
        <v>3.3145601241256242</v>
      </c>
      <c r="AP459">
        <v>422</v>
      </c>
    </row>
    <row r="460" spans="1:42" hidden="1" x14ac:dyDescent="0.3">
      <c r="A460">
        <v>155594</v>
      </c>
      <c r="B460" t="s">
        <v>1461</v>
      </c>
      <c r="C460">
        <f>LEN(Table1[[#This Row],[TCE_sequence]])</f>
        <v>20</v>
      </c>
      <c r="D460" t="s">
        <v>29</v>
      </c>
      <c r="E460">
        <v>1</v>
      </c>
      <c r="F460">
        <f>LOG10(Table1[[#This Row],[Mtb_NP_Prtn_count]]+1)</f>
        <v>0.3010299956639812</v>
      </c>
      <c r="G460">
        <f>(Table1[[#This Row],[log_Mtb_NP_Prtn_count]]-MIN(Table1[log_Mtb_NP_Prtn_count]))/(MAX(Table1[log_Mtb_NP_Prtn_count])-MIN(Table1[log_Mtb_NP_Prtn_count]))</f>
        <v>0.23137821315975918</v>
      </c>
      <c r="H460" t="s">
        <v>333</v>
      </c>
      <c r="I460">
        <v>1</v>
      </c>
      <c r="J460" t="s">
        <v>82</v>
      </c>
      <c r="K460">
        <v>0</v>
      </c>
      <c r="L460" t="s">
        <v>82</v>
      </c>
      <c r="M460">
        <v>0</v>
      </c>
      <c r="N460" t="s">
        <v>495</v>
      </c>
      <c r="O460" t="s">
        <v>496</v>
      </c>
      <c r="P460" t="s">
        <v>496</v>
      </c>
      <c r="Q460" t="s">
        <v>496</v>
      </c>
      <c r="R460" t="s">
        <v>391</v>
      </c>
      <c r="S460">
        <v>5</v>
      </c>
      <c r="T460">
        <f>LOG10(Table1[[#This Row],[Locus_count]]+1)</f>
        <v>0.77815125038364363</v>
      </c>
      <c r="U460">
        <f>(Table1[[#This Row],[log_Locus_count]]-MIN(Table1[log_Locus_count]))/(MAX(Table1[log_Locus_count])-MIN(Table1[log_Locus_count]))</f>
        <v>0.8616541669070521</v>
      </c>
      <c r="V460" t="s">
        <v>1462</v>
      </c>
      <c r="W460">
        <v>32</v>
      </c>
      <c r="X460">
        <f>LOG10(Table1[[#This Row],[Alleles_count]]+1)</f>
        <v>1.5185139398778875</v>
      </c>
      <c r="Y460">
        <f>(Table1[[#This Row],[log_Alleles_count]]-MIN(Table1[log_Alleles_count]))/(MAX(Table1[log_Alleles_count])-MIN(Table1[log_Alleles_count]))</f>
        <v>0.74677692526231187</v>
      </c>
      <c r="Z460">
        <v>0.98209999999999997</v>
      </c>
      <c r="AA460">
        <v>0.94540000000000002</v>
      </c>
      <c r="AB460">
        <v>0.94059999999999999</v>
      </c>
      <c r="AC460">
        <v>0.76729999999999998</v>
      </c>
      <c r="AD460" t="s">
        <v>82</v>
      </c>
      <c r="AE460" t="s">
        <v>82</v>
      </c>
      <c r="AF460">
        <v>0</v>
      </c>
      <c r="AG460">
        <v>0.98529999999999995</v>
      </c>
      <c r="AH460" t="s">
        <v>703</v>
      </c>
      <c r="AI460" t="s">
        <v>333</v>
      </c>
      <c r="AJ460" t="s">
        <v>1463</v>
      </c>
      <c r="AK460">
        <v>1</v>
      </c>
      <c r="AL460" t="s">
        <v>234</v>
      </c>
      <c r="AM460" s="10">
        <v>2</v>
      </c>
      <c r="AN460">
        <f>(Table1[[#This Row],[HEG_expr_score]]-MIN(Table1[HEG_expr_score]))/(MAX(Table1[HEG_expr_score])-MIN(Table1[HEG_expr_score]))</f>
        <v>0.66666666666666663</v>
      </c>
      <c r="AO460">
        <f t="shared" si="7"/>
        <v>4.4738759719957901</v>
      </c>
      <c r="AP460">
        <v>80</v>
      </c>
    </row>
    <row r="461" spans="1:42" hidden="1" x14ac:dyDescent="0.3">
      <c r="A461">
        <v>155656</v>
      </c>
      <c r="B461" t="s">
        <v>1242</v>
      </c>
      <c r="C461">
        <f>LEN(Table1[[#This Row],[TCE_sequence]])</f>
        <v>20</v>
      </c>
      <c r="D461" t="s">
        <v>31</v>
      </c>
      <c r="E461">
        <v>1</v>
      </c>
      <c r="F461">
        <f>LOG10(Table1[[#This Row],[Mtb_NP_Prtn_count]]+1)</f>
        <v>0.3010299956639812</v>
      </c>
      <c r="G461">
        <f>(Table1[[#This Row],[log_Mtb_NP_Prtn_count]]-MIN(Table1[log_Mtb_NP_Prtn_count]))/(MAX(Table1[log_Mtb_NP_Prtn_count])-MIN(Table1[log_Mtb_NP_Prtn_count]))</f>
        <v>0.23137821315975918</v>
      </c>
      <c r="H461" t="s">
        <v>310</v>
      </c>
      <c r="I461">
        <v>1</v>
      </c>
      <c r="J461" t="s">
        <v>82</v>
      </c>
      <c r="K461">
        <v>0</v>
      </c>
      <c r="L461" t="s">
        <v>82</v>
      </c>
      <c r="M461">
        <v>0</v>
      </c>
      <c r="N461" t="s">
        <v>495</v>
      </c>
      <c r="O461" t="s">
        <v>496</v>
      </c>
      <c r="P461" t="s">
        <v>496</v>
      </c>
      <c r="Q461" t="s">
        <v>496</v>
      </c>
      <c r="R461" t="s">
        <v>412</v>
      </c>
      <c r="S461">
        <v>7</v>
      </c>
      <c r="T461">
        <f>LOG10(Table1[[#This Row],[Locus_count]]+1)</f>
        <v>0.90308998699194354</v>
      </c>
      <c r="U461">
        <f>(Table1[[#This Row],[log_Locus_count]]-MIN(Table1[log_Locus_count]))/(MAX(Table1[log_Locus_count])-MIN(Table1[log_Locus_count]))</f>
        <v>1</v>
      </c>
      <c r="V461" t="s">
        <v>1243</v>
      </c>
      <c r="W461">
        <v>58</v>
      </c>
      <c r="X461">
        <f>LOG10(Table1[[#This Row],[Alleles_count]]+1)</f>
        <v>1.7708520116421442</v>
      </c>
      <c r="Y461">
        <f>(Table1[[#This Row],[log_Alleles_count]]-MIN(Table1[log_Alleles_count]))/(MAX(Table1[log_Alleles_count])-MIN(Table1[log_Alleles_count]))</f>
        <v>0.87087209779255936</v>
      </c>
      <c r="Z461">
        <v>1</v>
      </c>
      <c r="AA461">
        <v>0.99990000000000001</v>
      </c>
      <c r="AB461">
        <v>0.98850000000000005</v>
      </c>
      <c r="AC461">
        <v>0.87570000000000003</v>
      </c>
      <c r="AD461" t="s">
        <v>82</v>
      </c>
      <c r="AE461" t="s">
        <v>82</v>
      </c>
      <c r="AF461">
        <v>0</v>
      </c>
      <c r="AG461">
        <v>1</v>
      </c>
      <c r="AH461" t="s">
        <v>563</v>
      </c>
      <c r="AI461" t="s">
        <v>310</v>
      </c>
      <c r="AJ461" t="s">
        <v>1244</v>
      </c>
      <c r="AK461">
        <v>1</v>
      </c>
      <c r="AL461" t="s">
        <v>234</v>
      </c>
      <c r="AM461" s="10">
        <v>2</v>
      </c>
      <c r="AN461">
        <f>(Table1[[#This Row],[HEG_expr_score]]-MIN(Table1[HEG_expr_score]))/(MAX(Table1[HEG_expr_score])-MIN(Table1[HEG_expr_score]))</f>
        <v>0.66666666666666663</v>
      </c>
      <c r="AO461">
        <f t="shared" si="7"/>
        <v>4.7689169776189857</v>
      </c>
      <c r="AP461">
        <v>16</v>
      </c>
    </row>
    <row r="462" spans="1:42" hidden="1" x14ac:dyDescent="0.3">
      <c r="A462">
        <v>155698</v>
      </c>
      <c r="B462" t="s">
        <v>1454</v>
      </c>
      <c r="C462">
        <f>LEN(Table1[[#This Row],[TCE_sequence]])</f>
        <v>20</v>
      </c>
      <c r="D462" t="s">
        <v>31</v>
      </c>
      <c r="E462">
        <v>1</v>
      </c>
      <c r="F462">
        <f>LOG10(Table1[[#This Row],[Mtb_NP_Prtn_count]]+1)</f>
        <v>0.3010299956639812</v>
      </c>
      <c r="G462">
        <f>(Table1[[#This Row],[log_Mtb_NP_Prtn_count]]-MIN(Table1[log_Mtb_NP_Prtn_count]))/(MAX(Table1[log_Mtb_NP_Prtn_count])-MIN(Table1[log_Mtb_NP_Prtn_count]))</f>
        <v>0.23137821315975918</v>
      </c>
      <c r="H462" t="s">
        <v>310</v>
      </c>
      <c r="I462">
        <v>1</v>
      </c>
      <c r="J462" t="s">
        <v>82</v>
      </c>
      <c r="K462">
        <v>0</v>
      </c>
      <c r="L462" t="s">
        <v>82</v>
      </c>
      <c r="M462">
        <v>0</v>
      </c>
      <c r="N462" t="s">
        <v>495</v>
      </c>
      <c r="O462" t="s">
        <v>496</v>
      </c>
      <c r="P462" t="s">
        <v>496</v>
      </c>
      <c r="Q462" t="s">
        <v>496</v>
      </c>
      <c r="R462" t="s">
        <v>416</v>
      </c>
      <c r="S462">
        <v>4</v>
      </c>
      <c r="T462">
        <f>LOG10(Table1[[#This Row],[Locus_count]]+1)</f>
        <v>0.69897000433601886</v>
      </c>
      <c r="U462">
        <f>(Table1[[#This Row],[log_Locus_count]]-MIN(Table1[log_Locus_count]))/(MAX(Table1[log_Locus_count])-MIN(Table1[log_Locus_count]))</f>
        <v>0.77397603162912088</v>
      </c>
      <c r="V462" t="s">
        <v>1455</v>
      </c>
      <c r="W462">
        <v>43</v>
      </c>
      <c r="X462">
        <f>LOG10(Table1[[#This Row],[Alleles_count]]+1)</f>
        <v>1.6434526764861874</v>
      </c>
      <c r="Y462">
        <f>(Table1[[#This Row],[log_Alleles_count]]-MIN(Table1[log_Alleles_count]))/(MAX(Table1[log_Alleles_count])-MIN(Table1[log_Alleles_count]))</f>
        <v>0.80821947321679888</v>
      </c>
      <c r="Z462">
        <v>1</v>
      </c>
      <c r="AA462">
        <v>0.99990000000000001</v>
      </c>
      <c r="AB462">
        <v>0.98329999999999995</v>
      </c>
      <c r="AC462">
        <v>0.65459999999999996</v>
      </c>
      <c r="AD462" t="s">
        <v>82</v>
      </c>
      <c r="AE462" t="s">
        <v>82</v>
      </c>
      <c r="AF462">
        <v>0</v>
      </c>
      <c r="AG462">
        <v>1</v>
      </c>
      <c r="AH462" t="s">
        <v>563</v>
      </c>
      <c r="AI462" t="s">
        <v>310</v>
      </c>
      <c r="AJ462" t="s">
        <v>767</v>
      </c>
      <c r="AK462">
        <v>1</v>
      </c>
      <c r="AL462" t="s">
        <v>234</v>
      </c>
      <c r="AM462" s="12">
        <v>2</v>
      </c>
      <c r="AN462">
        <f>(Table1[[#This Row],[HEG_expr_score]]-MIN(Table1[HEG_expr_score]))/(MAX(Table1[HEG_expr_score])-MIN(Table1[HEG_expr_score]))</f>
        <v>0.66666666666666663</v>
      </c>
      <c r="AO462">
        <f t="shared" si="7"/>
        <v>4.4802403846723458</v>
      </c>
      <c r="AP462">
        <v>78</v>
      </c>
    </row>
    <row r="463" spans="1:42" hidden="1" x14ac:dyDescent="0.3">
      <c r="A463">
        <v>155711</v>
      </c>
      <c r="B463" t="s">
        <v>2806</v>
      </c>
      <c r="C463">
        <f>LEN(Table1[[#This Row],[TCE_sequence]])</f>
        <v>9</v>
      </c>
      <c r="D463" t="s">
        <v>28</v>
      </c>
      <c r="E463">
        <v>1</v>
      </c>
      <c r="F463">
        <f>LOG10(Table1[[#This Row],[Mtb_NP_Prtn_count]]+1)</f>
        <v>0.3010299956639812</v>
      </c>
      <c r="G463">
        <f>(Table1[[#This Row],[log_Mtb_NP_Prtn_count]]-MIN(Table1[log_Mtb_NP_Prtn_count]))/(MAX(Table1[log_Mtb_NP_Prtn_count])-MIN(Table1[log_Mtb_NP_Prtn_count]))</f>
        <v>0.23137821315975918</v>
      </c>
      <c r="H463" t="s">
        <v>309</v>
      </c>
      <c r="I463">
        <v>1</v>
      </c>
      <c r="J463" t="s">
        <v>82</v>
      </c>
      <c r="K463">
        <v>0</v>
      </c>
      <c r="L463" t="s">
        <v>82</v>
      </c>
      <c r="M463">
        <v>0</v>
      </c>
      <c r="N463" t="s">
        <v>495</v>
      </c>
      <c r="O463" t="s">
        <v>496</v>
      </c>
      <c r="P463" t="s">
        <v>496</v>
      </c>
      <c r="Q463" t="s">
        <v>496</v>
      </c>
      <c r="R463" t="s">
        <v>383</v>
      </c>
      <c r="S463">
        <v>1</v>
      </c>
      <c r="T463">
        <f>LOG10(Table1[[#This Row],[Locus_count]]+1)</f>
        <v>0.3010299956639812</v>
      </c>
      <c r="U463">
        <f>(Table1[[#This Row],[log_Locus_count]]-MIN(Table1[log_Locus_count]))/(MAX(Table1[log_Locus_count])-MIN(Table1[log_Locus_count]))</f>
        <v>0.33333333333333337</v>
      </c>
      <c r="V463" t="s">
        <v>2807</v>
      </c>
      <c r="W463">
        <v>2</v>
      </c>
      <c r="X463">
        <f>LOG10(Table1[[#This Row],[Alleles_count]]+1)</f>
        <v>0.47712125471966244</v>
      </c>
      <c r="Y463">
        <f>(Table1[[#This Row],[log_Alleles_count]]-MIN(Table1[log_Alleles_count]))/(MAX(Table1[log_Alleles_count])-MIN(Table1[log_Alleles_count]))</f>
        <v>0.23463936301137822</v>
      </c>
      <c r="Z463">
        <v>6.3399999999999998E-2</v>
      </c>
      <c r="AA463">
        <v>5.0799999999999998E-2</v>
      </c>
      <c r="AB463">
        <v>2.1299999999999999E-2</v>
      </c>
      <c r="AC463">
        <v>0</v>
      </c>
      <c r="AD463" t="s">
        <v>82</v>
      </c>
      <c r="AE463" t="s">
        <v>82</v>
      </c>
      <c r="AF463">
        <v>0</v>
      </c>
      <c r="AG463">
        <v>1</v>
      </c>
      <c r="AH463" t="s">
        <v>563</v>
      </c>
      <c r="AI463" t="s">
        <v>309</v>
      </c>
      <c r="AJ463" t="s">
        <v>2808</v>
      </c>
      <c r="AK463">
        <v>1</v>
      </c>
      <c r="AL463" t="s">
        <v>234</v>
      </c>
      <c r="AM463" s="10">
        <v>2</v>
      </c>
      <c r="AN463">
        <f>(Table1[[#This Row],[HEG_expr_score]]-MIN(Table1[HEG_expr_score]))/(MAX(Table1[HEG_expr_score])-MIN(Table1[HEG_expr_score]))</f>
        <v>0.66666666666666663</v>
      </c>
      <c r="AO463">
        <f t="shared" si="7"/>
        <v>2.5294175761711375</v>
      </c>
      <c r="AP463">
        <v>540</v>
      </c>
    </row>
    <row r="464" spans="1:42" hidden="1" x14ac:dyDescent="0.3">
      <c r="A464">
        <v>155718</v>
      </c>
      <c r="B464" t="s">
        <v>2696</v>
      </c>
      <c r="C464">
        <f>LEN(Table1[[#This Row],[TCE_sequence]])</f>
        <v>20</v>
      </c>
      <c r="D464" t="s">
        <v>29</v>
      </c>
      <c r="E464">
        <v>1</v>
      </c>
      <c r="F464">
        <f>LOG10(Table1[[#This Row],[Mtb_NP_Prtn_count]]+1)</f>
        <v>0.3010299956639812</v>
      </c>
      <c r="G464">
        <f>(Table1[[#This Row],[log_Mtb_NP_Prtn_count]]-MIN(Table1[log_Mtb_NP_Prtn_count]))/(MAX(Table1[log_Mtb_NP_Prtn_count])-MIN(Table1[log_Mtb_NP_Prtn_count]))</f>
        <v>0.23137821315975918</v>
      </c>
      <c r="H464" t="s">
        <v>333</v>
      </c>
      <c r="I464">
        <v>1</v>
      </c>
      <c r="J464" t="s">
        <v>82</v>
      </c>
      <c r="K464">
        <v>0</v>
      </c>
      <c r="L464" t="s">
        <v>82</v>
      </c>
      <c r="M464">
        <v>0</v>
      </c>
      <c r="N464" t="s">
        <v>495</v>
      </c>
      <c r="O464" t="s">
        <v>496</v>
      </c>
      <c r="P464" t="s">
        <v>496</v>
      </c>
      <c r="Q464" t="s">
        <v>496</v>
      </c>
      <c r="R464" t="s">
        <v>409</v>
      </c>
      <c r="S464">
        <v>1</v>
      </c>
      <c r="T464">
        <f>LOG10(Table1[[#This Row],[Locus_count]]+1)</f>
        <v>0.3010299956639812</v>
      </c>
      <c r="U464">
        <f>(Table1[[#This Row],[log_Locus_count]]-MIN(Table1[log_Locus_count]))/(MAX(Table1[log_Locus_count])-MIN(Table1[log_Locus_count]))</f>
        <v>0.33333333333333337</v>
      </c>
      <c r="V464" t="s">
        <v>2697</v>
      </c>
      <c r="W464">
        <v>4</v>
      </c>
      <c r="X464">
        <f>LOG10(Table1[[#This Row],[Alleles_count]]+1)</f>
        <v>0.69897000433601886</v>
      </c>
      <c r="Y464">
        <f>(Table1[[#This Row],[log_Alleles_count]]-MIN(Table1[log_Alleles_count]))/(MAX(Table1[log_Alleles_count])-MIN(Table1[log_Alleles_count]))</f>
        <v>0.34374045372979056</v>
      </c>
      <c r="Z464">
        <v>0.1812</v>
      </c>
      <c r="AA464">
        <v>0.13669999999999999</v>
      </c>
      <c r="AB464">
        <v>8.2400000000000001E-2</v>
      </c>
      <c r="AC464">
        <v>8.77E-2</v>
      </c>
      <c r="AD464" t="s">
        <v>82</v>
      </c>
      <c r="AE464" t="s">
        <v>82</v>
      </c>
      <c r="AF464">
        <v>0</v>
      </c>
      <c r="AG464">
        <v>0.99270000000000003</v>
      </c>
      <c r="AH464" t="s">
        <v>530</v>
      </c>
      <c r="AI464" t="s">
        <v>333</v>
      </c>
      <c r="AJ464" t="s">
        <v>729</v>
      </c>
      <c r="AK464">
        <v>1</v>
      </c>
      <c r="AL464" t="s">
        <v>234</v>
      </c>
      <c r="AM464" s="10">
        <v>2</v>
      </c>
      <c r="AN464">
        <f>(Table1[[#This Row],[HEG_expr_score]]-MIN(Table1[HEG_expr_score]))/(MAX(Table1[HEG_expr_score])-MIN(Table1[HEG_expr_score]))</f>
        <v>0.66666666666666663</v>
      </c>
      <c r="AO464">
        <f t="shared" si="7"/>
        <v>2.7490186668895498</v>
      </c>
      <c r="AP464">
        <v>506</v>
      </c>
    </row>
    <row r="465" spans="1:42" hidden="1" x14ac:dyDescent="0.3">
      <c r="A465">
        <v>155735</v>
      </c>
      <c r="B465" t="s">
        <v>1341</v>
      </c>
      <c r="C465">
        <f>LEN(Table1[[#This Row],[TCE_sequence]])</f>
        <v>20</v>
      </c>
      <c r="D465" t="s">
        <v>29</v>
      </c>
      <c r="E465">
        <v>1</v>
      </c>
      <c r="F465">
        <f>LOG10(Table1[[#This Row],[Mtb_NP_Prtn_count]]+1)</f>
        <v>0.3010299956639812</v>
      </c>
      <c r="G465">
        <f>(Table1[[#This Row],[log_Mtb_NP_Prtn_count]]-MIN(Table1[log_Mtb_NP_Prtn_count]))/(MAX(Table1[log_Mtb_NP_Prtn_count])-MIN(Table1[log_Mtb_NP_Prtn_count]))</f>
        <v>0.23137821315975918</v>
      </c>
      <c r="H465" t="s">
        <v>333</v>
      </c>
      <c r="I465">
        <v>1</v>
      </c>
      <c r="J465" t="s">
        <v>82</v>
      </c>
      <c r="K465">
        <v>0</v>
      </c>
      <c r="L465" t="s">
        <v>1215</v>
      </c>
      <c r="M465">
        <v>1</v>
      </c>
      <c r="N465" t="s">
        <v>496</v>
      </c>
      <c r="O465" t="s">
        <v>496</v>
      </c>
      <c r="P465" t="s">
        <v>495</v>
      </c>
      <c r="Q465" t="s">
        <v>496</v>
      </c>
      <c r="R465" t="s">
        <v>441</v>
      </c>
      <c r="S465">
        <v>6</v>
      </c>
      <c r="T465">
        <f>LOG10(Table1[[#This Row],[Locus_count]]+1)</f>
        <v>0.84509804001425681</v>
      </c>
      <c r="U465">
        <f>(Table1[[#This Row],[log_Locus_count]]-MIN(Table1[log_Locus_count]))/(MAX(Table1[log_Locus_count])-MIN(Table1[log_Locus_count]))</f>
        <v>0.93578497401920135</v>
      </c>
      <c r="V465" t="s">
        <v>1342</v>
      </c>
      <c r="W465">
        <v>38</v>
      </c>
      <c r="X465">
        <f>LOG10(Table1[[#This Row],[Alleles_count]]+1)</f>
        <v>1.5910646070264991</v>
      </c>
      <c r="Y465">
        <f>(Table1[[#This Row],[log_Alleles_count]]-MIN(Table1[log_Alleles_count]))/(MAX(Table1[log_Alleles_count])-MIN(Table1[log_Alleles_count]))</f>
        <v>0.78245599459197934</v>
      </c>
      <c r="Z465">
        <v>0.99990000000000001</v>
      </c>
      <c r="AA465">
        <v>0.99909999999999999</v>
      </c>
      <c r="AB465">
        <v>0.95089999999999997</v>
      </c>
      <c r="AC465">
        <v>0.72770000000000001</v>
      </c>
      <c r="AD465" t="s">
        <v>82</v>
      </c>
      <c r="AE465" t="s">
        <v>82</v>
      </c>
      <c r="AF465">
        <v>0</v>
      </c>
      <c r="AG465">
        <v>0.99270000000000003</v>
      </c>
      <c r="AH465" t="s">
        <v>530</v>
      </c>
      <c r="AI465" t="s">
        <v>333</v>
      </c>
      <c r="AJ465" t="s">
        <v>1343</v>
      </c>
      <c r="AK465">
        <v>1</v>
      </c>
      <c r="AL465" t="s">
        <v>234</v>
      </c>
      <c r="AM465" s="10">
        <v>2</v>
      </c>
      <c r="AN465">
        <f>(Table1[[#This Row],[HEG_expr_score]]-MIN(Table1[HEG_expr_score]))/(MAX(Table1[HEG_expr_score])-MIN(Table1[HEG_expr_score]))</f>
        <v>0.66666666666666663</v>
      </c>
      <c r="AO465">
        <f t="shared" si="7"/>
        <v>4.6088858484376072</v>
      </c>
      <c r="AP465">
        <v>45</v>
      </c>
    </row>
    <row r="466" spans="1:42" hidden="1" x14ac:dyDescent="0.3">
      <c r="A466">
        <v>155843</v>
      </c>
      <c r="B466" t="s">
        <v>853</v>
      </c>
      <c r="C466">
        <f>LEN(Table1[[#This Row],[TCE_sequence]])</f>
        <v>20</v>
      </c>
      <c r="D466" t="s">
        <v>29</v>
      </c>
      <c r="E466">
        <v>1</v>
      </c>
      <c r="F466">
        <f>LOG10(Table1[[#This Row],[Mtb_NP_Prtn_count]]+1)</f>
        <v>0.3010299956639812</v>
      </c>
      <c r="G466">
        <f>(Table1[[#This Row],[log_Mtb_NP_Prtn_count]]-MIN(Table1[log_Mtb_NP_Prtn_count]))/(MAX(Table1[log_Mtb_NP_Prtn_count])-MIN(Table1[log_Mtb_NP_Prtn_count]))</f>
        <v>0.23137821315975918</v>
      </c>
      <c r="H466" t="s">
        <v>333</v>
      </c>
      <c r="I466">
        <v>1</v>
      </c>
      <c r="J466" t="s">
        <v>82</v>
      </c>
      <c r="K466">
        <v>0</v>
      </c>
      <c r="L466" t="s">
        <v>82</v>
      </c>
      <c r="M466">
        <v>0</v>
      </c>
      <c r="N466" t="s">
        <v>495</v>
      </c>
      <c r="O466" t="s">
        <v>496</v>
      </c>
      <c r="P466" t="s">
        <v>496</v>
      </c>
      <c r="Q466" t="s">
        <v>496</v>
      </c>
      <c r="R466" t="s">
        <v>390</v>
      </c>
      <c r="S466">
        <v>4</v>
      </c>
      <c r="T466">
        <f>LOG10(Table1[[#This Row],[Locus_count]]+1)</f>
        <v>0.69897000433601886</v>
      </c>
      <c r="U466">
        <f>(Table1[[#This Row],[log_Locus_count]]-MIN(Table1[log_Locus_count]))/(MAX(Table1[log_Locus_count])-MIN(Table1[log_Locus_count]))</f>
        <v>0.77397603162912088</v>
      </c>
      <c r="V466" t="s">
        <v>854</v>
      </c>
      <c r="W466">
        <v>15</v>
      </c>
      <c r="X466">
        <f>LOG10(Table1[[#This Row],[Alleles_count]]+1)</f>
        <v>1.2041199826559248</v>
      </c>
      <c r="Y466">
        <f>(Table1[[#This Row],[log_Alleles_count]]-MIN(Table1[log_Alleles_count]))/(MAX(Table1[log_Alleles_count])-MIN(Table1[log_Alleles_count]))</f>
        <v>0.59216382193173045</v>
      </c>
      <c r="Z466">
        <v>0.89410000000000001</v>
      </c>
      <c r="AA466">
        <v>0.84519999999999995</v>
      </c>
      <c r="AB466">
        <v>0.89</v>
      </c>
      <c r="AC466">
        <v>0.50770000000000004</v>
      </c>
      <c r="AD466" t="s">
        <v>82</v>
      </c>
      <c r="AE466" t="s">
        <v>82</v>
      </c>
      <c r="AF466">
        <v>0</v>
      </c>
      <c r="AG466">
        <v>0.99270000000000003</v>
      </c>
      <c r="AH466" t="s">
        <v>530</v>
      </c>
      <c r="AI466" t="s">
        <v>333</v>
      </c>
      <c r="AJ466" t="s">
        <v>855</v>
      </c>
      <c r="AK466">
        <v>1</v>
      </c>
      <c r="AL466" t="s">
        <v>234</v>
      </c>
      <c r="AM466" s="12">
        <v>2</v>
      </c>
      <c r="AN466">
        <f>(Table1[[#This Row],[HEG_expr_score]]-MIN(Table1[HEG_expr_score]))/(MAX(Table1[HEG_expr_score])-MIN(Table1[HEG_expr_score]))</f>
        <v>0.66666666666666663</v>
      </c>
      <c r="AO466">
        <f t="shared" si="7"/>
        <v>4.1509847333872774</v>
      </c>
      <c r="AP466">
        <v>227</v>
      </c>
    </row>
    <row r="467" spans="1:42" hidden="1" x14ac:dyDescent="0.3">
      <c r="A467">
        <v>155863</v>
      </c>
      <c r="B467" t="s">
        <v>773</v>
      </c>
      <c r="C467">
        <f>LEN(Table1[[#This Row],[TCE_sequence]])</f>
        <v>20</v>
      </c>
      <c r="D467" t="s">
        <v>29</v>
      </c>
      <c r="E467">
        <v>1</v>
      </c>
      <c r="F467">
        <f>LOG10(Table1[[#This Row],[Mtb_NP_Prtn_count]]+1)</f>
        <v>0.3010299956639812</v>
      </c>
      <c r="G467">
        <f>(Table1[[#This Row],[log_Mtb_NP_Prtn_count]]-MIN(Table1[log_Mtb_NP_Prtn_count]))/(MAX(Table1[log_Mtb_NP_Prtn_count])-MIN(Table1[log_Mtb_NP_Prtn_count]))</f>
        <v>0.23137821315975918</v>
      </c>
      <c r="H467" t="s">
        <v>333</v>
      </c>
      <c r="I467">
        <v>1</v>
      </c>
      <c r="J467" t="s">
        <v>82</v>
      </c>
      <c r="K467">
        <v>0</v>
      </c>
      <c r="L467" t="s">
        <v>82</v>
      </c>
      <c r="M467">
        <v>0</v>
      </c>
      <c r="N467" t="s">
        <v>495</v>
      </c>
      <c r="O467" t="s">
        <v>496</v>
      </c>
      <c r="P467" t="s">
        <v>496</v>
      </c>
      <c r="Q467" t="s">
        <v>496</v>
      </c>
      <c r="R467" t="s">
        <v>394</v>
      </c>
      <c r="S467">
        <v>4</v>
      </c>
      <c r="T467">
        <f>LOG10(Table1[[#This Row],[Locus_count]]+1)</f>
        <v>0.69897000433601886</v>
      </c>
      <c r="U467">
        <f>(Table1[[#This Row],[log_Locus_count]]-MIN(Table1[log_Locus_count]))/(MAX(Table1[log_Locus_count])-MIN(Table1[log_Locus_count]))</f>
        <v>0.77397603162912088</v>
      </c>
      <c r="V467" t="s">
        <v>774</v>
      </c>
      <c r="W467">
        <v>13</v>
      </c>
      <c r="X467">
        <f>LOG10(Table1[[#This Row],[Alleles_count]]+1)</f>
        <v>1.146128035678238</v>
      </c>
      <c r="Y467">
        <f>(Table1[[#This Row],[log_Alleles_count]]-MIN(Table1[log_Alleles_count]))/(MAX(Table1[log_Alleles_count])-MIN(Table1[log_Alleles_count]))</f>
        <v>0.56364446052405415</v>
      </c>
      <c r="Z467">
        <v>0.69689999999999996</v>
      </c>
      <c r="AA467">
        <v>0.58899999999999997</v>
      </c>
      <c r="AB467">
        <v>0.54930000000000001</v>
      </c>
      <c r="AC467">
        <v>0.36890000000000001</v>
      </c>
      <c r="AD467" t="s">
        <v>82</v>
      </c>
      <c r="AE467" t="s">
        <v>82</v>
      </c>
      <c r="AF467">
        <v>0</v>
      </c>
      <c r="AG467">
        <v>0.99270000000000003</v>
      </c>
      <c r="AH467" t="s">
        <v>530</v>
      </c>
      <c r="AI467" t="s">
        <v>333</v>
      </c>
      <c r="AJ467" t="s">
        <v>775</v>
      </c>
      <c r="AK467">
        <v>1</v>
      </c>
      <c r="AL467" t="s">
        <v>234</v>
      </c>
      <c r="AM467" s="12">
        <v>2</v>
      </c>
      <c r="AN467">
        <f>(Table1[[#This Row],[HEG_expr_score]]-MIN(Table1[HEG_expr_score]))/(MAX(Table1[HEG_expr_score])-MIN(Table1[HEG_expr_score]))</f>
        <v>0.66666666666666663</v>
      </c>
      <c r="AO467">
        <f t="shared" si="7"/>
        <v>3.9252653719796009</v>
      </c>
      <c r="AP467">
        <v>302</v>
      </c>
    </row>
    <row r="468" spans="1:42" hidden="1" x14ac:dyDescent="0.3">
      <c r="A468">
        <v>155875</v>
      </c>
      <c r="B468" t="s">
        <v>819</v>
      </c>
      <c r="C468">
        <f>LEN(Table1[[#This Row],[TCE_sequence]])</f>
        <v>20</v>
      </c>
      <c r="D468" t="s">
        <v>29</v>
      </c>
      <c r="E468">
        <v>1</v>
      </c>
      <c r="F468">
        <f>LOG10(Table1[[#This Row],[Mtb_NP_Prtn_count]]+1)</f>
        <v>0.3010299956639812</v>
      </c>
      <c r="G468">
        <f>(Table1[[#This Row],[log_Mtb_NP_Prtn_count]]-MIN(Table1[log_Mtb_NP_Prtn_count]))/(MAX(Table1[log_Mtb_NP_Prtn_count])-MIN(Table1[log_Mtb_NP_Prtn_count]))</f>
        <v>0.23137821315975918</v>
      </c>
      <c r="H468" t="s">
        <v>333</v>
      </c>
      <c r="I468">
        <v>1</v>
      </c>
      <c r="J468" t="s">
        <v>82</v>
      </c>
      <c r="K468">
        <v>0</v>
      </c>
      <c r="L468" t="s">
        <v>82</v>
      </c>
      <c r="M468">
        <v>0</v>
      </c>
      <c r="N468" t="s">
        <v>495</v>
      </c>
      <c r="O468" t="s">
        <v>496</v>
      </c>
      <c r="P468" t="s">
        <v>496</v>
      </c>
      <c r="Q468" t="s">
        <v>496</v>
      </c>
      <c r="R468" t="s">
        <v>419</v>
      </c>
      <c r="S468">
        <v>3</v>
      </c>
      <c r="T468">
        <f>LOG10(Table1[[#This Row],[Locus_count]]+1)</f>
        <v>0.6020599913279624</v>
      </c>
      <c r="U468">
        <f>(Table1[[#This Row],[log_Locus_count]]-MIN(Table1[log_Locus_count]))/(MAX(Table1[log_Locus_count])-MIN(Table1[log_Locus_count]))</f>
        <v>0.66666666666666674</v>
      </c>
      <c r="V468" t="s">
        <v>820</v>
      </c>
      <c r="W468">
        <v>10</v>
      </c>
      <c r="X468">
        <f>LOG10(Table1[[#This Row],[Alleles_count]]+1)</f>
        <v>1.0413926851582251</v>
      </c>
      <c r="Y468">
        <f>(Table1[[#This Row],[log_Alleles_count]]-MIN(Table1[log_Alleles_count]))/(MAX(Table1[log_Alleles_count])-MIN(Table1[log_Alleles_count]))</f>
        <v>0.51213756225093365</v>
      </c>
      <c r="Z468">
        <v>0.9929</v>
      </c>
      <c r="AA468">
        <v>0.99860000000000004</v>
      </c>
      <c r="AB468">
        <v>0.88029999999999997</v>
      </c>
      <c r="AC468">
        <v>0.71919999999999995</v>
      </c>
      <c r="AD468" t="s">
        <v>82</v>
      </c>
      <c r="AE468" t="s">
        <v>82</v>
      </c>
      <c r="AF468">
        <v>0</v>
      </c>
      <c r="AG468">
        <v>0.99270000000000003</v>
      </c>
      <c r="AH468" t="s">
        <v>530</v>
      </c>
      <c r="AI468" t="s">
        <v>333</v>
      </c>
      <c r="AJ468" t="s">
        <v>821</v>
      </c>
      <c r="AK468">
        <v>1</v>
      </c>
      <c r="AL468" t="s">
        <v>234</v>
      </c>
      <c r="AM468" s="12">
        <v>2</v>
      </c>
      <c r="AN468">
        <f>(Table1[[#This Row],[HEG_expr_score]]-MIN(Table1[HEG_expr_score]))/(MAX(Table1[HEG_expr_score])-MIN(Table1[HEG_expr_score]))</f>
        <v>0.66666666666666663</v>
      </c>
      <c r="AO468">
        <f t="shared" si="7"/>
        <v>4.0624491087440262</v>
      </c>
      <c r="AP468">
        <v>260</v>
      </c>
    </row>
    <row r="469" spans="1:42" hidden="1" x14ac:dyDescent="0.3">
      <c r="A469">
        <v>155892</v>
      </c>
      <c r="B469" t="s">
        <v>1367</v>
      </c>
      <c r="C469">
        <f>LEN(Table1[[#This Row],[TCE_sequence]])</f>
        <v>20</v>
      </c>
      <c r="D469" t="s">
        <v>31</v>
      </c>
      <c r="E469">
        <v>1</v>
      </c>
      <c r="F469">
        <f>LOG10(Table1[[#This Row],[Mtb_NP_Prtn_count]]+1)</f>
        <v>0.3010299956639812</v>
      </c>
      <c r="G469">
        <f>(Table1[[#This Row],[log_Mtb_NP_Prtn_count]]-MIN(Table1[log_Mtb_NP_Prtn_count]))/(MAX(Table1[log_Mtb_NP_Prtn_count])-MIN(Table1[log_Mtb_NP_Prtn_count]))</f>
        <v>0.23137821315975918</v>
      </c>
      <c r="H469" t="s">
        <v>310</v>
      </c>
      <c r="I469">
        <v>1</v>
      </c>
      <c r="J469" t="s">
        <v>82</v>
      </c>
      <c r="K469">
        <v>0</v>
      </c>
      <c r="L469" t="s">
        <v>82</v>
      </c>
      <c r="M469">
        <v>0</v>
      </c>
      <c r="N469" t="s">
        <v>495</v>
      </c>
      <c r="O469" t="s">
        <v>496</v>
      </c>
      <c r="P469" t="s">
        <v>496</v>
      </c>
      <c r="Q469" t="s">
        <v>496</v>
      </c>
      <c r="R469" t="s">
        <v>444</v>
      </c>
      <c r="S469">
        <v>5</v>
      </c>
      <c r="T469">
        <f>LOG10(Table1[[#This Row],[Locus_count]]+1)</f>
        <v>0.77815125038364363</v>
      </c>
      <c r="U469">
        <f>(Table1[[#This Row],[log_Locus_count]]-MIN(Table1[log_Locus_count]))/(MAX(Table1[log_Locus_count])-MIN(Table1[log_Locus_count]))</f>
        <v>0.8616541669070521</v>
      </c>
      <c r="V469" t="s">
        <v>1368</v>
      </c>
      <c r="W469">
        <v>47</v>
      </c>
      <c r="X469">
        <f>LOG10(Table1[[#This Row],[Alleles_count]]+1)</f>
        <v>1.6812412373755872</v>
      </c>
      <c r="Y469">
        <f>(Table1[[#This Row],[log_Alleles_count]]-MIN(Table1[log_Alleles_count]))/(MAX(Table1[log_Alleles_count])-MIN(Table1[log_Alleles_count]))</f>
        <v>0.82680318494310867</v>
      </c>
      <c r="Z469">
        <v>1</v>
      </c>
      <c r="AA469">
        <v>1</v>
      </c>
      <c r="AB469">
        <v>0.98929999999999996</v>
      </c>
      <c r="AC469">
        <v>0.68899999999999995</v>
      </c>
      <c r="AD469" t="s">
        <v>82</v>
      </c>
      <c r="AE469" t="s">
        <v>82</v>
      </c>
      <c r="AF469">
        <v>0</v>
      </c>
      <c r="AG469">
        <v>0.99629999999999996</v>
      </c>
      <c r="AH469" t="s">
        <v>505</v>
      </c>
      <c r="AI469" t="s">
        <v>310</v>
      </c>
      <c r="AJ469" t="s">
        <v>1369</v>
      </c>
      <c r="AK469">
        <v>1</v>
      </c>
      <c r="AL469" t="s">
        <v>234</v>
      </c>
      <c r="AM469" s="12">
        <v>2</v>
      </c>
      <c r="AN469">
        <f>(Table1[[#This Row],[HEG_expr_score]]-MIN(Table1[HEG_expr_score]))/(MAX(Table1[HEG_expr_score])-MIN(Table1[HEG_expr_score]))</f>
        <v>0.66666666666666663</v>
      </c>
      <c r="AO469">
        <f t="shared" si="7"/>
        <v>4.5828022316765873</v>
      </c>
      <c r="AP469">
        <v>54</v>
      </c>
    </row>
    <row r="470" spans="1:42" hidden="1" x14ac:dyDescent="0.3">
      <c r="A470">
        <v>155902</v>
      </c>
      <c r="B470" t="s">
        <v>2071</v>
      </c>
      <c r="C470">
        <f>LEN(Table1[[#This Row],[TCE_sequence]])</f>
        <v>20</v>
      </c>
      <c r="D470" t="s">
        <v>29</v>
      </c>
      <c r="E470">
        <v>1</v>
      </c>
      <c r="F470">
        <f>LOG10(Table1[[#This Row],[Mtb_NP_Prtn_count]]+1)</f>
        <v>0.3010299956639812</v>
      </c>
      <c r="G470">
        <f>(Table1[[#This Row],[log_Mtb_NP_Prtn_count]]-MIN(Table1[log_Mtb_NP_Prtn_count]))/(MAX(Table1[log_Mtb_NP_Prtn_count])-MIN(Table1[log_Mtb_NP_Prtn_count]))</f>
        <v>0.23137821315975918</v>
      </c>
      <c r="H470" t="s">
        <v>333</v>
      </c>
      <c r="I470">
        <v>1</v>
      </c>
      <c r="J470" t="s">
        <v>82</v>
      </c>
      <c r="K470">
        <v>0</v>
      </c>
      <c r="L470" t="s">
        <v>82</v>
      </c>
      <c r="M470">
        <v>0</v>
      </c>
      <c r="N470" t="s">
        <v>495</v>
      </c>
      <c r="O470" t="s">
        <v>496</v>
      </c>
      <c r="P470" t="s">
        <v>496</v>
      </c>
      <c r="Q470" t="s">
        <v>496</v>
      </c>
      <c r="R470" t="s">
        <v>408</v>
      </c>
      <c r="S470">
        <v>3</v>
      </c>
      <c r="T470">
        <f>LOG10(Table1[[#This Row],[Locus_count]]+1)</f>
        <v>0.6020599913279624</v>
      </c>
      <c r="U470">
        <f>(Table1[[#This Row],[log_Locus_count]]-MIN(Table1[log_Locus_count]))/(MAX(Table1[log_Locus_count])-MIN(Table1[log_Locus_count]))</f>
        <v>0.66666666666666674</v>
      </c>
      <c r="V470" t="s">
        <v>2072</v>
      </c>
      <c r="W470">
        <v>29</v>
      </c>
      <c r="X470">
        <f>LOG10(Table1[[#This Row],[Alleles_count]]+1)</f>
        <v>1.4771212547196624</v>
      </c>
      <c r="Y470">
        <f>(Table1[[#This Row],[log_Alleles_count]]-MIN(Table1[log_Alleles_count]))/(MAX(Table1[log_Alleles_count])-MIN(Table1[log_Alleles_count]))</f>
        <v>0.7264207722241014</v>
      </c>
      <c r="Z470">
        <v>0.74019999999999997</v>
      </c>
      <c r="AA470">
        <v>0.67449999999999999</v>
      </c>
      <c r="AB470">
        <v>0.67069999999999996</v>
      </c>
      <c r="AC470">
        <v>0.61860000000000004</v>
      </c>
      <c r="AD470" t="s">
        <v>82</v>
      </c>
      <c r="AE470" t="s">
        <v>82</v>
      </c>
      <c r="AF470">
        <v>0</v>
      </c>
      <c r="AG470">
        <v>0.98529999999999995</v>
      </c>
      <c r="AH470" t="s">
        <v>703</v>
      </c>
      <c r="AI470" t="s">
        <v>333</v>
      </c>
      <c r="AJ470" t="s">
        <v>2073</v>
      </c>
      <c r="AK470">
        <v>1</v>
      </c>
      <c r="AL470" t="s">
        <v>234</v>
      </c>
      <c r="AM470" s="10">
        <v>2</v>
      </c>
      <c r="AN470">
        <f>(Table1[[#This Row],[HEG_expr_score]]-MIN(Table1[HEG_expr_score]))/(MAX(Table1[HEG_expr_score])-MIN(Table1[HEG_expr_score]))</f>
        <v>0.66666666666666663</v>
      </c>
      <c r="AO470">
        <f t="shared" si="7"/>
        <v>4.0166323187171935</v>
      </c>
      <c r="AP470">
        <v>271</v>
      </c>
    </row>
    <row r="471" spans="1:42" hidden="1" x14ac:dyDescent="0.3">
      <c r="A471">
        <v>155954</v>
      </c>
      <c r="B471" t="s">
        <v>1413</v>
      </c>
      <c r="C471">
        <f>LEN(Table1[[#This Row],[TCE_sequence]])</f>
        <v>20</v>
      </c>
      <c r="D471" t="s">
        <v>31</v>
      </c>
      <c r="E471">
        <v>1</v>
      </c>
      <c r="F471">
        <f>LOG10(Table1[[#This Row],[Mtb_NP_Prtn_count]]+1)</f>
        <v>0.3010299956639812</v>
      </c>
      <c r="G471">
        <f>(Table1[[#This Row],[log_Mtb_NP_Prtn_count]]-MIN(Table1[log_Mtb_NP_Prtn_count]))/(MAX(Table1[log_Mtb_NP_Prtn_count])-MIN(Table1[log_Mtb_NP_Prtn_count]))</f>
        <v>0.23137821315975918</v>
      </c>
      <c r="H471" t="s">
        <v>310</v>
      </c>
      <c r="I471">
        <v>1</v>
      </c>
      <c r="J471" t="s">
        <v>82</v>
      </c>
      <c r="K471">
        <v>0</v>
      </c>
      <c r="L471" t="s">
        <v>82</v>
      </c>
      <c r="M471">
        <v>0</v>
      </c>
      <c r="N471" t="s">
        <v>495</v>
      </c>
      <c r="O471" t="s">
        <v>496</v>
      </c>
      <c r="P471" t="s">
        <v>496</v>
      </c>
      <c r="Q471" t="s">
        <v>496</v>
      </c>
      <c r="R471" t="s">
        <v>440</v>
      </c>
      <c r="S471">
        <v>5</v>
      </c>
      <c r="T471">
        <f>LOG10(Table1[[#This Row],[Locus_count]]+1)</f>
        <v>0.77815125038364363</v>
      </c>
      <c r="U471">
        <f>(Table1[[#This Row],[log_Locus_count]]-MIN(Table1[log_Locus_count]))/(MAX(Table1[log_Locus_count])-MIN(Table1[log_Locus_count]))</f>
        <v>0.8616541669070521</v>
      </c>
      <c r="V471" t="s">
        <v>1414</v>
      </c>
      <c r="W471">
        <v>33</v>
      </c>
      <c r="X471">
        <f>LOG10(Table1[[#This Row],[Alleles_count]]+1)</f>
        <v>1.5314789170422551</v>
      </c>
      <c r="Y471">
        <f>(Table1[[#This Row],[log_Alleles_count]]-MIN(Table1[log_Alleles_count]))/(MAX(Table1[log_Alleles_count])-MIN(Table1[log_Alleles_count]))</f>
        <v>0.75315286000261539</v>
      </c>
      <c r="Z471">
        <v>1</v>
      </c>
      <c r="AA471">
        <v>0.99970000000000003</v>
      </c>
      <c r="AB471">
        <v>0.96789999999999998</v>
      </c>
      <c r="AC471">
        <v>0.33400000000000002</v>
      </c>
      <c r="AD471" t="s">
        <v>82</v>
      </c>
      <c r="AE471" t="s">
        <v>82</v>
      </c>
      <c r="AF471">
        <v>0</v>
      </c>
      <c r="AG471">
        <v>1</v>
      </c>
      <c r="AH471" t="s">
        <v>563</v>
      </c>
      <c r="AI471" t="s">
        <v>310</v>
      </c>
      <c r="AJ471" t="s">
        <v>1220</v>
      </c>
      <c r="AK471">
        <v>1</v>
      </c>
      <c r="AL471" t="s">
        <v>234</v>
      </c>
      <c r="AM471" s="12">
        <v>2</v>
      </c>
      <c r="AN471">
        <f>(Table1[[#This Row],[HEG_expr_score]]-MIN(Table1[HEG_expr_score]))/(MAX(Table1[HEG_expr_score])-MIN(Table1[HEG_expr_score]))</f>
        <v>0.66666666666666663</v>
      </c>
      <c r="AO471">
        <f t="shared" si="7"/>
        <v>4.5128519067360937</v>
      </c>
      <c r="AP471">
        <v>66</v>
      </c>
    </row>
    <row r="472" spans="1:42" hidden="1" x14ac:dyDescent="0.3">
      <c r="A472">
        <v>155973</v>
      </c>
      <c r="B472" t="s">
        <v>1317</v>
      </c>
      <c r="C472">
        <f>LEN(Table1[[#This Row],[TCE_sequence]])</f>
        <v>20</v>
      </c>
      <c r="D472" t="s">
        <v>31</v>
      </c>
      <c r="E472">
        <v>1</v>
      </c>
      <c r="F472">
        <f>LOG10(Table1[[#This Row],[Mtb_NP_Prtn_count]]+1)</f>
        <v>0.3010299956639812</v>
      </c>
      <c r="G472">
        <f>(Table1[[#This Row],[log_Mtb_NP_Prtn_count]]-MIN(Table1[log_Mtb_NP_Prtn_count]))/(MAX(Table1[log_Mtb_NP_Prtn_count])-MIN(Table1[log_Mtb_NP_Prtn_count]))</f>
        <v>0.23137821315975918</v>
      </c>
      <c r="H472" t="s">
        <v>310</v>
      </c>
      <c r="I472">
        <v>1</v>
      </c>
      <c r="J472" t="s">
        <v>82</v>
      </c>
      <c r="K472">
        <v>0</v>
      </c>
      <c r="L472" t="s">
        <v>82</v>
      </c>
      <c r="M472">
        <v>0</v>
      </c>
      <c r="N472" t="s">
        <v>495</v>
      </c>
      <c r="O472" t="s">
        <v>496</v>
      </c>
      <c r="P472" t="s">
        <v>496</v>
      </c>
      <c r="Q472" t="s">
        <v>496</v>
      </c>
      <c r="R472" t="s">
        <v>386</v>
      </c>
      <c r="S472">
        <v>6</v>
      </c>
      <c r="T472">
        <f>LOG10(Table1[[#This Row],[Locus_count]]+1)</f>
        <v>0.84509804001425681</v>
      </c>
      <c r="U472">
        <f>(Table1[[#This Row],[log_Locus_count]]-MIN(Table1[log_Locus_count]))/(MAX(Table1[log_Locus_count])-MIN(Table1[log_Locus_count]))</f>
        <v>0.93578497401920135</v>
      </c>
      <c r="V472" t="s">
        <v>1318</v>
      </c>
      <c r="W472">
        <v>42</v>
      </c>
      <c r="X472">
        <f>LOG10(Table1[[#This Row],[Alleles_count]]+1)</f>
        <v>1.6334684555795864</v>
      </c>
      <c r="Y472">
        <f>(Table1[[#This Row],[log_Alleles_count]]-MIN(Table1[log_Alleles_count]))/(MAX(Table1[log_Alleles_count])-MIN(Table1[log_Alleles_count]))</f>
        <v>0.80330941898945951</v>
      </c>
      <c r="Z472">
        <v>0.99970000000000003</v>
      </c>
      <c r="AA472">
        <v>0.99980000000000002</v>
      </c>
      <c r="AB472">
        <v>0.99360000000000004</v>
      </c>
      <c r="AC472">
        <v>0.91439999999999999</v>
      </c>
      <c r="AD472" t="s">
        <v>82</v>
      </c>
      <c r="AE472" t="s">
        <v>82</v>
      </c>
      <c r="AF472">
        <v>0</v>
      </c>
      <c r="AG472">
        <v>0.99629999999999996</v>
      </c>
      <c r="AH472" t="s">
        <v>505</v>
      </c>
      <c r="AI472" t="s">
        <v>310</v>
      </c>
      <c r="AJ472" t="s">
        <v>501</v>
      </c>
      <c r="AK472">
        <v>1</v>
      </c>
      <c r="AL472" t="s">
        <v>234</v>
      </c>
      <c r="AM472" s="12">
        <v>2</v>
      </c>
      <c r="AN472">
        <f>(Table1[[#This Row],[HEG_expr_score]]-MIN(Table1[HEG_expr_score]))/(MAX(Table1[HEG_expr_score])-MIN(Table1[HEG_expr_score]))</f>
        <v>0.66666666666666663</v>
      </c>
      <c r="AO472">
        <f t="shared" si="7"/>
        <v>4.6331392728350869</v>
      </c>
      <c r="AP472">
        <v>38</v>
      </c>
    </row>
    <row r="473" spans="1:42" hidden="1" x14ac:dyDescent="0.3">
      <c r="A473">
        <v>156012</v>
      </c>
      <c r="B473" t="s">
        <v>1270</v>
      </c>
      <c r="C473">
        <f>LEN(Table1[[#This Row],[TCE_sequence]])</f>
        <v>20</v>
      </c>
      <c r="D473" t="s">
        <v>31</v>
      </c>
      <c r="E473">
        <v>1</v>
      </c>
      <c r="F473">
        <f>LOG10(Table1[[#This Row],[Mtb_NP_Prtn_count]]+1)</f>
        <v>0.3010299956639812</v>
      </c>
      <c r="G473">
        <f>(Table1[[#This Row],[log_Mtb_NP_Prtn_count]]-MIN(Table1[log_Mtb_NP_Prtn_count]))/(MAX(Table1[log_Mtb_NP_Prtn_count])-MIN(Table1[log_Mtb_NP_Prtn_count]))</f>
        <v>0.23137821315975918</v>
      </c>
      <c r="H473" t="s">
        <v>310</v>
      </c>
      <c r="I473">
        <v>1</v>
      </c>
      <c r="J473" t="s">
        <v>82</v>
      </c>
      <c r="K473">
        <v>0</v>
      </c>
      <c r="L473" t="s">
        <v>82</v>
      </c>
      <c r="M473">
        <v>0</v>
      </c>
      <c r="N473" t="s">
        <v>495</v>
      </c>
      <c r="O473" t="s">
        <v>496</v>
      </c>
      <c r="P473" t="s">
        <v>496</v>
      </c>
      <c r="Q473" t="s">
        <v>496</v>
      </c>
      <c r="R473" t="s">
        <v>387</v>
      </c>
      <c r="S473">
        <v>7</v>
      </c>
      <c r="T473">
        <f>LOG10(Table1[[#This Row],[Locus_count]]+1)</f>
        <v>0.90308998699194354</v>
      </c>
      <c r="U473">
        <f>(Table1[[#This Row],[log_Locus_count]]-MIN(Table1[log_Locus_count]))/(MAX(Table1[log_Locus_count])-MIN(Table1[log_Locus_count]))</f>
        <v>1</v>
      </c>
      <c r="V473" t="s">
        <v>1271</v>
      </c>
      <c r="W473">
        <v>47</v>
      </c>
      <c r="X473">
        <f>LOG10(Table1[[#This Row],[Alleles_count]]+1)</f>
        <v>1.6812412373755872</v>
      </c>
      <c r="Y473">
        <f>(Table1[[#This Row],[log_Alleles_count]]-MIN(Table1[log_Alleles_count]))/(MAX(Table1[log_Alleles_count])-MIN(Table1[log_Alleles_count]))</f>
        <v>0.82680318494310867</v>
      </c>
      <c r="Z473">
        <v>0.99990000000000001</v>
      </c>
      <c r="AA473">
        <v>0.99960000000000004</v>
      </c>
      <c r="AB473">
        <v>0.99939999999999996</v>
      </c>
      <c r="AC473">
        <v>0.76139999999999997</v>
      </c>
      <c r="AD473" t="s">
        <v>82</v>
      </c>
      <c r="AE473" t="s">
        <v>82</v>
      </c>
      <c r="AF473">
        <v>0</v>
      </c>
      <c r="AG473">
        <v>0.98899999999999999</v>
      </c>
      <c r="AH473" t="s">
        <v>613</v>
      </c>
      <c r="AI473" t="s">
        <v>310</v>
      </c>
      <c r="AJ473" t="s">
        <v>1199</v>
      </c>
      <c r="AK473">
        <v>1</v>
      </c>
      <c r="AL473" t="s">
        <v>234</v>
      </c>
      <c r="AM473" s="12">
        <v>2</v>
      </c>
      <c r="AN473">
        <f>(Table1[[#This Row],[HEG_expr_score]]-MIN(Table1[HEG_expr_score]))/(MAX(Table1[HEG_expr_score])-MIN(Table1[HEG_expr_score]))</f>
        <v>0.66666666666666663</v>
      </c>
      <c r="AO473">
        <f t="shared" si="7"/>
        <v>4.7137480647695345</v>
      </c>
      <c r="AP473">
        <v>23</v>
      </c>
    </row>
    <row r="474" spans="1:42" hidden="1" x14ac:dyDescent="0.3">
      <c r="A474">
        <v>156031</v>
      </c>
      <c r="B474" t="s">
        <v>1347</v>
      </c>
      <c r="C474">
        <f>LEN(Table1[[#This Row],[TCE_sequence]])</f>
        <v>20</v>
      </c>
      <c r="D474" t="s">
        <v>29</v>
      </c>
      <c r="E474">
        <v>1</v>
      </c>
      <c r="F474">
        <f>LOG10(Table1[[#This Row],[Mtb_NP_Prtn_count]]+1)</f>
        <v>0.3010299956639812</v>
      </c>
      <c r="G474">
        <f>(Table1[[#This Row],[log_Mtb_NP_Prtn_count]]-MIN(Table1[log_Mtb_NP_Prtn_count]))/(MAX(Table1[log_Mtb_NP_Prtn_count])-MIN(Table1[log_Mtb_NP_Prtn_count]))</f>
        <v>0.23137821315975918</v>
      </c>
      <c r="H474" t="s">
        <v>333</v>
      </c>
      <c r="I474">
        <v>1</v>
      </c>
      <c r="J474" t="s">
        <v>82</v>
      </c>
      <c r="K474">
        <v>0</v>
      </c>
      <c r="L474" t="s">
        <v>82</v>
      </c>
      <c r="M474">
        <v>0</v>
      </c>
      <c r="N474" t="s">
        <v>495</v>
      </c>
      <c r="O474" t="s">
        <v>496</v>
      </c>
      <c r="P474" t="s">
        <v>496</v>
      </c>
      <c r="Q474" t="s">
        <v>496</v>
      </c>
      <c r="R474" t="s">
        <v>442</v>
      </c>
      <c r="S474">
        <v>5</v>
      </c>
      <c r="T474">
        <f>LOG10(Table1[[#This Row],[Locus_count]]+1)</f>
        <v>0.77815125038364363</v>
      </c>
      <c r="U474">
        <f>(Table1[[#This Row],[log_Locus_count]]-MIN(Table1[log_Locus_count]))/(MAX(Table1[log_Locus_count])-MIN(Table1[log_Locus_count]))</f>
        <v>0.8616541669070521</v>
      </c>
      <c r="V474" t="s">
        <v>1348</v>
      </c>
      <c r="W474">
        <v>54</v>
      </c>
      <c r="X474">
        <f>LOG10(Table1[[#This Row],[Alleles_count]]+1)</f>
        <v>1.7403626894942439</v>
      </c>
      <c r="Y474">
        <f>(Table1[[#This Row],[log_Alleles_count]]-MIN(Table1[log_Alleles_count]))/(MAX(Table1[log_Alleles_count])-MIN(Table1[log_Alleles_count]))</f>
        <v>0.85587801598072422</v>
      </c>
      <c r="Z474">
        <v>1</v>
      </c>
      <c r="AA474">
        <v>0.99960000000000004</v>
      </c>
      <c r="AB474">
        <v>0.98870000000000002</v>
      </c>
      <c r="AC474">
        <v>0.92579999999999996</v>
      </c>
      <c r="AD474" t="s">
        <v>82</v>
      </c>
      <c r="AE474" t="s">
        <v>82</v>
      </c>
      <c r="AF474">
        <v>0</v>
      </c>
      <c r="AG474">
        <v>0.99270000000000003</v>
      </c>
      <c r="AH474" t="s">
        <v>530</v>
      </c>
      <c r="AI474" t="s">
        <v>333</v>
      </c>
      <c r="AJ474" t="s">
        <v>1349</v>
      </c>
      <c r="AK474">
        <v>1</v>
      </c>
      <c r="AL474" t="s">
        <v>234</v>
      </c>
      <c r="AM474" s="10">
        <v>2</v>
      </c>
      <c r="AN474">
        <f>(Table1[[#This Row],[HEG_expr_score]]-MIN(Table1[HEG_expr_score]))/(MAX(Table1[HEG_expr_score])-MIN(Table1[HEG_expr_score]))</f>
        <v>0.66666666666666663</v>
      </c>
      <c r="AO474">
        <f t="shared" si="7"/>
        <v>4.6082770627142029</v>
      </c>
      <c r="AP474">
        <v>47</v>
      </c>
    </row>
    <row r="475" spans="1:42" hidden="1" x14ac:dyDescent="0.3">
      <c r="A475">
        <v>156110</v>
      </c>
      <c r="B475" t="s">
        <v>2134</v>
      </c>
      <c r="C475">
        <f>LEN(Table1[[#This Row],[TCE_sequence]])</f>
        <v>20</v>
      </c>
      <c r="D475" t="s">
        <v>29</v>
      </c>
      <c r="E475">
        <v>1</v>
      </c>
      <c r="F475">
        <f>LOG10(Table1[[#This Row],[Mtb_NP_Prtn_count]]+1)</f>
        <v>0.3010299956639812</v>
      </c>
      <c r="G475">
        <f>(Table1[[#This Row],[log_Mtb_NP_Prtn_count]]-MIN(Table1[log_Mtb_NP_Prtn_count]))/(MAX(Table1[log_Mtb_NP_Prtn_count])-MIN(Table1[log_Mtb_NP_Prtn_count]))</f>
        <v>0.23137821315975918</v>
      </c>
      <c r="H475" t="s">
        <v>333</v>
      </c>
      <c r="I475">
        <v>1</v>
      </c>
      <c r="J475" t="s">
        <v>82</v>
      </c>
      <c r="K475">
        <v>0</v>
      </c>
      <c r="L475" t="s">
        <v>82</v>
      </c>
      <c r="M475">
        <v>0</v>
      </c>
      <c r="N475" t="s">
        <v>495</v>
      </c>
      <c r="O475" t="s">
        <v>496</v>
      </c>
      <c r="P475" t="s">
        <v>496</v>
      </c>
      <c r="Q475" t="s">
        <v>496</v>
      </c>
      <c r="R475" t="s">
        <v>408</v>
      </c>
      <c r="S475">
        <v>3</v>
      </c>
      <c r="T475">
        <f>LOG10(Table1[[#This Row],[Locus_count]]+1)</f>
        <v>0.6020599913279624</v>
      </c>
      <c r="U475">
        <f>(Table1[[#This Row],[log_Locus_count]]-MIN(Table1[log_Locus_count]))/(MAX(Table1[log_Locus_count])-MIN(Table1[log_Locus_count]))</f>
        <v>0.66666666666666674</v>
      </c>
      <c r="V475" t="s">
        <v>2135</v>
      </c>
      <c r="W475">
        <v>34</v>
      </c>
      <c r="X475">
        <f>LOG10(Table1[[#This Row],[Alleles_count]]+1)</f>
        <v>1.5440680443502757</v>
      </c>
      <c r="Y475">
        <f>(Table1[[#This Row],[log_Alleles_count]]-MIN(Table1[log_Alleles_count]))/(MAX(Table1[log_Alleles_count])-MIN(Table1[log_Alleles_count]))</f>
        <v>0.7593439587709121</v>
      </c>
      <c r="Z475">
        <v>0.64980000000000004</v>
      </c>
      <c r="AA475">
        <v>0.58930000000000005</v>
      </c>
      <c r="AB475">
        <v>0.5796</v>
      </c>
      <c r="AC475">
        <v>0.61070000000000002</v>
      </c>
      <c r="AD475" t="s">
        <v>82</v>
      </c>
      <c r="AE475" t="s">
        <v>82</v>
      </c>
      <c r="AF475">
        <v>0</v>
      </c>
      <c r="AG475">
        <v>0.99270000000000003</v>
      </c>
      <c r="AH475" t="s">
        <v>530</v>
      </c>
      <c r="AI475" t="s">
        <v>333</v>
      </c>
      <c r="AJ475" t="s">
        <v>1244</v>
      </c>
      <c r="AK475">
        <v>1</v>
      </c>
      <c r="AL475" t="s">
        <v>234</v>
      </c>
      <c r="AM475" s="12">
        <v>2</v>
      </c>
      <c r="AN475">
        <f>(Table1[[#This Row],[HEG_expr_score]]-MIN(Table1[HEG_expr_score]))/(MAX(Table1[HEG_expr_score])-MIN(Table1[HEG_expr_score]))</f>
        <v>0.66666666666666663</v>
      </c>
      <c r="AO475">
        <f t="shared" si="7"/>
        <v>3.9665555052640045</v>
      </c>
      <c r="AP475">
        <v>294</v>
      </c>
    </row>
    <row r="476" spans="1:42" hidden="1" x14ac:dyDescent="0.3">
      <c r="A476">
        <v>156113</v>
      </c>
      <c r="B476" t="s">
        <v>759</v>
      </c>
      <c r="C476">
        <f>LEN(Table1[[#This Row],[TCE_sequence]])</f>
        <v>20</v>
      </c>
      <c r="D476" t="s">
        <v>29</v>
      </c>
      <c r="E476">
        <v>1</v>
      </c>
      <c r="F476">
        <f>LOG10(Table1[[#This Row],[Mtb_NP_Prtn_count]]+1)</f>
        <v>0.3010299956639812</v>
      </c>
      <c r="G476">
        <f>(Table1[[#This Row],[log_Mtb_NP_Prtn_count]]-MIN(Table1[log_Mtb_NP_Prtn_count]))/(MAX(Table1[log_Mtb_NP_Prtn_count])-MIN(Table1[log_Mtb_NP_Prtn_count]))</f>
        <v>0.23137821315975918</v>
      </c>
      <c r="H476" t="s">
        <v>333</v>
      </c>
      <c r="I476">
        <v>1</v>
      </c>
      <c r="J476" t="s">
        <v>82</v>
      </c>
      <c r="K476">
        <v>0</v>
      </c>
      <c r="L476" t="s">
        <v>82</v>
      </c>
      <c r="M476">
        <v>0</v>
      </c>
      <c r="N476" t="s">
        <v>495</v>
      </c>
      <c r="O476" t="s">
        <v>496</v>
      </c>
      <c r="P476" t="s">
        <v>496</v>
      </c>
      <c r="Q476" t="s">
        <v>496</v>
      </c>
      <c r="R476" t="s">
        <v>406</v>
      </c>
      <c r="S476">
        <v>2</v>
      </c>
      <c r="T476">
        <f>LOG10(Table1[[#This Row],[Locus_count]]+1)</f>
        <v>0.47712125471966244</v>
      </c>
      <c r="U476">
        <f>(Table1[[#This Row],[log_Locus_count]]-MIN(Table1[log_Locus_count]))/(MAX(Table1[log_Locus_count])-MIN(Table1[log_Locus_count]))</f>
        <v>0.52832083357371873</v>
      </c>
      <c r="V476" t="s">
        <v>760</v>
      </c>
      <c r="W476">
        <v>13</v>
      </c>
      <c r="X476">
        <f>LOG10(Table1[[#This Row],[Alleles_count]]+1)</f>
        <v>1.146128035678238</v>
      </c>
      <c r="Y476">
        <f>(Table1[[#This Row],[log_Alleles_count]]-MIN(Table1[log_Alleles_count]))/(MAX(Table1[log_Alleles_count])-MIN(Table1[log_Alleles_count]))</f>
        <v>0.56364446052405415</v>
      </c>
      <c r="Z476">
        <v>0.8538</v>
      </c>
      <c r="AA476">
        <v>0.75029999999999997</v>
      </c>
      <c r="AB476">
        <v>0.74109999999999998</v>
      </c>
      <c r="AC476">
        <v>0.44679999999999997</v>
      </c>
      <c r="AD476" t="s">
        <v>82</v>
      </c>
      <c r="AE476" t="s">
        <v>82</v>
      </c>
      <c r="AF476">
        <v>0</v>
      </c>
      <c r="AG476">
        <v>0.99270000000000003</v>
      </c>
      <c r="AH476" t="s">
        <v>530</v>
      </c>
      <c r="AI476" t="s">
        <v>333</v>
      </c>
      <c r="AJ476" t="s">
        <v>761</v>
      </c>
      <c r="AK476">
        <v>1</v>
      </c>
      <c r="AL476" t="s">
        <v>234</v>
      </c>
      <c r="AM476" s="12">
        <v>2</v>
      </c>
      <c r="AN476">
        <f>(Table1[[#This Row],[HEG_expr_score]]-MIN(Table1[HEG_expr_score]))/(MAX(Table1[HEG_expr_score])-MIN(Table1[HEG_expr_score]))</f>
        <v>0.66666666666666663</v>
      </c>
      <c r="AO476">
        <f t="shared" si="7"/>
        <v>3.8365101739241987</v>
      </c>
      <c r="AP476">
        <v>318</v>
      </c>
    </row>
    <row r="477" spans="1:42" hidden="1" x14ac:dyDescent="0.3">
      <c r="A477">
        <v>161353</v>
      </c>
      <c r="B477" t="s">
        <v>3015</v>
      </c>
      <c r="C477">
        <f>LEN(Table1[[#This Row],[TCE_sequence]])</f>
        <v>10</v>
      </c>
      <c r="D477" t="s">
        <v>3016</v>
      </c>
      <c r="E477">
        <v>2</v>
      </c>
      <c r="F477">
        <f>LOG10(Table1[[#This Row],[Mtb_NP_Prtn_count]]+1)</f>
        <v>0.47712125471966244</v>
      </c>
      <c r="G477">
        <f>(Table1[[#This Row],[log_Mtb_NP_Prtn_count]]-MIN(Table1[log_Mtb_NP_Prtn_count]))/(MAX(Table1[log_Mtb_NP_Prtn_count])-MIN(Table1[log_Mtb_NP_Prtn_count]))</f>
        <v>0.36672579134208461</v>
      </c>
      <c r="H477" t="s">
        <v>3017</v>
      </c>
      <c r="I477">
        <v>2</v>
      </c>
      <c r="J477" t="s">
        <v>82</v>
      </c>
      <c r="K477">
        <v>0</v>
      </c>
      <c r="L477" t="s">
        <v>3018</v>
      </c>
      <c r="M477">
        <v>1</v>
      </c>
      <c r="N477" t="s">
        <v>496</v>
      </c>
      <c r="O477" t="s">
        <v>496</v>
      </c>
      <c r="P477" t="s">
        <v>495</v>
      </c>
      <c r="Q477" t="s">
        <v>496</v>
      </c>
      <c r="R477" t="s">
        <v>82</v>
      </c>
      <c r="S477">
        <v>0</v>
      </c>
      <c r="T477">
        <f>LOG10(Table1[[#This Row],[Locus_count]]+1)</f>
        <v>0</v>
      </c>
      <c r="U477">
        <f>(Table1[[#This Row],[log_Locus_count]]-MIN(Table1[log_Locus_count]))/(MAX(Table1[log_Locus_count])-MIN(Table1[log_Locus_count]))</f>
        <v>0</v>
      </c>
      <c r="V477" t="s">
        <v>82</v>
      </c>
      <c r="W477">
        <v>0</v>
      </c>
      <c r="X477">
        <f>LOG10(Table1[[#This Row],[Alleles_count]]+1)</f>
        <v>0</v>
      </c>
      <c r="Y477">
        <f>(Table1[[#This Row],[log_Alleles_count]]-MIN(Table1[log_Alleles_count]))/(MAX(Table1[log_Alleles_count])-MIN(Table1[log_Alleles_count]))</f>
        <v>0</v>
      </c>
      <c r="Z477">
        <v>0</v>
      </c>
      <c r="AA477">
        <v>0</v>
      </c>
      <c r="AB477">
        <v>0</v>
      </c>
      <c r="AC477">
        <v>0</v>
      </c>
      <c r="AD477" t="s">
        <v>82</v>
      </c>
      <c r="AE477" t="s">
        <v>82</v>
      </c>
      <c r="AF477">
        <v>0</v>
      </c>
      <c r="AG477">
        <v>1</v>
      </c>
      <c r="AH477" t="s">
        <v>3019</v>
      </c>
      <c r="AI477" t="s">
        <v>82</v>
      </c>
      <c r="AJ477" t="s">
        <v>82</v>
      </c>
      <c r="AK477">
        <v>0</v>
      </c>
      <c r="AL477" t="s">
        <v>82</v>
      </c>
      <c r="AM477" s="10">
        <v>0</v>
      </c>
      <c r="AN477">
        <f>(Table1[[#This Row],[HEG_expr_score]]-MIN(Table1[HEG_expr_score]))/(MAX(Table1[HEG_expr_score])-MIN(Table1[HEG_expr_score]))</f>
        <v>0</v>
      </c>
      <c r="AO477">
        <f t="shared" si="7"/>
        <v>1.3667257913420845</v>
      </c>
      <c r="AP477">
        <v>607</v>
      </c>
    </row>
    <row r="478" spans="1:42" hidden="1" x14ac:dyDescent="0.3">
      <c r="A478">
        <v>161402</v>
      </c>
      <c r="B478" t="s">
        <v>2953</v>
      </c>
      <c r="C478">
        <f>LEN(Table1[[#This Row],[TCE_sequence]])</f>
        <v>9</v>
      </c>
      <c r="D478" t="s">
        <v>105</v>
      </c>
      <c r="E478">
        <v>1</v>
      </c>
      <c r="F478">
        <f>LOG10(Table1[[#This Row],[Mtb_NP_Prtn_count]]+1)</f>
        <v>0.3010299956639812</v>
      </c>
      <c r="G478">
        <f>(Table1[[#This Row],[log_Mtb_NP_Prtn_count]]-MIN(Table1[log_Mtb_NP_Prtn_count]))/(MAX(Table1[log_Mtb_NP_Prtn_count])-MIN(Table1[log_Mtb_NP_Prtn_count]))</f>
        <v>0.23137821315975918</v>
      </c>
      <c r="H478" t="s">
        <v>268</v>
      </c>
      <c r="I478">
        <v>1</v>
      </c>
      <c r="J478" t="s">
        <v>82</v>
      </c>
      <c r="K478">
        <v>0</v>
      </c>
      <c r="L478" t="s">
        <v>82</v>
      </c>
      <c r="M478">
        <v>0</v>
      </c>
      <c r="N478" t="s">
        <v>495</v>
      </c>
      <c r="O478" t="s">
        <v>496</v>
      </c>
      <c r="P478" t="s">
        <v>496</v>
      </c>
      <c r="Q478" t="s">
        <v>496</v>
      </c>
      <c r="R478" t="s">
        <v>82</v>
      </c>
      <c r="S478">
        <v>0</v>
      </c>
      <c r="T478">
        <f>LOG10(Table1[[#This Row],[Locus_count]]+1)</f>
        <v>0</v>
      </c>
      <c r="U478">
        <f>(Table1[[#This Row],[log_Locus_count]]-MIN(Table1[log_Locus_count]))/(MAX(Table1[log_Locus_count])-MIN(Table1[log_Locus_count]))</f>
        <v>0</v>
      </c>
      <c r="V478" t="s">
        <v>82</v>
      </c>
      <c r="W478">
        <v>0</v>
      </c>
      <c r="X478">
        <f>LOG10(Table1[[#This Row],[Alleles_count]]+1)</f>
        <v>0</v>
      </c>
      <c r="Y478">
        <f>(Table1[[#This Row],[log_Alleles_count]]-MIN(Table1[log_Alleles_count]))/(MAX(Table1[log_Alleles_count])-MIN(Table1[log_Alleles_count]))</f>
        <v>0</v>
      </c>
      <c r="Z478">
        <v>0</v>
      </c>
      <c r="AA478">
        <v>0</v>
      </c>
      <c r="AB478">
        <v>0</v>
      </c>
      <c r="AC478">
        <v>0</v>
      </c>
      <c r="AD478" t="s">
        <v>82</v>
      </c>
      <c r="AE478" t="s">
        <v>82</v>
      </c>
      <c r="AF478">
        <v>0</v>
      </c>
      <c r="AG478">
        <v>0.98899999999999999</v>
      </c>
      <c r="AH478" t="s">
        <v>613</v>
      </c>
      <c r="AI478" t="s">
        <v>268</v>
      </c>
      <c r="AJ478" t="s">
        <v>2058</v>
      </c>
      <c r="AK478">
        <v>1</v>
      </c>
      <c r="AL478" t="s">
        <v>238</v>
      </c>
      <c r="AM478" s="12">
        <v>2</v>
      </c>
      <c r="AN478">
        <f>(Table1[[#This Row],[HEG_expr_score]]-MIN(Table1[HEG_expr_score]))/(MAX(Table1[HEG_expr_score])-MIN(Table1[HEG_expr_score]))</f>
        <v>0.66666666666666663</v>
      </c>
      <c r="AO478">
        <f t="shared" si="7"/>
        <v>1.8870448798264259</v>
      </c>
      <c r="AP478">
        <v>586</v>
      </c>
    </row>
    <row r="479" spans="1:42" hidden="1" x14ac:dyDescent="0.3">
      <c r="A479">
        <v>161581</v>
      </c>
      <c r="B479" t="s">
        <v>1918</v>
      </c>
      <c r="C479">
        <f>LEN(Table1[[#This Row],[TCE_sequence]])</f>
        <v>15</v>
      </c>
      <c r="D479" t="s">
        <v>25</v>
      </c>
      <c r="E479">
        <v>1</v>
      </c>
      <c r="F479">
        <f>LOG10(Table1[[#This Row],[Mtb_NP_Prtn_count]]+1)</f>
        <v>0.3010299956639812</v>
      </c>
      <c r="G479">
        <f>(Table1[[#This Row],[log_Mtb_NP_Prtn_count]]-MIN(Table1[log_Mtb_NP_Prtn_count]))/(MAX(Table1[log_Mtb_NP_Prtn_count])-MIN(Table1[log_Mtb_NP_Prtn_count]))</f>
        <v>0.23137821315975918</v>
      </c>
      <c r="H479" t="s">
        <v>241</v>
      </c>
      <c r="I479">
        <v>1</v>
      </c>
      <c r="J479" t="s">
        <v>82</v>
      </c>
      <c r="K479">
        <v>0</v>
      </c>
      <c r="L479" t="s">
        <v>82</v>
      </c>
      <c r="M479">
        <v>0</v>
      </c>
      <c r="N479" t="s">
        <v>495</v>
      </c>
      <c r="O479" t="s">
        <v>496</v>
      </c>
      <c r="P479" t="s">
        <v>496</v>
      </c>
      <c r="Q479" t="s">
        <v>496</v>
      </c>
      <c r="R479" t="s">
        <v>439</v>
      </c>
      <c r="S479">
        <v>4</v>
      </c>
      <c r="T479">
        <f>LOG10(Table1[[#This Row],[Locus_count]]+1)</f>
        <v>0.69897000433601886</v>
      </c>
      <c r="U479">
        <f>(Table1[[#This Row],[log_Locus_count]]-MIN(Table1[log_Locus_count]))/(MAX(Table1[log_Locus_count])-MIN(Table1[log_Locus_count]))</f>
        <v>0.77397603162912088</v>
      </c>
      <c r="V479" t="s">
        <v>1919</v>
      </c>
      <c r="W479">
        <v>52</v>
      </c>
      <c r="X479">
        <f>LOG10(Table1[[#This Row],[Alleles_count]]+1)</f>
        <v>1.7242758696007889</v>
      </c>
      <c r="Y479">
        <f>(Table1[[#This Row],[log_Alleles_count]]-MIN(Table1[log_Alleles_count]))/(MAX(Table1[log_Alleles_count])-MIN(Table1[log_Alleles_count]))</f>
        <v>0.84796681702376964</v>
      </c>
      <c r="Z479">
        <v>0.99980000000000002</v>
      </c>
      <c r="AA479">
        <v>0.99760000000000004</v>
      </c>
      <c r="AB479">
        <v>0.9274</v>
      </c>
      <c r="AC479">
        <v>0.71130000000000004</v>
      </c>
      <c r="AD479" t="s">
        <v>1920</v>
      </c>
      <c r="AE479" t="s">
        <v>1921</v>
      </c>
      <c r="AF479">
        <v>2</v>
      </c>
      <c r="AG479">
        <v>0.99629999999999996</v>
      </c>
      <c r="AH479" t="s">
        <v>505</v>
      </c>
      <c r="AI479" t="s">
        <v>241</v>
      </c>
      <c r="AJ479" t="s">
        <v>1922</v>
      </c>
      <c r="AK479">
        <v>1</v>
      </c>
      <c r="AL479" t="s">
        <v>236</v>
      </c>
      <c r="AM479" s="10">
        <v>1</v>
      </c>
      <c r="AN479">
        <f>(Table1[[#This Row],[HEG_expr_score]]-MIN(Table1[HEG_expr_score]))/(MAX(Table1[HEG_expr_score])-MIN(Table1[HEG_expr_score]))</f>
        <v>0.33333333333333331</v>
      </c>
      <c r="AO479">
        <f t="shared" si="7"/>
        <v>4.1827543951459827</v>
      </c>
      <c r="AP479">
        <v>216</v>
      </c>
    </row>
    <row r="480" spans="1:42" hidden="1" x14ac:dyDescent="0.3">
      <c r="A480">
        <v>161582</v>
      </c>
      <c r="B480" t="s">
        <v>1931</v>
      </c>
      <c r="C480">
        <f>LEN(Table1[[#This Row],[TCE_sequence]])</f>
        <v>15</v>
      </c>
      <c r="D480" t="s">
        <v>24</v>
      </c>
      <c r="E480">
        <v>1</v>
      </c>
      <c r="F480">
        <f>LOG10(Table1[[#This Row],[Mtb_NP_Prtn_count]]+1)</f>
        <v>0.3010299956639812</v>
      </c>
      <c r="G480">
        <f>(Table1[[#This Row],[log_Mtb_NP_Prtn_count]]-MIN(Table1[log_Mtb_NP_Prtn_count]))/(MAX(Table1[log_Mtb_NP_Prtn_count])-MIN(Table1[log_Mtb_NP_Prtn_count]))</f>
        <v>0.23137821315975918</v>
      </c>
      <c r="H480" t="s">
        <v>247</v>
      </c>
      <c r="I480">
        <v>1</v>
      </c>
      <c r="J480" t="s">
        <v>82</v>
      </c>
      <c r="K480">
        <v>0</v>
      </c>
      <c r="L480" t="s">
        <v>82</v>
      </c>
      <c r="M480">
        <v>0</v>
      </c>
      <c r="N480" t="s">
        <v>495</v>
      </c>
      <c r="O480" t="s">
        <v>496</v>
      </c>
      <c r="P480" t="s">
        <v>496</v>
      </c>
      <c r="Q480" t="s">
        <v>496</v>
      </c>
      <c r="R480" t="s">
        <v>394</v>
      </c>
      <c r="S480">
        <v>4</v>
      </c>
      <c r="T480">
        <f>LOG10(Table1[[#This Row],[Locus_count]]+1)</f>
        <v>0.69897000433601886</v>
      </c>
      <c r="U480">
        <f>(Table1[[#This Row],[log_Locus_count]]-MIN(Table1[log_Locus_count]))/(MAX(Table1[log_Locus_count])-MIN(Table1[log_Locus_count]))</f>
        <v>0.77397603162912088</v>
      </c>
      <c r="V480" t="s">
        <v>1932</v>
      </c>
      <c r="W480">
        <v>25</v>
      </c>
      <c r="X480">
        <f>LOG10(Table1[[#This Row],[Alleles_count]]+1)</f>
        <v>1.414973347970818</v>
      </c>
      <c r="Y480">
        <f>(Table1[[#This Row],[log_Alleles_count]]-MIN(Table1[log_Alleles_count]))/(MAX(Table1[log_Alleles_count])-MIN(Table1[log_Alleles_count]))</f>
        <v>0.69585758706353373</v>
      </c>
      <c r="Z480">
        <v>0.79859999999999998</v>
      </c>
      <c r="AA480">
        <v>0.75929999999999997</v>
      </c>
      <c r="AB480">
        <v>0.86450000000000005</v>
      </c>
      <c r="AC480">
        <v>0.52070000000000005</v>
      </c>
      <c r="AD480" t="s">
        <v>1933</v>
      </c>
      <c r="AE480" t="s">
        <v>1934</v>
      </c>
      <c r="AF480">
        <v>1</v>
      </c>
      <c r="AG480">
        <v>0.99629999999999996</v>
      </c>
      <c r="AH480" t="s">
        <v>505</v>
      </c>
      <c r="AI480" t="s">
        <v>247</v>
      </c>
      <c r="AJ480" t="s">
        <v>1935</v>
      </c>
      <c r="AK480">
        <v>1</v>
      </c>
      <c r="AL480" t="s">
        <v>234</v>
      </c>
      <c r="AM480" s="12">
        <v>2</v>
      </c>
      <c r="AN480">
        <f>(Table1[[#This Row],[HEG_expr_score]]-MIN(Table1[HEG_expr_score]))/(MAX(Table1[HEG_expr_score])-MIN(Table1[HEG_expr_score]))</f>
        <v>0.66666666666666663</v>
      </c>
      <c r="AO480">
        <f t="shared" si="7"/>
        <v>4.1627784985190806</v>
      </c>
      <c r="AP480">
        <v>220</v>
      </c>
    </row>
    <row r="481" spans="1:42" hidden="1" x14ac:dyDescent="0.3">
      <c r="A481">
        <v>161586</v>
      </c>
      <c r="B481" t="s">
        <v>878</v>
      </c>
      <c r="C481">
        <f>LEN(Table1[[#This Row],[TCE_sequence]])</f>
        <v>15</v>
      </c>
      <c r="D481" t="s">
        <v>24</v>
      </c>
      <c r="E481">
        <v>1</v>
      </c>
      <c r="F481">
        <f>LOG10(Table1[[#This Row],[Mtb_NP_Prtn_count]]+1)</f>
        <v>0.3010299956639812</v>
      </c>
      <c r="G481">
        <f>(Table1[[#This Row],[log_Mtb_NP_Prtn_count]]-MIN(Table1[log_Mtb_NP_Prtn_count]))/(MAX(Table1[log_Mtb_NP_Prtn_count])-MIN(Table1[log_Mtb_NP_Prtn_count]))</f>
        <v>0.23137821315975918</v>
      </c>
      <c r="H481" t="s">
        <v>247</v>
      </c>
      <c r="I481">
        <v>1</v>
      </c>
      <c r="J481" t="s">
        <v>82</v>
      </c>
      <c r="K481">
        <v>0</v>
      </c>
      <c r="L481" t="s">
        <v>82</v>
      </c>
      <c r="M481">
        <v>0</v>
      </c>
      <c r="N481" t="s">
        <v>495</v>
      </c>
      <c r="O481" t="s">
        <v>496</v>
      </c>
      <c r="P481" t="s">
        <v>496</v>
      </c>
      <c r="Q481" t="s">
        <v>496</v>
      </c>
      <c r="R481" t="s">
        <v>391</v>
      </c>
      <c r="S481">
        <v>5</v>
      </c>
      <c r="T481">
        <f>LOG10(Table1[[#This Row],[Locus_count]]+1)</f>
        <v>0.77815125038364363</v>
      </c>
      <c r="U481">
        <f>(Table1[[#This Row],[log_Locus_count]]-MIN(Table1[log_Locus_count]))/(MAX(Table1[log_Locus_count])-MIN(Table1[log_Locus_count]))</f>
        <v>0.8616541669070521</v>
      </c>
      <c r="V481" t="s">
        <v>879</v>
      </c>
      <c r="W481">
        <v>11</v>
      </c>
      <c r="X481">
        <f>LOG10(Table1[[#This Row],[Alleles_count]]+1)</f>
        <v>1.0791812460476249</v>
      </c>
      <c r="Y481">
        <f>(Table1[[#This Row],[log_Alleles_count]]-MIN(Table1[log_Alleles_count]))/(MAX(Table1[log_Alleles_count])-MIN(Table1[log_Alleles_count]))</f>
        <v>0.53072127397724345</v>
      </c>
      <c r="Z481">
        <v>0.93269999999999997</v>
      </c>
      <c r="AA481">
        <v>0.83289999999999997</v>
      </c>
      <c r="AB481">
        <v>0.87370000000000003</v>
      </c>
      <c r="AC481">
        <v>0.63419999999999999</v>
      </c>
      <c r="AD481" t="s">
        <v>82</v>
      </c>
      <c r="AE481" t="s">
        <v>82</v>
      </c>
      <c r="AF481">
        <v>0</v>
      </c>
      <c r="AG481">
        <v>0.99629999999999996</v>
      </c>
      <c r="AH481" t="s">
        <v>505</v>
      </c>
      <c r="AI481" t="s">
        <v>247</v>
      </c>
      <c r="AJ481" s="1">
        <v>45170</v>
      </c>
      <c r="AK481">
        <v>1</v>
      </c>
      <c r="AL481" t="s">
        <v>234</v>
      </c>
      <c r="AM481" s="10">
        <v>2</v>
      </c>
      <c r="AN481">
        <f>(Table1[[#This Row],[HEG_expr_score]]-MIN(Table1[HEG_expr_score]))/(MAX(Table1[HEG_expr_score])-MIN(Table1[HEG_expr_score]))</f>
        <v>0.66666666666666663</v>
      </c>
      <c r="AO481">
        <f t="shared" si="7"/>
        <v>4.2194203207107215</v>
      </c>
      <c r="AP481">
        <v>200</v>
      </c>
    </row>
    <row r="482" spans="1:42" hidden="1" x14ac:dyDescent="0.3">
      <c r="A482">
        <v>161589</v>
      </c>
      <c r="B482" t="s">
        <v>1960</v>
      </c>
      <c r="C482">
        <f>LEN(Table1[[#This Row],[TCE_sequence]])</f>
        <v>15</v>
      </c>
      <c r="D482" t="s">
        <v>25</v>
      </c>
      <c r="E482">
        <v>1</v>
      </c>
      <c r="F482">
        <f>LOG10(Table1[[#This Row],[Mtb_NP_Prtn_count]]+1)</f>
        <v>0.3010299956639812</v>
      </c>
      <c r="G482">
        <f>(Table1[[#This Row],[log_Mtb_NP_Prtn_count]]-MIN(Table1[log_Mtb_NP_Prtn_count]))/(MAX(Table1[log_Mtb_NP_Prtn_count])-MIN(Table1[log_Mtb_NP_Prtn_count]))</f>
        <v>0.23137821315975918</v>
      </c>
      <c r="H482" t="s">
        <v>241</v>
      </c>
      <c r="I482">
        <v>1</v>
      </c>
      <c r="J482" t="s">
        <v>82</v>
      </c>
      <c r="K482">
        <v>0</v>
      </c>
      <c r="L482" t="s">
        <v>82</v>
      </c>
      <c r="M482">
        <v>0</v>
      </c>
      <c r="N482" t="s">
        <v>495</v>
      </c>
      <c r="O482" t="s">
        <v>496</v>
      </c>
      <c r="P482" t="s">
        <v>496</v>
      </c>
      <c r="Q482" t="s">
        <v>496</v>
      </c>
      <c r="R482" t="s">
        <v>446</v>
      </c>
      <c r="S482">
        <v>4</v>
      </c>
      <c r="T482">
        <f>LOG10(Table1[[#This Row],[Locus_count]]+1)</f>
        <v>0.69897000433601886</v>
      </c>
      <c r="U482">
        <f>(Table1[[#This Row],[log_Locus_count]]-MIN(Table1[log_Locus_count]))/(MAX(Table1[log_Locus_count])-MIN(Table1[log_Locus_count]))</f>
        <v>0.77397603162912088</v>
      </c>
      <c r="V482" t="s">
        <v>1961</v>
      </c>
      <c r="W482">
        <v>43</v>
      </c>
      <c r="X482">
        <f>LOG10(Table1[[#This Row],[Alleles_count]]+1)</f>
        <v>1.6434526764861874</v>
      </c>
      <c r="Y482">
        <f>(Table1[[#This Row],[log_Alleles_count]]-MIN(Table1[log_Alleles_count]))/(MAX(Table1[log_Alleles_count])-MIN(Table1[log_Alleles_count]))</f>
        <v>0.80821947321679888</v>
      </c>
      <c r="Z482">
        <v>1</v>
      </c>
      <c r="AA482">
        <v>0.99909999999999999</v>
      </c>
      <c r="AB482">
        <v>0.97609999999999997</v>
      </c>
      <c r="AC482">
        <v>0.84379999999999999</v>
      </c>
      <c r="AD482" t="s">
        <v>1962</v>
      </c>
      <c r="AE482" t="s">
        <v>1963</v>
      </c>
      <c r="AF482">
        <v>1</v>
      </c>
      <c r="AG482">
        <v>0.99629999999999996</v>
      </c>
      <c r="AH482" t="s">
        <v>505</v>
      </c>
      <c r="AI482" t="s">
        <v>241</v>
      </c>
      <c r="AJ482" t="s">
        <v>1964</v>
      </c>
      <c r="AK482">
        <v>1</v>
      </c>
      <c r="AL482" t="s">
        <v>236</v>
      </c>
      <c r="AM482" s="12">
        <v>1</v>
      </c>
      <c r="AN482">
        <f>(Table1[[#This Row],[HEG_expr_score]]-MIN(Table1[HEG_expr_score]))/(MAX(Table1[HEG_expr_score])-MIN(Table1[HEG_expr_score]))</f>
        <v>0.33333333333333331</v>
      </c>
      <c r="AO482">
        <f t="shared" si="7"/>
        <v>4.1432070513390116</v>
      </c>
      <c r="AP482">
        <v>229</v>
      </c>
    </row>
    <row r="483" spans="1:42" hidden="1" x14ac:dyDescent="0.3">
      <c r="A483">
        <v>161591</v>
      </c>
      <c r="B483" t="s">
        <v>1480</v>
      </c>
      <c r="C483">
        <f>LEN(Table1[[#This Row],[TCE_sequence]])</f>
        <v>15</v>
      </c>
      <c r="D483" t="s">
        <v>24</v>
      </c>
      <c r="E483">
        <v>1</v>
      </c>
      <c r="F483">
        <f>LOG10(Table1[[#This Row],[Mtb_NP_Prtn_count]]+1)</f>
        <v>0.3010299956639812</v>
      </c>
      <c r="G483">
        <f>(Table1[[#This Row],[log_Mtb_NP_Prtn_count]]-MIN(Table1[log_Mtb_NP_Prtn_count]))/(MAX(Table1[log_Mtb_NP_Prtn_count])-MIN(Table1[log_Mtb_NP_Prtn_count]))</f>
        <v>0.23137821315975918</v>
      </c>
      <c r="H483" t="s">
        <v>247</v>
      </c>
      <c r="I483">
        <v>1</v>
      </c>
      <c r="J483" t="s">
        <v>82</v>
      </c>
      <c r="K483">
        <v>0</v>
      </c>
      <c r="L483" t="s">
        <v>82</v>
      </c>
      <c r="M483">
        <v>0</v>
      </c>
      <c r="N483" t="s">
        <v>495</v>
      </c>
      <c r="O483" t="s">
        <v>496</v>
      </c>
      <c r="P483" t="s">
        <v>496</v>
      </c>
      <c r="Q483" t="s">
        <v>496</v>
      </c>
      <c r="R483" t="s">
        <v>439</v>
      </c>
      <c r="S483">
        <v>4</v>
      </c>
      <c r="T483">
        <f>LOG10(Table1[[#This Row],[Locus_count]]+1)</f>
        <v>0.69897000433601886</v>
      </c>
      <c r="U483">
        <f>(Table1[[#This Row],[log_Locus_count]]-MIN(Table1[log_Locus_count]))/(MAX(Table1[log_Locus_count])-MIN(Table1[log_Locus_count]))</f>
        <v>0.77397603162912088</v>
      </c>
      <c r="V483" t="s">
        <v>1481</v>
      </c>
      <c r="W483">
        <v>40</v>
      </c>
      <c r="X483">
        <f>LOG10(Table1[[#This Row],[Alleles_count]]+1)</f>
        <v>1.6127838567197355</v>
      </c>
      <c r="Y483">
        <f>(Table1[[#This Row],[log_Alleles_count]]-MIN(Table1[log_Alleles_count]))/(MAX(Table1[log_Alleles_count])-MIN(Table1[log_Alleles_count]))</f>
        <v>0.7931371178131621</v>
      </c>
      <c r="Z483">
        <v>0.99980000000000002</v>
      </c>
      <c r="AA483">
        <v>0.99709999999999999</v>
      </c>
      <c r="AB483">
        <v>0.92759999999999998</v>
      </c>
      <c r="AC483">
        <v>0.58599999999999997</v>
      </c>
      <c r="AD483" t="s">
        <v>82</v>
      </c>
      <c r="AE483" t="s">
        <v>82</v>
      </c>
      <c r="AF483">
        <v>0</v>
      </c>
      <c r="AG483">
        <v>0.99629999999999996</v>
      </c>
      <c r="AH483" t="s">
        <v>505</v>
      </c>
      <c r="AI483" t="s">
        <v>247</v>
      </c>
      <c r="AJ483" t="s">
        <v>1482</v>
      </c>
      <c r="AK483">
        <v>1</v>
      </c>
      <c r="AL483" t="s">
        <v>234</v>
      </c>
      <c r="AM483" s="10">
        <v>2</v>
      </c>
      <c r="AN483">
        <f>(Table1[[#This Row],[HEG_expr_score]]-MIN(Table1[HEG_expr_score]))/(MAX(Table1[HEG_expr_score])-MIN(Table1[HEG_expr_score]))</f>
        <v>0.66666666666666663</v>
      </c>
      <c r="AO483">
        <f t="shared" si="7"/>
        <v>4.4612580292687092</v>
      </c>
      <c r="AP483">
        <v>86</v>
      </c>
    </row>
    <row r="484" spans="1:42" hidden="1" x14ac:dyDescent="0.3">
      <c r="A484">
        <v>161595</v>
      </c>
      <c r="B484" t="s">
        <v>1623</v>
      </c>
      <c r="C484">
        <f>LEN(Table1[[#This Row],[TCE_sequence]])</f>
        <v>15</v>
      </c>
      <c r="D484" t="s">
        <v>889</v>
      </c>
      <c r="E484">
        <v>4</v>
      </c>
      <c r="F484">
        <f>LOG10(Table1[[#This Row],[Mtb_NP_Prtn_count]]+1)</f>
        <v>0.69897000433601886</v>
      </c>
      <c r="G484">
        <f>(Table1[[#This Row],[log_Mtb_NP_Prtn_count]]-MIN(Table1[log_Mtb_NP_Prtn_count]))/(MAX(Table1[log_Mtb_NP_Prtn_count])-MIN(Table1[log_Mtb_NP_Prtn_count]))</f>
        <v>0.5372435736804817</v>
      </c>
      <c r="H484" t="s">
        <v>890</v>
      </c>
      <c r="I484">
        <v>5</v>
      </c>
      <c r="J484" t="s">
        <v>82</v>
      </c>
      <c r="K484">
        <v>0</v>
      </c>
      <c r="L484" t="s">
        <v>1614</v>
      </c>
      <c r="M484">
        <v>5</v>
      </c>
      <c r="N484" t="s">
        <v>496</v>
      </c>
      <c r="O484" t="s">
        <v>496</v>
      </c>
      <c r="P484" t="s">
        <v>495</v>
      </c>
      <c r="Q484" t="s">
        <v>496</v>
      </c>
      <c r="R484" t="s">
        <v>385</v>
      </c>
      <c r="S484">
        <v>3</v>
      </c>
      <c r="T484">
        <f>LOG10(Table1[[#This Row],[Locus_count]]+1)</f>
        <v>0.6020599913279624</v>
      </c>
      <c r="U484">
        <f>(Table1[[#This Row],[log_Locus_count]]-MIN(Table1[log_Locus_count]))/(MAX(Table1[log_Locus_count])-MIN(Table1[log_Locus_count]))</f>
        <v>0.66666666666666674</v>
      </c>
      <c r="V484" t="s">
        <v>1624</v>
      </c>
      <c r="W484">
        <v>26</v>
      </c>
      <c r="X484">
        <f>LOG10(Table1[[#This Row],[Alleles_count]]+1)</f>
        <v>1.4313637641589874</v>
      </c>
      <c r="Y484">
        <f>(Table1[[#This Row],[log_Alleles_count]]-MIN(Table1[log_Alleles_count]))/(MAX(Table1[log_Alleles_count])-MIN(Table1[log_Alleles_count]))</f>
        <v>0.70391808903413466</v>
      </c>
      <c r="Z484">
        <v>0.80649999999999999</v>
      </c>
      <c r="AA484">
        <v>0.77929999999999999</v>
      </c>
      <c r="AB484">
        <v>0.86809999999999998</v>
      </c>
      <c r="AC484">
        <v>0.63790000000000002</v>
      </c>
      <c r="AD484" t="s">
        <v>82</v>
      </c>
      <c r="AE484" t="s">
        <v>82</v>
      </c>
      <c r="AF484">
        <v>0</v>
      </c>
      <c r="AG484">
        <v>1</v>
      </c>
      <c r="AH484" t="s">
        <v>893</v>
      </c>
      <c r="AI484" t="s">
        <v>1625</v>
      </c>
      <c r="AJ484" t="s">
        <v>1626</v>
      </c>
      <c r="AK484">
        <v>5</v>
      </c>
      <c r="AL484" t="s">
        <v>238</v>
      </c>
      <c r="AM484" s="10">
        <v>2</v>
      </c>
      <c r="AN484">
        <f>(Table1[[#This Row],[HEG_expr_score]]-MIN(Table1[HEG_expr_score]))/(MAX(Table1[HEG_expr_score])-MIN(Table1[HEG_expr_score]))</f>
        <v>0.66666666666666663</v>
      </c>
      <c r="AO484">
        <f t="shared" si="7"/>
        <v>4.3809949960479502</v>
      </c>
      <c r="AP484">
        <v>126</v>
      </c>
    </row>
    <row r="485" spans="1:42" hidden="1" x14ac:dyDescent="0.3">
      <c r="A485">
        <v>161596</v>
      </c>
      <c r="B485" t="s">
        <v>888</v>
      </c>
      <c r="C485">
        <f>LEN(Table1[[#This Row],[TCE_sequence]])</f>
        <v>15</v>
      </c>
      <c r="D485" t="s">
        <v>889</v>
      </c>
      <c r="E485">
        <v>4</v>
      </c>
      <c r="F485">
        <f>LOG10(Table1[[#This Row],[Mtb_NP_Prtn_count]]+1)</f>
        <v>0.69897000433601886</v>
      </c>
      <c r="G485">
        <f>(Table1[[#This Row],[log_Mtb_NP_Prtn_count]]-MIN(Table1[log_Mtb_NP_Prtn_count]))/(MAX(Table1[log_Mtb_NP_Prtn_count])-MIN(Table1[log_Mtb_NP_Prtn_count]))</f>
        <v>0.5372435736804817</v>
      </c>
      <c r="H485" t="s">
        <v>890</v>
      </c>
      <c r="I485">
        <v>5</v>
      </c>
      <c r="J485" t="s">
        <v>82</v>
      </c>
      <c r="K485">
        <v>0</v>
      </c>
      <c r="L485" t="s">
        <v>891</v>
      </c>
      <c r="M485">
        <v>2</v>
      </c>
      <c r="N485" t="s">
        <v>496</v>
      </c>
      <c r="O485" t="s">
        <v>496</v>
      </c>
      <c r="P485" t="s">
        <v>495</v>
      </c>
      <c r="Q485" t="s">
        <v>496</v>
      </c>
      <c r="R485" t="s">
        <v>436</v>
      </c>
      <c r="S485">
        <v>5</v>
      </c>
      <c r="T485">
        <f>LOG10(Table1[[#This Row],[Locus_count]]+1)</f>
        <v>0.77815125038364363</v>
      </c>
      <c r="U485">
        <f>(Table1[[#This Row],[log_Locus_count]]-MIN(Table1[log_Locus_count]))/(MAX(Table1[log_Locus_count])-MIN(Table1[log_Locus_count]))</f>
        <v>0.8616541669070521</v>
      </c>
      <c r="V485" t="s">
        <v>892</v>
      </c>
      <c r="W485">
        <v>18</v>
      </c>
      <c r="X485">
        <f>LOG10(Table1[[#This Row],[Alleles_count]]+1)</f>
        <v>1.2787536009528289</v>
      </c>
      <c r="Y485">
        <f>(Table1[[#This Row],[log_Alleles_count]]-MIN(Table1[log_Alleles_count]))/(MAX(Table1[log_Alleles_count])-MIN(Table1[log_Alleles_count]))</f>
        <v>0.62886724791242643</v>
      </c>
      <c r="Z485">
        <v>0.99990000000000001</v>
      </c>
      <c r="AA485">
        <v>0.99929999999999997</v>
      </c>
      <c r="AB485">
        <v>0.80659999999999998</v>
      </c>
      <c r="AC485">
        <v>0.52949999999999997</v>
      </c>
      <c r="AD485" t="s">
        <v>82</v>
      </c>
      <c r="AE485" t="s">
        <v>82</v>
      </c>
      <c r="AF485">
        <v>0</v>
      </c>
      <c r="AG485">
        <v>1</v>
      </c>
      <c r="AH485" t="s">
        <v>893</v>
      </c>
      <c r="AI485" t="s">
        <v>894</v>
      </c>
      <c r="AJ485" t="s">
        <v>895</v>
      </c>
      <c r="AK485">
        <v>5</v>
      </c>
      <c r="AL485" t="s">
        <v>236</v>
      </c>
      <c r="AM485" s="10">
        <v>1</v>
      </c>
      <c r="AN485">
        <f>(Table1[[#This Row],[HEG_expr_score]]-MIN(Table1[HEG_expr_score]))/(MAX(Table1[HEG_expr_score])-MIN(Table1[HEG_expr_score]))</f>
        <v>0.33333333333333331</v>
      </c>
      <c r="AO485">
        <f t="shared" si="7"/>
        <v>4.3609983218332937</v>
      </c>
      <c r="AP485">
        <v>138</v>
      </c>
    </row>
    <row r="486" spans="1:42" hidden="1" x14ac:dyDescent="0.3">
      <c r="A486">
        <v>161597</v>
      </c>
      <c r="B486" t="s">
        <v>2363</v>
      </c>
      <c r="C486">
        <f>LEN(Table1[[#This Row],[TCE_sequence]])</f>
        <v>15</v>
      </c>
      <c r="D486" t="s">
        <v>24</v>
      </c>
      <c r="E486">
        <v>1</v>
      </c>
      <c r="F486">
        <f>LOG10(Table1[[#This Row],[Mtb_NP_Prtn_count]]+1)</f>
        <v>0.3010299956639812</v>
      </c>
      <c r="G486">
        <f>(Table1[[#This Row],[log_Mtb_NP_Prtn_count]]-MIN(Table1[log_Mtb_NP_Prtn_count]))/(MAX(Table1[log_Mtb_NP_Prtn_count])-MIN(Table1[log_Mtb_NP_Prtn_count]))</f>
        <v>0.23137821315975918</v>
      </c>
      <c r="H486" t="s">
        <v>247</v>
      </c>
      <c r="I486">
        <v>1</v>
      </c>
      <c r="J486" t="s">
        <v>82</v>
      </c>
      <c r="K486">
        <v>0</v>
      </c>
      <c r="L486" t="s">
        <v>82</v>
      </c>
      <c r="M486">
        <v>0</v>
      </c>
      <c r="N486" t="s">
        <v>495</v>
      </c>
      <c r="O486" t="s">
        <v>496</v>
      </c>
      <c r="P486" t="s">
        <v>496</v>
      </c>
      <c r="Q486" t="s">
        <v>496</v>
      </c>
      <c r="R486" t="s">
        <v>417</v>
      </c>
      <c r="S486">
        <v>1</v>
      </c>
      <c r="T486">
        <f>LOG10(Table1[[#This Row],[Locus_count]]+1)</f>
        <v>0.3010299956639812</v>
      </c>
      <c r="U486">
        <f>(Table1[[#This Row],[log_Locus_count]]-MIN(Table1[log_Locus_count]))/(MAX(Table1[log_Locus_count])-MIN(Table1[log_Locus_count]))</f>
        <v>0.33333333333333337</v>
      </c>
      <c r="V486" t="s">
        <v>2356</v>
      </c>
      <c r="W486">
        <v>4</v>
      </c>
      <c r="X486">
        <f>LOG10(Table1[[#This Row],[Alleles_count]]+1)</f>
        <v>0.69897000433601886</v>
      </c>
      <c r="Y486">
        <f>(Table1[[#This Row],[log_Alleles_count]]-MIN(Table1[log_Alleles_count]))/(MAX(Table1[log_Alleles_count])-MIN(Table1[log_Alleles_count]))</f>
        <v>0.34374045372979056</v>
      </c>
      <c r="Z486">
        <v>0.91349999999999998</v>
      </c>
      <c r="AA486">
        <v>0.79769999999999996</v>
      </c>
      <c r="AB486">
        <v>0.85160000000000002</v>
      </c>
      <c r="AC486">
        <v>0.51139999999999997</v>
      </c>
      <c r="AD486" t="s">
        <v>2364</v>
      </c>
      <c r="AE486" t="s">
        <v>2365</v>
      </c>
      <c r="AF486">
        <v>1</v>
      </c>
      <c r="AG486">
        <v>1</v>
      </c>
      <c r="AH486" t="s">
        <v>563</v>
      </c>
      <c r="AI486" t="s">
        <v>247</v>
      </c>
      <c r="AJ486" t="s">
        <v>2273</v>
      </c>
      <c r="AK486">
        <v>1</v>
      </c>
      <c r="AL486" t="s">
        <v>234</v>
      </c>
      <c r="AM486" s="10">
        <v>2</v>
      </c>
      <c r="AN486">
        <f>(Table1[[#This Row],[HEG_expr_score]]-MIN(Table1[HEG_expr_score]))/(MAX(Table1[HEG_expr_score])-MIN(Table1[HEG_expr_score]))</f>
        <v>0.66666666666666663</v>
      </c>
      <c r="AO486">
        <f t="shared" si="7"/>
        <v>3.4886186668895496</v>
      </c>
      <c r="AP486">
        <v>384</v>
      </c>
    </row>
    <row r="487" spans="1:42" hidden="1" x14ac:dyDescent="0.3">
      <c r="A487">
        <v>161600</v>
      </c>
      <c r="B487" t="s">
        <v>1662</v>
      </c>
      <c r="C487">
        <f>LEN(Table1[[#This Row],[TCE_sequence]])</f>
        <v>15</v>
      </c>
      <c r="D487" t="s">
        <v>24</v>
      </c>
      <c r="E487">
        <v>1</v>
      </c>
      <c r="F487">
        <f>LOG10(Table1[[#This Row],[Mtb_NP_Prtn_count]]+1)</f>
        <v>0.3010299956639812</v>
      </c>
      <c r="G487">
        <f>(Table1[[#This Row],[log_Mtb_NP_Prtn_count]]-MIN(Table1[log_Mtb_NP_Prtn_count]))/(MAX(Table1[log_Mtb_NP_Prtn_count])-MIN(Table1[log_Mtb_NP_Prtn_count]))</f>
        <v>0.23137821315975918</v>
      </c>
      <c r="H487" t="s">
        <v>247</v>
      </c>
      <c r="I487">
        <v>1</v>
      </c>
      <c r="J487" t="s">
        <v>82</v>
      </c>
      <c r="K487">
        <v>0</v>
      </c>
      <c r="L487" t="s">
        <v>82</v>
      </c>
      <c r="M487">
        <v>0</v>
      </c>
      <c r="N487" t="s">
        <v>495</v>
      </c>
      <c r="O487" t="s">
        <v>496</v>
      </c>
      <c r="P487" t="s">
        <v>496</v>
      </c>
      <c r="Q487" t="s">
        <v>496</v>
      </c>
      <c r="R487" t="s">
        <v>395</v>
      </c>
      <c r="S487">
        <v>5</v>
      </c>
      <c r="T487">
        <f>LOG10(Table1[[#This Row],[Locus_count]]+1)</f>
        <v>0.77815125038364363</v>
      </c>
      <c r="U487">
        <f>(Table1[[#This Row],[log_Locus_count]]-MIN(Table1[log_Locus_count]))/(MAX(Table1[log_Locus_count])-MIN(Table1[log_Locus_count]))</f>
        <v>0.8616541669070521</v>
      </c>
      <c r="V487" t="s">
        <v>1663</v>
      </c>
      <c r="W487">
        <v>21</v>
      </c>
      <c r="X487">
        <f>LOG10(Table1[[#This Row],[Alleles_count]]+1)</f>
        <v>1.3424226808222062</v>
      </c>
      <c r="Y487">
        <f>(Table1[[#This Row],[log_Alleles_count]]-MIN(Table1[log_Alleles_count]))/(MAX(Table1[log_Alleles_count])-MIN(Table1[log_Alleles_count]))</f>
        <v>0.66017851773386627</v>
      </c>
      <c r="Z487">
        <v>0.94399999999999995</v>
      </c>
      <c r="AA487">
        <v>0.9728</v>
      </c>
      <c r="AB487">
        <v>0.9103</v>
      </c>
      <c r="AC487">
        <v>0.63500000000000001</v>
      </c>
      <c r="AD487" t="s">
        <v>82</v>
      </c>
      <c r="AE487" t="s">
        <v>82</v>
      </c>
      <c r="AF487">
        <v>0</v>
      </c>
      <c r="AG487">
        <v>1</v>
      </c>
      <c r="AH487" t="s">
        <v>563</v>
      </c>
      <c r="AI487" t="s">
        <v>247</v>
      </c>
      <c r="AJ487" t="s">
        <v>1664</v>
      </c>
      <c r="AK487">
        <v>1</v>
      </c>
      <c r="AL487" t="s">
        <v>234</v>
      </c>
      <c r="AM487" s="12">
        <v>2</v>
      </c>
      <c r="AN487">
        <f>(Table1[[#This Row],[HEG_expr_score]]-MIN(Table1[HEG_expr_score]))/(MAX(Table1[HEG_expr_score])-MIN(Table1[HEG_expr_score]))</f>
        <v>0.66666666666666663</v>
      </c>
      <c r="AO487">
        <f t="shared" si="7"/>
        <v>4.3638775644673444</v>
      </c>
      <c r="AP487">
        <v>136</v>
      </c>
    </row>
    <row r="488" spans="1:42" hidden="1" x14ac:dyDescent="0.3">
      <c r="A488">
        <v>161602</v>
      </c>
      <c r="B488" t="s">
        <v>2469</v>
      </c>
      <c r="C488">
        <f>LEN(Table1[[#This Row],[TCE_sequence]])</f>
        <v>15</v>
      </c>
      <c r="D488" t="s">
        <v>25</v>
      </c>
      <c r="E488">
        <v>1</v>
      </c>
      <c r="F488">
        <f>LOG10(Table1[[#This Row],[Mtb_NP_Prtn_count]]+1)</f>
        <v>0.3010299956639812</v>
      </c>
      <c r="G488">
        <f>(Table1[[#This Row],[log_Mtb_NP_Prtn_count]]-MIN(Table1[log_Mtb_NP_Prtn_count]))/(MAX(Table1[log_Mtb_NP_Prtn_count])-MIN(Table1[log_Mtb_NP_Prtn_count]))</f>
        <v>0.23137821315975918</v>
      </c>
      <c r="H488" t="s">
        <v>241</v>
      </c>
      <c r="I488">
        <v>1</v>
      </c>
      <c r="J488" t="s">
        <v>82</v>
      </c>
      <c r="K488">
        <v>0</v>
      </c>
      <c r="L488" t="s">
        <v>82</v>
      </c>
      <c r="M488">
        <v>0</v>
      </c>
      <c r="N488" t="s">
        <v>495</v>
      </c>
      <c r="O488" t="s">
        <v>496</v>
      </c>
      <c r="P488" t="s">
        <v>496</v>
      </c>
      <c r="Q488" t="s">
        <v>496</v>
      </c>
      <c r="R488" t="s">
        <v>408</v>
      </c>
      <c r="S488">
        <v>3</v>
      </c>
      <c r="T488">
        <f>LOG10(Table1[[#This Row],[Locus_count]]+1)</f>
        <v>0.6020599913279624</v>
      </c>
      <c r="U488">
        <f>(Table1[[#This Row],[log_Locus_count]]-MIN(Table1[log_Locus_count]))/(MAX(Table1[log_Locus_count])-MIN(Table1[log_Locus_count]))</f>
        <v>0.66666666666666674</v>
      </c>
      <c r="V488" t="s">
        <v>2470</v>
      </c>
      <c r="W488">
        <v>20</v>
      </c>
      <c r="X488">
        <f>LOG10(Table1[[#This Row],[Alleles_count]]+1)</f>
        <v>1.3222192947339193</v>
      </c>
      <c r="Y488">
        <f>(Table1[[#This Row],[log_Alleles_count]]-MIN(Table1[log_Alleles_count]))/(MAX(Table1[log_Alleles_count])-MIN(Table1[log_Alleles_count]))</f>
        <v>0.65024286805249976</v>
      </c>
      <c r="Z488">
        <v>0.52129999999999999</v>
      </c>
      <c r="AA488">
        <v>0.48320000000000002</v>
      </c>
      <c r="AB488">
        <v>0.41589999999999999</v>
      </c>
      <c r="AC488">
        <v>0.3478</v>
      </c>
      <c r="AD488" t="s">
        <v>2471</v>
      </c>
      <c r="AE488" t="s">
        <v>2472</v>
      </c>
      <c r="AF488">
        <v>2</v>
      </c>
      <c r="AG488">
        <v>0.90110000000000001</v>
      </c>
      <c r="AH488" t="s">
        <v>500</v>
      </c>
      <c r="AI488" t="s">
        <v>241</v>
      </c>
      <c r="AJ488" t="s">
        <v>2473</v>
      </c>
      <c r="AK488">
        <v>1</v>
      </c>
      <c r="AL488" t="s">
        <v>236</v>
      </c>
      <c r="AM488" s="10">
        <v>1</v>
      </c>
      <c r="AN488">
        <f>(Table1[[#This Row],[HEG_expr_score]]-MIN(Table1[HEG_expr_score]))/(MAX(Table1[HEG_expr_score])-MIN(Table1[HEG_expr_score]))</f>
        <v>0.33333333333333331</v>
      </c>
      <c r="AO488">
        <f t="shared" si="7"/>
        <v>3.3040210812122592</v>
      </c>
      <c r="AP488">
        <v>425</v>
      </c>
    </row>
    <row r="489" spans="1:42" hidden="1" x14ac:dyDescent="0.3">
      <c r="A489">
        <v>161603</v>
      </c>
      <c r="B489" t="s">
        <v>1954</v>
      </c>
      <c r="C489">
        <f>LEN(Table1[[#This Row],[TCE_sequence]])</f>
        <v>15</v>
      </c>
      <c r="D489" t="s">
        <v>28</v>
      </c>
      <c r="E489">
        <v>1</v>
      </c>
      <c r="F489">
        <f>LOG10(Table1[[#This Row],[Mtb_NP_Prtn_count]]+1)</f>
        <v>0.3010299956639812</v>
      </c>
      <c r="G489">
        <f>(Table1[[#This Row],[log_Mtb_NP_Prtn_count]]-MIN(Table1[log_Mtb_NP_Prtn_count]))/(MAX(Table1[log_Mtb_NP_Prtn_count])-MIN(Table1[log_Mtb_NP_Prtn_count]))</f>
        <v>0.23137821315975918</v>
      </c>
      <c r="H489" t="s">
        <v>309</v>
      </c>
      <c r="I489">
        <v>1</v>
      </c>
      <c r="J489" t="s">
        <v>82</v>
      </c>
      <c r="K489">
        <v>0</v>
      </c>
      <c r="L489" t="s">
        <v>82</v>
      </c>
      <c r="M489">
        <v>0</v>
      </c>
      <c r="N489" t="s">
        <v>495</v>
      </c>
      <c r="O489" t="s">
        <v>496</v>
      </c>
      <c r="P489" t="s">
        <v>496</v>
      </c>
      <c r="Q489" t="s">
        <v>496</v>
      </c>
      <c r="R489" t="s">
        <v>435</v>
      </c>
      <c r="S489">
        <v>2</v>
      </c>
      <c r="T489">
        <f>LOG10(Table1[[#This Row],[Locus_count]]+1)</f>
        <v>0.47712125471966244</v>
      </c>
      <c r="U489">
        <f>(Table1[[#This Row],[log_Locus_count]]-MIN(Table1[log_Locus_count]))/(MAX(Table1[log_Locus_count])-MIN(Table1[log_Locus_count]))</f>
        <v>0.52832083357371873</v>
      </c>
      <c r="V489" t="s">
        <v>1955</v>
      </c>
      <c r="W489">
        <v>31</v>
      </c>
      <c r="X489">
        <f>LOG10(Table1[[#This Row],[Alleles_count]]+1)</f>
        <v>1.505149978319906</v>
      </c>
      <c r="Y489">
        <f>(Table1[[#This Row],[log_Alleles_count]]-MIN(Table1[log_Alleles_count]))/(MAX(Table1[log_Alleles_count])-MIN(Table1[log_Alleles_count]))</f>
        <v>0.74020477741466306</v>
      </c>
      <c r="Z489">
        <v>0.98499999999999999</v>
      </c>
      <c r="AA489">
        <v>0.99829999999999997</v>
      </c>
      <c r="AB489">
        <v>0.7591</v>
      </c>
      <c r="AC489">
        <v>0.86529999999999996</v>
      </c>
      <c r="AD489" t="s">
        <v>82</v>
      </c>
      <c r="AE489" t="s">
        <v>82</v>
      </c>
      <c r="AF489">
        <v>0</v>
      </c>
      <c r="AG489">
        <v>1</v>
      </c>
      <c r="AH489" t="s">
        <v>563</v>
      </c>
      <c r="AI489" t="s">
        <v>309</v>
      </c>
      <c r="AJ489" t="s">
        <v>1956</v>
      </c>
      <c r="AK489">
        <v>1</v>
      </c>
      <c r="AL489" t="s">
        <v>234</v>
      </c>
      <c r="AM489" s="10">
        <v>2</v>
      </c>
      <c r="AN489">
        <f>(Table1[[#This Row],[HEG_expr_score]]-MIN(Table1[HEG_expr_score]))/(MAX(Table1[HEG_expr_score])-MIN(Table1[HEG_expr_score]))</f>
        <v>0.66666666666666663</v>
      </c>
      <c r="AO489">
        <f t="shared" si="7"/>
        <v>4.1515704908148079</v>
      </c>
      <c r="AP489">
        <v>226</v>
      </c>
    </row>
    <row r="490" spans="1:42" hidden="1" x14ac:dyDescent="0.3">
      <c r="A490">
        <v>161606</v>
      </c>
      <c r="B490" t="s">
        <v>2749</v>
      </c>
      <c r="C490">
        <f>LEN(Table1[[#This Row],[TCE_sequence]])</f>
        <v>15</v>
      </c>
      <c r="D490" t="s">
        <v>889</v>
      </c>
      <c r="E490">
        <v>4</v>
      </c>
      <c r="F490">
        <f>LOG10(Table1[[#This Row],[Mtb_NP_Prtn_count]]+1)</f>
        <v>0.69897000433601886</v>
      </c>
      <c r="G490">
        <f>(Table1[[#This Row],[log_Mtb_NP_Prtn_count]]-MIN(Table1[log_Mtb_NP_Prtn_count]))/(MAX(Table1[log_Mtb_NP_Prtn_count])-MIN(Table1[log_Mtb_NP_Prtn_count]))</f>
        <v>0.5372435736804817</v>
      </c>
      <c r="H490" t="s">
        <v>890</v>
      </c>
      <c r="I490">
        <v>5</v>
      </c>
      <c r="J490" t="s">
        <v>82</v>
      </c>
      <c r="K490">
        <v>0</v>
      </c>
      <c r="L490" t="s">
        <v>1628</v>
      </c>
      <c r="M490">
        <v>3</v>
      </c>
      <c r="N490" t="s">
        <v>496</v>
      </c>
      <c r="O490" t="s">
        <v>496</v>
      </c>
      <c r="P490" t="s">
        <v>495</v>
      </c>
      <c r="Q490" t="s">
        <v>496</v>
      </c>
      <c r="R490" t="s">
        <v>424</v>
      </c>
      <c r="S490">
        <v>1</v>
      </c>
      <c r="T490">
        <f>LOG10(Table1[[#This Row],[Locus_count]]+1)</f>
        <v>0.3010299956639812</v>
      </c>
      <c r="U490">
        <f>(Table1[[#This Row],[log_Locus_count]]-MIN(Table1[log_Locus_count]))/(MAX(Table1[log_Locus_count])-MIN(Table1[log_Locus_count]))</f>
        <v>0.33333333333333337</v>
      </c>
      <c r="V490" t="s">
        <v>966</v>
      </c>
      <c r="W490">
        <v>1</v>
      </c>
      <c r="X490">
        <f>LOG10(Table1[[#This Row],[Alleles_count]]+1)</f>
        <v>0.3010299956639812</v>
      </c>
      <c r="Y490">
        <f>(Table1[[#This Row],[log_Alleles_count]]-MIN(Table1[log_Alleles_count]))/(MAX(Table1[log_Alleles_count])-MIN(Table1[log_Alleles_count]))</f>
        <v>0.14804095548293261</v>
      </c>
      <c r="Z490">
        <v>0.3281</v>
      </c>
      <c r="AA490">
        <v>0.41710000000000003</v>
      </c>
      <c r="AB490">
        <v>7.0300000000000001E-2</v>
      </c>
      <c r="AC490">
        <v>7.6499999999999999E-2</v>
      </c>
      <c r="AD490" t="s">
        <v>82</v>
      </c>
      <c r="AE490" t="s">
        <v>82</v>
      </c>
      <c r="AF490">
        <v>0</v>
      </c>
      <c r="AG490">
        <v>1</v>
      </c>
      <c r="AH490" t="s">
        <v>893</v>
      </c>
      <c r="AI490" t="s">
        <v>2750</v>
      </c>
      <c r="AJ490" t="s">
        <v>2751</v>
      </c>
      <c r="AK490">
        <v>5</v>
      </c>
      <c r="AL490" t="s">
        <v>236</v>
      </c>
      <c r="AM490" s="10">
        <v>1</v>
      </c>
      <c r="AN490">
        <f>(Table1[[#This Row],[HEG_expr_score]]-MIN(Table1[HEG_expr_score]))/(MAX(Table1[HEG_expr_score])-MIN(Table1[HEG_expr_score]))</f>
        <v>0.33333333333333331</v>
      </c>
      <c r="AO490">
        <f t="shared" si="7"/>
        <v>2.6800511958300812</v>
      </c>
      <c r="AP490">
        <v>523</v>
      </c>
    </row>
    <row r="491" spans="1:42" hidden="1" x14ac:dyDescent="0.3">
      <c r="A491">
        <v>161608</v>
      </c>
      <c r="B491" t="s">
        <v>1923</v>
      </c>
      <c r="C491">
        <f>LEN(Table1[[#This Row],[TCE_sequence]])</f>
        <v>15</v>
      </c>
      <c r="D491" t="s">
        <v>25</v>
      </c>
      <c r="E491">
        <v>1</v>
      </c>
      <c r="F491">
        <f>LOG10(Table1[[#This Row],[Mtb_NP_Prtn_count]]+1)</f>
        <v>0.3010299956639812</v>
      </c>
      <c r="G491">
        <f>(Table1[[#This Row],[log_Mtb_NP_Prtn_count]]-MIN(Table1[log_Mtb_NP_Prtn_count]))/(MAX(Table1[log_Mtb_NP_Prtn_count])-MIN(Table1[log_Mtb_NP_Prtn_count]))</f>
        <v>0.23137821315975918</v>
      </c>
      <c r="H491" t="s">
        <v>241</v>
      </c>
      <c r="I491">
        <v>1</v>
      </c>
      <c r="J491" t="s">
        <v>82</v>
      </c>
      <c r="K491">
        <v>0</v>
      </c>
      <c r="L491" t="s">
        <v>82</v>
      </c>
      <c r="M491">
        <v>0</v>
      </c>
      <c r="N491" t="s">
        <v>495</v>
      </c>
      <c r="O491" t="s">
        <v>496</v>
      </c>
      <c r="P491" t="s">
        <v>496</v>
      </c>
      <c r="Q491" t="s">
        <v>496</v>
      </c>
      <c r="R491" t="s">
        <v>391</v>
      </c>
      <c r="S491">
        <v>5</v>
      </c>
      <c r="T491">
        <f>LOG10(Table1[[#This Row],[Locus_count]]+1)</f>
        <v>0.77815125038364363</v>
      </c>
      <c r="U491">
        <f>(Table1[[#This Row],[log_Locus_count]]-MIN(Table1[log_Locus_count]))/(MAX(Table1[log_Locus_count])-MIN(Table1[log_Locus_count]))</f>
        <v>0.8616541669070521</v>
      </c>
      <c r="V491" t="s">
        <v>1924</v>
      </c>
      <c r="W491">
        <v>53</v>
      </c>
      <c r="X491">
        <f>LOG10(Table1[[#This Row],[Alleles_count]]+1)</f>
        <v>1.7323937598229686</v>
      </c>
      <c r="Y491">
        <f>(Table1[[#This Row],[log_Alleles_count]]-MIN(Table1[log_Alleles_count]))/(MAX(Table1[log_Alleles_count])-MIN(Table1[log_Alleles_count]))</f>
        <v>0.85195904451706739</v>
      </c>
      <c r="Z491">
        <v>0.90349999999999997</v>
      </c>
      <c r="AA491">
        <v>0.82620000000000005</v>
      </c>
      <c r="AB491">
        <v>0.85160000000000002</v>
      </c>
      <c r="AC491">
        <v>0.54090000000000005</v>
      </c>
      <c r="AD491" t="s">
        <v>82</v>
      </c>
      <c r="AE491" t="s">
        <v>82</v>
      </c>
      <c r="AF491">
        <v>0</v>
      </c>
      <c r="AG491">
        <v>1</v>
      </c>
      <c r="AH491" t="s">
        <v>563</v>
      </c>
      <c r="AI491" t="s">
        <v>241</v>
      </c>
      <c r="AJ491" t="s">
        <v>1925</v>
      </c>
      <c r="AK491">
        <v>1</v>
      </c>
      <c r="AL491" t="s">
        <v>236</v>
      </c>
      <c r="AM491" s="12">
        <v>1</v>
      </c>
      <c r="AN491">
        <f>(Table1[[#This Row],[HEG_expr_score]]-MIN(Table1[HEG_expr_score]))/(MAX(Table1[HEG_expr_score])-MIN(Table1[HEG_expr_score]))</f>
        <v>0.33333333333333331</v>
      </c>
      <c r="AO491">
        <f t="shared" si="7"/>
        <v>4.1818247579172114</v>
      </c>
      <c r="AP491">
        <v>217</v>
      </c>
    </row>
    <row r="492" spans="1:42" hidden="1" x14ac:dyDescent="0.3">
      <c r="A492">
        <v>161611</v>
      </c>
      <c r="B492" t="s">
        <v>1359</v>
      </c>
      <c r="C492">
        <f>LEN(Table1[[#This Row],[TCE_sequence]])</f>
        <v>15</v>
      </c>
      <c r="D492" t="s">
        <v>28</v>
      </c>
      <c r="E492">
        <v>1</v>
      </c>
      <c r="F492">
        <f>LOG10(Table1[[#This Row],[Mtb_NP_Prtn_count]]+1)</f>
        <v>0.3010299956639812</v>
      </c>
      <c r="G492">
        <f>(Table1[[#This Row],[log_Mtb_NP_Prtn_count]]-MIN(Table1[log_Mtb_NP_Prtn_count]))/(MAX(Table1[log_Mtb_NP_Prtn_count])-MIN(Table1[log_Mtb_NP_Prtn_count]))</f>
        <v>0.23137821315975918</v>
      </c>
      <c r="H492" t="s">
        <v>309</v>
      </c>
      <c r="I492">
        <v>1</v>
      </c>
      <c r="J492" t="s">
        <v>82</v>
      </c>
      <c r="K492">
        <v>0</v>
      </c>
      <c r="L492" t="s">
        <v>763</v>
      </c>
      <c r="M492">
        <v>1</v>
      </c>
      <c r="N492" t="s">
        <v>496</v>
      </c>
      <c r="O492" t="s">
        <v>496</v>
      </c>
      <c r="P492" t="s">
        <v>495</v>
      </c>
      <c r="Q492" t="s">
        <v>496</v>
      </c>
      <c r="R492" t="s">
        <v>445</v>
      </c>
      <c r="S492">
        <v>5</v>
      </c>
      <c r="T492">
        <f>LOG10(Table1[[#This Row],[Locus_count]]+1)</f>
        <v>0.77815125038364363</v>
      </c>
      <c r="U492">
        <f>(Table1[[#This Row],[log_Locus_count]]-MIN(Table1[log_Locus_count]))/(MAX(Table1[log_Locus_count])-MIN(Table1[log_Locus_count]))</f>
        <v>0.8616541669070521</v>
      </c>
      <c r="V492" t="s">
        <v>1360</v>
      </c>
      <c r="W492">
        <v>48</v>
      </c>
      <c r="X492">
        <f>LOG10(Table1[[#This Row],[Alleles_count]]+1)</f>
        <v>1.6901960800285136</v>
      </c>
      <c r="Y492">
        <f>(Table1[[#This Row],[log_Alleles_count]]-MIN(Table1[log_Alleles_count]))/(MAX(Table1[log_Alleles_count])-MIN(Table1[log_Alleles_count]))</f>
        <v>0.83120701008224307</v>
      </c>
      <c r="Z492">
        <v>1</v>
      </c>
      <c r="AA492">
        <v>1</v>
      </c>
      <c r="AB492">
        <v>0.99719999999999998</v>
      </c>
      <c r="AC492">
        <v>0.96640000000000004</v>
      </c>
      <c r="AD492" t="s">
        <v>82</v>
      </c>
      <c r="AE492" t="s">
        <v>82</v>
      </c>
      <c r="AF492">
        <v>0</v>
      </c>
      <c r="AG492">
        <v>1</v>
      </c>
      <c r="AH492" t="s">
        <v>563</v>
      </c>
      <c r="AI492" t="s">
        <v>309</v>
      </c>
      <c r="AJ492" t="s">
        <v>1361</v>
      </c>
      <c r="AK492">
        <v>1</v>
      </c>
      <c r="AL492" t="s">
        <v>234</v>
      </c>
      <c r="AM492" s="10">
        <v>2</v>
      </c>
      <c r="AN492">
        <f>(Table1[[#This Row],[HEG_expr_score]]-MIN(Table1[HEG_expr_score]))/(MAX(Table1[HEG_expr_score])-MIN(Table1[HEG_expr_score]))</f>
        <v>0.66666666666666663</v>
      </c>
      <c r="AO492">
        <f t="shared" si="7"/>
        <v>4.5909060568157214</v>
      </c>
      <c r="AP492">
        <v>52</v>
      </c>
    </row>
    <row r="493" spans="1:42" hidden="1" x14ac:dyDescent="0.3">
      <c r="A493">
        <v>161615</v>
      </c>
      <c r="B493" t="s">
        <v>2944</v>
      </c>
      <c r="C493">
        <f>LEN(Table1[[#This Row],[TCE_sequence]])</f>
        <v>15</v>
      </c>
      <c r="D493" t="s">
        <v>24</v>
      </c>
      <c r="E493">
        <v>1</v>
      </c>
      <c r="F493">
        <f>LOG10(Table1[[#This Row],[Mtb_NP_Prtn_count]]+1)</f>
        <v>0.3010299956639812</v>
      </c>
      <c r="G493">
        <f>(Table1[[#This Row],[log_Mtb_NP_Prtn_count]]-MIN(Table1[log_Mtb_NP_Prtn_count]))/(MAX(Table1[log_Mtb_NP_Prtn_count])-MIN(Table1[log_Mtb_NP_Prtn_count]))</f>
        <v>0.23137821315975918</v>
      </c>
      <c r="H493" t="s">
        <v>247</v>
      </c>
      <c r="I493">
        <v>1</v>
      </c>
      <c r="J493" t="s">
        <v>82</v>
      </c>
      <c r="K493">
        <v>0</v>
      </c>
      <c r="L493" t="s">
        <v>82</v>
      </c>
      <c r="M493">
        <v>0</v>
      </c>
      <c r="N493" t="s">
        <v>495</v>
      </c>
      <c r="O493" t="s">
        <v>496</v>
      </c>
      <c r="P493" t="s">
        <v>496</v>
      </c>
      <c r="Q493" t="s">
        <v>496</v>
      </c>
      <c r="R493" t="s">
        <v>82</v>
      </c>
      <c r="S493">
        <v>0</v>
      </c>
      <c r="T493">
        <f>LOG10(Table1[[#This Row],[Locus_count]]+1)</f>
        <v>0</v>
      </c>
      <c r="U493">
        <f>(Table1[[#This Row],[log_Locus_count]]-MIN(Table1[log_Locus_count]))/(MAX(Table1[log_Locus_count])-MIN(Table1[log_Locus_count]))</f>
        <v>0</v>
      </c>
      <c r="V493" t="s">
        <v>82</v>
      </c>
      <c r="W493">
        <v>0</v>
      </c>
      <c r="X493">
        <f>LOG10(Table1[[#This Row],[Alleles_count]]+1)</f>
        <v>0</v>
      </c>
      <c r="Y493">
        <f>(Table1[[#This Row],[log_Alleles_count]]-MIN(Table1[log_Alleles_count]))/(MAX(Table1[log_Alleles_count])-MIN(Table1[log_Alleles_count]))</f>
        <v>0</v>
      </c>
      <c r="Z493">
        <v>0</v>
      </c>
      <c r="AA493">
        <v>0</v>
      </c>
      <c r="AB493">
        <v>0</v>
      </c>
      <c r="AC493">
        <v>0</v>
      </c>
      <c r="AD493" t="s">
        <v>82</v>
      </c>
      <c r="AE493" t="s">
        <v>82</v>
      </c>
      <c r="AF493">
        <v>0</v>
      </c>
      <c r="AG493">
        <v>1</v>
      </c>
      <c r="AH493" t="s">
        <v>563</v>
      </c>
      <c r="AI493" t="s">
        <v>247</v>
      </c>
      <c r="AJ493" t="s">
        <v>2945</v>
      </c>
      <c r="AK493">
        <v>1</v>
      </c>
      <c r="AL493" t="s">
        <v>234</v>
      </c>
      <c r="AM493" s="10">
        <v>2</v>
      </c>
      <c r="AN493">
        <f>(Table1[[#This Row],[HEG_expr_score]]-MIN(Table1[HEG_expr_score]))/(MAX(Table1[HEG_expr_score])-MIN(Table1[HEG_expr_score]))</f>
        <v>0.66666666666666663</v>
      </c>
      <c r="AO493">
        <f t="shared" si="7"/>
        <v>1.898044879826426</v>
      </c>
      <c r="AP493">
        <v>582</v>
      </c>
    </row>
    <row r="494" spans="1:42" hidden="1" x14ac:dyDescent="0.3">
      <c r="A494">
        <v>161616</v>
      </c>
      <c r="B494" t="s">
        <v>1264</v>
      </c>
      <c r="C494">
        <f>LEN(Table1[[#This Row],[TCE_sequence]])</f>
        <v>15</v>
      </c>
      <c r="D494" t="s">
        <v>889</v>
      </c>
      <c r="E494">
        <v>4</v>
      </c>
      <c r="F494">
        <f>LOG10(Table1[[#This Row],[Mtb_NP_Prtn_count]]+1)</f>
        <v>0.69897000433601886</v>
      </c>
      <c r="G494">
        <f>(Table1[[#This Row],[log_Mtb_NP_Prtn_count]]-MIN(Table1[log_Mtb_NP_Prtn_count]))/(MAX(Table1[log_Mtb_NP_Prtn_count])-MIN(Table1[log_Mtb_NP_Prtn_count]))</f>
        <v>0.5372435736804817</v>
      </c>
      <c r="H494" t="s">
        <v>890</v>
      </c>
      <c r="I494">
        <v>5</v>
      </c>
      <c r="J494" t="s">
        <v>82</v>
      </c>
      <c r="K494">
        <v>0</v>
      </c>
      <c r="L494" t="s">
        <v>891</v>
      </c>
      <c r="M494">
        <v>2</v>
      </c>
      <c r="N494" t="s">
        <v>496</v>
      </c>
      <c r="O494" t="s">
        <v>496</v>
      </c>
      <c r="P494" t="s">
        <v>495</v>
      </c>
      <c r="Q494" t="s">
        <v>496</v>
      </c>
      <c r="R494" t="s">
        <v>436</v>
      </c>
      <c r="S494">
        <v>5</v>
      </c>
      <c r="T494">
        <f>LOG10(Table1[[#This Row],[Locus_count]]+1)</f>
        <v>0.77815125038364363</v>
      </c>
      <c r="U494">
        <f>(Table1[[#This Row],[log_Locus_count]]-MIN(Table1[log_Locus_count]))/(MAX(Table1[log_Locus_count])-MIN(Table1[log_Locus_count]))</f>
        <v>0.8616541669070521</v>
      </c>
      <c r="V494" t="s">
        <v>1265</v>
      </c>
      <c r="W494">
        <v>20</v>
      </c>
      <c r="X494">
        <f>LOG10(Table1[[#This Row],[Alleles_count]]+1)</f>
        <v>1.3222192947339193</v>
      </c>
      <c r="Y494">
        <f>(Table1[[#This Row],[log_Alleles_count]]-MIN(Table1[log_Alleles_count]))/(MAX(Table1[log_Alleles_count])-MIN(Table1[log_Alleles_count]))</f>
        <v>0.65024286805249976</v>
      </c>
      <c r="Z494">
        <v>0.99990000000000001</v>
      </c>
      <c r="AA494">
        <v>0.99929999999999997</v>
      </c>
      <c r="AB494">
        <v>0.81640000000000001</v>
      </c>
      <c r="AC494">
        <v>0.54279999999999995</v>
      </c>
      <c r="AD494" t="s">
        <v>82</v>
      </c>
      <c r="AE494" t="s">
        <v>82</v>
      </c>
      <c r="AF494">
        <v>0</v>
      </c>
      <c r="AG494">
        <v>1</v>
      </c>
      <c r="AH494" t="s">
        <v>893</v>
      </c>
      <c r="AI494" t="s">
        <v>1266</v>
      </c>
      <c r="AJ494" t="s">
        <v>1267</v>
      </c>
      <c r="AK494">
        <v>5</v>
      </c>
      <c r="AL494" t="s">
        <v>238</v>
      </c>
      <c r="AM494" s="10">
        <v>2</v>
      </c>
      <c r="AN494">
        <f>(Table1[[#This Row],[HEG_expr_score]]-MIN(Table1[HEG_expr_score]))/(MAX(Table1[HEG_expr_score])-MIN(Table1[HEG_expr_score]))</f>
        <v>0.66666666666666663</v>
      </c>
      <c r="AO494">
        <f t="shared" si="7"/>
        <v>4.7157072753067002</v>
      </c>
      <c r="AP494">
        <v>21</v>
      </c>
    </row>
    <row r="495" spans="1:42" hidden="1" x14ac:dyDescent="0.3">
      <c r="A495">
        <v>161617</v>
      </c>
      <c r="B495" t="s">
        <v>1753</v>
      </c>
      <c r="C495">
        <f>LEN(Table1[[#This Row],[TCE_sequence]])</f>
        <v>15</v>
      </c>
      <c r="D495" t="s">
        <v>889</v>
      </c>
      <c r="E495">
        <v>4</v>
      </c>
      <c r="F495">
        <f>LOG10(Table1[[#This Row],[Mtb_NP_Prtn_count]]+1)</f>
        <v>0.69897000433601886</v>
      </c>
      <c r="G495">
        <f>(Table1[[#This Row],[log_Mtb_NP_Prtn_count]]-MIN(Table1[log_Mtb_NP_Prtn_count]))/(MAX(Table1[log_Mtb_NP_Prtn_count])-MIN(Table1[log_Mtb_NP_Prtn_count]))</f>
        <v>0.5372435736804817</v>
      </c>
      <c r="H495" t="s">
        <v>890</v>
      </c>
      <c r="I495">
        <v>5</v>
      </c>
      <c r="J495" t="s">
        <v>82</v>
      </c>
      <c r="K495">
        <v>0</v>
      </c>
      <c r="L495" t="s">
        <v>1628</v>
      </c>
      <c r="M495">
        <v>3</v>
      </c>
      <c r="N495" t="s">
        <v>496</v>
      </c>
      <c r="O495" t="s">
        <v>496</v>
      </c>
      <c r="P495" t="s">
        <v>495</v>
      </c>
      <c r="Q495" t="s">
        <v>496</v>
      </c>
      <c r="R495" t="s">
        <v>448</v>
      </c>
      <c r="S495">
        <v>4</v>
      </c>
      <c r="T495">
        <f>LOG10(Table1[[#This Row],[Locus_count]]+1)</f>
        <v>0.69897000433601886</v>
      </c>
      <c r="U495">
        <f>(Table1[[#This Row],[log_Locus_count]]-MIN(Table1[log_Locus_count]))/(MAX(Table1[log_Locus_count])-MIN(Table1[log_Locus_count]))</f>
        <v>0.77397603162912088</v>
      </c>
      <c r="V495" t="s">
        <v>1754</v>
      </c>
      <c r="W495">
        <v>21</v>
      </c>
      <c r="X495">
        <f>LOG10(Table1[[#This Row],[Alleles_count]]+1)</f>
        <v>1.3424226808222062</v>
      </c>
      <c r="Y495">
        <f>(Table1[[#This Row],[log_Alleles_count]]-MIN(Table1[log_Alleles_count]))/(MAX(Table1[log_Alleles_count])-MIN(Table1[log_Alleles_count]))</f>
        <v>0.66017851773386627</v>
      </c>
      <c r="Z495">
        <v>0.99990000000000001</v>
      </c>
      <c r="AA495">
        <v>0.99939999999999996</v>
      </c>
      <c r="AB495">
        <v>0.83260000000000001</v>
      </c>
      <c r="AC495">
        <v>0.67759999999999998</v>
      </c>
      <c r="AD495" t="s">
        <v>82</v>
      </c>
      <c r="AE495" t="s">
        <v>82</v>
      </c>
      <c r="AF495">
        <v>0</v>
      </c>
      <c r="AG495">
        <v>1</v>
      </c>
      <c r="AH495" t="s">
        <v>893</v>
      </c>
      <c r="AI495" t="s">
        <v>1512</v>
      </c>
      <c r="AJ495" t="s">
        <v>1755</v>
      </c>
      <c r="AK495">
        <v>5</v>
      </c>
      <c r="AL495" t="s">
        <v>236</v>
      </c>
      <c r="AM495" s="10">
        <v>1</v>
      </c>
      <c r="AN495">
        <f>(Table1[[#This Row],[HEG_expr_score]]-MIN(Table1[HEG_expr_score]))/(MAX(Table1[HEG_expr_score])-MIN(Table1[HEG_expr_score]))</f>
        <v>0.33333333333333331</v>
      </c>
      <c r="AO495">
        <f t="shared" si="7"/>
        <v>4.3046314563768018</v>
      </c>
      <c r="AP495">
        <v>161</v>
      </c>
    </row>
    <row r="496" spans="1:42" hidden="1" x14ac:dyDescent="0.3">
      <c r="A496">
        <v>161618</v>
      </c>
      <c r="B496" t="s">
        <v>1221</v>
      </c>
      <c r="C496">
        <f>LEN(Table1[[#This Row],[TCE_sequence]])</f>
        <v>15</v>
      </c>
      <c r="D496" t="s">
        <v>28</v>
      </c>
      <c r="E496">
        <v>1</v>
      </c>
      <c r="F496">
        <f>LOG10(Table1[[#This Row],[Mtb_NP_Prtn_count]]+1)</f>
        <v>0.3010299956639812</v>
      </c>
      <c r="G496">
        <f>(Table1[[#This Row],[log_Mtb_NP_Prtn_count]]-MIN(Table1[log_Mtb_NP_Prtn_count]))/(MAX(Table1[log_Mtb_NP_Prtn_count])-MIN(Table1[log_Mtb_NP_Prtn_count]))</f>
        <v>0.23137821315975918</v>
      </c>
      <c r="H496" t="s">
        <v>309</v>
      </c>
      <c r="I496">
        <v>1</v>
      </c>
      <c r="J496" t="s">
        <v>82</v>
      </c>
      <c r="K496">
        <v>0</v>
      </c>
      <c r="L496" t="s">
        <v>82</v>
      </c>
      <c r="M496">
        <v>0</v>
      </c>
      <c r="N496" t="s">
        <v>495</v>
      </c>
      <c r="O496" t="s">
        <v>496</v>
      </c>
      <c r="P496" t="s">
        <v>496</v>
      </c>
      <c r="Q496" t="s">
        <v>496</v>
      </c>
      <c r="R496" t="s">
        <v>412</v>
      </c>
      <c r="S496">
        <v>7</v>
      </c>
      <c r="T496">
        <f>LOG10(Table1[[#This Row],[Locus_count]]+1)</f>
        <v>0.90308998699194354</v>
      </c>
      <c r="U496">
        <f>(Table1[[#This Row],[log_Locus_count]]-MIN(Table1[log_Locus_count]))/(MAX(Table1[log_Locus_count])-MIN(Table1[log_Locus_count]))</f>
        <v>1</v>
      </c>
      <c r="V496" t="s">
        <v>1222</v>
      </c>
      <c r="W496">
        <v>70</v>
      </c>
      <c r="X496">
        <f>LOG10(Table1[[#This Row],[Alleles_count]]+1)</f>
        <v>1.8512583487190752</v>
      </c>
      <c r="Y496">
        <f>(Table1[[#This Row],[log_Alleles_count]]-MIN(Table1[log_Alleles_count]))/(MAX(Table1[log_Alleles_count])-MIN(Table1[log_Alleles_count]))</f>
        <v>0.91041443954988566</v>
      </c>
      <c r="Z496">
        <v>1</v>
      </c>
      <c r="AA496">
        <v>1</v>
      </c>
      <c r="AB496">
        <v>0.99980000000000002</v>
      </c>
      <c r="AC496">
        <v>0.96830000000000005</v>
      </c>
      <c r="AD496" t="s">
        <v>82</v>
      </c>
      <c r="AE496" t="s">
        <v>82</v>
      </c>
      <c r="AF496">
        <v>0</v>
      </c>
      <c r="AG496">
        <v>1</v>
      </c>
      <c r="AH496" t="s">
        <v>563</v>
      </c>
      <c r="AI496" t="s">
        <v>309</v>
      </c>
      <c r="AJ496" t="s">
        <v>1223</v>
      </c>
      <c r="AK496">
        <v>1</v>
      </c>
      <c r="AL496" t="s">
        <v>234</v>
      </c>
      <c r="AM496" s="10">
        <v>2</v>
      </c>
      <c r="AN496">
        <f>(Table1[[#This Row],[HEG_expr_score]]-MIN(Table1[HEG_expr_score]))/(MAX(Table1[HEG_expr_score])-MIN(Table1[HEG_expr_score]))</f>
        <v>0.66666666666666663</v>
      </c>
      <c r="AO496">
        <f t="shared" si="7"/>
        <v>4.8084593193763121</v>
      </c>
      <c r="AP496">
        <v>9</v>
      </c>
    </row>
    <row r="497" spans="1:42" hidden="1" x14ac:dyDescent="0.3">
      <c r="A497">
        <v>161620</v>
      </c>
      <c r="B497" t="s">
        <v>735</v>
      </c>
      <c r="C497">
        <f>LEN(Table1[[#This Row],[TCE_sequence]])</f>
        <v>15</v>
      </c>
      <c r="D497" t="s">
        <v>25</v>
      </c>
      <c r="E497">
        <v>1</v>
      </c>
      <c r="F497">
        <f>LOG10(Table1[[#This Row],[Mtb_NP_Prtn_count]]+1)</f>
        <v>0.3010299956639812</v>
      </c>
      <c r="G497">
        <f>(Table1[[#This Row],[log_Mtb_NP_Prtn_count]]-MIN(Table1[log_Mtb_NP_Prtn_count]))/(MAX(Table1[log_Mtb_NP_Prtn_count])-MIN(Table1[log_Mtb_NP_Prtn_count]))</f>
        <v>0.23137821315975918</v>
      </c>
      <c r="H497" t="s">
        <v>241</v>
      </c>
      <c r="I497">
        <v>1</v>
      </c>
      <c r="J497" t="s">
        <v>82</v>
      </c>
      <c r="K497">
        <v>0</v>
      </c>
      <c r="L497" t="s">
        <v>82</v>
      </c>
      <c r="M497">
        <v>0</v>
      </c>
      <c r="N497" t="s">
        <v>495</v>
      </c>
      <c r="O497" t="s">
        <v>496</v>
      </c>
      <c r="P497" t="s">
        <v>496</v>
      </c>
      <c r="Q497" t="s">
        <v>496</v>
      </c>
      <c r="R497" t="s">
        <v>396</v>
      </c>
      <c r="S497">
        <v>4</v>
      </c>
      <c r="T497">
        <f>LOG10(Table1[[#This Row],[Locus_count]]+1)</f>
        <v>0.69897000433601886</v>
      </c>
      <c r="U497">
        <f>(Table1[[#This Row],[log_Locus_count]]-MIN(Table1[log_Locus_count]))/(MAX(Table1[log_Locus_count])-MIN(Table1[log_Locus_count]))</f>
        <v>0.77397603162912088</v>
      </c>
      <c r="V497" t="s">
        <v>736</v>
      </c>
      <c r="W497">
        <v>14</v>
      </c>
      <c r="X497">
        <f>LOG10(Table1[[#This Row],[Alleles_count]]+1)</f>
        <v>1.1760912590556813</v>
      </c>
      <c r="Y497">
        <f>(Table1[[#This Row],[log_Alleles_count]]-MIN(Table1[log_Alleles_count]))/(MAX(Table1[log_Alleles_count])-MIN(Table1[log_Alleles_count]))</f>
        <v>0.57837981674116878</v>
      </c>
      <c r="Z497">
        <v>0.93079999999999996</v>
      </c>
      <c r="AA497">
        <v>0.96140000000000003</v>
      </c>
      <c r="AB497">
        <v>0.85609999999999997</v>
      </c>
      <c r="AC497">
        <v>0.49630000000000002</v>
      </c>
      <c r="AD497" t="s">
        <v>737</v>
      </c>
      <c r="AE497" t="s">
        <v>738</v>
      </c>
      <c r="AF497">
        <v>1</v>
      </c>
      <c r="AG497">
        <v>0.90480000000000005</v>
      </c>
      <c r="AH497" t="s">
        <v>739</v>
      </c>
      <c r="AI497" t="s">
        <v>241</v>
      </c>
      <c r="AJ497" t="s">
        <v>740</v>
      </c>
      <c r="AK497">
        <v>1</v>
      </c>
      <c r="AL497" t="s">
        <v>236</v>
      </c>
      <c r="AM497" s="10">
        <v>1</v>
      </c>
      <c r="AN497">
        <f>(Table1[[#This Row],[HEG_expr_score]]-MIN(Table1[HEG_expr_score]))/(MAX(Table1[HEG_expr_score])-MIN(Table1[HEG_expr_score]))</f>
        <v>0.33333333333333331</v>
      </c>
      <c r="AO497">
        <f t="shared" si="7"/>
        <v>3.7526673948633822</v>
      </c>
      <c r="AP497">
        <v>331</v>
      </c>
    </row>
    <row r="498" spans="1:42" hidden="1" x14ac:dyDescent="0.3">
      <c r="A498">
        <v>161621</v>
      </c>
      <c r="B498" t="s">
        <v>595</v>
      </c>
      <c r="C498">
        <f>LEN(Table1[[#This Row],[TCE_sequence]])</f>
        <v>15</v>
      </c>
      <c r="D498" t="s">
        <v>24</v>
      </c>
      <c r="E498">
        <v>1</v>
      </c>
      <c r="F498">
        <f>LOG10(Table1[[#This Row],[Mtb_NP_Prtn_count]]+1)</f>
        <v>0.3010299956639812</v>
      </c>
      <c r="G498">
        <f>(Table1[[#This Row],[log_Mtb_NP_Prtn_count]]-MIN(Table1[log_Mtb_NP_Prtn_count]))/(MAX(Table1[log_Mtb_NP_Prtn_count])-MIN(Table1[log_Mtb_NP_Prtn_count]))</f>
        <v>0.23137821315975918</v>
      </c>
      <c r="H498" t="s">
        <v>247</v>
      </c>
      <c r="I498">
        <v>1</v>
      </c>
      <c r="J498" t="s">
        <v>82</v>
      </c>
      <c r="K498">
        <v>0</v>
      </c>
      <c r="L498" t="s">
        <v>82</v>
      </c>
      <c r="M498">
        <v>0</v>
      </c>
      <c r="N498" t="s">
        <v>495</v>
      </c>
      <c r="O498" t="s">
        <v>496</v>
      </c>
      <c r="P498" t="s">
        <v>496</v>
      </c>
      <c r="Q498" t="s">
        <v>496</v>
      </c>
      <c r="R498" t="s">
        <v>409</v>
      </c>
      <c r="S498">
        <v>1</v>
      </c>
      <c r="T498">
        <f>LOG10(Table1[[#This Row],[Locus_count]]+1)</f>
        <v>0.3010299956639812</v>
      </c>
      <c r="U498">
        <f>(Table1[[#This Row],[log_Locus_count]]-MIN(Table1[log_Locus_count]))/(MAX(Table1[log_Locus_count])-MIN(Table1[log_Locus_count]))</f>
        <v>0.33333333333333337</v>
      </c>
      <c r="V498" t="s">
        <v>596</v>
      </c>
      <c r="W498">
        <v>18</v>
      </c>
      <c r="X498">
        <f>LOG10(Table1[[#This Row],[Alleles_count]]+1)</f>
        <v>1.2787536009528289</v>
      </c>
      <c r="Y498">
        <f>(Table1[[#This Row],[log_Alleles_count]]-MIN(Table1[log_Alleles_count]))/(MAX(Table1[log_Alleles_count])-MIN(Table1[log_Alleles_count]))</f>
        <v>0.62886724791242643</v>
      </c>
      <c r="Z498">
        <v>0.32040000000000002</v>
      </c>
      <c r="AA498">
        <v>0.26750000000000002</v>
      </c>
      <c r="AB498">
        <v>0.1636</v>
      </c>
      <c r="AC498">
        <v>0.16450000000000001</v>
      </c>
      <c r="AD498" t="s">
        <v>82</v>
      </c>
      <c r="AE498" t="s">
        <v>82</v>
      </c>
      <c r="AF498">
        <v>0</v>
      </c>
      <c r="AG498">
        <v>1</v>
      </c>
      <c r="AH498" t="s">
        <v>563</v>
      </c>
      <c r="AI498" t="s">
        <v>247</v>
      </c>
      <c r="AJ498" t="s">
        <v>597</v>
      </c>
      <c r="AK498">
        <v>1</v>
      </c>
      <c r="AL498" t="s">
        <v>234</v>
      </c>
      <c r="AM498" s="10">
        <v>2</v>
      </c>
      <c r="AN498">
        <f>(Table1[[#This Row],[HEG_expr_score]]-MIN(Table1[HEG_expr_score]))/(MAX(Table1[HEG_expr_score])-MIN(Table1[HEG_expr_score]))</f>
        <v>0.66666666666666663</v>
      </c>
      <c r="AO498">
        <f t="shared" si="7"/>
        <v>3.1806454610721855</v>
      </c>
      <c r="AP498">
        <v>445</v>
      </c>
    </row>
    <row r="499" spans="1:42" hidden="1" x14ac:dyDescent="0.3">
      <c r="A499">
        <v>161623</v>
      </c>
      <c r="B499" t="s">
        <v>804</v>
      </c>
      <c r="C499">
        <f>LEN(Table1[[#This Row],[TCE_sequence]])</f>
        <v>15</v>
      </c>
      <c r="D499" t="s">
        <v>24</v>
      </c>
      <c r="E499">
        <v>1</v>
      </c>
      <c r="F499">
        <f>LOG10(Table1[[#This Row],[Mtb_NP_Prtn_count]]+1)</f>
        <v>0.3010299956639812</v>
      </c>
      <c r="G499">
        <f>(Table1[[#This Row],[log_Mtb_NP_Prtn_count]]-MIN(Table1[log_Mtb_NP_Prtn_count]))/(MAX(Table1[log_Mtb_NP_Prtn_count])-MIN(Table1[log_Mtb_NP_Prtn_count]))</f>
        <v>0.23137821315975918</v>
      </c>
      <c r="H499" t="s">
        <v>247</v>
      </c>
      <c r="I499">
        <v>1</v>
      </c>
      <c r="J499" t="s">
        <v>82</v>
      </c>
      <c r="K499">
        <v>0</v>
      </c>
      <c r="L499" t="s">
        <v>82</v>
      </c>
      <c r="M499">
        <v>0</v>
      </c>
      <c r="N499" t="s">
        <v>495</v>
      </c>
      <c r="O499" t="s">
        <v>496</v>
      </c>
      <c r="P499" t="s">
        <v>496</v>
      </c>
      <c r="Q499" t="s">
        <v>496</v>
      </c>
      <c r="R499" t="s">
        <v>419</v>
      </c>
      <c r="S499">
        <v>3</v>
      </c>
      <c r="T499">
        <f>LOG10(Table1[[#This Row],[Locus_count]]+1)</f>
        <v>0.6020599913279624</v>
      </c>
      <c r="U499">
        <f>(Table1[[#This Row],[log_Locus_count]]-MIN(Table1[log_Locus_count]))/(MAX(Table1[log_Locus_count])-MIN(Table1[log_Locus_count]))</f>
        <v>0.66666666666666674</v>
      </c>
      <c r="V499" t="s">
        <v>805</v>
      </c>
      <c r="W499">
        <v>10</v>
      </c>
      <c r="X499">
        <f>LOG10(Table1[[#This Row],[Alleles_count]]+1)</f>
        <v>1.0413926851582251</v>
      </c>
      <c r="Y499">
        <f>(Table1[[#This Row],[log_Alleles_count]]-MIN(Table1[log_Alleles_count]))/(MAX(Table1[log_Alleles_count])-MIN(Table1[log_Alleles_count]))</f>
        <v>0.51213756225093365</v>
      </c>
      <c r="Z499">
        <v>0.95650000000000002</v>
      </c>
      <c r="AA499">
        <v>0.89680000000000004</v>
      </c>
      <c r="AB499">
        <v>0.86539999999999995</v>
      </c>
      <c r="AC499">
        <v>0.55859999999999999</v>
      </c>
      <c r="AD499" t="s">
        <v>806</v>
      </c>
      <c r="AE499" t="s">
        <v>807</v>
      </c>
      <c r="AF499">
        <v>1</v>
      </c>
      <c r="AG499">
        <v>0.99629999999999996</v>
      </c>
      <c r="AH499" t="s">
        <v>505</v>
      </c>
      <c r="AI499" t="s">
        <v>247</v>
      </c>
      <c r="AJ499" s="1">
        <v>42795</v>
      </c>
      <c r="AK499">
        <v>1</v>
      </c>
      <c r="AL499" t="s">
        <v>234</v>
      </c>
      <c r="AM499" s="12">
        <v>2</v>
      </c>
      <c r="AN499">
        <f>(Table1[[#This Row],[HEG_expr_score]]-MIN(Table1[HEG_expr_score]))/(MAX(Table1[HEG_expr_score])-MIN(Table1[HEG_expr_score]))</f>
        <v>0.66666666666666663</v>
      </c>
      <c r="AO499">
        <f t="shared" si="7"/>
        <v>4.0296491087440263</v>
      </c>
      <c r="AP499">
        <v>269</v>
      </c>
    </row>
    <row r="500" spans="1:42" hidden="1" x14ac:dyDescent="0.3">
      <c r="A500">
        <v>161626</v>
      </c>
      <c r="B500" t="s">
        <v>1224</v>
      </c>
      <c r="C500">
        <f>LEN(Table1[[#This Row],[TCE_sequence]])</f>
        <v>15</v>
      </c>
      <c r="D500" t="s">
        <v>28</v>
      </c>
      <c r="E500">
        <v>1</v>
      </c>
      <c r="F500">
        <f>LOG10(Table1[[#This Row],[Mtb_NP_Prtn_count]]+1)</f>
        <v>0.3010299956639812</v>
      </c>
      <c r="G500">
        <f>(Table1[[#This Row],[log_Mtb_NP_Prtn_count]]-MIN(Table1[log_Mtb_NP_Prtn_count]))/(MAX(Table1[log_Mtb_NP_Prtn_count])-MIN(Table1[log_Mtb_NP_Prtn_count]))</f>
        <v>0.23137821315975918</v>
      </c>
      <c r="H500" t="s">
        <v>309</v>
      </c>
      <c r="I500">
        <v>1</v>
      </c>
      <c r="J500" t="s">
        <v>82</v>
      </c>
      <c r="K500">
        <v>0</v>
      </c>
      <c r="L500" t="s">
        <v>763</v>
      </c>
      <c r="M500">
        <v>1</v>
      </c>
      <c r="N500" t="s">
        <v>496</v>
      </c>
      <c r="O500" t="s">
        <v>496</v>
      </c>
      <c r="P500" t="s">
        <v>495</v>
      </c>
      <c r="Q500" t="s">
        <v>496</v>
      </c>
      <c r="R500" t="s">
        <v>412</v>
      </c>
      <c r="S500">
        <v>7</v>
      </c>
      <c r="T500">
        <f>LOG10(Table1[[#This Row],[Locus_count]]+1)</f>
        <v>0.90308998699194354</v>
      </c>
      <c r="U500">
        <f>(Table1[[#This Row],[log_Locus_count]]-MIN(Table1[log_Locus_count]))/(MAX(Table1[log_Locus_count])-MIN(Table1[log_Locus_count]))</f>
        <v>1</v>
      </c>
      <c r="V500" t="s">
        <v>1225</v>
      </c>
      <c r="W500">
        <v>70</v>
      </c>
      <c r="X500">
        <f>LOG10(Table1[[#This Row],[Alleles_count]]+1)</f>
        <v>1.8512583487190752</v>
      </c>
      <c r="Y500">
        <f>(Table1[[#This Row],[log_Alleles_count]]-MIN(Table1[log_Alleles_count]))/(MAX(Table1[log_Alleles_count])-MIN(Table1[log_Alleles_count]))</f>
        <v>0.91041443954988566</v>
      </c>
      <c r="Z500">
        <v>1</v>
      </c>
      <c r="AA500">
        <v>1</v>
      </c>
      <c r="AB500">
        <v>0.99980000000000002</v>
      </c>
      <c r="AC500">
        <v>0.95430000000000004</v>
      </c>
      <c r="AD500" t="s">
        <v>82</v>
      </c>
      <c r="AE500" t="s">
        <v>82</v>
      </c>
      <c r="AF500">
        <v>0</v>
      </c>
      <c r="AG500">
        <v>1</v>
      </c>
      <c r="AH500" t="s">
        <v>563</v>
      </c>
      <c r="AI500" t="s">
        <v>309</v>
      </c>
      <c r="AJ500" t="s">
        <v>1226</v>
      </c>
      <c r="AK500">
        <v>1</v>
      </c>
      <c r="AL500" t="s">
        <v>234</v>
      </c>
      <c r="AM500" s="12">
        <v>2</v>
      </c>
      <c r="AN500">
        <f>(Table1[[#This Row],[HEG_expr_score]]-MIN(Table1[HEG_expr_score]))/(MAX(Table1[HEG_expr_score])-MIN(Table1[HEG_expr_score]))</f>
        <v>0.66666666666666663</v>
      </c>
      <c r="AO500">
        <f t="shared" si="7"/>
        <v>4.8084593193763121</v>
      </c>
      <c r="AP500">
        <v>10</v>
      </c>
    </row>
    <row r="501" spans="1:42" hidden="1" x14ac:dyDescent="0.3">
      <c r="A501">
        <v>161627</v>
      </c>
      <c r="B501" t="s">
        <v>1496</v>
      </c>
      <c r="C501">
        <f>LEN(Table1[[#This Row],[TCE_sequence]])</f>
        <v>15</v>
      </c>
      <c r="D501" t="s">
        <v>28</v>
      </c>
      <c r="E501">
        <v>1</v>
      </c>
      <c r="F501">
        <f>LOG10(Table1[[#This Row],[Mtb_NP_Prtn_count]]+1)</f>
        <v>0.3010299956639812</v>
      </c>
      <c r="G501">
        <f>(Table1[[#This Row],[log_Mtb_NP_Prtn_count]]-MIN(Table1[log_Mtb_NP_Prtn_count]))/(MAX(Table1[log_Mtb_NP_Prtn_count])-MIN(Table1[log_Mtb_NP_Prtn_count]))</f>
        <v>0.23137821315975918</v>
      </c>
      <c r="H501" t="s">
        <v>309</v>
      </c>
      <c r="I501">
        <v>1</v>
      </c>
      <c r="J501" t="s">
        <v>82</v>
      </c>
      <c r="K501">
        <v>0</v>
      </c>
      <c r="L501" t="s">
        <v>763</v>
      </c>
      <c r="M501">
        <v>1</v>
      </c>
      <c r="N501" t="s">
        <v>496</v>
      </c>
      <c r="O501" t="s">
        <v>496</v>
      </c>
      <c r="P501" t="s">
        <v>495</v>
      </c>
      <c r="Q501" t="s">
        <v>496</v>
      </c>
      <c r="R501" t="s">
        <v>447</v>
      </c>
      <c r="S501">
        <v>4</v>
      </c>
      <c r="T501">
        <f>LOG10(Table1[[#This Row],[Locus_count]]+1)</f>
        <v>0.69897000433601886</v>
      </c>
      <c r="U501">
        <f>(Table1[[#This Row],[log_Locus_count]]-MIN(Table1[log_Locus_count]))/(MAX(Table1[log_Locus_count])-MIN(Table1[log_Locus_count]))</f>
        <v>0.77397603162912088</v>
      </c>
      <c r="V501" t="s">
        <v>1497</v>
      </c>
      <c r="W501">
        <v>38</v>
      </c>
      <c r="X501">
        <f>LOG10(Table1[[#This Row],[Alleles_count]]+1)</f>
        <v>1.5910646070264991</v>
      </c>
      <c r="Y501">
        <f>(Table1[[#This Row],[log_Alleles_count]]-MIN(Table1[log_Alleles_count]))/(MAX(Table1[log_Alleles_count])-MIN(Table1[log_Alleles_count]))</f>
        <v>0.78245599459197934</v>
      </c>
      <c r="Z501">
        <v>1</v>
      </c>
      <c r="AA501">
        <v>1</v>
      </c>
      <c r="AB501">
        <v>0.93759999999999999</v>
      </c>
      <c r="AC501">
        <v>0.79220000000000002</v>
      </c>
      <c r="AD501" t="s">
        <v>82</v>
      </c>
      <c r="AE501" t="s">
        <v>82</v>
      </c>
      <c r="AF501">
        <v>0</v>
      </c>
      <c r="AG501">
        <v>1</v>
      </c>
      <c r="AH501" t="s">
        <v>563</v>
      </c>
      <c r="AI501" t="s">
        <v>309</v>
      </c>
      <c r="AJ501" t="s">
        <v>1498</v>
      </c>
      <c r="AK501">
        <v>1</v>
      </c>
      <c r="AL501" t="s">
        <v>234</v>
      </c>
      <c r="AM501" s="10">
        <v>2</v>
      </c>
      <c r="AN501">
        <f>(Table1[[#This Row],[HEG_expr_score]]-MIN(Table1[HEG_expr_score]))/(MAX(Table1[HEG_expr_score])-MIN(Table1[HEG_expr_score]))</f>
        <v>0.66666666666666663</v>
      </c>
      <c r="AO501">
        <f t="shared" si="7"/>
        <v>4.4544769060475264</v>
      </c>
      <c r="AP501">
        <v>90</v>
      </c>
    </row>
    <row r="502" spans="1:42" hidden="1" x14ac:dyDescent="0.3">
      <c r="A502">
        <v>161628</v>
      </c>
      <c r="B502" t="s">
        <v>2012</v>
      </c>
      <c r="C502">
        <f>LEN(Table1[[#This Row],[TCE_sequence]])</f>
        <v>15</v>
      </c>
      <c r="D502" t="s">
        <v>25</v>
      </c>
      <c r="E502">
        <v>1</v>
      </c>
      <c r="F502">
        <f>LOG10(Table1[[#This Row],[Mtb_NP_Prtn_count]]+1)</f>
        <v>0.3010299956639812</v>
      </c>
      <c r="G502">
        <f>(Table1[[#This Row],[log_Mtb_NP_Prtn_count]]-MIN(Table1[log_Mtb_NP_Prtn_count]))/(MAX(Table1[log_Mtb_NP_Prtn_count])-MIN(Table1[log_Mtb_NP_Prtn_count]))</f>
        <v>0.23137821315975918</v>
      </c>
      <c r="H502" t="s">
        <v>241</v>
      </c>
      <c r="I502">
        <v>1</v>
      </c>
      <c r="J502" t="s">
        <v>82</v>
      </c>
      <c r="K502">
        <v>0</v>
      </c>
      <c r="L502" t="s">
        <v>82</v>
      </c>
      <c r="M502">
        <v>0</v>
      </c>
      <c r="N502" t="s">
        <v>495</v>
      </c>
      <c r="O502" t="s">
        <v>496</v>
      </c>
      <c r="P502" t="s">
        <v>496</v>
      </c>
      <c r="Q502" t="s">
        <v>496</v>
      </c>
      <c r="R502" t="s">
        <v>396</v>
      </c>
      <c r="S502">
        <v>4</v>
      </c>
      <c r="T502">
        <f>LOG10(Table1[[#This Row],[Locus_count]]+1)</f>
        <v>0.69897000433601886</v>
      </c>
      <c r="U502">
        <f>(Table1[[#This Row],[log_Locus_count]]-MIN(Table1[log_Locus_count]))/(MAX(Table1[log_Locus_count])-MIN(Table1[log_Locus_count]))</f>
        <v>0.77397603162912088</v>
      </c>
      <c r="V502" t="s">
        <v>2013</v>
      </c>
      <c r="W502">
        <v>35</v>
      </c>
      <c r="X502">
        <f>LOG10(Table1[[#This Row],[Alleles_count]]+1)</f>
        <v>1.5563025007672873</v>
      </c>
      <c r="Y502">
        <f>(Table1[[#This Row],[log_Alleles_count]]-MIN(Table1[log_Alleles_count]))/(MAX(Table1[log_Alleles_count])-MIN(Table1[log_Alleles_count]))</f>
        <v>0.76536063698862167</v>
      </c>
      <c r="Z502">
        <v>0.99490000000000001</v>
      </c>
      <c r="AA502">
        <v>0.99590000000000001</v>
      </c>
      <c r="AB502">
        <v>0.99070000000000003</v>
      </c>
      <c r="AC502">
        <v>0.36969999999999997</v>
      </c>
      <c r="AD502" t="s">
        <v>82</v>
      </c>
      <c r="AE502" t="s">
        <v>82</v>
      </c>
      <c r="AF502">
        <v>0</v>
      </c>
      <c r="AG502">
        <v>1</v>
      </c>
      <c r="AH502" t="s">
        <v>563</v>
      </c>
      <c r="AI502" t="s">
        <v>241</v>
      </c>
      <c r="AJ502" t="s">
        <v>2014</v>
      </c>
      <c r="AK502">
        <v>1</v>
      </c>
      <c r="AL502" t="s">
        <v>236</v>
      </c>
      <c r="AM502" s="10">
        <v>1</v>
      </c>
      <c r="AN502">
        <f>(Table1[[#This Row],[HEG_expr_score]]-MIN(Table1[HEG_expr_score]))/(MAX(Table1[HEG_expr_score])-MIN(Table1[HEG_expr_score]))</f>
        <v>0.33333333333333331</v>
      </c>
      <c r="AO502">
        <f t="shared" si="7"/>
        <v>4.098948215110835</v>
      </c>
      <c r="AP502">
        <v>245</v>
      </c>
    </row>
    <row r="503" spans="1:42" hidden="1" x14ac:dyDescent="0.3">
      <c r="A503">
        <v>161629</v>
      </c>
      <c r="B503" t="s">
        <v>1507</v>
      </c>
      <c r="C503">
        <f>LEN(Table1[[#This Row],[TCE_sequence]])</f>
        <v>15</v>
      </c>
      <c r="D503" t="s">
        <v>28</v>
      </c>
      <c r="E503">
        <v>1</v>
      </c>
      <c r="F503">
        <f>LOG10(Table1[[#This Row],[Mtb_NP_Prtn_count]]+1)</f>
        <v>0.3010299956639812</v>
      </c>
      <c r="G503">
        <f>(Table1[[#This Row],[log_Mtb_NP_Prtn_count]]-MIN(Table1[log_Mtb_NP_Prtn_count]))/(MAX(Table1[log_Mtb_NP_Prtn_count])-MIN(Table1[log_Mtb_NP_Prtn_count]))</f>
        <v>0.23137821315975918</v>
      </c>
      <c r="H503" t="s">
        <v>309</v>
      </c>
      <c r="I503">
        <v>1</v>
      </c>
      <c r="J503" t="s">
        <v>82</v>
      </c>
      <c r="K503">
        <v>0</v>
      </c>
      <c r="L503" t="s">
        <v>82</v>
      </c>
      <c r="M503">
        <v>0</v>
      </c>
      <c r="N503" t="s">
        <v>495</v>
      </c>
      <c r="O503" t="s">
        <v>496</v>
      </c>
      <c r="P503" t="s">
        <v>496</v>
      </c>
      <c r="Q503" t="s">
        <v>496</v>
      </c>
      <c r="R503" t="s">
        <v>386</v>
      </c>
      <c r="S503">
        <v>6</v>
      </c>
      <c r="T503">
        <f>LOG10(Table1[[#This Row],[Locus_count]]+1)</f>
        <v>0.84509804001425681</v>
      </c>
      <c r="U503">
        <f>(Table1[[#This Row],[log_Locus_count]]-MIN(Table1[log_Locus_count]))/(MAX(Table1[log_Locus_count])-MIN(Table1[log_Locus_count]))</f>
        <v>0.93578497401920135</v>
      </c>
      <c r="V503" t="s">
        <v>1508</v>
      </c>
      <c r="W503">
        <v>25</v>
      </c>
      <c r="X503">
        <f>LOG10(Table1[[#This Row],[Alleles_count]]+1)</f>
        <v>1.414973347970818</v>
      </c>
      <c r="Y503">
        <f>(Table1[[#This Row],[log_Alleles_count]]-MIN(Table1[log_Alleles_count]))/(MAX(Table1[log_Alleles_count])-MIN(Table1[log_Alleles_count]))</f>
        <v>0.69585758706353373</v>
      </c>
      <c r="Z503">
        <v>0.91839999999999999</v>
      </c>
      <c r="AA503">
        <v>0.95109999999999995</v>
      </c>
      <c r="AB503">
        <v>0.77090000000000003</v>
      </c>
      <c r="AC503">
        <v>0.80410000000000004</v>
      </c>
      <c r="AD503" t="s">
        <v>82</v>
      </c>
      <c r="AE503" t="s">
        <v>82</v>
      </c>
      <c r="AF503">
        <v>0</v>
      </c>
      <c r="AG503">
        <v>1</v>
      </c>
      <c r="AH503" t="s">
        <v>563</v>
      </c>
      <c r="AI503" t="s">
        <v>309</v>
      </c>
      <c r="AJ503" t="s">
        <v>1509</v>
      </c>
      <c r="AK503">
        <v>1</v>
      </c>
      <c r="AL503" t="s">
        <v>234</v>
      </c>
      <c r="AM503" s="12">
        <v>2</v>
      </c>
      <c r="AN503">
        <f>(Table1[[#This Row],[HEG_expr_score]]-MIN(Table1[HEG_expr_score]))/(MAX(Table1[HEG_expr_score])-MIN(Table1[HEG_expr_score]))</f>
        <v>0.66666666666666663</v>
      </c>
      <c r="AO503">
        <f t="shared" si="7"/>
        <v>4.4480874409091609</v>
      </c>
      <c r="AP503">
        <v>93</v>
      </c>
    </row>
    <row r="504" spans="1:42" hidden="1" x14ac:dyDescent="0.3">
      <c r="A504">
        <v>161630</v>
      </c>
      <c r="B504" t="s">
        <v>2097</v>
      </c>
      <c r="C504">
        <f>LEN(Table1[[#This Row],[TCE_sequence]])</f>
        <v>15</v>
      </c>
      <c r="D504" t="s">
        <v>24</v>
      </c>
      <c r="E504">
        <v>1</v>
      </c>
      <c r="F504">
        <f>LOG10(Table1[[#This Row],[Mtb_NP_Prtn_count]]+1)</f>
        <v>0.3010299956639812</v>
      </c>
      <c r="G504">
        <f>(Table1[[#This Row],[log_Mtb_NP_Prtn_count]]-MIN(Table1[log_Mtb_NP_Prtn_count]))/(MAX(Table1[log_Mtb_NP_Prtn_count])-MIN(Table1[log_Mtb_NP_Prtn_count]))</f>
        <v>0.23137821315975918</v>
      </c>
      <c r="H504" t="s">
        <v>247</v>
      </c>
      <c r="I504">
        <v>1</v>
      </c>
      <c r="J504" t="s">
        <v>82</v>
      </c>
      <c r="K504">
        <v>0</v>
      </c>
      <c r="L504" t="s">
        <v>82</v>
      </c>
      <c r="M504">
        <v>0</v>
      </c>
      <c r="N504" t="s">
        <v>495</v>
      </c>
      <c r="O504" t="s">
        <v>496</v>
      </c>
      <c r="P504" t="s">
        <v>496</v>
      </c>
      <c r="Q504" t="s">
        <v>496</v>
      </c>
      <c r="R504" t="s">
        <v>390</v>
      </c>
      <c r="S504">
        <v>4</v>
      </c>
      <c r="T504">
        <f>LOG10(Table1[[#This Row],[Locus_count]]+1)</f>
        <v>0.69897000433601886</v>
      </c>
      <c r="U504">
        <f>(Table1[[#This Row],[log_Locus_count]]-MIN(Table1[log_Locus_count]))/(MAX(Table1[log_Locus_count])-MIN(Table1[log_Locus_count]))</f>
        <v>0.77397603162912088</v>
      </c>
      <c r="V504" t="s">
        <v>2098</v>
      </c>
      <c r="W504">
        <v>9</v>
      </c>
      <c r="X504">
        <f>LOG10(Table1[[#This Row],[Alleles_count]]+1)</f>
        <v>1</v>
      </c>
      <c r="Y504">
        <f>(Table1[[#This Row],[log_Alleles_count]]-MIN(Table1[log_Alleles_count]))/(MAX(Table1[log_Alleles_count])-MIN(Table1[log_Alleles_count]))</f>
        <v>0.49178140921272318</v>
      </c>
      <c r="Z504">
        <v>0.84470000000000001</v>
      </c>
      <c r="AA504">
        <v>0.71970000000000001</v>
      </c>
      <c r="AB504">
        <v>0.76849999999999996</v>
      </c>
      <c r="AC504">
        <v>0.6038</v>
      </c>
      <c r="AD504" t="s">
        <v>82</v>
      </c>
      <c r="AE504" t="s">
        <v>82</v>
      </c>
      <c r="AF504">
        <v>0</v>
      </c>
      <c r="AG504">
        <v>0.99629999999999996</v>
      </c>
      <c r="AH504" t="s">
        <v>505</v>
      </c>
      <c r="AI504" t="s">
        <v>247</v>
      </c>
      <c r="AJ504" s="1">
        <v>45566</v>
      </c>
      <c r="AK504">
        <v>1</v>
      </c>
      <c r="AL504" t="s">
        <v>234</v>
      </c>
      <c r="AM504" s="10">
        <v>2</v>
      </c>
      <c r="AN504">
        <f>(Table1[[#This Row],[HEG_expr_score]]-MIN(Table1[HEG_expr_score]))/(MAX(Table1[HEG_expr_score])-MIN(Table1[HEG_expr_score]))</f>
        <v>0.66666666666666663</v>
      </c>
      <c r="AO504">
        <f t="shared" si="7"/>
        <v>4.0048023206682704</v>
      </c>
      <c r="AP504">
        <v>279</v>
      </c>
    </row>
    <row r="505" spans="1:42" hidden="1" x14ac:dyDescent="0.3">
      <c r="A505">
        <v>161631</v>
      </c>
      <c r="B505" t="s">
        <v>1575</v>
      </c>
      <c r="C505">
        <f>LEN(Table1[[#This Row],[TCE_sequence]])</f>
        <v>15</v>
      </c>
      <c r="D505" t="s">
        <v>24</v>
      </c>
      <c r="E505">
        <v>1</v>
      </c>
      <c r="F505">
        <f>LOG10(Table1[[#This Row],[Mtb_NP_Prtn_count]]+1)</f>
        <v>0.3010299956639812</v>
      </c>
      <c r="G505">
        <f>(Table1[[#This Row],[log_Mtb_NP_Prtn_count]]-MIN(Table1[log_Mtb_NP_Prtn_count]))/(MAX(Table1[log_Mtb_NP_Prtn_count])-MIN(Table1[log_Mtb_NP_Prtn_count]))</f>
        <v>0.23137821315975918</v>
      </c>
      <c r="H505" t="s">
        <v>247</v>
      </c>
      <c r="I505">
        <v>1</v>
      </c>
      <c r="J505" t="s">
        <v>82</v>
      </c>
      <c r="K505">
        <v>0</v>
      </c>
      <c r="L505" t="s">
        <v>82</v>
      </c>
      <c r="M505">
        <v>0</v>
      </c>
      <c r="N505" t="s">
        <v>495</v>
      </c>
      <c r="O505" t="s">
        <v>496</v>
      </c>
      <c r="P505" t="s">
        <v>496</v>
      </c>
      <c r="Q505" t="s">
        <v>496</v>
      </c>
      <c r="R505" t="s">
        <v>439</v>
      </c>
      <c r="S505">
        <v>4</v>
      </c>
      <c r="T505">
        <f>LOG10(Table1[[#This Row],[Locus_count]]+1)</f>
        <v>0.69897000433601886</v>
      </c>
      <c r="U505">
        <f>(Table1[[#This Row],[log_Locus_count]]-MIN(Table1[log_Locus_count]))/(MAX(Table1[log_Locus_count])-MIN(Table1[log_Locus_count]))</f>
        <v>0.77397603162912088</v>
      </c>
      <c r="V505" t="s">
        <v>1576</v>
      </c>
      <c r="W505">
        <v>29</v>
      </c>
      <c r="X505">
        <f>LOG10(Table1[[#This Row],[Alleles_count]]+1)</f>
        <v>1.4771212547196624</v>
      </c>
      <c r="Y505">
        <f>(Table1[[#This Row],[log_Alleles_count]]-MIN(Table1[log_Alleles_count]))/(MAX(Table1[log_Alleles_count])-MIN(Table1[log_Alleles_count]))</f>
        <v>0.7264207722241014</v>
      </c>
      <c r="Z505">
        <v>0.99960000000000004</v>
      </c>
      <c r="AA505">
        <v>0.99639999999999995</v>
      </c>
      <c r="AB505">
        <v>0.92259999999999998</v>
      </c>
      <c r="AC505">
        <v>0.54649999999999999</v>
      </c>
      <c r="AD505" t="s">
        <v>1577</v>
      </c>
      <c r="AE505" t="s">
        <v>1578</v>
      </c>
      <c r="AF505">
        <v>1</v>
      </c>
      <c r="AG505">
        <v>0.99629999999999996</v>
      </c>
      <c r="AH505" t="s">
        <v>505</v>
      </c>
      <c r="AI505" t="s">
        <v>247</v>
      </c>
      <c r="AJ505" t="s">
        <v>1579</v>
      </c>
      <c r="AK505">
        <v>1</v>
      </c>
      <c r="AL505" t="s">
        <v>234</v>
      </c>
      <c r="AM505" s="10">
        <v>2</v>
      </c>
      <c r="AN505">
        <f>(Table1[[#This Row],[HEG_expr_score]]-MIN(Table1[HEG_expr_score]))/(MAX(Table1[HEG_expr_score])-MIN(Table1[HEG_expr_score]))</f>
        <v>0.66666666666666663</v>
      </c>
      <c r="AO505">
        <f t="shared" si="7"/>
        <v>4.3943416836796487</v>
      </c>
      <c r="AP505">
        <v>114</v>
      </c>
    </row>
    <row r="506" spans="1:42" hidden="1" x14ac:dyDescent="0.3">
      <c r="A506">
        <v>161634</v>
      </c>
      <c r="B506" t="s">
        <v>842</v>
      </c>
      <c r="C506">
        <f>LEN(Table1[[#This Row],[TCE_sequence]])</f>
        <v>15</v>
      </c>
      <c r="D506" t="s">
        <v>28</v>
      </c>
      <c r="E506">
        <v>1</v>
      </c>
      <c r="F506">
        <f>LOG10(Table1[[#This Row],[Mtb_NP_Prtn_count]]+1)</f>
        <v>0.3010299956639812</v>
      </c>
      <c r="G506">
        <f>(Table1[[#This Row],[log_Mtb_NP_Prtn_count]]-MIN(Table1[log_Mtb_NP_Prtn_count]))/(MAX(Table1[log_Mtb_NP_Prtn_count])-MIN(Table1[log_Mtb_NP_Prtn_count]))</f>
        <v>0.23137821315975918</v>
      </c>
      <c r="H506" t="s">
        <v>309</v>
      </c>
      <c r="I506">
        <v>1</v>
      </c>
      <c r="J506" t="s">
        <v>82</v>
      </c>
      <c r="K506">
        <v>0</v>
      </c>
      <c r="L506" t="s">
        <v>763</v>
      </c>
      <c r="M506">
        <v>1</v>
      </c>
      <c r="N506" t="s">
        <v>496</v>
      </c>
      <c r="O506" t="s">
        <v>496</v>
      </c>
      <c r="P506" t="s">
        <v>495</v>
      </c>
      <c r="Q506" t="s">
        <v>496</v>
      </c>
      <c r="R506" t="s">
        <v>419</v>
      </c>
      <c r="S506">
        <v>3</v>
      </c>
      <c r="T506">
        <f>LOG10(Table1[[#This Row],[Locus_count]]+1)</f>
        <v>0.6020599913279624</v>
      </c>
      <c r="U506">
        <f>(Table1[[#This Row],[log_Locus_count]]-MIN(Table1[log_Locus_count]))/(MAX(Table1[log_Locus_count])-MIN(Table1[log_Locus_count]))</f>
        <v>0.66666666666666674</v>
      </c>
      <c r="V506" t="s">
        <v>843</v>
      </c>
      <c r="W506">
        <v>13</v>
      </c>
      <c r="X506">
        <f>LOG10(Table1[[#This Row],[Alleles_count]]+1)</f>
        <v>1.146128035678238</v>
      </c>
      <c r="Y506">
        <f>(Table1[[#This Row],[log_Alleles_count]]-MIN(Table1[log_Alleles_count]))/(MAX(Table1[log_Alleles_count])-MIN(Table1[log_Alleles_count]))</f>
        <v>0.56364446052405415</v>
      </c>
      <c r="Z506">
        <v>0.99039999999999995</v>
      </c>
      <c r="AA506">
        <v>0.99780000000000002</v>
      </c>
      <c r="AB506">
        <v>0.91679999999999995</v>
      </c>
      <c r="AC506">
        <v>0.9284</v>
      </c>
      <c r="AD506" t="s">
        <v>82</v>
      </c>
      <c r="AE506" t="s">
        <v>82</v>
      </c>
      <c r="AF506">
        <v>0</v>
      </c>
      <c r="AG506">
        <v>1</v>
      </c>
      <c r="AH506" t="s">
        <v>563</v>
      </c>
      <c r="AI506" t="s">
        <v>309</v>
      </c>
      <c r="AJ506" t="s">
        <v>844</v>
      </c>
      <c r="AK506">
        <v>1</v>
      </c>
      <c r="AL506" t="s">
        <v>234</v>
      </c>
      <c r="AM506" s="12">
        <v>2</v>
      </c>
      <c r="AN506">
        <f>(Table1[[#This Row],[HEG_expr_score]]-MIN(Table1[HEG_expr_score]))/(MAX(Table1[HEG_expr_score])-MIN(Table1[HEG_expr_score]))</f>
        <v>0.66666666666666663</v>
      </c>
      <c r="AO506">
        <f t="shared" si="7"/>
        <v>4.1187560070171472</v>
      </c>
      <c r="AP506">
        <v>240</v>
      </c>
    </row>
    <row r="507" spans="1:42" hidden="1" x14ac:dyDescent="0.3">
      <c r="A507">
        <v>161635</v>
      </c>
      <c r="B507" t="s">
        <v>1965</v>
      </c>
      <c r="C507">
        <f>LEN(Table1[[#This Row],[TCE_sequence]])</f>
        <v>15</v>
      </c>
      <c r="D507" t="s">
        <v>25</v>
      </c>
      <c r="E507">
        <v>1</v>
      </c>
      <c r="F507">
        <f>LOG10(Table1[[#This Row],[Mtb_NP_Prtn_count]]+1)</f>
        <v>0.3010299956639812</v>
      </c>
      <c r="G507">
        <f>(Table1[[#This Row],[log_Mtb_NP_Prtn_count]]-MIN(Table1[log_Mtb_NP_Prtn_count]))/(MAX(Table1[log_Mtb_NP_Prtn_count])-MIN(Table1[log_Mtb_NP_Prtn_count]))</f>
        <v>0.23137821315975918</v>
      </c>
      <c r="H507" t="s">
        <v>241</v>
      </c>
      <c r="I507">
        <v>1</v>
      </c>
      <c r="J507" t="s">
        <v>82</v>
      </c>
      <c r="K507">
        <v>0</v>
      </c>
      <c r="L507" t="s">
        <v>82</v>
      </c>
      <c r="M507">
        <v>0</v>
      </c>
      <c r="N507" t="s">
        <v>495</v>
      </c>
      <c r="O507" t="s">
        <v>496</v>
      </c>
      <c r="P507" t="s">
        <v>496</v>
      </c>
      <c r="Q507" t="s">
        <v>496</v>
      </c>
      <c r="R507" t="s">
        <v>446</v>
      </c>
      <c r="S507">
        <v>4</v>
      </c>
      <c r="T507">
        <f>LOG10(Table1[[#This Row],[Locus_count]]+1)</f>
        <v>0.69897000433601886</v>
      </c>
      <c r="U507">
        <f>(Table1[[#This Row],[log_Locus_count]]-MIN(Table1[log_Locus_count]))/(MAX(Table1[log_Locus_count])-MIN(Table1[log_Locus_count]))</f>
        <v>0.77397603162912088</v>
      </c>
      <c r="V507" t="s">
        <v>1961</v>
      </c>
      <c r="W507">
        <v>43</v>
      </c>
      <c r="X507">
        <f>LOG10(Table1[[#This Row],[Alleles_count]]+1)</f>
        <v>1.6434526764861874</v>
      </c>
      <c r="Y507">
        <f>(Table1[[#This Row],[log_Alleles_count]]-MIN(Table1[log_Alleles_count]))/(MAX(Table1[log_Alleles_count])-MIN(Table1[log_Alleles_count]))</f>
        <v>0.80821947321679888</v>
      </c>
      <c r="Z507">
        <v>1</v>
      </c>
      <c r="AA507">
        <v>0.99909999999999999</v>
      </c>
      <c r="AB507">
        <v>0.97609999999999997</v>
      </c>
      <c r="AC507">
        <v>0.84379999999999999</v>
      </c>
      <c r="AD507" t="s">
        <v>1966</v>
      </c>
      <c r="AE507" t="s">
        <v>1967</v>
      </c>
      <c r="AF507">
        <v>2</v>
      </c>
      <c r="AG507">
        <v>0.99629999999999996</v>
      </c>
      <c r="AH507" t="s">
        <v>505</v>
      </c>
      <c r="AI507" t="s">
        <v>241</v>
      </c>
      <c r="AJ507" t="s">
        <v>1968</v>
      </c>
      <c r="AK507">
        <v>1</v>
      </c>
      <c r="AL507" t="s">
        <v>236</v>
      </c>
      <c r="AM507" s="10">
        <v>1</v>
      </c>
      <c r="AN507">
        <f>(Table1[[#This Row],[HEG_expr_score]]-MIN(Table1[HEG_expr_score]))/(MAX(Table1[HEG_expr_score])-MIN(Table1[HEG_expr_score]))</f>
        <v>0.33333333333333331</v>
      </c>
      <c r="AO507">
        <f t="shared" si="7"/>
        <v>4.1432070513390116</v>
      </c>
      <c r="AP507">
        <v>230</v>
      </c>
    </row>
    <row r="508" spans="1:42" hidden="1" x14ac:dyDescent="0.3">
      <c r="A508">
        <v>161637</v>
      </c>
      <c r="B508" t="s">
        <v>1687</v>
      </c>
      <c r="C508">
        <f>LEN(Table1[[#This Row],[TCE_sequence]])</f>
        <v>15</v>
      </c>
      <c r="D508" t="s">
        <v>889</v>
      </c>
      <c r="E508">
        <v>4</v>
      </c>
      <c r="F508">
        <f>LOG10(Table1[[#This Row],[Mtb_NP_Prtn_count]]+1)</f>
        <v>0.69897000433601886</v>
      </c>
      <c r="G508">
        <f>(Table1[[#This Row],[log_Mtb_NP_Prtn_count]]-MIN(Table1[log_Mtb_NP_Prtn_count]))/(MAX(Table1[log_Mtb_NP_Prtn_count])-MIN(Table1[log_Mtb_NP_Prtn_count]))</f>
        <v>0.5372435736804817</v>
      </c>
      <c r="H508" t="s">
        <v>890</v>
      </c>
      <c r="I508">
        <v>5</v>
      </c>
      <c r="J508" t="s">
        <v>82</v>
      </c>
      <c r="K508">
        <v>0</v>
      </c>
      <c r="L508" t="s">
        <v>1614</v>
      </c>
      <c r="M508">
        <v>5</v>
      </c>
      <c r="N508" t="s">
        <v>496</v>
      </c>
      <c r="O508" t="s">
        <v>496</v>
      </c>
      <c r="P508" t="s">
        <v>495</v>
      </c>
      <c r="Q508" t="s">
        <v>496</v>
      </c>
      <c r="R508" t="s">
        <v>385</v>
      </c>
      <c r="S508">
        <v>3</v>
      </c>
      <c r="T508">
        <f>LOG10(Table1[[#This Row],[Locus_count]]+1)</f>
        <v>0.6020599913279624</v>
      </c>
      <c r="U508">
        <f>(Table1[[#This Row],[log_Locus_count]]-MIN(Table1[log_Locus_count]))/(MAX(Table1[log_Locus_count])-MIN(Table1[log_Locus_count]))</f>
        <v>0.66666666666666674</v>
      </c>
      <c r="V508" t="s">
        <v>1688</v>
      </c>
      <c r="W508">
        <v>24</v>
      </c>
      <c r="X508">
        <f>LOG10(Table1[[#This Row],[Alleles_count]]+1)</f>
        <v>1.3979400086720377</v>
      </c>
      <c r="Y508">
        <f>(Table1[[#This Row],[log_Alleles_count]]-MIN(Table1[log_Alleles_count]))/(MAX(Table1[log_Alleles_count])-MIN(Table1[log_Alleles_count]))</f>
        <v>0.68748090745958113</v>
      </c>
      <c r="Z508">
        <v>0.79590000000000005</v>
      </c>
      <c r="AA508">
        <v>0.77259999999999995</v>
      </c>
      <c r="AB508">
        <v>0.85840000000000005</v>
      </c>
      <c r="AC508">
        <v>0.62450000000000006</v>
      </c>
      <c r="AD508" t="s">
        <v>82</v>
      </c>
      <c r="AE508" t="s">
        <v>82</v>
      </c>
      <c r="AF508">
        <v>0</v>
      </c>
      <c r="AG508">
        <v>1</v>
      </c>
      <c r="AH508" t="s">
        <v>893</v>
      </c>
      <c r="AI508" t="s">
        <v>1689</v>
      </c>
      <c r="AJ508" t="s">
        <v>1690</v>
      </c>
      <c r="AK508">
        <v>5</v>
      </c>
      <c r="AL508" t="s">
        <v>238</v>
      </c>
      <c r="AM508" s="10">
        <v>2</v>
      </c>
      <c r="AN508">
        <f>(Table1[[#This Row],[HEG_expr_score]]-MIN(Table1[HEG_expr_score]))/(MAX(Table1[HEG_expr_score])-MIN(Table1[HEG_expr_score]))</f>
        <v>0.66666666666666663</v>
      </c>
      <c r="AO508">
        <f t="shared" si="7"/>
        <v>4.3539578144733966</v>
      </c>
      <c r="AP508">
        <v>143</v>
      </c>
    </row>
    <row r="509" spans="1:42" hidden="1" x14ac:dyDescent="0.3">
      <c r="A509">
        <v>161641</v>
      </c>
      <c r="B509" t="s">
        <v>2701</v>
      </c>
      <c r="C509">
        <f>LEN(Table1[[#This Row],[TCE_sequence]])</f>
        <v>15</v>
      </c>
      <c r="D509" t="s">
        <v>24</v>
      </c>
      <c r="E509">
        <v>1</v>
      </c>
      <c r="F509">
        <f>LOG10(Table1[[#This Row],[Mtb_NP_Prtn_count]]+1)</f>
        <v>0.3010299956639812</v>
      </c>
      <c r="G509">
        <f>(Table1[[#This Row],[log_Mtb_NP_Prtn_count]]-MIN(Table1[log_Mtb_NP_Prtn_count]))/(MAX(Table1[log_Mtb_NP_Prtn_count])-MIN(Table1[log_Mtb_NP_Prtn_count]))</f>
        <v>0.23137821315975918</v>
      </c>
      <c r="H509" t="s">
        <v>247</v>
      </c>
      <c r="I509">
        <v>1</v>
      </c>
      <c r="J509" t="s">
        <v>82</v>
      </c>
      <c r="K509">
        <v>0</v>
      </c>
      <c r="L509" t="s">
        <v>82</v>
      </c>
      <c r="M509">
        <v>0</v>
      </c>
      <c r="N509" t="s">
        <v>495</v>
      </c>
      <c r="O509" t="s">
        <v>496</v>
      </c>
      <c r="P509" t="s">
        <v>496</v>
      </c>
      <c r="Q509" t="s">
        <v>496</v>
      </c>
      <c r="R509" t="s">
        <v>409</v>
      </c>
      <c r="S509">
        <v>1</v>
      </c>
      <c r="T509">
        <f>LOG10(Table1[[#This Row],[Locus_count]]+1)</f>
        <v>0.3010299956639812</v>
      </c>
      <c r="U509">
        <f>(Table1[[#This Row],[log_Locus_count]]-MIN(Table1[log_Locus_count]))/(MAX(Table1[log_Locus_count])-MIN(Table1[log_Locus_count]))</f>
        <v>0.33333333333333337</v>
      </c>
      <c r="V509" t="s">
        <v>2702</v>
      </c>
      <c r="W509">
        <v>6</v>
      </c>
      <c r="X509">
        <f>LOG10(Table1[[#This Row],[Alleles_count]]+1)</f>
        <v>0.84509804001425681</v>
      </c>
      <c r="Y509">
        <f>(Table1[[#This Row],[log_Alleles_count]]-MIN(Table1[log_Alleles_count]))/(MAX(Table1[log_Alleles_count])-MIN(Table1[log_Alleles_count]))</f>
        <v>0.41560350504112153</v>
      </c>
      <c r="Z509">
        <v>8.9800000000000005E-2</v>
      </c>
      <c r="AA509">
        <v>8.1100000000000005E-2</v>
      </c>
      <c r="AB509">
        <v>0.12039999999999999</v>
      </c>
      <c r="AC509">
        <v>0.13619999999999999</v>
      </c>
      <c r="AD509" t="s">
        <v>82</v>
      </c>
      <c r="AE509" t="s">
        <v>82</v>
      </c>
      <c r="AF509">
        <v>0</v>
      </c>
      <c r="AG509">
        <v>0.99629999999999996</v>
      </c>
      <c r="AH509" t="s">
        <v>505</v>
      </c>
      <c r="AI509" t="s">
        <v>247</v>
      </c>
      <c r="AJ509" t="s">
        <v>2703</v>
      </c>
      <c r="AK509">
        <v>1</v>
      </c>
      <c r="AL509" t="s">
        <v>234</v>
      </c>
      <c r="AM509" s="10">
        <v>2</v>
      </c>
      <c r="AN509">
        <f>(Table1[[#This Row],[HEG_expr_score]]-MIN(Table1[HEG_expr_score]))/(MAX(Table1[HEG_expr_score])-MIN(Table1[HEG_expr_score]))</f>
        <v>0.66666666666666663</v>
      </c>
      <c r="AO509">
        <f t="shared" si="7"/>
        <v>2.7330817182008809</v>
      </c>
      <c r="AP509">
        <v>508</v>
      </c>
    </row>
    <row r="510" spans="1:42" hidden="1" x14ac:dyDescent="0.3">
      <c r="A510">
        <v>161642</v>
      </c>
      <c r="B510" t="s">
        <v>1819</v>
      </c>
      <c r="C510">
        <f>LEN(Table1[[#This Row],[TCE_sequence]])</f>
        <v>15</v>
      </c>
      <c r="D510" t="s">
        <v>28</v>
      </c>
      <c r="E510">
        <v>1</v>
      </c>
      <c r="F510">
        <f>LOG10(Table1[[#This Row],[Mtb_NP_Prtn_count]]+1)</f>
        <v>0.3010299956639812</v>
      </c>
      <c r="G510">
        <f>(Table1[[#This Row],[log_Mtb_NP_Prtn_count]]-MIN(Table1[log_Mtb_NP_Prtn_count]))/(MAX(Table1[log_Mtb_NP_Prtn_count])-MIN(Table1[log_Mtb_NP_Prtn_count]))</f>
        <v>0.23137821315975918</v>
      </c>
      <c r="H510" t="s">
        <v>309</v>
      </c>
      <c r="I510">
        <v>1</v>
      </c>
      <c r="J510" t="s">
        <v>82</v>
      </c>
      <c r="K510">
        <v>0</v>
      </c>
      <c r="L510" t="s">
        <v>763</v>
      </c>
      <c r="M510">
        <v>1</v>
      </c>
      <c r="N510" t="s">
        <v>496</v>
      </c>
      <c r="O510" t="s">
        <v>496</v>
      </c>
      <c r="P510" t="s">
        <v>495</v>
      </c>
      <c r="Q510" t="s">
        <v>496</v>
      </c>
      <c r="R510" t="s">
        <v>428</v>
      </c>
      <c r="S510">
        <v>3</v>
      </c>
      <c r="T510">
        <f>LOG10(Table1[[#This Row],[Locus_count]]+1)</f>
        <v>0.6020599913279624</v>
      </c>
      <c r="U510">
        <f>(Table1[[#This Row],[log_Locus_count]]-MIN(Table1[log_Locus_count]))/(MAX(Table1[log_Locus_count])-MIN(Table1[log_Locus_count]))</f>
        <v>0.66666666666666674</v>
      </c>
      <c r="V510" t="s">
        <v>1820</v>
      </c>
      <c r="W510">
        <v>25</v>
      </c>
      <c r="X510">
        <f>LOG10(Table1[[#This Row],[Alleles_count]]+1)</f>
        <v>1.414973347970818</v>
      </c>
      <c r="Y510">
        <f>(Table1[[#This Row],[log_Alleles_count]]-MIN(Table1[log_Alleles_count]))/(MAX(Table1[log_Alleles_count])-MIN(Table1[log_Alleles_count]))</f>
        <v>0.69585758706353373</v>
      </c>
      <c r="Z510">
        <v>0.99970000000000003</v>
      </c>
      <c r="AA510">
        <v>0.9929</v>
      </c>
      <c r="AB510">
        <v>0.74529999999999996</v>
      </c>
      <c r="AC510">
        <v>0.47160000000000002</v>
      </c>
      <c r="AD510" t="s">
        <v>82</v>
      </c>
      <c r="AE510" t="s">
        <v>82</v>
      </c>
      <c r="AF510">
        <v>0</v>
      </c>
      <c r="AG510">
        <v>1</v>
      </c>
      <c r="AH510" t="s">
        <v>563</v>
      </c>
      <c r="AI510" t="s">
        <v>309</v>
      </c>
      <c r="AJ510" t="s">
        <v>1821</v>
      </c>
      <c r="AK510">
        <v>1</v>
      </c>
      <c r="AL510" t="s">
        <v>234</v>
      </c>
      <c r="AM510" s="10">
        <v>2</v>
      </c>
      <c r="AN510">
        <f>(Table1[[#This Row],[HEG_expr_score]]-MIN(Table1[HEG_expr_score]))/(MAX(Table1[HEG_expr_score])-MIN(Table1[HEG_expr_score]))</f>
        <v>0.66666666666666663</v>
      </c>
      <c r="AO510">
        <f t="shared" si="7"/>
        <v>4.2602691335566263</v>
      </c>
      <c r="AP510">
        <v>182</v>
      </c>
    </row>
    <row r="511" spans="1:42" hidden="1" x14ac:dyDescent="0.3">
      <c r="A511">
        <v>161646</v>
      </c>
      <c r="B511" t="s">
        <v>1657</v>
      </c>
      <c r="C511">
        <f>LEN(Table1[[#This Row],[TCE_sequence]])</f>
        <v>15</v>
      </c>
      <c r="D511" t="s">
        <v>24</v>
      </c>
      <c r="E511">
        <v>1</v>
      </c>
      <c r="F511">
        <f>LOG10(Table1[[#This Row],[Mtb_NP_Prtn_count]]+1)</f>
        <v>0.3010299956639812</v>
      </c>
      <c r="G511">
        <f>(Table1[[#This Row],[log_Mtb_NP_Prtn_count]]-MIN(Table1[log_Mtb_NP_Prtn_count]))/(MAX(Table1[log_Mtb_NP_Prtn_count])-MIN(Table1[log_Mtb_NP_Prtn_count]))</f>
        <v>0.23137821315975918</v>
      </c>
      <c r="H511" t="s">
        <v>247</v>
      </c>
      <c r="I511">
        <v>1</v>
      </c>
      <c r="J511" t="s">
        <v>82</v>
      </c>
      <c r="K511">
        <v>0</v>
      </c>
      <c r="L511" t="s">
        <v>82</v>
      </c>
      <c r="M511">
        <v>0</v>
      </c>
      <c r="N511" t="s">
        <v>495</v>
      </c>
      <c r="O511" t="s">
        <v>496</v>
      </c>
      <c r="P511" t="s">
        <v>496</v>
      </c>
      <c r="Q511" t="s">
        <v>496</v>
      </c>
      <c r="R511" t="s">
        <v>390</v>
      </c>
      <c r="S511">
        <v>4</v>
      </c>
      <c r="T511">
        <f>LOG10(Table1[[#This Row],[Locus_count]]+1)</f>
        <v>0.69897000433601886</v>
      </c>
      <c r="U511">
        <f>(Table1[[#This Row],[log_Locus_count]]-MIN(Table1[log_Locus_count]))/(MAX(Table1[log_Locus_count])-MIN(Table1[log_Locus_count]))</f>
        <v>0.77397603162912088</v>
      </c>
      <c r="V511" t="s">
        <v>1658</v>
      </c>
      <c r="W511">
        <v>30</v>
      </c>
      <c r="X511">
        <f>LOG10(Table1[[#This Row],[Alleles_count]]+1)</f>
        <v>1.4913616938342726</v>
      </c>
      <c r="Y511">
        <f>(Table1[[#This Row],[log_Alleles_count]]-MIN(Table1[log_Alleles_count]))/(MAX(Table1[log_Alleles_count])-MIN(Table1[log_Alleles_count]))</f>
        <v>0.73342395543969241</v>
      </c>
      <c r="Z511">
        <v>0.9627</v>
      </c>
      <c r="AA511">
        <v>0.94850000000000001</v>
      </c>
      <c r="AB511">
        <v>0.97419999999999995</v>
      </c>
      <c r="AC511">
        <v>0.60880000000000001</v>
      </c>
      <c r="AD511" t="s">
        <v>1659</v>
      </c>
      <c r="AE511" t="s">
        <v>1660</v>
      </c>
      <c r="AF511">
        <v>1</v>
      </c>
      <c r="AG511">
        <v>1</v>
      </c>
      <c r="AH511" t="s">
        <v>563</v>
      </c>
      <c r="AI511" t="s">
        <v>247</v>
      </c>
      <c r="AJ511" t="s">
        <v>1661</v>
      </c>
      <c r="AK511">
        <v>1</v>
      </c>
      <c r="AL511" t="s">
        <v>234</v>
      </c>
      <c r="AM511" s="10">
        <v>2</v>
      </c>
      <c r="AN511">
        <f>(Table1[[#This Row],[HEG_expr_score]]-MIN(Table1[HEG_expr_score]))/(MAX(Table1[HEG_expr_score])-MIN(Table1[HEG_expr_score]))</f>
        <v>0.66666666666666663</v>
      </c>
      <c r="AO511">
        <f t="shared" si="7"/>
        <v>4.3681448668952392</v>
      </c>
      <c r="AP511">
        <v>135</v>
      </c>
    </row>
    <row r="512" spans="1:42" hidden="1" x14ac:dyDescent="0.3">
      <c r="A512">
        <v>161650</v>
      </c>
      <c r="B512" t="s">
        <v>1572</v>
      </c>
      <c r="C512">
        <f>LEN(Table1[[#This Row],[TCE_sequence]])</f>
        <v>15</v>
      </c>
      <c r="D512" t="s">
        <v>24</v>
      </c>
      <c r="E512">
        <v>1</v>
      </c>
      <c r="F512">
        <f>LOG10(Table1[[#This Row],[Mtb_NP_Prtn_count]]+1)</f>
        <v>0.3010299956639812</v>
      </c>
      <c r="G512">
        <f>(Table1[[#This Row],[log_Mtb_NP_Prtn_count]]-MIN(Table1[log_Mtb_NP_Prtn_count]))/(MAX(Table1[log_Mtb_NP_Prtn_count])-MIN(Table1[log_Mtb_NP_Prtn_count]))</f>
        <v>0.23137821315975918</v>
      </c>
      <c r="H512" t="s">
        <v>247</v>
      </c>
      <c r="I512">
        <v>1</v>
      </c>
      <c r="J512" t="s">
        <v>82</v>
      </c>
      <c r="K512">
        <v>0</v>
      </c>
      <c r="L512" t="s">
        <v>82</v>
      </c>
      <c r="M512">
        <v>0</v>
      </c>
      <c r="N512" t="s">
        <v>495</v>
      </c>
      <c r="O512" t="s">
        <v>496</v>
      </c>
      <c r="P512" t="s">
        <v>496</v>
      </c>
      <c r="Q512" t="s">
        <v>496</v>
      </c>
      <c r="R512" t="s">
        <v>405</v>
      </c>
      <c r="S512">
        <v>5</v>
      </c>
      <c r="T512">
        <f>LOG10(Table1[[#This Row],[Locus_count]]+1)</f>
        <v>0.77815125038364363</v>
      </c>
      <c r="U512">
        <f>(Table1[[#This Row],[log_Locus_count]]-MIN(Table1[log_Locus_count]))/(MAX(Table1[log_Locus_count])-MIN(Table1[log_Locus_count]))</f>
        <v>0.8616541669070521</v>
      </c>
      <c r="V512" t="s">
        <v>1573</v>
      </c>
      <c r="W512">
        <v>26</v>
      </c>
      <c r="X512">
        <f>LOG10(Table1[[#This Row],[Alleles_count]]+1)</f>
        <v>1.4313637641589874</v>
      </c>
      <c r="Y512">
        <f>(Table1[[#This Row],[log_Alleles_count]]-MIN(Table1[log_Alleles_count]))/(MAX(Table1[log_Alleles_count])-MIN(Table1[log_Alleles_count]))</f>
        <v>0.70391808903413466</v>
      </c>
      <c r="Z512">
        <v>0.93179999999999996</v>
      </c>
      <c r="AA512">
        <v>0.96550000000000002</v>
      </c>
      <c r="AB512">
        <v>0.84209999999999996</v>
      </c>
      <c r="AC512">
        <v>0.68230000000000002</v>
      </c>
      <c r="AD512" t="s">
        <v>82</v>
      </c>
      <c r="AE512" t="s">
        <v>82</v>
      </c>
      <c r="AF512">
        <v>0</v>
      </c>
      <c r="AG512">
        <v>1</v>
      </c>
      <c r="AH512" t="s">
        <v>563</v>
      </c>
      <c r="AI512" t="s">
        <v>247</v>
      </c>
      <c r="AJ512" t="s">
        <v>1574</v>
      </c>
      <c r="AK512">
        <v>1</v>
      </c>
      <c r="AL512" t="s">
        <v>234</v>
      </c>
      <c r="AM512" s="12">
        <v>2</v>
      </c>
      <c r="AN512">
        <f>(Table1[[#This Row],[HEG_expr_score]]-MIN(Table1[HEG_expr_score]))/(MAX(Table1[HEG_expr_score])-MIN(Table1[HEG_expr_score]))</f>
        <v>0.66666666666666663</v>
      </c>
      <c r="AO512">
        <f t="shared" si="7"/>
        <v>4.3954171357676124</v>
      </c>
      <c r="AP512">
        <v>113</v>
      </c>
    </row>
    <row r="513" spans="1:42" hidden="1" x14ac:dyDescent="0.3">
      <c r="A513">
        <v>161652</v>
      </c>
      <c r="B513" t="s">
        <v>2566</v>
      </c>
      <c r="C513">
        <f>LEN(Table1[[#This Row],[TCE_sequence]])</f>
        <v>15</v>
      </c>
      <c r="D513" t="s">
        <v>25</v>
      </c>
      <c r="E513">
        <v>1</v>
      </c>
      <c r="F513">
        <f>LOG10(Table1[[#This Row],[Mtb_NP_Prtn_count]]+1)</f>
        <v>0.3010299956639812</v>
      </c>
      <c r="G513">
        <f>(Table1[[#This Row],[log_Mtb_NP_Prtn_count]]-MIN(Table1[log_Mtb_NP_Prtn_count]))/(MAX(Table1[log_Mtb_NP_Prtn_count])-MIN(Table1[log_Mtb_NP_Prtn_count]))</f>
        <v>0.23137821315975918</v>
      </c>
      <c r="H513" t="s">
        <v>241</v>
      </c>
      <c r="I513">
        <v>1</v>
      </c>
      <c r="J513" t="s">
        <v>82</v>
      </c>
      <c r="K513">
        <v>0</v>
      </c>
      <c r="L513" t="s">
        <v>82</v>
      </c>
      <c r="M513">
        <v>0</v>
      </c>
      <c r="N513" t="s">
        <v>495</v>
      </c>
      <c r="O513" t="s">
        <v>496</v>
      </c>
      <c r="P513" t="s">
        <v>496</v>
      </c>
      <c r="Q513" t="s">
        <v>496</v>
      </c>
      <c r="R513" t="s">
        <v>406</v>
      </c>
      <c r="S513">
        <v>2</v>
      </c>
      <c r="T513">
        <f>LOG10(Table1[[#This Row],[Locus_count]]+1)</f>
        <v>0.47712125471966244</v>
      </c>
      <c r="U513">
        <f>(Table1[[#This Row],[log_Locus_count]]-MIN(Table1[log_Locus_count]))/(MAX(Table1[log_Locus_count])-MIN(Table1[log_Locus_count]))</f>
        <v>0.52832083357371873</v>
      </c>
      <c r="V513" t="s">
        <v>2567</v>
      </c>
      <c r="W513">
        <v>3</v>
      </c>
      <c r="X513">
        <f>LOG10(Table1[[#This Row],[Alleles_count]]+1)</f>
        <v>0.6020599913279624</v>
      </c>
      <c r="Y513">
        <f>(Table1[[#This Row],[log_Alleles_count]]-MIN(Table1[log_Alleles_count]))/(MAX(Table1[log_Alleles_count])-MIN(Table1[log_Alleles_count]))</f>
        <v>0.29608191096586522</v>
      </c>
      <c r="Z513">
        <v>0.64090000000000003</v>
      </c>
      <c r="AA513">
        <v>0.5857</v>
      </c>
      <c r="AB513">
        <v>0.59970000000000001</v>
      </c>
      <c r="AC513">
        <v>0.45529999999999998</v>
      </c>
      <c r="AD513" t="s">
        <v>2568</v>
      </c>
      <c r="AE513" t="s">
        <v>2569</v>
      </c>
      <c r="AF513">
        <v>1</v>
      </c>
      <c r="AG513">
        <v>1</v>
      </c>
      <c r="AH513" t="s">
        <v>563</v>
      </c>
      <c r="AI513" t="s">
        <v>241</v>
      </c>
      <c r="AJ513" t="s">
        <v>2570</v>
      </c>
      <c r="AK513">
        <v>1</v>
      </c>
      <c r="AL513" t="s">
        <v>236</v>
      </c>
      <c r="AM513" s="10">
        <v>1</v>
      </c>
      <c r="AN513">
        <f>(Table1[[#This Row],[HEG_expr_score]]-MIN(Table1[HEG_expr_score]))/(MAX(Table1[HEG_expr_score])-MIN(Table1[HEG_expr_score]))</f>
        <v>0.33333333333333331</v>
      </c>
      <c r="AO513">
        <f t="shared" si="7"/>
        <v>3.0300142910326766</v>
      </c>
      <c r="AP513">
        <v>466</v>
      </c>
    </row>
    <row r="514" spans="1:42" hidden="1" x14ac:dyDescent="0.3">
      <c r="A514">
        <v>161653</v>
      </c>
      <c r="B514" t="s">
        <v>1548</v>
      </c>
      <c r="C514">
        <f>LEN(Table1[[#This Row],[TCE_sequence]])</f>
        <v>15</v>
      </c>
      <c r="D514" t="s">
        <v>24</v>
      </c>
      <c r="E514">
        <v>1</v>
      </c>
      <c r="F514">
        <f>LOG10(Table1[[#This Row],[Mtb_NP_Prtn_count]]+1)</f>
        <v>0.3010299956639812</v>
      </c>
      <c r="G514">
        <f>(Table1[[#This Row],[log_Mtb_NP_Prtn_count]]-MIN(Table1[log_Mtb_NP_Prtn_count]))/(MAX(Table1[log_Mtb_NP_Prtn_count])-MIN(Table1[log_Mtb_NP_Prtn_count]))</f>
        <v>0.23137821315975918</v>
      </c>
      <c r="H514" t="s">
        <v>247</v>
      </c>
      <c r="I514">
        <v>1</v>
      </c>
      <c r="J514" t="s">
        <v>82</v>
      </c>
      <c r="K514">
        <v>0</v>
      </c>
      <c r="L514" t="s">
        <v>82</v>
      </c>
      <c r="M514">
        <v>0</v>
      </c>
      <c r="N514" t="s">
        <v>495</v>
      </c>
      <c r="O514" t="s">
        <v>496</v>
      </c>
      <c r="P514" t="s">
        <v>496</v>
      </c>
      <c r="Q514" t="s">
        <v>496</v>
      </c>
      <c r="R514" t="s">
        <v>394</v>
      </c>
      <c r="S514">
        <v>4</v>
      </c>
      <c r="T514">
        <f>LOG10(Table1[[#This Row],[Locus_count]]+1)</f>
        <v>0.69897000433601886</v>
      </c>
      <c r="U514">
        <f>(Table1[[#This Row],[log_Locus_count]]-MIN(Table1[log_Locus_count]))/(MAX(Table1[log_Locus_count])-MIN(Table1[log_Locus_count]))</f>
        <v>0.77397603162912088</v>
      </c>
      <c r="V514" t="s">
        <v>1549</v>
      </c>
      <c r="W514">
        <v>44</v>
      </c>
      <c r="X514">
        <f>LOG10(Table1[[#This Row],[Alleles_count]]+1)</f>
        <v>1.6532125137753437</v>
      </c>
      <c r="Y514">
        <f>(Table1[[#This Row],[log_Alleles_count]]-MIN(Table1[log_Alleles_count]))/(MAX(Table1[log_Alleles_count])-MIN(Table1[log_Alleles_count]))</f>
        <v>0.81301917975254701</v>
      </c>
      <c r="Z514">
        <v>0.93279999999999996</v>
      </c>
      <c r="AA514">
        <v>0.90369999999999995</v>
      </c>
      <c r="AB514">
        <v>0.92930000000000001</v>
      </c>
      <c r="AC514">
        <v>0.60629999999999995</v>
      </c>
      <c r="AD514" t="s">
        <v>82</v>
      </c>
      <c r="AE514" t="s">
        <v>82</v>
      </c>
      <c r="AF514">
        <v>0</v>
      </c>
      <c r="AG514">
        <v>1</v>
      </c>
      <c r="AH514" t="s">
        <v>563</v>
      </c>
      <c r="AI514" t="s">
        <v>247</v>
      </c>
      <c r="AJ514" t="s">
        <v>1550</v>
      </c>
      <c r="AK514">
        <v>1</v>
      </c>
      <c r="AL514" t="s">
        <v>234</v>
      </c>
      <c r="AM514" s="12">
        <v>2</v>
      </c>
      <c r="AN514">
        <f>(Table1[[#This Row],[HEG_expr_score]]-MIN(Table1[HEG_expr_score]))/(MAX(Table1[HEG_expr_score])-MIN(Table1[HEG_expr_score]))</f>
        <v>0.66666666666666663</v>
      </c>
      <c r="AO514">
        <f t="shared" ref="AO514:AO577" si="8">SUM(G514,U514,Y514,Z514,AG514,AN514)</f>
        <v>4.4178400912080935</v>
      </c>
      <c r="AP514">
        <v>104</v>
      </c>
    </row>
    <row r="515" spans="1:42" hidden="1" x14ac:dyDescent="0.3">
      <c r="A515">
        <v>161660</v>
      </c>
      <c r="B515" t="s">
        <v>1669</v>
      </c>
      <c r="C515">
        <f>LEN(Table1[[#This Row],[TCE_sequence]])</f>
        <v>15</v>
      </c>
      <c r="D515" t="s">
        <v>24</v>
      </c>
      <c r="E515">
        <v>1</v>
      </c>
      <c r="F515">
        <f>LOG10(Table1[[#This Row],[Mtb_NP_Prtn_count]]+1)</f>
        <v>0.3010299956639812</v>
      </c>
      <c r="G515">
        <f>(Table1[[#This Row],[log_Mtb_NP_Prtn_count]]-MIN(Table1[log_Mtb_NP_Prtn_count]))/(MAX(Table1[log_Mtb_NP_Prtn_count])-MIN(Table1[log_Mtb_NP_Prtn_count]))</f>
        <v>0.23137821315975918</v>
      </c>
      <c r="H515" t="s">
        <v>247</v>
      </c>
      <c r="I515">
        <v>1</v>
      </c>
      <c r="J515" t="s">
        <v>82</v>
      </c>
      <c r="K515">
        <v>0</v>
      </c>
      <c r="L515" t="s">
        <v>82</v>
      </c>
      <c r="M515">
        <v>0</v>
      </c>
      <c r="N515" t="s">
        <v>495</v>
      </c>
      <c r="O515" t="s">
        <v>496</v>
      </c>
      <c r="P515" t="s">
        <v>496</v>
      </c>
      <c r="Q515" t="s">
        <v>496</v>
      </c>
      <c r="R515" t="s">
        <v>405</v>
      </c>
      <c r="S515">
        <v>5</v>
      </c>
      <c r="T515">
        <f>LOG10(Table1[[#This Row],[Locus_count]]+1)</f>
        <v>0.77815125038364363</v>
      </c>
      <c r="U515">
        <f>(Table1[[#This Row],[log_Locus_count]]-MIN(Table1[log_Locus_count]))/(MAX(Table1[log_Locus_count])-MIN(Table1[log_Locus_count]))</f>
        <v>0.8616541669070521</v>
      </c>
      <c r="V515" t="s">
        <v>1670</v>
      </c>
      <c r="W515">
        <v>23</v>
      </c>
      <c r="X515">
        <f>LOG10(Table1[[#This Row],[Alleles_count]]+1)</f>
        <v>1.3802112417116059</v>
      </c>
      <c r="Y515">
        <f>(Table1[[#This Row],[log_Alleles_count]]-MIN(Table1[log_Alleles_count]))/(MAX(Table1[log_Alleles_count])-MIN(Table1[log_Alleles_count]))</f>
        <v>0.67876222946017606</v>
      </c>
      <c r="Z515">
        <v>0.92110000000000003</v>
      </c>
      <c r="AA515">
        <v>0.95530000000000004</v>
      </c>
      <c r="AB515">
        <v>0.80230000000000001</v>
      </c>
      <c r="AC515">
        <v>0.55410000000000004</v>
      </c>
      <c r="AD515" t="s">
        <v>82</v>
      </c>
      <c r="AE515" t="s">
        <v>82</v>
      </c>
      <c r="AF515">
        <v>0</v>
      </c>
      <c r="AG515">
        <v>1</v>
      </c>
      <c r="AH515" t="s">
        <v>563</v>
      </c>
      <c r="AI515" t="s">
        <v>247</v>
      </c>
      <c r="AJ515" t="s">
        <v>1671</v>
      </c>
      <c r="AK515">
        <v>1</v>
      </c>
      <c r="AL515" t="s">
        <v>234</v>
      </c>
      <c r="AM515" s="10">
        <v>2</v>
      </c>
      <c r="AN515">
        <f>(Table1[[#This Row],[HEG_expr_score]]-MIN(Table1[HEG_expr_score]))/(MAX(Table1[HEG_expr_score])-MIN(Table1[HEG_expr_score]))</f>
        <v>0.66666666666666663</v>
      </c>
      <c r="AO515">
        <f t="shared" si="8"/>
        <v>4.359561276193654</v>
      </c>
      <c r="AP515">
        <v>139</v>
      </c>
    </row>
    <row r="516" spans="1:42" hidden="1" x14ac:dyDescent="0.3">
      <c r="A516">
        <v>161661</v>
      </c>
      <c r="B516" t="s">
        <v>1969</v>
      </c>
      <c r="C516">
        <f>LEN(Table1[[#This Row],[TCE_sequence]])</f>
        <v>15</v>
      </c>
      <c r="D516" t="s">
        <v>25</v>
      </c>
      <c r="E516">
        <v>1</v>
      </c>
      <c r="F516">
        <f>LOG10(Table1[[#This Row],[Mtb_NP_Prtn_count]]+1)</f>
        <v>0.3010299956639812</v>
      </c>
      <c r="G516">
        <f>(Table1[[#This Row],[log_Mtb_NP_Prtn_count]]-MIN(Table1[log_Mtb_NP_Prtn_count]))/(MAX(Table1[log_Mtb_NP_Prtn_count])-MIN(Table1[log_Mtb_NP_Prtn_count]))</f>
        <v>0.23137821315975918</v>
      </c>
      <c r="H516" t="s">
        <v>241</v>
      </c>
      <c r="I516">
        <v>1</v>
      </c>
      <c r="J516" t="s">
        <v>82</v>
      </c>
      <c r="K516">
        <v>0</v>
      </c>
      <c r="L516" t="s">
        <v>82</v>
      </c>
      <c r="M516">
        <v>0</v>
      </c>
      <c r="N516" t="s">
        <v>495</v>
      </c>
      <c r="O516" t="s">
        <v>496</v>
      </c>
      <c r="P516" t="s">
        <v>496</v>
      </c>
      <c r="Q516" t="s">
        <v>496</v>
      </c>
      <c r="R516" t="s">
        <v>394</v>
      </c>
      <c r="S516">
        <v>4</v>
      </c>
      <c r="T516">
        <f>LOG10(Table1[[#This Row],[Locus_count]]+1)</f>
        <v>0.69897000433601886</v>
      </c>
      <c r="U516">
        <f>(Table1[[#This Row],[log_Locus_count]]-MIN(Table1[log_Locus_count]))/(MAX(Table1[log_Locus_count])-MIN(Table1[log_Locus_count]))</f>
        <v>0.77397603162912088</v>
      </c>
      <c r="V516" t="s">
        <v>1970</v>
      </c>
      <c r="W516">
        <v>58</v>
      </c>
      <c r="X516">
        <f>LOG10(Table1[[#This Row],[Alleles_count]]+1)</f>
        <v>1.7708520116421442</v>
      </c>
      <c r="Y516">
        <f>(Table1[[#This Row],[log_Alleles_count]]-MIN(Table1[log_Alleles_count]))/(MAX(Table1[log_Alleles_count])-MIN(Table1[log_Alleles_count]))</f>
        <v>0.87087209779255936</v>
      </c>
      <c r="Z516">
        <v>0.92720000000000002</v>
      </c>
      <c r="AA516">
        <v>0.90839999999999999</v>
      </c>
      <c r="AB516">
        <v>0.88560000000000005</v>
      </c>
      <c r="AC516">
        <v>0.6593</v>
      </c>
      <c r="AD516" t="s">
        <v>82</v>
      </c>
      <c r="AE516" t="s">
        <v>82</v>
      </c>
      <c r="AF516">
        <v>0</v>
      </c>
      <c r="AG516">
        <v>1</v>
      </c>
      <c r="AH516" t="s">
        <v>563</v>
      </c>
      <c r="AI516" t="s">
        <v>241</v>
      </c>
      <c r="AJ516" t="s">
        <v>1681</v>
      </c>
      <c r="AK516">
        <v>1</v>
      </c>
      <c r="AL516" t="s">
        <v>236</v>
      </c>
      <c r="AM516" s="12">
        <v>1</v>
      </c>
      <c r="AN516">
        <f>(Table1[[#This Row],[HEG_expr_score]]-MIN(Table1[HEG_expr_score]))/(MAX(Table1[HEG_expr_score])-MIN(Table1[HEG_expr_score]))</f>
        <v>0.33333333333333331</v>
      </c>
      <c r="AO516">
        <f t="shared" si="8"/>
        <v>4.1367596759147727</v>
      </c>
      <c r="AP516">
        <v>232</v>
      </c>
    </row>
    <row r="517" spans="1:42" hidden="1" x14ac:dyDescent="0.3">
      <c r="A517">
        <v>161666</v>
      </c>
      <c r="B517" t="s">
        <v>502</v>
      </c>
      <c r="C517">
        <f>LEN(Table1[[#This Row],[TCE_sequence]])</f>
        <v>15</v>
      </c>
      <c r="D517" t="s">
        <v>25</v>
      </c>
      <c r="E517">
        <v>1</v>
      </c>
      <c r="F517">
        <f>LOG10(Table1[[#This Row],[Mtb_NP_Prtn_count]]+1)</f>
        <v>0.3010299956639812</v>
      </c>
      <c r="G517">
        <f>(Table1[[#This Row],[log_Mtb_NP_Prtn_count]]-MIN(Table1[log_Mtb_NP_Prtn_count]))/(MAX(Table1[log_Mtb_NP_Prtn_count])-MIN(Table1[log_Mtb_NP_Prtn_count]))</f>
        <v>0.23137821315975918</v>
      </c>
      <c r="H517" t="s">
        <v>241</v>
      </c>
      <c r="I517">
        <v>1</v>
      </c>
      <c r="J517" t="s">
        <v>82</v>
      </c>
      <c r="K517">
        <v>0</v>
      </c>
      <c r="L517" t="s">
        <v>82</v>
      </c>
      <c r="M517">
        <v>0</v>
      </c>
      <c r="N517" t="s">
        <v>495</v>
      </c>
      <c r="O517" t="s">
        <v>496</v>
      </c>
      <c r="P517" t="s">
        <v>496</v>
      </c>
      <c r="Q517" t="s">
        <v>496</v>
      </c>
      <c r="R517" t="s">
        <v>409</v>
      </c>
      <c r="S517">
        <v>1</v>
      </c>
      <c r="T517">
        <f>LOG10(Table1[[#This Row],[Locus_count]]+1)</f>
        <v>0.3010299956639812</v>
      </c>
      <c r="U517">
        <f>(Table1[[#This Row],[log_Locus_count]]-MIN(Table1[log_Locus_count]))/(MAX(Table1[log_Locus_count])-MIN(Table1[log_Locus_count]))</f>
        <v>0.33333333333333337</v>
      </c>
      <c r="V517" t="s">
        <v>497</v>
      </c>
      <c r="W517">
        <v>14</v>
      </c>
      <c r="X517">
        <f>LOG10(Table1[[#This Row],[Alleles_count]]+1)</f>
        <v>1.1760912590556813</v>
      </c>
      <c r="Y517">
        <f>(Table1[[#This Row],[log_Alleles_count]]-MIN(Table1[log_Alleles_count]))/(MAX(Table1[log_Alleles_count])-MIN(Table1[log_Alleles_count]))</f>
        <v>0.57837981674116878</v>
      </c>
      <c r="Z517">
        <v>9.7100000000000006E-2</v>
      </c>
      <c r="AA517">
        <v>8.5300000000000001E-2</v>
      </c>
      <c r="AB517">
        <v>8.8000000000000005E-3</v>
      </c>
      <c r="AC517">
        <v>2.3900000000000001E-2</v>
      </c>
      <c r="AD517" t="s">
        <v>503</v>
      </c>
      <c r="AE517" t="s">
        <v>504</v>
      </c>
      <c r="AF517">
        <v>2</v>
      </c>
      <c r="AG517">
        <v>0.99629999999999996</v>
      </c>
      <c r="AH517" t="s">
        <v>505</v>
      </c>
      <c r="AI517" t="s">
        <v>241</v>
      </c>
      <c r="AJ517" t="s">
        <v>506</v>
      </c>
      <c r="AK517">
        <v>1</v>
      </c>
      <c r="AL517" t="s">
        <v>236</v>
      </c>
      <c r="AM517" s="12">
        <v>1</v>
      </c>
      <c r="AN517">
        <f>(Table1[[#This Row],[HEG_expr_score]]-MIN(Table1[HEG_expr_score]))/(MAX(Table1[HEG_expr_score])-MIN(Table1[HEG_expr_score]))</f>
        <v>0.33333333333333331</v>
      </c>
      <c r="AO517">
        <f t="shared" si="8"/>
        <v>2.5698246965675948</v>
      </c>
      <c r="AP517">
        <v>538</v>
      </c>
    </row>
    <row r="518" spans="1:42" hidden="1" x14ac:dyDescent="0.3">
      <c r="A518">
        <v>161673</v>
      </c>
      <c r="B518" t="s">
        <v>1567</v>
      </c>
      <c r="C518">
        <f>LEN(Table1[[#This Row],[TCE_sequence]])</f>
        <v>15</v>
      </c>
      <c r="D518" t="s">
        <v>24</v>
      </c>
      <c r="E518">
        <v>1</v>
      </c>
      <c r="F518">
        <f>LOG10(Table1[[#This Row],[Mtb_NP_Prtn_count]]+1)</f>
        <v>0.3010299956639812</v>
      </c>
      <c r="G518">
        <f>(Table1[[#This Row],[log_Mtb_NP_Prtn_count]]-MIN(Table1[log_Mtb_NP_Prtn_count]))/(MAX(Table1[log_Mtb_NP_Prtn_count])-MIN(Table1[log_Mtb_NP_Prtn_count]))</f>
        <v>0.23137821315975918</v>
      </c>
      <c r="H518" t="s">
        <v>247</v>
      </c>
      <c r="I518">
        <v>1</v>
      </c>
      <c r="J518" t="s">
        <v>82</v>
      </c>
      <c r="K518">
        <v>0</v>
      </c>
      <c r="L518" t="s">
        <v>82</v>
      </c>
      <c r="M518">
        <v>0</v>
      </c>
      <c r="N518" t="s">
        <v>495</v>
      </c>
      <c r="O518" t="s">
        <v>496</v>
      </c>
      <c r="P518" t="s">
        <v>496</v>
      </c>
      <c r="Q518" t="s">
        <v>496</v>
      </c>
      <c r="R518" t="s">
        <v>439</v>
      </c>
      <c r="S518">
        <v>4</v>
      </c>
      <c r="T518">
        <f>LOG10(Table1[[#This Row],[Locus_count]]+1)</f>
        <v>0.69897000433601886</v>
      </c>
      <c r="U518">
        <f>(Table1[[#This Row],[log_Locus_count]]-MIN(Table1[log_Locus_count]))/(MAX(Table1[log_Locus_count])-MIN(Table1[log_Locus_count]))</f>
        <v>0.77397603162912088</v>
      </c>
      <c r="V518" t="s">
        <v>1568</v>
      </c>
      <c r="W518">
        <v>30</v>
      </c>
      <c r="X518">
        <f>LOG10(Table1[[#This Row],[Alleles_count]]+1)</f>
        <v>1.4913616938342726</v>
      </c>
      <c r="Y518">
        <f>(Table1[[#This Row],[log_Alleles_count]]-MIN(Table1[log_Alleles_count]))/(MAX(Table1[log_Alleles_count])-MIN(Table1[log_Alleles_count]))</f>
        <v>0.73342395543969241</v>
      </c>
      <c r="Z518">
        <v>0.99960000000000004</v>
      </c>
      <c r="AA518">
        <v>0.99650000000000005</v>
      </c>
      <c r="AB518">
        <v>0.92490000000000006</v>
      </c>
      <c r="AC518">
        <v>0.54649999999999999</v>
      </c>
      <c r="AD518" t="s">
        <v>1569</v>
      </c>
      <c r="AE518" t="s">
        <v>1570</v>
      </c>
      <c r="AF518">
        <v>1</v>
      </c>
      <c r="AG518">
        <v>0.99629999999999996</v>
      </c>
      <c r="AH518" t="s">
        <v>505</v>
      </c>
      <c r="AI518" t="s">
        <v>247</v>
      </c>
      <c r="AJ518" t="s">
        <v>1571</v>
      </c>
      <c r="AK518">
        <v>1</v>
      </c>
      <c r="AL518" t="s">
        <v>234</v>
      </c>
      <c r="AM518" s="10">
        <v>2</v>
      </c>
      <c r="AN518">
        <f>(Table1[[#This Row],[HEG_expr_score]]-MIN(Table1[HEG_expr_score]))/(MAX(Table1[HEG_expr_score])-MIN(Table1[HEG_expr_score]))</f>
        <v>0.66666666666666663</v>
      </c>
      <c r="AO518">
        <f t="shared" si="8"/>
        <v>4.4013448668952391</v>
      </c>
      <c r="AP518">
        <v>110</v>
      </c>
    </row>
    <row r="519" spans="1:42" hidden="1" x14ac:dyDescent="0.3">
      <c r="A519">
        <v>161675</v>
      </c>
      <c r="B519" t="s">
        <v>2601</v>
      </c>
      <c r="C519">
        <f>LEN(Table1[[#This Row],[TCE_sequence]])</f>
        <v>15</v>
      </c>
      <c r="D519" t="s">
        <v>24</v>
      </c>
      <c r="E519">
        <v>1</v>
      </c>
      <c r="F519">
        <f>LOG10(Table1[[#This Row],[Mtb_NP_Prtn_count]]+1)</f>
        <v>0.3010299956639812</v>
      </c>
      <c r="G519">
        <f>(Table1[[#This Row],[log_Mtb_NP_Prtn_count]]-MIN(Table1[log_Mtb_NP_Prtn_count]))/(MAX(Table1[log_Mtb_NP_Prtn_count])-MIN(Table1[log_Mtb_NP_Prtn_count]))</f>
        <v>0.23137821315975918</v>
      </c>
      <c r="H519" t="s">
        <v>247</v>
      </c>
      <c r="I519">
        <v>1</v>
      </c>
      <c r="J519" t="s">
        <v>82</v>
      </c>
      <c r="K519">
        <v>0</v>
      </c>
      <c r="L519" t="s">
        <v>82</v>
      </c>
      <c r="M519">
        <v>0</v>
      </c>
      <c r="N519" t="s">
        <v>495</v>
      </c>
      <c r="O519" t="s">
        <v>496</v>
      </c>
      <c r="P519" t="s">
        <v>496</v>
      </c>
      <c r="Q519" t="s">
        <v>496</v>
      </c>
      <c r="R519" t="s">
        <v>417</v>
      </c>
      <c r="S519">
        <v>1</v>
      </c>
      <c r="T519">
        <f>LOG10(Table1[[#This Row],[Locus_count]]+1)</f>
        <v>0.3010299956639812</v>
      </c>
      <c r="U519">
        <f>(Table1[[#This Row],[log_Locus_count]]-MIN(Table1[log_Locus_count]))/(MAX(Table1[log_Locus_count])-MIN(Table1[log_Locus_count]))</f>
        <v>0.33333333333333337</v>
      </c>
      <c r="V519" t="s">
        <v>1005</v>
      </c>
      <c r="W519">
        <v>1</v>
      </c>
      <c r="X519">
        <f>LOG10(Table1[[#This Row],[Alleles_count]]+1)</f>
        <v>0.3010299956639812</v>
      </c>
      <c r="Y519">
        <f>(Table1[[#This Row],[log_Alleles_count]]-MIN(Table1[log_Alleles_count]))/(MAX(Table1[log_Alleles_count])-MIN(Table1[log_Alleles_count]))</f>
        <v>0.14804095548293261</v>
      </c>
      <c r="Z519">
        <v>0.5645</v>
      </c>
      <c r="AA519">
        <v>0.4743</v>
      </c>
      <c r="AB519">
        <v>0.52280000000000004</v>
      </c>
      <c r="AC519">
        <v>0.36380000000000001</v>
      </c>
      <c r="AD519" t="s">
        <v>2602</v>
      </c>
      <c r="AE519" t="s">
        <v>2603</v>
      </c>
      <c r="AF519">
        <v>1</v>
      </c>
      <c r="AG519">
        <v>1</v>
      </c>
      <c r="AH519" t="s">
        <v>563</v>
      </c>
      <c r="AI519" t="s">
        <v>247</v>
      </c>
      <c r="AJ519" t="s">
        <v>1925</v>
      </c>
      <c r="AK519">
        <v>1</v>
      </c>
      <c r="AL519" t="s">
        <v>234</v>
      </c>
      <c r="AM519" s="10">
        <v>2</v>
      </c>
      <c r="AN519">
        <f>(Table1[[#This Row],[HEG_expr_score]]-MIN(Table1[HEG_expr_score]))/(MAX(Table1[HEG_expr_score])-MIN(Table1[HEG_expr_score]))</f>
        <v>0.66666666666666663</v>
      </c>
      <c r="AO519">
        <f t="shared" si="8"/>
        <v>2.9439191686426915</v>
      </c>
      <c r="AP519">
        <v>480</v>
      </c>
    </row>
    <row r="520" spans="1:42" hidden="1" x14ac:dyDescent="0.3">
      <c r="A520">
        <v>161677</v>
      </c>
      <c r="B520" t="s">
        <v>884</v>
      </c>
      <c r="C520">
        <f>LEN(Table1[[#This Row],[TCE_sequence]])</f>
        <v>15</v>
      </c>
      <c r="D520" t="s">
        <v>24</v>
      </c>
      <c r="E520">
        <v>1</v>
      </c>
      <c r="F520">
        <f>LOG10(Table1[[#This Row],[Mtb_NP_Prtn_count]]+1)</f>
        <v>0.3010299956639812</v>
      </c>
      <c r="G520">
        <f>(Table1[[#This Row],[log_Mtb_NP_Prtn_count]]-MIN(Table1[log_Mtb_NP_Prtn_count]))/(MAX(Table1[log_Mtb_NP_Prtn_count])-MIN(Table1[log_Mtb_NP_Prtn_count]))</f>
        <v>0.23137821315975918</v>
      </c>
      <c r="H520" t="s">
        <v>247</v>
      </c>
      <c r="I520">
        <v>1</v>
      </c>
      <c r="J520" t="s">
        <v>82</v>
      </c>
      <c r="K520">
        <v>0</v>
      </c>
      <c r="L520" t="s">
        <v>82</v>
      </c>
      <c r="M520">
        <v>0</v>
      </c>
      <c r="N520" t="s">
        <v>495</v>
      </c>
      <c r="O520" t="s">
        <v>496</v>
      </c>
      <c r="P520" t="s">
        <v>496</v>
      </c>
      <c r="Q520" t="s">
        <v>496</v>
      </c>
      <c r="R520" t="s">
        <v>426</v>
      </c>
      <c r="S520">
        <v>4</v>
      </c>
      <c r="T520">
        <f>LOG10(Table1[[#This Row],[Locus_count]]+1)</f>
        <v>0.69897000433601886</v>
      </c>
      <c r="U520">
        <f>(Table1[[#This Row],[log_Locus_count]]-MIN(Table1[log_Locus_count]))/(MAX(Table1[log_Locus_count])-MIN(Table1[log_Locus_count]))</f>
        <v>0.77397603162912088</v>
      </c>
      <c r="V520" t="s">
        <v>885</v>
      </c>
      <c r="W520">
        <v>19</v>
      </c>
      <c r="X520">
        <f>LOG10(Table1[[#This Row],[Alleles_count]]+1)</f>
        <v>1.3010299956639813</v>
      </c>
      <c r="Y520">
        <f>(Table1[[#This Row],[log_Alleles_count]]-MIN(Table1[log_Alleles_count]))/(MAX(Table1[log_Alleles_count])-MIN(Table1[log_Alleles_count]))</f>
        <v>0.63982236469565579</v>
      </c>
      <c r="Z520">
        <v>0.97130000000000005</v>
      </c>
      <c r="AA520">
        <v>0.93379999999999996</v>
      </c>
      <c r="AB520">
        <v>0.91320000000000001</v>
      </c>
      <c r="AC520">
        <v>0.76819999999999999</v>
      </c>
      <c r="AD520" t="s">
        <v>886</v>
      </c>
      <c r="AE520" t="s">
        <v>887</v>
      </c>
      <c r="AF520">
        <v>1</v>
      </c>
      <c r="AG520">
        <v>0.99629999999999996</v>
      </c>
      <c r="AH520" t="s">
        <v>505</v>
      </c>
      <c r="AI520" t="s">
        <v>247</v>
      </c>
      <c r="AJ520" s="1">
        <v>43191</v>
      </c>
      <c r="AK520">
        <v>1</v>
      </c>
      <c r="AL520" t="s">
        <v>234</v>
      </c>
      <c r="AM520" s="10">
        <v>2</v>
      </c>
      <c r="AN520">
        <f>(Table1[[#This Row],[HEG_expr_score]]-MIN(Table1[HEG_expr_score]))/(MAX(Table1[HEG_expr_score])-MIN(Table1[HEG_expr_score]))</f>
        <v>0.66666666666666663</v>
      </c>
      <c r="AO520">
        <f t="shared" si="8"/>
        <v>4.2794432761512029</v>
      </c>
      <c r="AP520">
        <v>177</v>
      </c>
    </row>
    <row r="521" spans="1:42" hidden="1" x14ac:dyDescent="0.3">
      <c r="A521">
        <v>161679</v>
      </c>
      <c r="B521" t="s">
        <v>1627</v>
      </c>
      <c r="C521">
        <f>LEN(Table1[[#This Row],[TCE_sequence]])</f>
        <v>15</v>
      </c>
      <c r="D521" t="s">
        <v>889</v>
      </c>
      <c r="E521">
        <v>4</v>
      </c>
      <c r="F521">
        <f>LOG10(Table1[[#This Row],[Mtb_NP_Prtn_count]]+1)</f>
        <v>0.69897000433601886</v>
      </c>
      <c r="G521">
        <f>(Table1[[#This Row],[log_Mtb_NP_Prtn_count]]-MIN(Table1[log_Mtb_NP_Prtn_count]))/(MAX(Table1[log_Mtb_NP_Prtn_count])-MIN(Table1[log_Mtb_NP_Prtn_count]))</f>
        <v>0.5372435736804817</v>
      </c>
      <c r="H521" t="s">
        <v>890</v>
      </c>
      <c r="I521">
        <v>5</v>
      </c>
      <c r="J521" t="s">
        <v>82</v>
      </c>
      <c r="K521">
        <v>0</v>
      </c>
      <c r="L521" t="s">
        <v>1628</v>
      </c>
      <c r="M521">
        <v>3</v>
      </c>
      <c r="N521" t="s">
        <v>496</v>
      </c>
      <c r="O521" t="s">
        <v>496</v>
      </c>
      <c r="P521" t="s">
        <v>495</v>
      </c>
      <c r="Q521" t="s">
        <v>496</v>
      </c>
      <c r="R521" t="s">
        <v>385</v>
      </c>
      <c r="S521">
        <v>3</v>
      </c>
      <c r="T521">
        <f>LOG10(Table1[[#This Row],[Locus_count]]+1)</f>
        <v>0.6020599913279624</v>
      </c>
      <c r="U521">
        <f>(Table1[[#This Row],[log_Locus_count]]-MIN(Table1[log_Locus_count]))/(MAX(Table1[log_Locus_count])-MIN(Table1[log_Locus_count]))</f>
        <v>0.66666666666666674</v>
      </c>
      <c r="V521" t="s">
        <v>1624</v>
      </c>
      <c r="W521">
        <v>26</v>
      </c>
      <c r="X521">
        <f>LOG10(Table1[[#This Row],[Alleles_count]]+1)</f>
        <v>1.4313637641589874</v>
      </c>
      <c r="Y521">
        <f>(Table1[[#This Row],[log_Alleles_count]]-MIN(Table1[log_Alleles_count]))/(MAX(Table1[log_Alleles_count])-MIN(Table1[log_Alleles_count]))</f>
        <v>0.70391808903413466</v>
      </c>
      <c r="Z521">
        <v>0.80649999999999999</v>
      </c>
      <c r="AA521">
        <v>0.77929999999999999</v>
      </c>
      <c r="AB521">
        <v>0.86809999999999998</v>
      </c>
      <c r="AC521">
        <v>0.63790000000000002</v>
      </c>
      <c r="AD521" t="s">
        <v>82</v>
      </c>
      <c r="AE521" t="s">
        <v>82</v>
      </c>
      <c r="AF521">
        <v>0</v>
      </c>
      <c r="AG521">
        <v>1</v>
      </c>
      <c r="AH521" t="s">
        <v>893</v>
      </c>
      <c r="AI521" t="s">
        <v>1629</v>
      </c>
      <c r="AJ521" t="s">
        <v>1630</v>
      </c>
      <c r="AK521">
        <v>5</v>
      </c>
      <c r="AL521" t="s">
        <v>238</v>
      </c>
      <c r="AM521" s="12">
        <v>2</v>
      </c>
      <c r="AN521">
        <f>(Table1[[#This Row],[HEG_expr_score]]-MIN(Table1[HEG_expr_score]))/(MAX(Table1[HEG_expr_score])-MIN(Table1[HEG_expr_score]))</f>
        <v>0.66666666666666663</v>
      </c>
      <c r="AO521">
        <f t="shared" si="8"/>
        <v>4.3809949960479502</v>
      </c>
      <c r="AP521">
        <v>127</v>
      </c>
    </row>
    <row r="522" spans="1:42" hidden="1" x14ac:dyDescent="0.3">
      <c r="A522">
        <v>161680</v>
      </c>
      <c r="B522" t="s">
        <v>882</v>
      </c>
      <c r="C522">
        <f>LEN(Table1[[#This Row],[TCE_sequence]])</f>
        <v>15</v>
      </c>
      <c r="D522" t="s">
        <v>24</v>
      </c>
      <c r="E522">
        <v>1</v>
      </c>
      <c r="F522">
        <f>LOG10(Table1[[#This Row],[Mtb_NP_Prtn_count]]+1)</f>
        <v>0.3010299956639812</v>
      </c>
      <c r="G522">
        <f>(Table1[[#This Row],[log_Mtb_NP_Prtn_count]]-MIN(Table1[log_Mtb_NP_Prtn_count]))/(MAX(Table1[log_Mtb_NP_Prtn_count])-MIN(Table1[log_Mtb_NP_Prtn_count]))</f>
        <v>0.23137821315975918</v>
      </c>
      <c r="H522" t="s">
        <v>247</v>
      </c>
      <c r="I522">
        <v>1</v>
      </c>
      <c r="J522" t="s">
        <v>82</v>
      </c>
      <c r="K522">
        <v>0</v>
      </c>
      <c r="L522" t="s">
        <v>82</v>
      </c>
      <c r="M522">
        <v>0</v>
      </c>
      <c r="N522" t="s">
        <v>495</v>
      </c>
      <c r="O522" t="s">
        <v>496</v>
      </c>
      <c r="P522" t="s">
        <v>496</v>
      </c>
      <c r="Q522" t="s">
        <v>496</v>
      </c>
      <c r="R522" t="s">
        <v>426</v>
      </c>
      <c r="S522">
        <v>4</v>
      </c>
      <c r="T522">
        <f>LOG10(Table1[[#This Row],[Locus_count]]+1)</f>
        <v>0.69897000433601886</v>
      </c>
      <c r="U522">
        <f>(Table1[[#This Row],[log_Locus_count]]-MIN(Table1[log_Locus_count]))/(MAX(Table1[log_Locus_count])-MIN(Table1[log_Locus_count]))</f>
        <v>0.77397603162912088</v>
      </c>
      <c r="V522" t="s">
        <v>883</v>
      </c>
      <c r="W522">
        <v>17</v>
      </c>
      <c r="X522">
        <f>LOG10(Table1[[#This Row],[Alleles_count]]+1)</f>
        <v>1.255272505103306</v>
      </c>
      <c r="Y522">
        <f>(Table1[[#This Row],[log_Alleles_count]]-MIN(Table1[log_Alleles_count]))/(MAX(Table1[log_Alleles_count])-MIN(Table1[log_Alleles_count]))</f>
        <v>0.61731968150568906</v>
      </c>
      <c r="Z522">
        <v>0.96870000000000001</v>
      </c>
      <c r="AA522">
        <v>0.9264</v>
      </c>
      <c r="AB522">
        <v>0.90969999999999995</v>
      </c>
      <c r="AC522">
        <v>0.75360000000000005</v>
      </c>
      <c r="AD522" t="s">
        <v>82</v>
      </c>
      <c r="AE522" t="s">
        <v>82</v>
      </c>
      <c r="AF522">
        <v>0</v>
      </c>
      <c r="AG522">
        <v>0.99629999999999996</v>
      </c>
      <c r="AH522" t="s">
        <v>505</v>
      </c>
      <c r="AI522" t="s">
        <v>247</v>
      </c>
      <c r="AJ522" s="1">
        <v>43586</v>
      </c>
      <c r="AK522">
        <v>1</v>
      </c>
      <c r="AL522" t="s">
        <v>234</v>
      </c>
      <c r="AM522" s="10">
        <v>2</v>
      </c>
      <c r="AN522">
        <f>(Table1[[#This Row],[HEG_expr_score]]-MIN(Table1[HEG_expr_score]))/(MAX(Table1[HEG_expr_score])-MIN(Table1[HEG_expr_score]))</f>
        <v>0.66666666666666663</v>
      </c>
      <c r="AO522">
        <f t="shared" si="8"/>
        <v>4.2543405929612366</v>
      </c>
      <c r="AP522">
        <v>187</v>
      </c>
    </row>
    <row r="523" spans="1:42" hidden="1" x14ac:dyDescent="0.3">
      <c r="A523">
        <v>161681</v>
      </c>
      <c r="B523" t="s">
        <v>2391</v>
      </c>
      <c r="C523">
        <f>LEN(Table1[[#This Row],[TCE_sequence]])</f>
        <v>15</v>
      </c>
      <c r="D523" t="s">
        <v>25</v>
      </c>
      <c r="E523">
        <v>1</v>
      </c>
      <c r="F523">
        <f>LOG10(Table1[[#This Row],[Mtb_NP_Prtn_count]]+1)</f>
        <v>0.3010299956639812</v>
      </c>
      <c r="G523">
        <f>(Table1[[#This Row],[log_Mtb_NP_Prtn_count]]-MIN(Table1[log_Mtb_NP_Prtn_count]))/(MAX(Table1[log_Mtb_NP_Prtn_count])-MIN(Table1[log_Mtb_NP_Prtn_count]))</f>
        <v>0.23137821315975918</v>
      </c>
      <c r="H523" t="s">
        <v>241</v>
      </c>
      <c r="I523">
        <v>1</v>
      </c>
      <c r="J523" t="s">
        <v>82</v>
      </c>
      <c r="K523">
        <v>0</v>
      </c>
      <c r="L523" t="s">
        <v>82</v>
      </c>
      <c r="M523">
        <v>0</v>
      </c>
      <c r="N523" t="s">
        <v>495</v>
      </c>
      <c r="O523" t="s">
        <v>496</v>
      </c>
      <c r="P523" t="s">
        <v>496</v>
      </c>
      <c r="Q523" t="s">
        <v>496</v>
      </c>
      <c r="R523" t="s">
        <v>398</v>
      </c>
      <c r="S523">
        <v>3</v>
      </c>
      <c r="T523">
        <f>LOG10(Table1[[#This Row],[Locus_count]]+1)</f>
        <v>0.6020599913279624</v>
      </c>
      <c r="U523">
        <f>(Table1[[#This Row],[log_Locus_count]]-MIN(Table1[log_Locus_count]))/(MAX(Table1[log_Locus_count])-MIN(Table1[log_Locus_count]))</f>
        <v>0.66666666666666674</v>
      </c>
      <c r="V523" t="s">
        <v>2392</v>
      </c>
      <c r="W523">
        <v>5</v>
      </c>
      <c r="X523">
        <f>LOG10(Table1[[#This Row],[Alleles_count]]+1)</f>
        <v>0.77815125038364363</v>
      </c>
      <c r="Y523">
        <f>(Table1[[#This Row],[log_Alleles_count]]-MIN(Table1[log_Alleles_count]))/(MAX(Table1[log_Alleles_count])-MIN(Table1[log_Alleles_count]))</f>
        <v>0.38268031849431083</v>
      </c>
      <c r="Z523">
        <v>0.82420000000000004</v>
      </c>
      <c r="AA523">
        <v>0.70099999999999996</v>
      </c>
      <c r="AB523">
        <v>0.74360000000000004</v>
      </c>
      <c r="AC523">
        <v>0.51910000000000001</v>
      </c>
      <c r="AD523" t="s">
        <v>82</v>
      </c>
      <c r="AE523" t="s">
        <v>82</v>
      </c>
      <c r="AF523">
        <v>0</v>
      </c>
      <c r="AG523">
        <v>1</v>
      </c>
      <c r="AH523" t="s">
        <v>563</v>
      </c>
      <c r="AI523" t="s">
        <v>241</v>
      </c>
      <c r="AJ523" t="s">
        <v>2393</v>
      </c>
      <c r="AK523">
        <v>1</v>
      </c>
      <c r="AL523" t="s">
        <v>236</v>
      </c>
      <c r="AM523" s="12">
        <v>1</v>
      </c>
      <c r="AN523">
        <f>(Table1[[#This Row],[HEG_expr_score]]-MIN(Table1[HEG_expr_score]))/(MAX(Table1[HEG_expr_score])-MIN(Table1[HEG_expr_score]))</f>
        <v>0.33333333333333331</v>
      </c>
      <c r="AO523">
        <f t="shared" si="8"/>
        <v>3.4382585316540699</v>
      </c>
      <c r="AP523">
        <v>394</v>
      </c>
    </row>
    <row r="524" spans="1:42" hidden="1" x14ac:dyDescent="0.3">
      <c r="A524">
        <v>161685</v>
      </c>
      <c r="B524" t="s">
        <v>1990</v>
      </c>
      <c r="C524">
        <f>LEN(Table1[[#This Row],[TCE_sequence]])</f>
        <v>15</v>
      </c>
      <c r="D524" t="s">
        <v>25</v>
      </c>
      <c r="E524">
        <v>1</v>
      </c>
      <c r="F524">
        <f>LOG10(Table1[[#This Row],[Mtb_NP_Prtn_count]]+1)</f>
        <v>0.3010299956639812</v>
      </c>
      <c r="G524">
        <f>(Table1[[#This Row],[log_Mtb_NP_Prtn_count]]-MIN(Table1[log_Mtb_NP_Prtn_count]))/(MAX(Table1[log_Mtb_NP_Prtn_count])-MIN(Table1[log_Mtb_NP_Prtn_count]))</f>
        <v>0.23137821315975918</v>
      </c>
      <c r="H524" t="s">
        <v>241</v>
      </c>
      <c r="I524">
        <v>1</v>
      </c>
      <c r="J524" t="s">
        <v>82</v>
      </c>
      <c r="K524">
        <v>0</v>
      </c>
      <c r="L524" t="s">
        <v>82</v>
      </c>
      <c r="M524">
        <v>0</v>
      </c>
      <c r="N524" t="s">
        <v>495</v>
      </c>
      <c r="O524" t="s">
        <v>496</v>
      </c>
      <c r="P524" t="s">
        <v>496</v>
      </c>
      <c r="Q524" t="s">
        <v>496</v>
      </c>
      <c r="R524" t="s">
        <v>446</v>
      </c>
      <c r="S524">
        <v>4</v>
      </c>
      <c r="T524">
        <f>LOG10(Table1[[#This Row],[Locus_count]]+1)</f>
        <v>0.69897000433601886</v>
      </c>
      <c r="U524">
        <f>(Table1[[#This Row],[log_Locus_count]]-MIN(Table1[log_Locus_count]))/(MAX(Table1[log_Locus_count])-MIN(Table1[log_Locus_count]))</f>
        <v>0.77397603162912088</v>
      </c>
      <c r="V524" t="s">
        <v>1987</v>
      </c>
      <c r="W524">
        <v>40</v>
      </c>
      <c r="X524">
        <f>LOG10(Table1[[#This Row],[Alleles_count]]+1)</f>
        <v>1.6127838567197355</v>
      </c>
      <c r="Y524">
        <f>(Table1[[#This Row],[log_Alleles_count]]-MIN(Table1[log_Alleles_count]))/(MAX(Table1[log_Alleles_count])-MIN(Table1[log_Alleles_count]))</f>
        <v>0.7931371178131621</v>
      </c>
      <c r="Z524">
        <v>0.99990000000000001</v>
      </c>
      <c r="AA524">
        <v>0.999</v>
      </c>
      <c r="AB524">
        <v>0.97399999999999998</v>
      </c>
      <c r="AC524">
        <v>0.83740000000000003</v>
      </c>
      <c r="AD524" t="s">
        <v>82</v>
      </c>
      <c r="AE524" t="s">
        <v>82</v>
      </c>
      <c r="AF524">
        <v>0</v>
      </c>
      <c r="AG524">
        <v>0.99629999999999996</v>
      </c>
      <c r="AH524" t="s">
        <v>505</v>
      </c>
      <c r="AI524" t="s">
        <v>241</v>
      </c>
      <c r="AJ524" t="s">
        <v>1991</v>
      </c>
      <c r="AK524">
        <v>1</v>
      </c>
      <c r="AL524" t="s">
        <v>236</v>
      </c>
      <c r="AM524" s="10">
        <v>1</v>
      </c>
      <c r="AN524">
        <f>(Table1[[#This Row],[HEG_expr_score]]-MIN(Table1[HEG_expr_score]))/(MAX(Table1[HEG_expr_score])-MIN(Table1[HEG_expr_score]))</f>
        <v>0.33333333333333331</v>
      </c>
      <c r="AO524">
        <f t="shared" si="8"/>
        <v>4.128024695935375</v>
      </c>
      <c r="AP524">
        <v>238</v>
      </c>
    </row>
    <row r="525" spans="1:42" hidden="1" x14ac:dyDescent="0.3">
      <c r="A525">
        <v>161686</v>
      </c>
      <c r="B525" t="s">
        <v>1510</v>
      </c>
      <c r="C525">
        <f>LEN(Table1[[#This Row],[TCE_sequence]])</f>
        <v>15</v>
      </c>
      <c r="D525" t="s">
        <v>889</v>
      </c>
      <c r="E525">
        <v>4</v>
      </c>
      <c r="F525">
        <f>LOG10(Table1[[#This Row],[Mtb_NP_Prtn_count]]+1)</f>
        <v>0.69897000433601886</v>
      </c>
      <c r="G525">
        <f>(Table1[[#This Row],[log_Mtb_NP_Prtn_count]]-MIN(Table1[log_Mtb_NP_Prtn_count]))/(MAX(Table1[log_Mtb_NP_Prtn_count])-MIN(Table1[log_Mtb_NP_Prtn_count]))</f>
        <v>0.5372435736804817</v>
      </c>
      <c r="H525" t="s">
        <v>890</v>
      </c>
      <c r="I525">
        <v>5</v>
      </c>
      <c r="J525" t="s">
        <v>82</v>
      </c>
      <c r="K525">
        <v>0</v>
      </c>
      <c r="L525" t="s">
        <v>891</v>
      </c>
      <c r="M525">
        <v>2</v>
      </c>
      <c r="N525" t="s">
        <v>496</v>
      </c>
      <c r="O525" t="s">
        <v>496</v>
      </c>
      <c r="P525" t="s">
        <v>495</v>
      </c>
      <c r="Q525" t="s">
        <v>496</v>
      </c>
      <c r="R525" t="s">
        <v>436</v>
      </c>
      <c r="S525">
        <v>5</v>
      </c>
      <c r="T525">
        <f>LOG10(Table1[[#This Row],[Locus_count]]+1)</f>
        <v>0.77815125038364363</v>
      </c>
      <c r="U525">
        <f>(Table1[[#This Row],[log_Locus_count]]-MIN(Table1[log_Locus_count]))/(MAX(Table1[log_Locus_count])-MIN(Table1[log_Locus_count]))</f>
        <v>0.8616541669070521</v>
      </c>
      <c r="V525" t="s">
        <v>1511</v>
      </c>
      <c r="W525">
        <v>26</v>
      </c>
      <c r="X525">
        <f>LOG10(Table1[[#This Row],[Alleles_count]]+1)</f>
        <v>1.4313637641589874</v>
      </c>
      <c r="Y525">
        <f>(Table1[[#This Row],[log_Alleles_count]]-MIN(Table1[log_Alleles_count]))/(MAX(Table1[log_Alleles_count])-MIN(Table1[log_Alleles_count]))</f>
        <v>0.70391808903413466</v>
      </c>
      <c r="Z525">
        <v>0.99990000000000001</v>
      </c>
      <c r="AA525">
        <v>0.99950000000000006</v>
      </c>
      <c r="AB525">
        <v>0.8609</v>
      </c>
      <c r="AC525">
        <v>0.65580000000000005</v>
      </c>
      <c r="AD525" t="s">
        <v>82</v>
      </c>
      <c r="AE525" t="s">
        <v>82</v>
      </c>
      <c r="AF525">
        <v>0</v>
      </c>
      <c r="AG525">
        <v>1</v>
      </c>
      <c r="AH525" t="s">
        <v>893</v>
      </c>
      <c r="AI525" t="s">
        <v>1512</v>
      </c>
      <c r="AJ525" t="s">
        <v>1513</v>
      </c>
      <c r="AK525">
        <v>5</v>
      </c>
      <c r="AL525" t="s">
        <v>236</v>
      </c>
      <c r="AM525" s="10">
        <v>1</v>
      </c>
      <c r="AN525">
        <f>(Table1[[#This Row],[HEG_expr_score]]-MIN(Table1[HEG_expr_score]))/(MAX(Table1[HEG_expr_score])-MIN(Table1[HEG_expr_score]))</f>
        <v>0.33333333333333331</v>
      </c>
      <c r="AO525">
        <f t="shared" si="8"/>
        <v>4.4360491629550012</v>
      </c>
      <c r="AP525">
        <v>94</v>
      </c>
    </row>
    <row r="526" spans="1:42" hidden="1" x14ac:dyDescent="0.3">
      <c r="A526">
        <v>161687</v>
      </c>
      <c r="B526" t="s">
        <v>1233</v>
      </c>
      <c r="C526">
        <f>LEN(Table1[[#This Row],[TCE_sequence]])</f>
        <v>15</v>
      </c>
      <c r="D526" t="s">
        <v>28</v>
      </c>
      <c r="E526">
        <v>1</v>
      </c>
      <c r="F526">
        <f>LOG10(Table1[[#This Row],[Mtb_NP_Prtn_count]]+1)</f>
        <v>0.3010299956639812</v>
      </c>
      <c r="G526">
        <f>(Table1[[#This Row],[log_Mtb_NP_Prtn_count]]-MIN(Table1[log_Mtb_NP_Prtn_count]))/(MAX(Table1[log_Mtb_NP_Prtn_count])-MIN(Table1[log_Mtb_NP_Prtn_count]))</f>
        <v>0.23137821315975918</v>
      </c>
      <c r="H526" t="s">
        <v>309</v>
      </c>
      <c r="I526">
        <v>1</v>
      </c>
      <c r="J526" t="s">
        <v>82</v>
      </c>
      <c r="K526">
        <v>0</v>
      </c>
      <c r="L526" t="s">
        <v>763</v>
      </c>
      <c r="M526">
        <v>1</v>
      </c>
      <c r="N526" t="s">
        <v>496</v>
      </c>
      <c r="O526" t="s">
        <v>496</v>
      </c>
      <c r="P526" t="s">
        <v>495</v>
      </c>
      <c r="Q526" t="s">
        <v>496</v>
      </c>
      <c r="R526" t="s">
        <v>412</v>
      </c>
      <c r="S526">
        <v>7</v>
      </c>
      <c r="T526">
        <f>LOG10(Table1[[#This Row],[Locus_count]]+1)</f>
        <v>0.90308998699194354</v>
      </c>
      <c r="U526">
        <f>(Table1[[#This Row],[log_Locus_count]]-MIN(Table1[log_Locus_count]))/(MAX(Table1[log_Locus_count])-MIN(Table1[log_Locus_count]))</f>
        <v>1</v>
      </c>
      <c r="V526" t="s">
        <v>1234</v>
      </c>
      <c r="W526">
        <v>63</v>
      </c>
      <c r="X526">
        <f>LOG10(Table1[[#This Row],[Alleles_count]]+1)</f>
        <v>1.8061799739838871</v>
      </c>
      <c r="Y526">
        <f>(Table1[[#This Row],[log_Alleles_count]]-MIN(Table1[log_Alleles_count]))/(MAX(Table1[log_Alleles_count])-MIN(Table1[log_Alleles_count]))</f>
        <v>0.88824573289759567</v>
      </c>
      <c r="Z526">
        <v>1</v>
      </c>
      <c r="AA526">
        <v>1</v>
      </c>
      <c r="AB526">
        <v>0.99990000000000001</v>
      </c>
      <c r="AC526">
        <v>0.9839</v>
      </c>
      <c r="AD526" t="s">
        <v>82</v>
      </c>
      <c r="AE526" t="s">
        <v>82</v>
      </c>
      <c r="AF526">
        <v>0</v>
      </c>
      <c r="AG526">
        <v>1</v>
      </c>
      <c r="AH526" t="s">
        <v>563</v>
      </c>
      <c r="AI526" t="s">
        <v>309</v>
      </c>
      <c r="AJ526" t="s">
        <v>1235</v>
      </c>
      <c r="AK526">
        <v>1</v>
      </c>
      <c r="AL526" t="s">
        <v>234</v>
      </c>
      <c r="AM526" s="12">
        <v>2</v>
      </c>
      <c r="AN526">
        <f>(Table1[[#This Row],[HEG_expr_score]]-MIN(Table1[HEG_expr_score]))/(MAX(Table1[HEG_expr_score])-MIN(Table1[HEG_expr_score]))</f>
        <v>0.66666666666666663</v>
      </c>
      <c r="AO526">
        <f t="shared" si="8"/>
        <v>4.7862906127240219</v>
      </c>
      <c r="AP526">
        <v>13</v>
      </c>
    </row>
    <row r="527" spans="1:42" hidden="1" x14ac:dyDescent="0.3">
      <c r="A527">
        <v>161688</v>
      </c>
      <c r="B527" t="s">
        <v>1585</v>
      </c>
      <c r="C527">
        <f>LEN(Table1[[#This Row],[TCE_sequence]])</f>
        <v>15</v>
      </c>
      <c r="D527" t="s">
        <v>24</v>
      </c>
      <c r="E527">
        <v>1</v>
      </c>
      <c r="F527">
        <f>LOG10(Table1[[#This Row],[Mtb_NP_Prtn_count]]+1)</f>
        <v>0.3010299956639812</v>
      </c>
      <c r="G527">
        <f>(Table1[[#This Row],[log_Mtb_NP_Prtn_count]]-MIN(Table1[log_Mtb_NP_Prtn_count]))/(MAX(Table1[log_Mtb_NP_Prtn_count])-MIN(Table1[log_Mtb_NP_Prtn_count]))</f>
        <v>0.23137821315975918</v>
      </c>
      <c r="H527" t="s">
        <v>247</v>
      </c>
      <c r="I527">
        <v>1</v>
      </c>
      <c r="J527" t="s">
        <v>82</v>
      </c>
      <c r="K527">
        <v>0</v>
      </c>
      <c r="L527" t="s">
        <v>82</v>
      </c>
      <c r="M527">
        <v>0</v>
      </c>
      <c r="N527" t="s">
        <v>495</v>
      </c>
      <c r="O527" t="s">
        <v>496</v>
      </c>
      <c r="P527" t="s">
        <v>496</v>
      </c>
      <c r="Q527" t="s">
        <v>496</v>
      </c>
      <c r="R527" t="s">
        <v>390</v>
      </c>
      <c r="S527">
        <v>4</v>
      </c>
      <c r="T527">
        <f>LOG10(Table1[[#This Row],[Locus_count]]+1)</f>
        <v>0.69897000433601886</v>
      </c>
      <c r="U527">
        <f>(Table1[[#This Row],[log_Locus_count]]-MIN(Table1[log_Locus_count]))/(MAX(Table1[log_Locus_count])-MIN(Table1[log_Locus_count]))</f>
        <v>0.77397603162912088</v>
      </c>
      <c r="V527" t="s">
        <v>1586</v>
      </c>
      <c r="W527">
        <v>30</v>
      </c>
      <c r="X527">
        <f>LOG10(Table1[[#This Row],[Alleles_count]]+1)</f>
        <v>1.4913616938342726</v>
      </c>
      <c r="Y527">
        <f>(Table1[[#This Row],[log_Alleles_count]]-MIN(Table1[log_Alleles_count]))/(MAX(Table1[log_Alleles_count])-MIN(Table1[log_Alleles_count]))</f>
        <v>0.73342395543969241</v>
      </c>
      <c r="Z527">
        <v>0.98670000000000002</v>
      </c>
      <c r="AA527">
        <v>0.97060000000000002</v>
      </c>
      <c r="AB527">
        <v>0.9849</v>
      </c>
      <c r="AC527">
        <v>0.65529999999999999</v>
      </c>
      <c r="AD527" t="s">
        <v>1587</v>
      </c>
      <c r="AE527" t="s">
        <v>1588</v>
      </c>
      <c r="AF527">
        <v>1</v>
      </c>
      <c r="AG527">
        <v>1</v>
      </c>
      <c r="AH527" t="s">
        <v>563</v>
      </c>
      <c r="AI527" t="s">
        <v>247</v>
      </c>
      <c r="AJ527" t="s">
        <v>1589</v>
      </c>
      <c r="AK527">
        <v>1</v>
      </c>
      <c r="AL527" t="s">
        <v>234</v>
      </c>
      <c r="AM527" s="12">
        <v>2</v>
      </c>
      <c r="AN527">
        <f>(Table1[[#This Row],[HEG_expr_score]]-MIN(Table1[HEG_expr_score]))/(MAX(Table1[HEG_expr_score])-MIN(Table1[HEG_expr_score]))</f>
        <v>0.66666666666666663</v>
      </c>
      <c r="AO527">
        <f t="shared" si="8"/>
        <v>4.3921448668952392</v>
      </c>
      <c r="AP527">
        <v>116</v>
      </c>
    </row>
    <row r="528" spans="1:42" hidden="1" x14ac:dyDescent="0.3">
      <c r="A528">
        <v>161691</v>
      </c>
      <c r="B528" t="s">
        <v>2651</v>
      </c>
      <c r="C528">
        <f>LEN(Table1[[#This Row],[TCE_sequence]])</f>
        <v>15</v>
      </c>
      <c r="D528" t="s">
        <v>24</v>
      </c>
      <c r="E528">
        <v>1</v>
      </c>
      <c r="F528">
        <f>LOG10(Table1[[#This Row],[Mtb_NP_Prtn_count]]+1)</f>
        <v>0.3010299956639812</v>
      </c>
      <c r="G528">
        <f>(Table1[[#This Row],[log_Mtb_NP_Prtn_count]]-MIN(Table1[log_Mtb_NP_Prtn_count]))/(MAX(Table1[log_Mtb_NP_Prtn_count])-MIN(Table1[log_Mtb_NP_Prtn_count]))</f>
        <v>0.23137821315975918</v>
      </c>
      <c r="H528" t="s">
        <v>247</v>
      </c>
      <c r="I528">
        <v>1</v>
      </c>
      <c r="J528" t="s">
        <v>82</v>
      </c>
      <c r="K528">
        <v>0</v>
      </c>
      <c r="L528" t="s">
        <v>82</v>
      </c>
      <c r="M528">
        <v>0</v>
      </c>
      <c r="N528" t="s">
        <v>495</v>
      </c>
      <c r="O528" t="s">
        <v>496</v>
      </c>
      <c r="P528" t="s">
        <v>496</v>
      </c>
      <c r="Q528" t="s">
        <v>496</v>
      </c>
      <c r="R528" t="s">
        <v>427</v>
      </c>
      <c r="S528">
        <v>2</v>
      </c>
      <c r="T528">
        <f>LOG10(Table1[[#This Row],[Locus_count]]+1)</f>
        <v>0.47712125471966244</v>
      </c>
      <c r="U528">
        <f>(Table1[[#This Row],[log_Locus_count]]-MIN(Table1[log_Locus_count]))/(MAX(Table1[log_Locus_count])-MIN(Table1[log_Locus_count]))</f>
        <v>0.52832083357371873</v>
      </c>
      <c r="V528" t="s">
        <v>2652</v>
      </c>
      <c r="W528">
        <v>2</v>
      </c>
      <c r="X528">
        <f>LOG10(Table1[[#This Row],[Alleles_count]]+1)</f>
        <v>0.47712125471966244</v>
      </c>
      <c r="Y528">
        <f>(Table1[[#This Row],[log_Alleles_count]]-MIN(Table1[log_Alleles_count]))/(MAX(Table1[log_Alleles_count])-MIN(Table1[log_Alleles_count]))</f>
        <v>0.23463936301137822</v>
      </c>
      <c r="Z528">
        <v>0.19020000000000001</v>
      </c>
      <c r="AA528">
        <v>8.0299999999999996E-2</v>
      </c>
      <c r="AB528">
        <v>3.56E-2</v>
      </c>
      <c r="AC528">
        <v>9.7000000000000003E-2</v>
      </c>
      <c r="AD528" t="s">
        <v>82</v>
      </c>
      <c r="AE528" t="s">
        <v>82</v>
      </c>
      <c r="AF528">
        <v>0</v>
      </c>
      <c r="AG528">
        <v>1</v>
      </c>
      <c r="AH528" t="s">
        <v>563</v>
      </c>
      <c r="AI528" t="s">
        <v>247</v>
      </c>
      <c r="AJ528" t="s">
        <v>2653</v>
      </c>
      <c r="AK528">
        <v>1</v>
      </c>
      <c r="AL528" t="s">
        <v>234</v>
      </c>
      <c r="AM528" s="10">
        <v>2</v>
      </c>
      <c r="AN528">
        <f>(Table1[[#This Row],[HEG_expr_score]]-MIN(Table1[HEG_expr_score]))/(MAX(Table1[HEG_expr_score])-MIN(Table1[HEG_expr_score]))</f>
        <v>0.66666666666666663</v>
      </c>
      <c r="AO528">
        <f t="shared" si="8"/>
        <v>2.8512050764115227</v>
      </c>
      <c r="AP528">
        <v>493</v>
      </c>
    </row>
    <row r="529" spans="1:42" hidden="1" x14ac:dyDescent="0.3">
      <c r="A529">
        <v>161697</v>
      </c>
      <c r="B529" t="s">
        <v>2611</v>
      </c>
      <c r="C529">
        <f>LEN(Table1[[#This Row],[TCE_sequence]])</f>
        <v>15</v>
      </c>
      <c r="D529" t="s">
        <v>25</v>
      </c>
      <c r="E529">
        <v>1</v>
      </c>
      <c r="F529">
        <f>LOG10(Table1[[#This Row],[Mtb_NP_Prtn_count]]+1)</f>
        <v>0.3010299956639812</v>
      </c>
      <c r="G529">
        <f>(Table1[[#This Row],[log_Mtb_NP_Prtn_count]]-MIN(Table1[log_Mtb_NP_Prtn_count]))/(MAX(Table1[log_Mtb_NP_Prtn_count])-MIN(Table1[log_Mtb_NP_Prtn_count]))</f>
        <v>0.23137821315975918</v>
      </c>
      <c r="H529" t="s">
        <v>241</v>
      </c>
      <c r="I529">
        <v>1</v>
      </c>
      <c r="J529" t="s">
        <v>82</v>
      </c>
      <c r="K529">
        <v>0</v>
      </c>
      <c r="L529" t="s">
        <v>82</v>
      </c>
      <c r="M529">
        <v>0</v>
      </c>
      <c r="N529" t="s">
        <v>495</v>
      </c>
      <c r="O529" t="s">
        <v>496</v>
      </c>
      <c r="P529" t="s">
        <v>496</v>
      </c>
      <c r="Q529" t="s">
        <v>496</v>
      </c>
      <c r="R529" t="s">
        <v>406</v>
      </c>
      <c r="S529">
        <v>2</v>
      </c>
      <c r="T529">
        <f>LOG10(Table1[[#This Row],[Locus_count]]+1)</f>
        <v>0.47712125471966244</v>
      </c>
      <c r="U529">
        <f>(Table1[[#This Row],[log_Locus_count]]-MIN(Table1[log_Locus_count]))/(MAX(Table1[log_Locus_count])-MIN(Table1[log_Locus_count]))</f>
        <v>0.52832083357371873</v>
      </c>
      <c r="V529" t="s">
        <v>2605</v>
      </c>
      <c r="W529">
        <v>2</v>
      </c>
      <c r="X529">
        <f>LOG10(Table1[[#This Row],[Alleles_count]]+1)</f>
        <v>0.47712125471966244</v>
      </c>
      <c r="Y529">
        <f>(Table1[[#This Row],[log_Alleles_count]]-MIN(Table1[log_Alleles_count]))/(MAX(Table1[log_Alleles_count])-MIN(Table1[log_Alleles_count]))</f>
        <v>0.23463936301137822</v>
      </c>
      <c r="Z529">
        <v>0.59240000000000004</v>
      </c>
      <c r="AA529">
        <v>0.55130000000000001</v>
      </c>
      <c r="AB529">
        <v>0.59619999999999995</v>
      </c>
      <c r="AC529">
        <v>0.44879999999999998</v>
      </c>
      <c r="AD529" t="s">
        <v>2612</v>
      </c>
      <c r="AE529" t="s">
        <v>2613</v>
      </c>
      <c r="AF529">
        <v>1</v>
      </c>
      <c r="AG529">
        <v>1</v>
      </c>
      <c r="AH529" t="s">
        <v>563</v>
      </c>
      <c r="AI529" t="s">
        <v>241</v>
      </c>
      <c r="AJ529" t="s">
        <v>2614</v>
      </c>
      <c r="AK529">
        <v>1</v>
      </c>
      <c r="AL529" t="s">
        <v>236</v>
      </c>
      <c r="AM529" s="12">
        <v>1</v>
      </c>
      <c r="AN529">
        <f>(Table1[[#This Row],[HEG_expr_score]]-MIN(Table1[HEG_expr_score]))/(MAX(Table1[HEG_expr_score])-MIN(Table1[HEG_expr_score]))</f>
        <v>0.33333333333333331</v>
      </c>
      <c r="AO529">
        <f t="shared" si="8"/>
        <v>2.9200717430781897</v>
      </c>
      <c r="AP529">
        <v>483</v>
      </c>
    </row>
    <row r="530" spans="1:42" hidden="1" x14ac:dyDescent="0.3">
      <c r="A530">
        <v>161700</v>
      </c>
      <c r="B530" t="s">
        <v>578</v>
      </c>
      <c r="C530">
        <f>LEN(Table1[[#This Row],[TCE_sequence]])</f>
        <v>15</v>
      </c>
      <c r="D530" t="s">
        <v>25</v>
      </c>
      <c r="E530">
        <v>1</v>
      </c>
      <c r="F530">
        <f>LOG10(Table1[[#This Row],[Mtb_NP_Prtn_count]]+1)</f>
        <v>0.3010299956639812</v>
      </c>
      <c r="G530">
        <f>(Table1[[#This Row],[log_Mtb_NP_Prtn_count]]-MIN(Table1[log_Mtb_NP_Prtn_count]))/(MAX(Table1[log_Mtb_NP_Prtn_count])-MIN(Table1[log_Mtb_NP_Prtn_count]))</f>
        <v>0.23137821315975918</v>
      </c>
      <c r="H530" t="s">
        <v>241</v>
      </c>
      <c r="I530">
        <v>1</v>
      </c>
      <c r="J530" t="s">
        <v>82</v>
      </c>
      <c r="K530">
        <v>0</v>
      </c>
      <c r="L530" t="s">
        <v>82</v>
      </c>
      <c r="M530">
        <v>0</v>
      </c>
      <c r="N530" t="s">
        <v>495</v>
      </c>
      <c r="O530" t="s">
        <v>496</v>
      </c>
      <c r="P530" t="s">
        <v>496</v>
      </c>
      <c r="Q530" t="s">
        <v>496</v>
      </c>
      <c r="R530" t="s">
        <v>384</v>
      </c>
      <c r="S530">
        <v>2</v>
      </c>
      <c r="T530">
        <f>LOG10(Table1[[#This Row],[Locus_count]]+1)</f>
        <v>0.47712125471966244</v>
      </c>
      <c r="U530">
        <f>(Table1[[#This Row],[log_Locus_count]]-MIN(Table1[log_Locus_count]))/(MAX(Table1[log_Locus_count])-MIN(Table1[log_Locus_count]))</f>
        <v>0.52832083357371873</v>
      </c>
      <c r="V530" t="s">
        <v>579</v>
      </c>
      <c r="W530">
        <v>12</v>
      </c>
      <c r="X530">
        <f>LOG10(Table1[[#This Row],[Alleles_count]]+1)</f>
        <v>1.1139433523068367</v>
      </c>
      <c r="Y530">
        <f>(Table1[[#This Row],[log_Alleles_count]]-MIN(Table1[log_Alleles_count]))/(MAX(Table1[log_Alleles_count])-MIN(Table1[log_Alleles_count]))</f>
        <v>0.54781663158060112</v>
      </c>
      <c r="Z530">
        <v>0.49559999999999998</v>
      </c>
      <c r="AA530">
        <v>0.64410000000000001</v>
      </c>
      <c r="AB530">
        <v>0.626</v>
      </c>
      <c r="AC530">
        <v>0.5494</v>
      </c>
      <c r="AD530" t="s">
        <v>82</v>
      </c>
      <c r="AE530" t="s">
        <v>82</v>
      </c>
      <c r="AF530">
        <v>0</v>
      </c>
      <c r="AG530">
        <v>1</v>
      </c>
      <c r="AH530" t="s">
        <v>563</v>
      </c>
      <c r="AI530" t="s">
        <v>241</v>
      </c>
      <c r="AJ530" t="s">
        <v>580</v>
      </c>
      <c r="AK530">
        <v>1</v>
      </c>
      <c r="AL530" t="s">
        <v>236</v>
      </c>
      <c r="AM530" s="10">
        <v>1</v>
      </c>
      <c r="AN530">
        <f>(Table1[[#This Row],[HEG_expr_score]]-MIN(Table1[HEG_expr_score]))/(MAX(Table1[HEG_expr_score])-MIN(Table1[HEG_expr_score]))</f>
        <v>0.33333333333333331</v>
      </c>
      <c r="AO530">
        <f t="shared" si="8"/>
        <v>3.1364490116474126</v>
      </c>
      <c r="AP530">
        <v>456</v>
      </c>
    </row>
    <row r="531" spans="1:42" hidden="1" x14ac:dyDescent="0.3">
      <c r="A531">
        <v>161704</v>
      </c>
      <c r="B531" t="s">
        <v>2757</v>
      </c>
      <c r="C531">
        <f>LEN(Table1[[#This Row],[TCE_sequence]])</f>
        <v>15</v>
      </c>
      <c r="D531" t="s">
        <v>25</v>
      </c>
      <c r="E531">
        <v>1</v>
      </c>
      <c r="F531">
        <f>LOG10(Table1[[#This Row],[Mtb_NP_Prtn_count]]+1)</f>
        <v>0.3010299956639812</v>
      </c>
      <c r="G531">
        <f>(Table1[[#This Row],[log_Mtb_NP_Prtn_count]]-MIN(Table1[log_Mtb_NP_Prtn_count]))/(MAX(Table1[log_Mtb_NP_Prtn_count])-MIN(Table1[log_Mtb_NP_Prtn_count]))</f>
        <v>0.23137821315975918</v>
      </c>
      <c r="H531" t="s">
        <v>241</v>
      </c>
      <c r="I531">
        <v>1</v>
      </c>
      <c r="J531" t="s">
        <v>82</v>
      </c>
      <c r="K531">
        <v>0</v>
      </c>
      <c r="L531" t="s">
        <v>82</v>
      </c>
      <c r="M531">
        <v>0</v>
      </c>
      <c r="N531" t="s">
        <v>495</v>
      </c>
      <c r="O531" t="s">
        <v>496</v>
      </c>
      <c r="P531" t="s">
        <v>496</v>
      </c>
      <c r="Q531" t="s">
        <v>496</v>
      </c>
      <c r="R531" t="s">
        <v>384</v>
      </c>
      <c r="S531">
        <v>2</v>
      </c>
      <c r="T531">
        <f>LOG10(Table1[[#This Row],[Locus_count]]+1)</f>
        <v>0.47712125471966244</v>
      </c>
      <c r="U531">
        <f>(Table1[[#This Row],[log_Locus_count]]-MIN(Table1[log_Locus_count]))/(MAX(Table1[log_Locus_count])-MIN(Table1[log_Locus_count]))</f>
        <v>0.52832083357371873</v>
      </c>
      <c r="V531" t="s">
        <v>2758</v>
      </c>
      <c r="W531">
        <v>5</v>
      </c>
      <c r="X531">
        <f>LOG10(Table1[[#This Row],[Alleles_count]]+1)</f>
        <v>0.77815125038364363</v>
      </c>
      <c r="Y531">
        <f>(Table1[[#This Row],[log_Alleles_count]]-MIN(Table1[log_Alleles_count]))/(MAX(Table1[log_Alleles_count])-MIN(Table1[log_Alleles_count]))</f>
        <v>0.38268031849431083</v>
      </c>
      <c r="Z531">
        <v>0.15010000000000001</v>
      </c>
      <c r="AA531">
        <v>0.1326</v>
      </c>
      <c r="AB531">
        <v>0.1457</v>
      </c>
      <c r="AC531">
        <v>0.1222</v>
      </c>
      <c r="AD531" t="s">
        <v>82</v>
      </c>
      <c r="AE531" t="s">
        <v>82</v>
      </c>
      <c r="AF531">
        <v>0</v>
      </c>
      <c r="AG531">
        <v>1</v>
      </c>
      <c r="AH531" t="s">
        <v>563</v>
      </c>
      <c r="AI531" t="s">
        <v>241</v>
      </c>
      <c r="AJ531" t="s">
        <v>2759</v>
      </c>
      <c r="AK531">
        <v>1</v>
      </c>
      <c r="AL531" t="s">
        <v>236</v>
      </c>
      <c r="AM531" s="12">
        <v>1</v>
      </c>
      <c r="AN531">
        <f>(Table1[[#This Row],[HEG_expr_score]]-MIN(Table1[HEG_expr_score]))/(MAX(Table1[HEG_expr_score])-MIN(Table1[HEG_expr_score]))</f>
        <v>0.33333333333333331</v>
      </c>
      <c r="AO531">
        <f t="shared" si="8"/>
        <v>2.6258126985611221</v>
      </c>
      <c r="AP531">
        <v>527</v>
      </c>
    </row>
    <row r="532" spans="1:42" hidden="1" x14ac:dyDescent="0.3">
      <c r="A532">
        <v>161705</v>
      </c>
      <c r="B532" t="s">
        <v>1595</v>
      </c>
      <c r="C532">
        <f>LEN(Table1[[#This Row],[TCE_sequence]])</f>
        <v>15</v>
      </c>
      <c r="D532" t="s">
        <v>24</v>
      </c>
      <c r="E532">
        <v>1</v>
      </c>
      <c r="F532">
        <f>LOG10(Table1[[#This Row],[Mtb_NP_Prtn_count]]+1)</f>
        <v>0.3010299956639812</v>
      </c>
      <c r="G532">
        <f>(Table1[[#This Row],[log_Mtb_NP_Prtn_count]]-MIN(Table1[log_Mtb_NP_Prtn_count]))/(MAX(Table1[log_Mtb_NP_Prtn_count])-MIN(Table1[log_Mtb_NP_Prtn_count]))</f>
        <v>0.23137821315975918</v>
      </c>
      <c r="H532" t="s">
        <v>247</v>
      </c>
      <c r="I532">
        <v>1</v>
      </c>
      <c r="J532" t="s">
        <v>82</v>
      </c>
      <c r="K532">
        <v>0</v>
      </c>
      <c r="L532" t="s">
        <v>82</v>
      </c>
      <c r="M532">
        <v>0</v>
      </c>
      <c r="N532" t="s">
        <v>495</v>
      </c>
      <c r="O532" t="s">
        <v>496</v>
      </c>
      <c r="P532" t="s">
        <v>496</v>
      </c>
      <c r="Q532" t="s">
        <v>496</v>
      </c>
      <c r="R532" t="s">
        <v>411</v>
      </c>
      <c r="S532">
        <v>4</v>
      </c>
      <c r="T532">
        <f>LOG10(Table1[[#This Row],[Locus_count]]+1)</f>
        <v>0.69897000433601886</v>
      </c>
      <c r="U532">
        <f>(Table1[[#This Row],[log_Locus_count]]-MIN(Table1[log_Locus_count]))/(MAX(Table1[log_Locus_count])-MIN(Table1[log_Locus_count]))</f>
        <v>0.77397603162912088</v>
      </c>
      <c r="V532" t="s">
        <v>1596</v>
      </c>
      <c r="W532">
        <v>35</v>
      </c>
      <c r="X532">
        <f>LOG10(Table1[[#This Row],[Alleles_count]]+1)</f>
        <v>1.5563025007672873</v>
      </c>
      <c r="Y532">
        <f>(Table1[[#This Row],[log_Alleles_count]]-MIN(Table1[log_Alleles_count]))/(MAX(Table1[log_Alleles_count])-MIN(Table1[log_Alleles_count]))</f>
        <v>0.76536063698862167</v>
      </c>
      <c r="Z532">
        <v>0.95130000000000003</v>
      </c>
      <c r="AA532">
        <v>0.97540000000000004</v>
      </c>
      <c r="AB532">
        <v>0.9012</v>
      </c>
      <c r="AC532">
        <v>0.68</v>
      </c>
      <c r="AD532" t="s">
        <v>82</v>
      </c>
      <c r="AE532" t="s">
        <v>82</v>
      </c>
      <c r="AF532">
        <v>0</v>
      </c>
      <c r="AG532">
        <v>1</v>
      </c>
      <c r="AH532" t="s">
        <v>563</v>
      </c>
      <c r="AI532" t="s">
        <v>247</v>
      </c>
      <c r="AJ532" t="s">
        <v>1597</v>
      </c>
      <c r="AK532">
        <v>1</v>
      </c>
      <c r="AL532" t="s">
        <v>234</v>
      </c>
      <c r="AM532" s="10">
        <v>2</v>
      </c>
      <c r="AN532">
        <f>(Table1[[#This Row],[HEG_expr_score]]-MIN(Table1[HEG_expr_score]))/(MAX(Table1[HEG_expr_score])-MIN(Table1[HEG_expr_score]))</f>
        <v>0.66666666666666663</v>
      </c>
      <c r="AO532">
        <f t="shared" si="8"/>
        <v>4.3886815484441684</v>
      </c>
      <c r="AP532">
        <v>118</v>
      </c>
    </row>
    <row r="533" spans="1:42" hidden="1" x14ac:dyDescent="0.3">
      <c r="A533">
        <v>161707</v>
      </c>
      <c r="B533" t="s">
        <v>808</v>
      </c>
      <c r="C533">
        <f>LEN(Table1[[#This Row],[TCE_sequence]])</f>
        <v>15</v>
      </c>
      <c r="D533" t="s">
        <v>24</v>
      </c>
      <c r="E533">
        <v>1</v>
      </c>
      <c r="F533">
        <f>LOG10(Table1[[#This Row],[Mtb_NP_Prtn_count]]+1)</f>
        <v>0.3010299956639812</v>
      </c>
      <c r="G533">
        <f>(Table1[[#This Row],[log_Mtb_NP_Prtn_count]]-MIN(Table1[log_Mtb_NP_Prtn_count]))/(MAX(Table1[log_Mtb_NP_Prtn_count])-MIN(Table1[log_Mtb_NP_Prtn_count]))</f>
        <v>0.23137821315975918</v>
      </c>
      <c r="H533" t="s">
        <v>247</v>
      </c>
      <c r="I533">
        <v>1</v>
      </c>
      <c r="J533" t="s">
        <v>82</v>
      </c>
      <c r="K533">
        <v>0</v>
      </c>
      <c r="L533" t="s">
        <v>82</v>
      </c>
      <c r="M533">
        <v>0</v>
      </c>
      <c r="N533" t="s">
        <v>495</v>
      </c>
      <c r="O533" t="s">
        <v>496</v>
      </c>
      <c r="P533" t="s">
        <v>496</v>
      </c>
      <c r="Q533" t="s">
        <v>496</v>
      </c>
      <c r="R533" t="s">
        <v>430</v>
      </c>
      <c r="S533">
        <v>3</v>
      </c>
      <c r="T533">
        <f>LOG10(Table1[[#This Row],[Locus_count]]+1)</f>
        <v>0.6020599913279624</v>
      </c>
      <c r="U533">
        <f>(Table1[[#This Row],[log_Locus_count]]-MIN(Table1[log_Locus_count]))/(MAX(Table1[log_Locus_count])-MIN(Table1[log_Locus_count]))</f>
        <v>0.66666666666666674</v>
      </c>
      <c r="V533" t="s">
        <v>809</v>
      </c>
      <c r="W533">
        <v>11</v>
      </c>
      <c r="X533">
        <f>LOG10(Table1[[#This Row],[Alleles_count]]+1)</f>
        <v>1.0791812460476249</v>
      </c>
      <c r="Y533">
        <f>(Table1[[#This Row],[log_Alleles_count]]-MIN(Table1[log_Alleles_count]))/(MAX(Table1[log_Alleles_count])-MIN(Table1[log_Alleles_count]))</f>
        <v>0.53072127397724345</v>
      </c>
      <c r="Z533">
        <v>0.93969999999999998</v>
      </c>
      <c r="AA533">
        <v>0.83860000000000001</v>
      </c>
      <c r="AB533">
        <v>0.8599</v>
      </c>
      <c r="AC533">
        <v>0.54169999999999996</v>
      </c>
      <c r="AD533" t="s">
        <v>810</v>
      </c>
      <c r="AE533" t="s">
        <v>811</v>
      </c>
      <c r="AF533">
        <v>1</v>
      </c>
      <c r="AG533">
        <v>0.99629999999999996</v>
      </c>
      <c r="AH533" t="s">
        <v>505</v>
      </c>
      <c r="AI533" t="s">
        <v>247</v>
      </c>
      <c r="AJ533" s="1">
        <v>42401</v>
      </c>
      <c r="AK533">
        <v>1</v>
      </c>
      <c r="AL533" t="s">
        <v>234</v>
      </c>
      <c r="AM533" s="10">
        <v>2</v>
      </c>
      <c r="AN533">
        <f>(Table1[[#This Row],[HEG_expr_score]]-MIN(Table1[HEG_expr_score]))/(MAX(Table1[HEG_expr_score])-MIN(Table1[HEG_expr_score]))</f>
        <v>0.66666666666666663</v>
      </c>
      <c r="AO533">
        <f t="shared" si="8"/>
        <v>4.0314328204703358</v>
      </c>
      <c r="AP533">
        <v>268</v>
      </c>
    </row>
    <row r="534" spans="1:42" hidden="1" x14ac:dyDescent="0.3">
      <c r="A534">
        <v>161713</v>
      </c>
      <c r="B534" t="s">
        <v>1789</v>
      </c>
      <c r="C534">
        <f>LEN(Table1[[#This Row],[TCE_sequence]])</f>
        <v>15</v>
      </c>
      <c r="D534" t="s">
        <v>25</v>
      </c>
      <c r="E534">
        <v>1</v>
      </c>
      <c r="F534">
        <f>LOG10(Table1[[#This Row],[Mtb_NP_Prtn_count]]+1)</f>
        <v>0.3010299956639812</v>
      </c>
      <c r="G534">
        <f>(Table1[[#This Row],[log_Mtb_NP_Prtn_count]]-MIN(Table1[log_Mtb_NP_Prtn_count]))/(MAX(Table1[log_Mtb_NP_Prtn_count])-MIN(Table1[log_Mtb_NP_Prtn_count]))</f>
        <v>0.23137821315975918</v>
      </c>
      <c r="H534" t="s">
        <v>241</v>
      </c>
      <c r="I534">
        <v>1</v>
      </c>
      <c r="J534" t="s">
        <v>82</v>
      </c>
      <c r="K534">
        <v>0</v>
      </c>
      <c r="L534" t="s">
        <v>82</v>
      </c>
      <c r="M534">
        <v>0</v>
      </c>
      <c r="N534" t="s">
        <v>495</v>
      </c>
      <c r="O534" t="s">
        <v>496</v>
      </c>
      <c r="P534" t="s">
        <v>496</v>
      </c>
      <c r="Q534" t="s">
        <v>496</v>
      </c>
      <c r="R534" t="s">
        <v>391</v>
      </c>
      <c r="S534">
        <v>5</v>
      </c>
      <c r="T534">
        <f>LOG10(Table1[[#This Row],[Locus_count]]+1)</f>
        <v>0.77815125038364363</v>
      </c>
      <c r="U534">
        <f>(Table1[[#This Row],[log_Locus_count]]-MIN(Table1[log_Locus_count]))/(MAX(Table1[log_Locus_count])-MIN(Table1[log_Locus_count]))</f>
        <v>0.8616541669070521</v>
      </c>
      <c r="V534" t="s">
        <v>1790</v>
      </c>
      <c r="W534">
        <v>60</v>
      </c>
      <c r="X534">
        <f>LOG10(Table1[[#This Row],[Alleles_count]]+1)</f>
        <v>1.7853298350107671</v>
      </c>
      <c r="Y534">
        <f>(Table1[[#This Row],[log_Alleles_count]]-MIN(Table1[log_Alleles_count]))/(MAX(Table1[log_Alleles_count])-MIN(Table1[log_Alleles_count]))</f>
        <v>0.87799202217111361</v>
      </c>
      <c r="Z534">
        <v>0.98129999999999995</v>
      </c>
      <c r="AA534">
        <v>0.96660000000000001</v>
      </c>
      <c r="AB534">
        <v>0.96760000000000002</v>
      </c>
      <c r="AC534">
        <v>0.79630000000000001</v>
      </c>
      <c r="AD534" t="s">
        <v>82</v>
      </c>
      <c r="AE534" t="s">
        <v>82</v>
      </c>
      <c r="AF534">
        <v>0</v>
      </c>
      <c r="AG534">
        <v>1</v>
      </c>
      <c r="AH534" t="s">
        <v>563</v>
      </c>
      <c r="AI534" t="s">
        <v>241</v>
      </c>
      <c r="AJ534" t="s">
        <v>1589</v>
      </c>
      <c r="AK534">
        <v>1</v>
      </c>
      <c r="AL534" t="s">
        <v>236</v>
      </c>
      <c r="AM534" s="10">
        <v>1</v>
      </c>
      <c r="AN534">
        <f>(Table1[[#This Row],[HEG_expr_score]]-MIN(Table1[HEG_expr_score]))/(MAX(Table1[HEG_expr_score])-MIN(Table1[HEG_expr_score]))</f>
        <v>0.33333333333333331</v>
      </c>
      <c r="AO534">
        <f t="shared" si="8"/>
        <v>4.2856577355712586</v>
      </c>
      <c r="AP534">
        <v>174</v>
      </c>
    </row>
    <row r="535" spans="1:42" hidden="1" x14ac:dyDescent="0.3">
      <c r="A535">
        <v>161714</v>
      </c>
      <c r="B535" t="s">
        <v>1502</v>
      </c>
      <c r="C535">
        <f>LEN(Table1[[#This Row],[TCE_sequence]])</f>
        <v>15</v>
      </c>
      <c r="D535" t="s">
        <v>24</v>
      </c>
      <c r="E535">
        <v>1</v>
      </c>
      <c r="F535">
        <f>LOG10(Table1[[#This Row],[Mtb_NP_Prtn_count]]+1)</f>
        <v>0.3010299956639812</v>
      </c>
      <c r="G535">
        <f>(Table1[[#This Row],[log_Mtb_NP_Prtn_count]]-MIN(Table1[log_Mtb_NP_Prtn_count]))/(MAX(Table1[log_Mtb_NP_Prtn_count])-MIN(Table1[log_Mtb_NP_Prtn_count]))</f>
        <v>0.23137821315975918</v>
      </c>
      <c r="H535" t="s">
        <v>247</v>
      </c>
      <c r="I535">
        <v>1</v>
      </c>
      <c r="J535" t="s">
        <v>82</v>
      </c>
      <c r="K535">
        <v>0</v>
      </c>
      <c r="L535" t="s">
        <v>82</v>
      </c>
      <c r="M535">
        <v>0</v>
      </c>
      <c r="N535" t="s">
        <v>495</v>
      </c>
      <c r="O535" t="s">
        <v>496</v>
      </c>
      <c r="P535" t="s">
        <v>496</v>
      </c>
      <c r="Q535" t="s">
        <v>496</v>
      </c>
      <c r="R535" t="s">
        <v>416</v>
      </c>
      <c r="S535">
        <v>4</v>
      </c>
      <c r="T535">
        <f>LOG10(Table1[[#This Row],[Locus_count]]+1)</f>
        <v>0.69897000433601886</v>
      </c>
      <c r="U535">
        <f>(Table1[[#This Row],[log_Locus_count]]-MIN(Table1[log_Locus_count]))/(MAX(Table1[log_Locus_count])-MIN(Table1[log_Locus_count]))</f>
        <v>0.77397603162912088</v>
      </c>
      <c r="V535" t="s">
        <v>1503</v>
      </c>
      <c r="W535">
        <v>37</v>
      </c>
      <c r="X535">
        <f>LOG10(Table1[[#This Row],[Alleles_count]]+1)</f>
        <v>1.5797835966168101</v>
      </c>
      <c r="Y535">
        <f>(Table1[[#This Row],[log_Alleles_count]]-MIN(Table1[log_Alleles_count]))/(MAX(Table1[log_Alleles_count])-MIN(Table1[log_Alleles_count]))</f>
        <v>0.77690820339535904</v>
      </c>
      <c r="Z535">
        <v>1</v>
      </c>
      <c r="AA535">
        <v>0.99990000000000001</v>
      </c>
      <c r="AB535">
        <v>0.99870000000000003</v>
      </c>
      <c r="AC535">
        <v>0.72660000000000002</v>
      </c>
      <c r="AD535" t="s">
        <v>1504</v>
      </c>
      <c r="AE535" t="s">
        <v>1505</v>
      </c>
      <c r="AF535">
        <v>2</v>
      </c>
      <c r="AG535">
        <v>1</v>
      </c>
      <c r="AH535" t="s">
        <v>563</v>
      </c>
      <c r="AI535" t="s">
        <v>247</v>
      </c>
      <c r="AJ535" t="s">
        <v>1506</v>
      </c>
      <c r="AK535">
        <v>1</v>
      </c>
      <c r="AL535" t="s">
        <v>234</v>
      </c>
      <c r="AM535" s="10">
        <v>2</v>
      </c>
      <c r="AN535">
        <f>(Table1[[#This Row],[HEG_expr_score]]-MIN(Table1[HEG_expr_score]))/(MAX(Table1[HEG_expr_score])-MIN(Table1[HEG_expr_score]))</f>
        <v>0.66666666666666663</v>
      </c>
      <c r="AO535">
        <f t="shared" si="8"/>
        <v>4.4489291148509063</v>
      </c>
      <c r="AP535">
        <v>92</v>
      </c>
    </row>
    <row r="536" spans="1:42" hidden="1" x14ac:dyDescent="0.3">
      <c r="A536">
        <v>161716</v>
      </c>
      <c r="B536" t="s">
        <v>1713</v>
      </c>
      <c r="C536">
        <f>LEN(Table1[[#This Row],[TCE_sequence]])</f>
        <v>15</v>
      </c>
      <c r="D536" t="s">
        <v>889</v>
      </c>
      <c r="E536">
        <v>4</v>
      </c>
      <c r="F536">
        <f>LOG10(Table1[[#This Row],[Mtb_NP_Prtn_count]]+1)</f>
        <v>0.69897000433601886</v>
      </c>
      <c r="G536">
        <f>(Table1[[#This Row],[log_Mtb_NP_Prtn_count]]-MIN(Table1[log_Mtb_NP_Prtn_count]))/(MAX(Table1[log_Mtb_NP_Prtn_count])-MIN(Table1[log_Mtb_NP_Prtn_count]))</f>
        <v>0.5372435736804817</v>
      </c>
      <c r="H536" t="s">
        <v>890</v>
      </c>
      <c r="I536">
        <v>5</v>
      </c>
      <c r="J536" t="s">
        <v>82</v>
      </c>
      <c r="K536">
        <v>0</v>
      </c>
      <c r="L536" t="s">
        <v>1614</v>
      </c>
      <c r="M536">
        <v>5</v>
      </c>
      <c r="N536" t="s">
        <v>496</v>
      </c>
      <c r="O536" t="s">
        <v>496</v>
      </c>
      <c r="P536" t="s">
        <v>495</v>
      </c>
      <c r="Q536" t="s">
        <v>496</v>
      </c>
      <c r="R536" t="s">
        <v>385</v>
      </c>
      <c r="S536">
        <v>3</v>
      </c>
      <c r="T536">
        <f>LOG10(Table1[[#This Row],[Locus_count]]+1)</f>
        <v>0.6020599913279624</v>
      </c>
      <c r="U536">
        <f>(Table1[[#This Row],[log_Locus_count]]-MIN(Table1[log_Locus_count]))/(MAX(Table1[log_Locus_count])-MIN(Table1[log_Locus_count]))</f>
        <v>0.66666666666666674</v>
      </c>
      <c r="V536" t="s">
        <v>1714</v>
      </c>
      <c r="W536">
        <v>24</v>
      </c>
      <c r="X536">
        <f>LOG10(Table1[[#This Row],[Alleles_count]]+1)</f>
        <v>1.3979400086720377</v>
      </c>
      <c r="Y536">
        <f>(Table1[[#This Row],[log_Alleles_count]]-MIN(Table1[log_Alleles_count]))/(MAX(Table1[log_Alleles_count])-MIN(Table1[log_Alleles_count]))</f>
        <v>0.68748090745958113</v>
      </c>
      <c r="Z536">
        <v>0.78269999999999995</v>
      </c>
      <c r="AA536">
        <v>0.71419999999999995</v>
      </c>
      <c r="AB536">
        <v>0.83960000000000001</v>
      </c>
      <c r="AC536">
        <v>0.54100000000000004</v>
      </c>
      <c r="AD536" t="s">
        <v>82</v>
      </c>
      <c r="AE536" t="s">
        <v>82</v>
      </c>
      <c r="AF536">
        <v>0</v>
      </c>
      <c r="AG536">
        <v>1</v>
      </c>
      <c r="AH536" t="s">
        <v>893</v>
      </c>
      <c r="AI536" t="s">
        <v>1715</v>
      </c>
      <c r="AJ536" t="s">
        <v>1716</v>
      </c>
      <c r="AK536">
        <v>5</v>
      </c>
      <c r="AL536" t="s">
        <v>238</v>
      </c>
      <c r="AM536" s="10">
        <v>2</v>
      </c>
      <c r="AN536">
        <f>(Table1[[#This Row],[HEG_expr_score]]-MIN(Table1[HEG_expr_score]))/(MAX(Table1[HEG_expr_score])-MIN(Table1[HEG_expr_score]))</f>
        <v>0.66666666666666663</v>
      </c>
      <c r="AO536">
        <f t="shared" si="8"/>
        <v>4.3407578144733963</v>
      </c>
      <c r="AP536">
        <v>150</v>
      </c>
    </row>
    <row r="537" spans="1:42" hidden="1" x14ac:dyDescent="0.3">
      <c r="A537">
        <v>161717</v>
      </c>
      <c r="B537" t="s">
        <v>1613</v>
      </c>
      <c r="C537">
        <f>LEN(Table1[[#This Row],[TCE_sequence]])</f>
        <v>15</v>
      </c>
      <c r="D537" t="s">
        <v>889</v>
      </c>
      <c r="E537">
        <v>4</v>
      </c>
      <c r="F537">
        <f>LOG10(Table1[[#This Row],[Mtb_NP_Prtn_count]]+1)</f>
        <v>0.69897000433601886</v>
      </c>
      <c r="G537">
        <f>(Table1[[#This Row],[log_Mtb_NP_Prtn_count]]-MIN(Table1[log_Mtb_NP_Prtn_count]))/(MAX(Table1[log_Mtb_NP_Prtn_count])-MIN(Table1[log_Mtb_NP_Prtn_count]))</f>
        <v>0.5372435736804817</v>
      </c>
      <c r="H537" t="s">
        <v>890</v>
      </c>
      <c r="I537">
        <v>5</v>
      </c>
      <c r="J537" t="s">
        <v>82</v>
      </c>
      <c r="K537">
        <v>0</v>
      </c>
      <c r="L537" t="s">
        <v>1614</v>
      </c>
      <c r="M537">
        <v>5</v>
      </c>
      <c r="N537" t="s">
        <v>496</v>
      </c>
      <c r="O537" t="s">
        <v>496</v>
      </c>
      <c r="P537" t="s">
        <v>495</v>
      </c>
      <c r="Q537" t="s">
        <v>496</v>
      </c>
      <c r="R537" t="s">
        <v>448</v>
      </c>
      <c r="S537">
        <v>4</v>
      </c>
      <c r="T537">
        <f>LOG10(Table1[[#This Row],[Locus_count]]+1)</f>
        <v>0.69897000433601886</v>
      </c>
      <c r="U537">
        <f>(Table1[[#This Row],[log_Locus_count]]-MIN(Table1[log_Locus_count]))/(MAX(Table1[log_Locus_count])-MIN(Table1[log_Locus_count]))</f>
        <v>0.77397603162912088</v>
      </c>
      <c r="V537" t="s">
        <v>1615</v>
      </c>
      <c r="W537">
        <v>31</v>
      </c>
      <c r="X537">
        <f>LOG10(Table1[[#This Row],[Alleles_count]]+1)</f>
        <v>1.505149978319906</v>
      </c>
      <c r="Y537">
        <f>(Table1[[#This Row],[log_Alleles_count]]-MIN(Table1[log_Alleles_count]))/(MAX(Table1[log_Alleles_count])-MIN(Table1[log_Alleles_count]))</f>
        <v>0.74020477741466306</v>
      </c>
      <c r="Z537">
        <v>0.99990000000000001</v>
      </c>
      <c r="AA537">
        <v>0.99960000000000004</v>
      </c>
      <c r="AB537">
        <v>0.91490000000000005</v>
      </c>
      <c r="AC537">
        <v>0.754</v>
      </c>
      <c r="AD537" t="s">
        <v>82</v>
      </c>
      <c r="AE537" t="s">
        <v>82</v>
      </c>
      <c r="AF537">
        <v>0</v>
      </c>
      <c r="AG537">
        <v>1</v>
      </c>
      <c r="AH537" t="s">
        <v>893</v>
      </c>
      <c r="AI537" t="s">
        <v>1616</v>
      </c>
      <c r="AJ537" t="s">
        <v>558</v>
      </c>
      <c r="AK537">
        <v>5</v>
      </c>
      <c r="AL537" t="s">
        <v>236</v>
      </c>
      <c r="AM537" s="10">
        <v>1</v>
      </c>
      <c r="AN537">
        <f>(Table1[[#This Row],[HEG_expr_score]]-MIN(Table1[HEG_expr_score]))/(MAX(Table1[HEG_expr_score])-MIN(Table1[HEG_expr_score]))</f>
        <v>0.33333333333333331</v>
      </c>
      <c r="AO537">
        <f t="shared" si="8"/>
        <v>4.3846577160575988</v>
      </c>
      <c r="AP537">
        <v>123</v>
      </c>
    </row>
    <row r="538" spans="1:42" hidden="1" x14ac:dyDescent="0.3">
      <c r="A538">
        <v>161721</v>
      </c>
      <c r="B538" t="s">
        <v>1691</v>
      </c>
      <c r="C538">
        <f>LEN(Table1[[#This Row],[TCE_sequence]])</f>
        <v>15</v>
      </c>
      <c r="D538" t="s">
        <v>889</v>
      </c>
      <c r="E538">
        <v>4</v>
      </c>
      <c r="F538">
        <f>LOG10(Table1[[#This Row],[Mtb_NP_Prtn_count]]+1)</f>
        <v>0.69897000433601886</v>
      </c>
      <c r="G538">
        <f>(Table1[[#This Row],[log_Mtb_NP_Prtn_count]]-MIN(Table1[log_Mtb_NP_Prtn_count]))/(MAX(Table1[log_Mtb_NP_Prtn_count])-MIN(Table1[log_Mtb_NP_Prtn_count]))</f>
        <v>0.5372435736804817</v>
      </c>
      <c r="H538" t="s">
        <v>890</v>
      </c>
      <c r="I538">
        <v>5</v>
      </c>
      <c r="J538" t="s">
        <v>82</v>
      </c>
      <c r="K538">
        <v>0</v>
      </c>
      <c r="L538" t="s">
        <v>1614</v>
      </c>
      <c r="M538">
        <v>5</v>
      </c>
      <c r="N538" t="s">
        <v>496</v>
      </c>
      <c r="O538" t="s">
        <v>496</v>
      </c>
      <c r="P538" t="s">
        <v>495</v>
      </c>
      <c r="Q538" t="s">
        <v>496</v>
      </c>
      <c r="R538" t="s">
        <v>385</v>
      </c>
      <c r="S538">
        <v>3</v>
      </c>
      <c r="T538">
        <f>LOG10(Table1[[#This Row],[Locus_count]]+1)</f>
        <v>0.6020599913279624</v>
      </c>
      <c r="U538">
        <f>(Table1[[#This Row],[log_Locus_count]]-MIN(Table1[log_Locus_count]))/(MAX(Table1[log_Locus_count])-MIN(Table1[log_Locus_count]))</f>
        <v>0.66666666666666674</v>
      </c>
      <c r="V538" t="s">
        <v>1688</v>
      </c>
      <c r="W538">
        <v>24</v>
      </c>
      <c r="X538">
        <f>LOG10(Table1[[#This Row],[Alleles_count]]+1)</f>
        <v>1.3979400086720377</v>
      </c>
      <c r="Y538">
        <f>(Table1[[#This Row],[log_Alleles_count]]-MIN(Table1[log_Alleles_count]))/(MAX(Table1[log_Alleles_count])-MIN(Table1[log_Alleles_count]))</f>
        <v>0.68748090745958113</v>
      </c>
      <c r="Z538">
        <v>0.79590000000000005</v>
      </c>
      <c r="AA538">
        <v>0.77259999999999995</v>
      </c>
      <c r="AB538">
        <v>0.85840000000000005</v>
      </c>
      <c r="AC538">
        <v>0.62450000000000006</v>
      </c>
      <c r="AD538" t="s">
        <v>82</v>
      </c>
      <c r="AE538" t="s">
        <v>82</v>
      </c>
      <c r="AF538">
        <v>0</v>
      </c>
      <c r="AG538">
        <v>1</v>
      </c>
      <c r="AH538" t="s">
        <v>893</v>
      </c>
      <c r="AI538" t="s">
        <v>1629</v>
      </c>
      <c r="AJ538" t="s">
        <v>1692</v>
      </c>
      <c r="AK538">
        <v>5</v>
      </c>
      <c r="AL538" t="s">
        <v>238</v>
      </c>
      <c r="AM538" s="12">
        <v>2</v>
      </c>
      <c r="AN538">
        <f>(Table1[[#This Row],[HEG_expr_score]]-MIN(Table1[HEG_expr_score]))/(MAX(Table1[HEG_expr_score])-MIN(Table1[HEG_expr_score]))</f>
        <v>0.66666666666666663</v>
      </c>
      <c r="AO538">
        <f t="shared" si="8"/>
        <v>4.3539578144733966</v>
      </c>
      <c r="AP538">
        <v>144</v>
      </c>
    </row>
    <row r="539" spans="1:42" hidden="1" x14ac:dyDescent="0.3">
      <c r="A539">
        <v>161726</v>
      </c>
      <c r="B539" t="s">
        <v>1388</v>
      </c>
      <c r="C539">
        <f>LEN(Table1[[#This Row],[TCE_sequence]])</f>
        <v>15</v>
      </c>
      <c r="D539" t="s">
        <v>24</v>
      </c>
      <c r="E539">
        <v>1</v>
      </c>
      <c r="F539">
        <f>LOG10(Table1[[#This Row],[Mtb_NP_Prtn_count]]+1)</f>
        <v>0.3010299956639812</v>
      </c>
      <c r="G539">
        <f>(Table1[[#This Row],[log_Mtb_NP_Prtn_count]]-MIN(Table1[log_Mtb_NP_Prtn_count]))/(MAX(Table1[log_Mtb_NP_Prtn_count])-MIN(Table1[log_Mtb_NP_Prtn_count]))</f>
        <v>0.23137821315975918</v>
      </c>
      <c r="H539" t="s">
        <v>247</v>
      </c>
      <c r="I539">
        <v>1</v>
      </c>
      <c r="J539" t="s">
        <v>82</v>
      </c>
      <c r="K539">
        <v>0</v>
      </c>
      <c r="L539" t="s">
        <v>82</v>
      </c>
      <c r="M539">
        <v>0</v>
      </c>
      <c r="N539" t="s">
        <v>495</v>
      </c>
      <c r="O539" t="s">
        <v>496</v>
      </c>
      <c r="P539" t="s">
        <v>496</v>
      </c>
      <c r="Q539" t="s">
        <v>496</v>
      </c>
      <c r="R539" t="s">
        <v>432</v>
      </c>
      <c r="S539">
        <v>5</v>
      </c>
      <c r="T539">
        <f>LOG10(Table1[[#This Row],[Locus_count]]+1)</f>
        <v>0.77815125038364363</v>
      </c>
      <c r="U539">
        <f>(Table1[[#This Row],[log_Locus_count]]-MIN(Table1[log_Locus_count]))/(MAX(Table1[log_Locus_count])-MIN(Table1[log_Locus_count]))</f>
        <v>0.8616541669070521</v>
      </c>
      <c r="V539" t="s">
        <v>1389</v>
      </c>
      <c r="W539">
        <v>39</v>
      </c>
      <c r="X539">
        <f>LOG10(Table1[[#This Row],[Alleles_count]]+1)</f>
        <v>1.6020599913279623</v>
      </c>
      <c r="Y539">
        <f>(Table1[[#This Row],[log_Alleles_count]]-MIN(Table1[log_Alleles_count]))/(MAX(Table1[log_Alleles_count])-MIN(Table1[log_Alleles_count]))</f>
        <v>0.78786332017858829</v>
      </c>
      <c r="Z539">
        <v>1</v>
      </c>
      <c r="AA539">
        <v>0.99990000000000001</v>
      </c>
      <c r="AB539">
        <v>0.99870000000000003</v>
      </c>
      <c r="AC539">
        <v>0.72660000000000002</v>
      </c>
      <c r="AD539" t="s">
        <v>1390</v>
      </c>
      <c r="AE539" t="s">
        <v>1391</v>
      </c>
      <c r="AF539">
        <v>2</v>
      </c>
      <c r="AG539">
        <v>1</v>
      </c>
      <c r="AH539" t="s">
        <v>563</v>
      </c>
      <c r="AI539" t="s">
        <v>247</v>
      </c>
      <c r="AJ539" t="s">
        <v>1392</v>
      </c>
      <c r="AK539">
        <v>1</v>
      </c>
      <c r="AL539" t="s">
        <v>234</v>
      </c>
      <c r="AM539" s="10">
        <v>2</v>
      </c>
      <c r="AN539">
        <f>(Table1[[#This Row],[HEG_expr_score]]-MIN(Table1[HEG_expr_score]))/(MAX(Table1[HEG_expr_score])-MIN(Table1[HEG_expr_score]))</f>
        <v>0.66666666666666663</v>
      </c>
      <c r="AO539">
        <f t="shared" si="8"/>
        <v>4.5475623669120662</v>
      </c>
      <c r="AP539">
        <v>60</v>
      </c>
    </row>
    <row r="540" spans="1:42" hidden="1" x14ac:dyDescent="0.3">
      <c r="A540">
        <v>161727</v>
      </c>
      <c r="B540" t="s">
        <v>2343</v>
      </c>
      <c r="C540">
        <f>LEN(Table1[[#This Row],[TCE_sequence]])</f>
        <v>15</v>
      </c>
      <c r="D540" t="s">
        <v>25</v>
      </c>
      <c r="E540">
        <v>1</v>
      </c>
      <c r="F540">
        <f>LOG10(Table1[[#This Row],[Mtb_NP_Prtn_count]]+1)</f>
        <v>0.3010299956639812</v>
      </c>
      <c r="G540">
        <f>(Table1[[#This Row],[log_Mtb_NP_Prtn_count]]-MIN(Table1[log_Mtb_NP_Prtn_count]))/(MAX(Table1[log_Mtb_NP_Prtn_count])-MIN(Table1[log_Mtb_NP_Prtn_count]))</f>
        <v>0.23137821315975918</v>
      </c>
      <c r="H540" t="s">
        <v>241</v>
      </c>
      <c r="I540">
        <v>1</v>
      </c>
      <c r="J540" t="s">
        <v>82</v>
      </c>
      <c r="K540">
        <v>0</v>
      </c>
      <c r="L540" t="s">
        <v>82</v>
      </c>
      <c r="M540">
        <v>0</v>
      </c>
      <c r="N540" t="s">
        <v>495</v>
      </c>
      <c r="O540" t="s">
        <v>496</v>
      </c>
      <c r="P540" t="s">
        <v>496</v>
      </c>
      <c r="Q540" t="s">
        <v>496</v>
      </c>
      <c r="R540" t="s">
        <v>398</v>
      </c>
      <c r="S540">
        <v>3</v>
      </c>
      <c r="T540">
        <f>LOG10(Table1[[#This Row],[Locus_count]]+1)</f>
        <v>0.6020599913279624</v>
      </c>
      <c r="U540">
        <f>(Table1[[#This Row],[log_Locus_count]]-MIN(Table1[log_Locus_count]))/(MAX(Table1[log_Locus_count])-MIN(Table1[log_Locus_count]))</f>
        <v>0.66666666666666674</v>
      </c>
      <c r="V540" t="s">
        <v>2344</v>
      </c>
      <c r="W540">
        <v>7</v>
      </c>
      <c r="X540">
        <f>LOG10(Table1[[#This Row],[Alleles_count]]+1)</f>
        <v>0.90308998699194354</v>
      </c>
      <c r="Y540">
        <f>(Table1[[#This Row],[log_Alleles_count]]-MIN(Table1[log_Alleles_count]))/(MAX(Table1[log_Alleles_count])-MIN(Table1[log_Alleles_count]))</f>
        <v>0.44412286644879784</v>
      </c>
      <c r="Z540">
        <v>0.84279999999999999</v>
      </c>
      <c r="AA540">
        <v>0.76680000000000004</v>
      </c>
      <c r="AB540">
        <v>0.78779999999999994</v>
      </c>
      <c r="AC540">
        <v>0.62060000000000004</v>
      </c>
      <c r="AD540" t="s">
        <v>82</v>
      </c>
      <c r="AE540" t="s">
        <v>82</v>
      </c>
      <c r="AF540">
        <v>0</v>
      </c>
      <c r="AG540">
        <v>0.99629999999999996</v>
      </c>
      <c r="AH540" t="s">
        <v>505</v>
      </c>
      <c r="AI540" t="s">
        <v>241</v>
      </c>
      <c r="AJ540" t="s">
        <v>2345</v>
      </c>
      <c r="AK540">
        <v>1</v>
      </c>
      <c r="AL540" t="s">
        <v>236</v>
      </c>
      <c r="AM540" s="10">
        <v>1</v>
      </c>
      <c r="AN540">
        <f>(Table1[[#This Row],[HEG_expr_score]]-MIN(Table1[HEG_expr_score]))/(MAX(Table1[HEG_expr_score])-MIN(Table1[HEG_expr_score]))</f>
        <v>0.33333333333333331</v>
      </c>
      <c r="AO540">
        <f t="shared" si="8"/>
        <v>3.5146010796085574</v>
      </c>
      <c r="AP540">
        <v>376</v>
      </c>
    </row>
    <row r="541" spans="1:42" hidden="1" x14ac:dyDescent="0.3">
      <c r="A541">
        <v>161728</v>
      </c>
      <c r="B541" t="s">
        <v>1227</v>
      </c>
      <c r="C541">
        <f>LEN(Table1[[#This Row],[TCE_sequence]])</f>
        <v>15</v>
      </c>
      <c r="D541" t="s">
        <v>28</v>
      </c>
      <c r="E541">
        <v>1</v>
      </c>
      <c r="F541">
        <f>LOG10(Table1[[#This Row],[Mtb_NP_Prtn_count]]+1)</f>
        <v>0.3010299956639812</v>
      </c>
      <c r="G541">
        <f>(Table1[[#This Row],[log_Mtb_NP_Prtn_count]]-MIN(Table1[log_Mtb_NP_Prtn_count]))/(MAX(Table1[log_Mtb_NP_Prtn_count])-MIN(Table1[log_Mtb_NP_Prtn_count]))</f>
        <v>0.23137821315975918</v>
      </c>
      <c r="H541" t="s">
        <v>309</v>
      </c>
      <c r="I541">
        <v>1</v>
      </c>
      <c r="J541" t="s">
        <v>82</v>
      </c>
      <c r="K541">
        <v>0</v>
      </c>
      <c r="L541" t="s">
        <v>763</v>
      </c>
      <c r="M541">
        <v>1</v>
      </c>
      <c r="N541" t="s">
        <v>496</v>
      </c>
      <c r="O541" t="s">
        <v>496</v>
      </c>
      <c r="P541" t="s">
        <v>495</v>
      </c>
      <c r="Q541" t="s">
        <v>496</v>
      </c>
      <c r="R541" t="s">
        <v>412</v>
      </c>
      <c r="S541">
        <v>7</v>
      </c>
      <c r="T541">
        <f>LOG10(Table1[[#This Row],[Locus_count]]+1)</f>
        <v>0.90308998699194354</v>
      </c>
      <c r="U541">
        <f>(Table1[[#This Row],[log_Locus_count]]-MIN(Table1[log_Locus_count]))/(MAX(Table1[log_Locus_count])-MIN(Table1[log_Locus_count]))</f>
        <v>1</v>
      </c>
      <c r="V541" t="s">
        <v>1228</v>
      </c>
      <c r="W541">
        <v>67</v>
      </c>
      <c r="X541">
        <f>LOG10(Table1[[#This Row],[Alleles_count]]+1)</f>
        <v>1.8325089127062364</v>
      </c>
      <c r="Y541">
        <f>(Table1[[#This Row],[log_Alleles_count]]-MIN(Table1[log_Alleles_count]))/(MAX(Table1[log_Alleles_count])-MIN(Table1[log_Alleles_count]))</f>
        <v>0.901193815485548</v>
      </c>
      <c r="Z541">
        <v>1</v>
      </c>
      <c r="AA541">
        <v>1</v>
      </c>
      <c r="AB541">
        <v>0.99529999999999996</v>
      </c>
      <c r="AC541">
        <v>0.91800000000000004</v>
      </c>
      <c r="AD541" t="s">
        <v>82</v>
      </c>
      <c r="AE541" t="s">
        <v>82</v>
      </c>
      <c r="AF541">
        <v>0</v>
      </c>
      <c r="AG541">
        <v>1</v>
      </c>
      <c r="AH541" t="s">
        <v>563</v>
      </c>
      <c r="AI541" t="s">
        <v>309</v>
      </c>
      <c r="AJ541" t="s">
        <v>1229</v>
      </c>
      <c r="AK541">
        <v>1</v>
      </c>
      <c r="AL541" t="s">
        <v>234</v>
      </c>
      <c r="AM541" s="12">
        <v>2</v>
      </c>
      <c r="AN541">
        <f>(Table1[[#This Row],[HEG_expr_score]]-MIN(Table1[HEG_expr_score]))/(MAX(Table1[HEG_expr_score])-MIN(Table1[HEG_expr_score]))</f>
        <v>0.66666666666666663</v>
      </c>
      <c r="AO541">
        <f t="shared" si="8"/>
        <v>4.7992386953119741</v>
      </c>
      <c r="AP541">
        <v>11</v>
      </c>
    </row>
    <row r="542" spans="1:42" hidden="1" x14ac:dyDescent="0.3">
      <c r="A542">
        <v>173932</v>
      </c>
      <c r="B542" t="s">
        <v>2755</v>
      </c>
      <c r="C542">
        <f>LEN(Table1[[#This Row],[TCE_sequence]])</f>
        <v>15</v>
      </c>
      <c r="D542" t="s">
        <v>27</v>
      </c>
      <c r="E542">
        <v>1</v>
      </c>
      <c r="F542">
        <f>LOG10(Table1[[#This Row],[Mtb_NP_Prtn_count]]+1)</f>
        <v>0.3010299956639812</v>
      </c>
      <c r="G542">
        <f>(Table1[[#This Row],[log_Mtb_NP_Prtn_count]]-MIN(Table1[log_Mtb_NP_Prtn_count]))/(MAX(Table1[log_Mtb_NP_Prtn_count])-MIN(Table1[log_Mtb_NP_Prtn_count]))</f>
        <v>0.23137821315975918</v>
      </c>
      <c r="H542" t="s">
        <v>314</v>
      </c>
      <c r="I542">
        <v>1</v>
      </c>
      <c r="J542" t="s">
        <v>82</v>
      </c>
      <c r="K542">
        <v>0</v>
      </c>
      <c r="L542" t="s">
        <v>1519</v>
      </c>
      <c r="M542">
        <v>1</v>
      </c>
      <c r="N542" t="s">
        <v>496</v>
      </c>
      <c r="O542" t="s">
        <v>496</v>
      </c>
      <c r="P542" t="s">
        <v>495</v>
      </c>
      <c r="Q542" t="s">
        <v>496</v>
      </c>
      <c r="R542" t="s">
        <v>417</v>
      </c>
      <c r="S542">
        <v>1</v>
      </c>
      <c r="T542">
        <f>LOG10(Table1[[#This Row],[Locus_count]]+1)</f>
        <v>0.3010299956639812</v>
      </c>
      <c r="U542">
        <f>(Table1[[#This Row],[log_Locus_count]]-MIN(Table1[log_Locus_count]))/(MAX(Table1[log_Locus_count])-MIN(Table1[log_Locus_count]))</f>
        <v>0.33333333333333337</v>
      </c>
      <c r="V542" t="s">
        <v>2756</v>
      </c>
      <c r="W542">
        <v>2</v>
      </c>
      <c r="X542">
        <f>LOG10(Table1[[#This Row],[Alleles_count]]+1)</f>
        <v>0.47712125471966244</v>
      </c>
      <c r="Y542">
        <f>(Table1[[#This Row],[log_Alleles_count]]-MIN(Table1[log_Alleles_count]))/(MAX(Table1[log_Alleles_count])-MIN(Table1[log_Alleles_count]))</f>
        <v>0.23463936301137822</v>
      </c>
      <c r="Z542">
        <v>0.52049999999999996</v>
      </c>
      <c r="AA542">
        <v>0.3553</v>
      </c>
      <c r="AB542">
        <v>0.35909999999999997</v>
      </c>
      <c r="AC542">
        <v>0.14299999999999999</v>
      </c>
      <c r="AD542" t="s">
        <v>82</v>
      </c>
      <c r="AE542" t="s">
        <v>82</v>
      </c>
      <c r="AF542">
        <v>0</v>
      </c>
      <c r="AG542">
        <v>0.99270000000000003</v>
      </c>
      <c r="AH542" t="s">
        <v>530</v>
      </c>
      <c r="AI542" t="s">
        <v>314</v>
      </c>
      <c r="AJ542" t="s">
        <v>1238</v>
      </c>
      <c r="AK542">
        <v>1</v>
      </c>
      <c r="AL542" t="s">
        <v>236</v>
      </c>
      <c r="AM542" s="10">
        <v>1</v>
      </c>
      <c r="AN542">
        <f>(Table1[[#This Row],[HEG_expr_score]]-MIN(Table1[HEG_expr_score]))/(MAX(Table1[HEG_expr_score])-MIN(Table1[HEG_expr_score]))</f>
        <v>0.33333333333333331</v>
      </c>
      <c r="AO542">
        <f t="shared" si="8"/>
        <v>2.6458842428378042</v>
      </c>
      <c r="AP542">
        <v>526</v>
      </c>
    </row>
    <row r="543" spans="1:42" hidden="1" x14ac:dyDescent="0.3">
      <c r="A543">
        <v>173936</v>
      </c>
      <c r="B543" t="s">
        <v>2313</v>
      </c>
      <c r="C543">
        <f>LEN(Table1[[#This Row],[TCE_sequence]])</f>
        <v>15</v>
      </c>
      <c r="D543" t="s">
        <v>539</v>
      </c>
      <c r="E543">
        <v>2</v>
      </c>
      <c r="F543">
        <f>LOG10(Table1[[#This Row],[Mtb_NP_Prtn_count]]+1)</f>
        <v>0.47712125471966244</v>
      </c>
      <c r="G543">
        <f>(Table1[[#This Row],[log_Mtb_NP_Prtn_count]]-MIN(Table1[log_Mtb_NP_Prtn_count]))/(MAX(Table1[log_Mtb_NP_Prtn_count])-MIN(Table1[log_Mtb_NP_Prtn_count]))</f>
        <v>0.36672579134208461</v>
      </c>
      <c r="H543" t="s">
        <v>540</v>
      </c>
      <c r="I543">
        <v>2</v>
      </c>
      <c r="J543" t="s">
        <v>82</v>
      </c>
      <c r="K543">
        <v>0</v>
      </c>
      <c r="L543" t="s">
        <v>1257</v>
      </c>
      <c r="M543">
        <v>3</v>
      </c>
      <c r="N543" t="s">
        <v>496</v>
      </c>
      <c r="O543" t="s">
        <v>496</v>
      </c>
      <c r="P543" t="s">
        <v>495</v>
      </c>
      <c r="Q543" t="s">
        <v>496</v>
      </c>
      <c r="R543" t="s">
        <v>419</v>
      </c>
      <c r="S543">
        <v>3</v>
      </c>
      <c r="T543">
        <f>LOG10(Table1[[#This Row],[Locus_count]]+1)</f>
        <v>0.6020599913279624</v>
      </c>
      <c r="U543">
        <f>(Table1[[#This Row],[log_Locus_count]]-MIN(Table1[log_Locus_count]))/(MAX(Table1[log_Locus_count])-MIN(Table1[log_Locus_count]))</f>
        <v>0.66666666666666674</v>
      </c>
      <c r="V543" t="s">
        <v>2314</v>
      </c>
      <c r="W543">
        <v>4</v>
      </c>
      <c r="X543">
        <f>LOG10(Table1[[#This Row],[Alleles_count]]+1)</f>
        <v>0.69897000433601886</v>
      </c>
      <c r="Y543">
        <f>(Table1[[#This Row],[log_Alleles_count]]-MIN(Table1[log_Alleles_count]))/(MAX(Table1[log_Alleles_count])-MIN(Table1[log_Alleles_count]))</f>
        <v>0.34374045372979056</v>
      </c>
      <c r="Z543">
        <v>0.89290000000000003</v>
      </c>
      <c r="AA543">
        <v>0.97240000000000004</v>
      </c>
      <c r="AB543">
        <v>0.59599999999999997</v>
      </c>
      <c r="AC543">
        <v>0.55989999999999995</v>
      </c>
      <c r="AD543" t="s">
        <v>2315</v>
      </c>
      <c r="AE543" t="s">
        <v>2316</v>
      </c>
      <c r="AF543">
        <v>1</v>
      </c>
      <c r="AG543">
        <v>1</v>
      </c>
      <c r="AH543" t="s">
        <v>543</v>
      </c>
      <c r="AI543" t="s">
        <v>544</v>
      </c>
      <c r="AJ543" t="s">
        <v>2317</v>
      </c>
      <c r="AK543">
        <v>2</v>
      </c>
      <c r="AL543" t="s">
        <v>236</v>
      </c>
      <c r="AM543" s="10">
        <v>1</v>
      </c>
      <c r="AN543">
        <f>(Table1[[#This Row],[HEG_expr_score]]-MIN(Table1[HEG_expr_score]))/(MAX(Table1[HEG_expr_score])-MIN(Table1[HEG_expr_score]))</f>
        <v>0.33333333333333331</v>
      </c>
      <c r="AO543">
        <f t="shared" si="8"/>
        <v>3.6033662450718755</v>
      </c>
      <c r="AP543">
        <v>361</v>
      </c>
    </row>
    <row r="544" spans="1:42" hidden="1" x14ac:dyDescent="0.3">
      <c r="A544">
        <v>173937</v>
      </c>
      <c r="B544" t="s">
        <v>2450</v>
      </c>
      <c r="C544">
        <f>LEN(Table1[[#This Row],[TCE_sequence]])</f>
        <v>15</v>
      </c>
      <c r="D544" t="s">
        <v>539</v>
      </c>
      <c r="E544">
        <v>2</v>
      </c>
      <c r="F544">
        <f>LOG10(Table1[[#This Row],[Mtb_NP_Prtn_count]]+1)</f>
        <v>0.47712125471966244</v>
      </c>
      <c r="G544">
        <f>(Table1[[#This Row],[log_Mtb_NP_Prtn_count]]-MIN(Table1[log_Mtb_NP_Prtn_count]))/(MAX(Table1[log_Mtb_NP_Prtn_count])-MIN(Table1[log_Mtb_NP_Prtn_count]))</f>
        <v>0.36672579134208461</v>
      </c>
      <c r="H544" t="s">
        <v>540</v>
      </c>
      <c r="I544">
        <v>2</v>
      </c>
      <c r="J544" t="s">
        <v>82</v>
      </c>
      <c r="K544">
        <v>0</v>
      </c>
      <c r="L544" t="s">
        <v>585</v>
      </c>
      <c r="M544">
        <v>2</v>
      </c>
      <c r="N544" t="s">
        <v>496</v>
      </c>
      <c r="O544" t="s">
        <v>496</v>
      </c>
      <c r="P544" t="s">
        <v>495</v>
      </c>
      <c r="Q544" t="s">
        <v>496</v>
      </c>
      <c r="R544" t="s">
        <v>424</v>
      </c>
      <c r="S544">
        <v>1</v>
      </c>
      <c r="T544">
        <f>LOG10(Table1[[#This Row],[Locus_count]]+1)</f>
        <v>0.3010299956639812</v>
      </c>
      <c r="U544">
        <f>(Table1[[#This Row],[log_Locus_count]]-MIN(Table1[log_Locus_count]))/(MAX(Table1[log_Locus_count])-MIN(Table1[log_Locus_count]))</f>
        <v>0.33333333333333337</v>
      </c>
      <c r="V544" t="s">
        <v>2451</v>
      </c>
      <c r="W544">
        <v>4</v>
      </c>
      <c r="X544">
        <f>LOG10(Table1[[#This Row],[Alleles_count]]+1)</f>
        <v>0.69897000433601886</v>
      </c>
      <c r="Y544">
        <f>(Table1[[#This Row],[log_Alleles_count]]-MIN(Table1[log_Alleles_count]))/(MAX(Table1[log_Alleles_count])-MIN(Table1[log_Alleles_count]))</f>
        <v>0.34374045372979056</v>
      </c>
      <c r="Z544">
        <v>0.95030000000000003</v>
      </c>
      <c r="AA544">
        <v>0.9919</v>
      </c>
      <c r="AB544">
        <v>0.74160000000000004</v>
      </c>
      <c r="AC544">
        <v>0.76859999999999995</v>
      </c>
      <c r="AD544" t="s">
        <v>82</v>
      </c>
      <c r="AE544" t="s">
        <v>82</v>
      </c>
      <c r="AF544">
        <v>0</v>
      </c>
      <c r="AG544">
        <v>1</v>
      </c>
      <c r="AH544" t="s">
        <v>707</v>
      </c>
      <c r="AI544" t="s">
        <v>544</v>
      </c>
      <c r="AJ544" t="s">
        <v>2452</v>
      </c>
      <c r="AK544">
        <v>2</v>
      </c>
      <c r="AL544" t="s">
        <v>236</v>
      </c>
      <c r="AM544" s="12">
        <v>1</v>
      </c>
      <c r="AN544">
        <f>(Table1[[#This Row],[HEG_expr_score]]-MIN(Table1[HEG_expr_score]))/(MAX(Table1[HEG_expr_score])-MIN(Table1[HEG_expr_score]))</f>
        <v>0.33333333333333331</v>
      </c>
      <c r="AO544">
        <f t="shared" si="8"/>
        <v>3.3274329117385419</v>
      </c>
      <c r="AP544">
        <v>418</v>
      </c>
    </row>
    <row r="545" spans="1:42" hidden="1" x14ac:dyDescent="0.3">
      <c r="A545">
        <v>173938</v>
      </c>
      <c r="B545" t="s">
        <v>2664</v>
      </c>
      <c r="C545">
        <f>LEN(Table1[[#This Row],[TCE_sequence]])</f>
        <v>15</v>
      </c>
      <c r="D545" t="s">
        <v>27</v>
      </c>
      <c r="E545">
        <v>1</v>
      </c>
      <c r="F545">
        <f>LOG10(Table1[[#This Row],[Mtb_NP_Prtn_count]]+1)</f>
        <v>0.3010299956639812</v>
      </c>
      <c r="G545">
        <f>(Table1[[#This Row],[log_Mtb_NP_Prtn_count]]-MIN(Table1[log_Mtb_NP_Prtn_count]))/(MAX(Table1[log_Mtb_NP_Prtn_count])-MIN(Table1[log_Mtb_NP_Prtn_count]))</f>
        <v>0.23137821315975918</v>
      </c>
      <c r="H545" t="s">
        <v>314</v>
      </c>
      <c r="I545">
        <v>1</v>
      </c>
      <c r="J545" t="s">
        <v>82</v>
      </c>
      <c r="K545">
        <v>0</v>
      </c>
      <c r="L545" t="s">
        <v>1519</v>
      </c>
      <c r="M545">
        <v>1</v>
      </c>
      <c r="N545" t="s">
        <v>496</v>
      </c>
      <c r="O545" t="s">
        <v>496</v>
      </c>
      <c r="P545" t="s">
        <v>495</v>
      </c>
      <c r="Q545" t="s">
        <v>496</v>
      </c>
      <c r="R545" t="s">
        <v>406</v>
      </c>
      <c r="S545">
        <v>2</v>
      </c>
      <c r="T545">
        <f>LOG10(Table1[[#This Row],[Locus_count]]+1)</f>
        <v>0.47712125471966244</v>
      </c>
      <c r="U545">
        <f>(Table1[[#This Row],[log_Locus_count]]-MIN(Table1[log_Locus_count]))/(MAX(Table1[log_Locus_count])-MIN(Table1[log_Locus_count]))</f>
        <v>0.52832083357371873</v>
      </c>
      <c r="V545" t="s">
        <v>2665</v>
      </c>
      <c r="W545">
        <v>4</v>
      </c>
      <c r="X545">
        <f>LOG10(Table1[[#This Row],[Alleles_count]]+1)</f>
        <v>0.69897000433601886</v>
      </c>
      <c r="Y545">
        <f>(Table1[[#This Row],[log_Alleles_count]]-MIN(Table1[log_Alleles_count]))/(MAX(Table1[log_Alleles_count])-MIN(Table1[log_Alleles_count]))</f>
        <v>0.34374045372979056</v>
      </c>
      <c r="Z545">
        <v>0.40079999999999999</v>
      </c>
      <c r="AA545">
        <v>0.3085</v>
      </c>
      <c r="AB545">
        <v>0.37619999999999998</v>
      </c>
      <c r="AC545">
        <v>9.2700000000000005E-2</v>
      </c>
      <c r="AD545" t="s">
        <v>82</v>
      </c>
      <c r="AE545" t="s">
        <v>82</v>
      </c>
      <c r="AF545">
        <v>0</v>
      </c>
      <c r="AG545">
        <v>0.99270000000000003</v>
      </c>
      <c r="AH545" t="s">
        <v>530</v>
      </c>
      <c r="AI545" t="s">
        <v>314</v>
      </c>
      <c r="AJ545" t="s">
        <v>2666</v>
      </c>
      <c r="AK545">
        <v>1</v>
      </c>
      <c r="AL545" t="s">
        <v>236</v>
      </c>
      <c r="AM545" s="12">
        <v>1</v>
      </c>
      <c r="AN545">
        <f>(Table1[[#This Row],[HEG_expr_score]]-MIN(Table1[HEG_expr_score]))/(MAX(Table1[HEG_expr_score])-MIN(Table1[HEG_expr_score]))</f>
        <v>0.33333333333333331</v>
      </c>
      <c r="AO545">
        <f t="shared" si="8"/>
        <v>2.8302728337966019</v>
      </c>
      <c r="AP545">
        <v>496</v>
      </c>
    </row>
    <row r="546" spans="1:42" hidden="1" x14ac:dyDescent="0.3">
      <c r="A546">
        <v>173941</v>
      </c>
      <c r="B546" t="s">
        <v>2879</v>
      </c>
      <c r="C546">
        <f>LEN(Table1[[#This Row],[TCE_sequence]])</f>
        <v>15</v>
      </c>
      <c r="D546" t="s">
        <v>27</v>
      </c>
      <c r="E546">
        <v>1</v>
      </c>
      <c r="F546">
        <f>LOG10(Table1[[#This Row],[Mtb_NP_Prtn_count]]+1)</f>
        <v>0.3010299956639812</v>
      </c>
      <c r="G546">
        <f>(Table1[[#This Row],[log_Mtb_NP_Prtn_count]]-MIN(Table1[log_Mtb_NP_Prtn_count]))/(MAX(Table1[log_Mtb_NP_Prtn_count])-MIN(Table1[log_Mtb_NP_Prtn_count]))</f>
        <v>0.23137821315975918</v>
      </c>
      <c r="H546" t="s">
        <v>314</v>
      </c>
      <c r="I546">
        <v>1</v>
      </c>
      <c r="J546" t="s">
        <v>82</v>
      </c>
      <c r="K546">
        <v>0</v>
      </c>
      <c r="L546" t="s">
        <v>1519</v>
      </c>
      <c r="M546">
        <v>1</v>
      </c>
      <c r="N546" t="s">
        <v>496</v>
      </c>
      <c r="O546" t="s">
        <v>496</v>
      </c>
      <c r="P546" t="s">
        <v>495</v>
      </c>
      <c r="Q546" t="s">
        <v>496</v>
      </c>
      <c r="R546" t="s">
        <v>409</v>
      </c>
      <c r="S546">
        <v>1</v>
      </c>
      <c r="T546">
        <f>LOG10(Table1[[#This Row],[Locus_count]]+1)</f>
        <v>0.3010299956639812</v>
      </c>
      <c r="U546">
        <f>(Table1[[#This Row],[log_Locus_count]]-MIN(Table1[log_Locus_count]))/(MAX(Table1[log_Locus_count])-MIN(Table1[log_Locus_count]))</f>
        <v>0.33333333333333337</v>
      </c>
      <c r="V546" t="s">
        <v>2880</v>
      </c>
      <c r="W546">
        <v>7</v>
      </c>
      <c r="X546">
        <f>LOG10(Table1[[#This Row],[Alleles_count]]+1)</f>
        <v>0.90308998699194354</v>
      </c>
      <c r="Y546">
        <f>(Table1[[#This Row],[log_Alleles_count]]-MIN(Table1[log_Alleles_count]))/(MAX(Table1[log_Alleles_count])-MIN(Table1[log_Alleles_count]))</f>
        <v>0.44412286644879784</v>
      </c>
      <c r="Z546">
        <v>4.3299999999999998E-2</v>
      </c>
      <c r="AA546">
        <v>9.1000000000000004E-3</v>
      </c>
      <c r="AB546">
        <v>1.5E-3</v>
      </c>
      <c r="AC546">
        <v>0</v>
      </c>
      <c r="AD546" t="s">
        <v>82</v>
      </c>
      <c r="AE546" t="s">
        <v>82</v>
      </c>
      <c r="AF546">
        <v>0</v>
      </c>
      <c r="AG546">
        <v>0.99270000000000003</v>
      </c>
      <c r="AH546" t="s">
        <v>530</v>
      </c>
      <c r="AI546" t="s">
        <v>314</v>
      </c>
      <c r="AJ546" t="s">
        <v>2881</v>
      </c>
      <c r="AK546">
        <v>1</v>
      </c>
      <c r="AL546" t="s">
        <v>236</v>
      </c>
      <c r="AM546" s="12">
        <v>1</v>
      </c>
      <c r="AN546">
        <f>(Table1[[#This Row],[HEG_expr_score]]-MIN(Table1[HEG_expr_score]))/(MAX(Table1[HEG_expr_score])-MIN(Table1[HEG_expr_score]))</f>
        <v>0.33333333333333331</v>
      </c>
      <c r="AO546">
        <f t="shared" si="8"/>
        <v>2.3781677462752238</v>
      </c>
      <c r="AP546">
        <v>560</v>
      </c>
    </row>
    <row r="547" spans="1:42" hidden="1" x14ac:dyDescent="0.3">
      <c r="A547">
        <v>173948</v>
      </c>
      <c r="B547" t="s">
        <v>2848</v>
      </c>
      <c r="C547">
        <f>LEN(Table1[[#This Row],[TCE_sequence]])</f>
        <v>15</v>
      </c>
      <c r="D547" t="s">
        <v>539</v>
      </c>
      <c r="E547">
        <v>2</v>
      </c>
      <c r="F547">
        <f>LOG10(Table1[[#This Row],[Mtb_NP_Prtn_count]]+1)</f>
        <v>0.47712125471966244</v>
      </c>
      <c r="G547">
        <f>(Table1[[#This Row],[log_Mtb_NP_Prtn_count]]-MIN(Table1[log_Mtb_NP_Prtn_count]))/(MAX(Table1[log_Mtb_NP_Prtn_count])-MIN(Table1[log_Mtb_NP_Prtn_count]))</f>
        <v>0.36672579134208461</v>
      </c>
      <c r="H547" t="s">
        <v>540</v>
      </c>
      <c r="I547">
        <v>2</v>
      </c>
      <c r="J547" t="s">
        <v>82</v>
      </c>
      <c r="K547">
        <v>0</v>
      </c>
      <c r="L547" t="s">
        <v>585</v>
      </c>
      <c r="M547">
        <v>2</v>
      </c>
      <c r="N547" t="s">
        <v>496</v>
      </c>
      <c r="O547" t="s">
        <v>496</v>
      </c>
      <c r="P547" t="s">
        <v>495</v>
      </c>
      <c r="Q547" t="s">
        <v>496</v>
      </c>
      <c r="R547" t="s">
        <v>409</v>
      </c>
      <c r="S547">
        <v>1</v>
      </c>
      <c r="T547">
        <f>LOG10(Table1[[#This Row],[Locus_count]]+1)</f>
        <v>0.3010299956639812</v>
      </c>
      <c r="U547">
        <f>(Table1[[#This Row],[log_Locus_count]]-MIN(Table1[log_Locus_count]))/(MAX(Table1[log_Locus_count])-MIN(Table1[log_Locus_count]))</f>
        <v>0.33333333333333337</v>
      </c>
      <c r="V547" t="s">
        <v>2849</v>
      </c>
      <c r="W547">
        <v>7</v>
      </c>
      <c r="X547">
        <f>LOG10(Table1[[#This Row],[Alleles_count]]+1)</f>
        <v>0.90308998699194354</v>
      </c>
      <c r="Y547">
        <f>(Table1[[#This Row],[log_Alleles_count]]-MIN(Table1[log_Alleles_count]))/(MAX(Table1[log_Alleles_count])-MIN(Table1[log_Alleles_count]))</f>
        <v>0.44412286644879784</v>
      </c>
      <c r="Z547">
        <v>8.9999999999999998E-4</v>
      </c>
      <c r="AA547">
        <v>1.9599999999999999E-2</v>
      </c>
      <c r="AB547">
        <v>0</v>
      </c>
      <c r="AC547">
        <v>0</v>
      </c>
      <c r="AD547" t="s">
        <v>82</v>
      </c>
      <c r="AE547" t="s">
        <v>82</v>
      </c>
      <c r="AF547">
        <v>0</v>
      </c>
      <c r="AG547">
        <v>1</v>
      </c>
      <c r="AH547" t="s">
        <v>543</v>
      </c>
      <c r="AI547" t="s">
        <v>544</v>
      </c>
      <c r="AJ547" t="s">
        <v>2850</v>
      </c>
      <c r="AK547">
        <v>2</v>
      </c>
      <c r="AL547" t="s">
        <v>236</v>
      </c>
      <c r="AM547" s="12">
        <v>1</v>
      </c>
      <c r="AN547">
        <f>(Table1[[#This Row],[HEG_expr_score]]-MIN(Table1[HEG_expr_score]))/(MAX(Table1[HEG_expr_score])-MIN(Table1[HEG_expr_score]))</f>
        <v>0.33333333333333331</v>
      </c>
      <c r="AO547">
        <f t="shared" si="8"/>
        <v>2.4784153244575493</v>
      </c>
      <c r="AP547">
        <v>550</v>
      </c>
    </row>
    <row r="548" spans="1:42" hidden="1" x14ac:dyDescent="0.3">
      <c r="A548">
        <v>174003</v>
      </c>
      <c r="B548" t="s">
        <v>697</v>
      </c>
      <c r="C548">
        <f>LEN(Table1[[#This Row],[TCE_sequence]])</f>
        <v>15</v>
      </c>
      <c r="D548" t="s">
        <v>27</v>
      </c>
      <c r="E548">
        <v>1</v>
      </c>
      <c r="F548">
        <f>LOG10(Table1[[#This Row],[Mtb_NP_Prtn_count]]+1)</f>
        <v>0.3010299956639812</v>
      </c>
      <c r="G548">
        <f>(Table1[[#This Row],[log_Mtb_NP_Prtn_count]]-MIN(Table1[log_Mtb_NP_Prtn_count]))/(MAX(Table1[log_Mtb_NP_Prtn_count])-MIN(Table1[log_Mtb_NP_Prtn_count]))</f>
        <v>0.23137821315975918</v>
      </c>
      <c r="H548" t="s">
        <v>314</v>
      </c>
      <c r="I548">
        <v>1</v>
      </c>
      <c r="J548" t="s">
        <v>82</v>
      </c>
      <c r="K548">
        <v>0</v>
      </c>
      <c r="L548" t="s">
        <v>698</v>
      </c>
      <c r="M548">
        <v>3</v>
      </c>
      <c r="N548" t="s">
        <v>496</v>
      </c>
      <c r="O548" t="s">
        <v>496</v>
      </c>
      <c r="P548" t="s">
        <v>495</v>
      </c>
      <c r="Q548" t="s">
        <v>496</v>
      </c>
      <c r="R548" t="s">
        <v>435</v>
      </c>
      <c r="S548">
        <v>2</v>
      </c>
      <c r="T548">
        <f>LOG10(Table1[[#This Row],[Locus_count]]+1)</f>
        <v>0.47712125471966244</v>
      </c>
      <c r="U548">
        <f>(Table1[[#This Row],[log_Locus_count]]-MIN(Table1[log_Locus_count]))/(MAX(Table1[log_Locus_count])-MIN(Table1[log_Locus_count]))</f>
        <v>0.52832083357371873</v>
      </c>
      <c r="V548" t="s">
        <v>699</v>
      </c>
      <c r="W548">
        <v>11</v>
      </c>
      <c r="X548">
        <f>LOG10(Table1[[#This Row],[Alleles_count]]+1)</f>
        <v>1.0791812460476249</v>
      </c>
      <c r="Y548">
        <f>(Table1[[#This Row],[log_Alleles_count]]-MIN(Table1[log_Alleles_count]))/(MAX(Table1[log_Alleles_count])-MIN(Table1[log_Alleles_count]))</f>
        <v>0.53072127397724345</v>
      </c>
      <c r="Z548">
        <v>0.97660000000000002</v>
      </c>
      <c r="AA548">
        <v>0.99539999999999995</v>
      </c>
      <c r="AB548">
        <v>0.81710000000000005</v>
      </c>
      <c r="AC548">
        <v>0.88649999999999995</v>
      </c>
      <c r="AD548" t="s">
        <v>82</v>
      </c>
      <c r="AE548" t="s">
        <v>82</v>
      </c>
      <c r="AF548">
        <v>0</v>
      </c>
      <c r="AG548">
        <v>0.99270000000000003</v>
      </c>
      <c r="AH548" t="s">
        <v>530</v>
      </c>
      <c r="AI548" t="s">
        <v>314</v>
      </c>
      <c r="AJ548" t="s">
        <v>700</v>
      </c>
      <c r="AK548">
        <v>1</v>
      </c>
      <c r="AL548" t="s">
        <v>236</v>
      </c>
      <c r="AM548" s="10">
        <v>1</v>
      </c>
      <c r="AN548">
        <f>(Table1[[#This Row],[HEG_expr_score]]-MIN(Table1[HEG_expr_score]))/(MAX(Table1[HEG_expr_score])-MIN(Table1[HEG_expr_score]))</f>
        <v>0.33333333333333331</v>
      </c>
      <c r="AO548">
        <f t="shared" si="8"/>
        <v>3.5930536540440547</v>
      </c>
      <c r="AP548">
        <v>364</v>
      </c>
    </row>
    <row r="549" spans="1:42" hidden="1" x14ac:dyDescent="0.3">
      <c r="A549">
        <v>174004</v>
      </c>
      <c r="B549" t="s">
        <v>2778</v>
      </c>
      <c r="C549">
        <f>LEN(Table1[[#This Row],[TCE_sequence]])</f>
        <v>15</v>
      </c>
      <c r="D549" t="s">
        <v>1255</v>
      </c>
      <c r="E549">
        <v>3</v>
      </c>
      <c r="F549">
        <f>LOG10(Table1[[#This Row],[Mtb_NP_Prtn_count]]+1)</f>
        <v>0.6020599913279624</v>
      </c>
      <c r="G549">
        <f>(Table1[[#This Row],[log_Mtb_NP_Prtn_count]]-MIN(Table1[log_Mtb_NP_Prtn_count]))/(MAX(Table1[log_Mtb_NP_Prtn_count])-MIN(Table1[log_Mtb_NP_Prtn_count]))</f>
        <v>0.46275642631951835</v>
      </c>
      <c r="H549" t="s">
        <v>1256</v>
      </c>
      <c r="I549">
        <v>3</v>
      </c>
      <c r="J549" t="s">
        <v>82</v>
      </c>
      <c r="K549">
        <v>0</v>
      </c>
      <c r="L549" t="s">
        <v>1257</v>
      </c>
      <c r="M549">
        <v>3</v>
      </c>
      <c r="N549" t="s">
        <v>496</v>
      </c>
      <c r="O549" t="s">
        <v>496</v>
      </c>
      <c r="P549" t="s">
        <v>495</v>
      </c>
      <c r="Q549" t="s">
        <v>496</v>
      </c>
      <c r="R549" t="s">
        <v>417</v>
      </c>
      <c r="S549">
        <v>1</v>
      </c>
      <c r="T549">
        <f>LOG10(Table1[[#This Row],[Locus_count]]+1)</f>
        <v>0.3010299956639812</v>
      </c>
      <c r="U549">
        <f>(Table1[[#This Row],[log_Locus_count]]-MIN(Table1[log_Locus_count]))/(MAX(Table1[log_Locus_count])-MIN(Table1[log_Locus_count]))</f>
        <v>0.33333333333333337</v>
      </c>
      <c r="V549" t="s">
        <v>1150</v>
      </c>
      <c r="W549">
        <v>1</v>
      </c>
      <c r="X549">
        <f>LOG10(Table1[[#This Row],[Alleles_count]]+1)</f>
        <v>0.3010299956639812</v>
      </c>
      <c r="Y549">
        <f>(Table1[[#This Row],[log_Alleles_count]]-MIN(Table1[log_Alleles_count]))/(MAX(Table1[log_Alleles_count])-MIN(Table1[log_Alleles_count]))</f>
        <v>0.14804095548293261</v>
      </c>
      <c r="Z549">
        <v>0.31459999999999999</v>
      </c>
      <c r="AA549">
        <v>0.31630000000000003</v>
      </c>
      <c r="AB549">
        <v>0.4511</v>
      </c>
      <c r="AC549">
        <v>0.2114</v>
      </c>
      <c r="AD549" t="s">
        <v>82</v>
      </c>
      <c r="AE549" t="s">
        <v>82</v>
      </c>
      <c r="AF549">
        <v>0</v>
      </c>
      <c r="AG549">
        <v>1</v>
      </c>
      <c r="AH549" t="s">
        <v>1326</v>
      </c>
      <c r="AI549" t="s">
        <v>1605</v>
      </c>
      <c r="AJ549" t="s">
        <v>2779</v>
      </c>
      <c r="AK549">
        <v>3</v>
      </c>
      <c r="AL549" t="s">
        <v>236</v>
      </c>
      <c r="AM549" s="10">
        <v>1</v>
      </c>
      <c r="AN549">
        <f>(Table1[[#This Row],[HEG_expr_score]]-MIN(Table1[HEG_expr_score]))/(MAX(Table1[HEG_expr_score])-MIN(Table1[HEG_expr_score]))</f>
        <v>0.33333333333333331</v>
      </c>
      <c r="AO549">
        <f t="shared" si="8"/>
        <v>2.5920640484691178</v>
      </c>
      <c r="AP549">
        <v>534</v>
      </c>
    </row>
    <row r="550" spans="1:42" hidden="1" x14ac:dyDescent="0.3">
      <c r="A550">
        <v>174007</v>
      </c>
      <c r="B550" t="s">
        <v>2910</v>
      </c>
      <c r="C550">
        <f>LEN(Table1[[#This Row],[TCE_sequence]])</f>
        <v>15</v>
      </c>
      <c r="D550" t="s">
        <v>539</v>
      </c>
      <c r="E550">
        <v>2</v>
      </c>
      <c r="F550">
        <f>LOG10(Table1[[#This Row],[Mtb_NP_Prtn_count]]+1)</f>
        <v>0.47712125471966244</v>
      </c>
      <c r="G550">
        <f>(Table1[[#This Row],[log_Mtb_NP_Prtn_count]]-MIN(Table1[log_Mtb_NP_Prtn_count]))/(MAX(Table1[log_Mtb_NP_Prtn_count])-MIN(Table1[log_Mtb_NP_Prtn_count]))</f>
        <v>0.36672579134208461</v>
      </c>
      <c r="H550" t="s">
        <v>540</v>
      </c>
      <c r="I550">
        <v>2</v>
      </c>
      <c r="J550" t="s">
        <v>82</v>
      </c>
      <c r="K550">
        <v>0</v>
      </c>
      <c r="L550" t="s">
        <v>82</v>
      </c>
      <c r="M550">
        <v>0</v>
      </c>
      <c r="N550" t="s">
        <v>495</v>
      </c>
      <c r="O550" t="s">
        <v>496</v>
      </c>
      <c r="P550" t="s">
        <v>496</v>
      </c>
      <c r="Q550" t="s">
        <v>496</v>
      </c>
      <c r="R550" t="s">
        <v>409</v>
      </c>
      <c r="S550">
        <v>1</v>
      </c>
      <c r="T550">
        <f>LOG10(Table1[[#This Row],[Locus_count]]+1)</f>
        <v>0.3010299956639812</v>
      </c>
      <c r="U550">
        <f>(Table1[[#This Row],[log_Locus_count]]-MIN(Table1[log_Locus_count]))/(MAX(Table1[log_Locus_count])-MIN(Table1[log_Locus_count]))</f>
        <v>0.33333333333333337</v>
      </c>
      <c r="V550" t="s">
        <v>1145</v>
      </c>
      <c r="W550">
        <v>1</v>
      </c>
      <c r="X550">
        <f>LOG10(Table1[[#This Row],[Alleles_count]]+1)</f>
        <v>0.3010299956639812</v>
      </c>
      <c r="Y550">
        <f>(Table1[[#This Row],[log_Alleles_count]]-MIN(Table1[log_Alleles_count]))/(MAX(Table1[log_Alleles_count])-MIN(Table1[log_Alleles_count]))</f>
        <v>0.14804095548293261</v>
      </c>
      <c r="Z550">
        <v>0</v>
      </c>
      <c r="AA550">
        <v>0</v>
      </c>
      <c r="AB550">
        <v>0</v>
      </c>
      <c r="AC550">
        <v>0</v>
      </c>
      <c r="AD550" t="s">
        <v>2911</v>
      </c>
      <c r="AE550" t="s">
        <v>2912</v>
      </c>
      <c r="AF550">
        <v>1</v>
      </c>
      <c r="AG550">
        <v>1</v>
      </c>
      <c r="AH550" t="s">
        <v>707</v>
      </c>
      <c r="AI550" t="s">
        <v>544</v>
      </c>
      <c r="AJ550" t="s">
        <v>2913</v>
      </c>
      <c r="AK550">
        <v>2</v>
      </c>
      <c r="AL550" t="s">
        <v>236</v>
      </c>
      <c r="AM550" s="12">
        <v>1</v>
      </c>
      <c r="AN550">
        <f>(Table1[[#This Row],[HEG_expr_score]]-MIN(Table1[HEG_expr_score]))/(MAX(Table1[HEG_expr_score])-MIN(Table1[HEG_expr_score]))</f>
        <v>0.33333333333333331</v>
      </c>
      <c r="AO550">
        <f t="shared" si="8"/>
        <v>2.1814334134916842</v>
      </c>
      <c r="AP550">
        <v>569</v>
      </c>
    </row>
    <row r="551" spans="1:42" hidden="1" x14ac:dyDescent="0.3">
      <c r="A551">
        <v>174010</v>
      </c>
      <c r="B551" t="s">
        <v>538</v>
      </c>
      <c r="C551">
        <f>LEN(Table1[[#This Row],[TCE_sequence]])</f>
        <v>15</v>
      </c>
      <c r="D551" t="s">
        <v>539</v>
      </c>
      <c r="E551">
        <v>2</v>
      </c>
      <c r="F551">
        <f>LOG10(Table1[[#This Row],[Mtb_NP_Prtn_count]]+1)</f>
        <v>0.47712125471966244</v>
      </c>
      <c r="G551">
        <f>(Table1[[#This Row],[log_Mtb_NP_Prtn_count]]-MIN(Table1[log_Mtb_NP_Prtn_count]))/(MAX(Table1[log_Mtb_NP_Prtn_count])-MIN(Table1[log_Mtb_NP_Prtn_count]))</f>
        <v>0.36672579134208461</v>
      </c>
      <c r="H551" t="s">
        <v>540</v>
      </c>
      <c r="I551">
        <v>2</v>
      </c>
      <c r="J551" t="s">
        <v>82</v>
      </c>
      <c r="K551">
        <v>0</v>
      </c>
      <c r="L551" t="s">
        <v>541</v>
      </c>
      <c r="M551">
        <v>5</v>
      </c>
      <c r="N551" t="s">
        <v>496</v>
      </c>
      <c r="O551" t="s">
        <v>496</v>
      </c>
      <c r="P551" t="s">
        <v>495</v>
      </c>
      <c r="Q551" t="s">
        <v>496</v>
      </c>
      <c r="R551" t="s">
        <v>409</v>
      </c>
      <c r="S551">
        <v>1</v>
      </c>
      <c r="T551">
        <f>LOG10(Table1[[#This Row],[Locus_count]]+1)</f>
        <v>0.3010299956639812</v>
      </c>
      <c r="U551">
        <f>(Table1[[#This Row],[log_Locus_count]]-MIN(Table1[log_Locus_count]))/(MAX(Table1[log_Locus_count])-MIN(Table1[log_Locus_count]))</f>
        <v>0.33333333333333337</v>
      </c>
      <c r="V551" t="s">
        <v>542</v>
      </c>
      <c r="W551">
        <v>18</v>
      </c>
      <c r="X551">
        <f>LOG10(Table1[[#This Row],[Alleles_count]]+1)</f>
        <v>1.2787536009528289</v>
      </c>
      <c r="Y551">
        <f>(Table1[[#This Row],[log_Alleles_count]]-MIN(Table1[log_Alleles_count]))/(MAX(Table1[log_Alleles_count])-MIN(Table1[log_Alleles_count]))</f>
        <v>0.62886724791242643</v>
      </c>
      <c r="Z551">
        <v>0.29210000000000003</v>
      </c>
      <c r="AA551">
        <v>0.29809999999999998</v>
      </c>
      <c r="AB551">
        <v>0.30709999999999998</v>
      </c>
      <c r="AC551">
        <v>0.4672</v>
      </c>
      <c r="AD551" t="s">
        <v>82</v>
      </c>
      <c r="AE551" t="s">
        <v>82</v>
      </c>
      <c r="AF551">
        <v>0</v>
      </c>
      <c r="AG551">
        <v>1</v>
      </c>
      <c r="AH551" t="s">
        <v>543</v>
      </c>
      <c r="AI551" t="s">
        <v>544</v>
      </c>
      <c r="AJ551" t="s">
        <v>545</v>
      </c>
      <c r="AK551">
        <v>2</v>
      </c>
      <c r="AL551" t="s">
        <v>236</v>
      </c>
      <c r="AM551" s="10">
        <v>1</v>
      </c>
      <c r="AN551">
        <f>(Table1[[#This Row],[HEG_expr_score]]-MIN(Table1[HEG_expr_score]))/(MAX(Table1[HEG_expr_score])-MIN(Table1[HEG_expr_score]))</f>
        <v>0.33333333333333331</v>
      </c>
      <c r="AO551">
        <f t="shared" si="8"/>
        <v>2.9543597059211781</v>
      </c>
      <c r="AP551">
        <v>478</v>
      </c>
    </row>
    <row r="552" spans="1:42" hidden="1" x14ac:dyDescent="0.3">
      <c r="A552">
        <v>174014</v>
      </c>
      <c r="B552" t="s">
        <v>2588</v>
      </c>
      <c r="C552">
        <f>LEN(Table1[[#This Row],[TCE_sequence]])</f>
        <v>15</v>
      </c>
      <c r="D552" t="s">
        <v>539</v>
      </c>
      <c r="E552">
        <v>2</v>
      </c>
      <c r="F552">
        <f>LOG10(Table1[[#This Row],[Mtb_NP_Prtn_count]]+1)</f>
        <v>0.47712125471966244</v>
      </c>
      <c r="G552">
        <f>(Table1[[#This Row],[log_Mtb_NP_Prtn_count]]-MIN(Table1[log_Mtb_NP_Prtn_count]))/(MAX(Table1[log_Mtb_NP_Prtn_count])-MIN(Table1[log_Mtb_NP_Prtn_count]))</f>
        <v>0.36672579134208461</v>
      </c>
      <c r="H552" t="s">
        <v>540</v>
      </c>
      <c r="I552">
        <v>2</v>
      </c>
      <c r="J552" t="s">
        <v>82</v>
      </c>
      <c r="K552">
        <v>0</v>
      </c>
      <c r="L552" t="s">
        <v>2589</v>
      </c>
      <c r="M552">
        <v>2</v>
      </c>
      <c r="N552" t="s">
        <v>496</v>
      </c>
      <c r="O552" t="s">
        <v>496</v>
      </c>
      <c r="P552" t="s">
        <v>495</v>
      </c>
      <c r="Q552" t="s">
        <v>496</v>
      </c>
      <c r="R552" t="s">
        <v>424</v>
      </c>
      <c r="S552">
        <v>1</v>
      </c>
      <c r="T552">
        <f>LOG10(Table1[[#This Row],[Locus_count]]+1)</f>
        <v>0.3010299956639812</v>
      </c>
      <c r="U552">
        <f>(Table1[[#This Row],[log_Locus_count]]-MIN(Table1[log_Locus_count]))/(MAX(Table1[log_Locus_count])-MIN(Table1[log_Locus_count]))</f>
        <v>0.33333333333333337</v>
      </c>
      <c r="V552" t="s">
        <v>1080</v>
      </c>
      <c r="W552">
        <v>1</v>
      </c>
      <c r="X552">
        <f>LOG10(Table1[[#This Row],[Alleles_count]]+1)</f>
        <v>0.3010299956639812</v>
      </c>
      <c r="Y552">
        <f>(Table1[[#This Row],[log_Alleles_count]]-MIN(Table1[log_Alleles_count]))/(MAX(Table1[log_Alleles_count])-MIN(Table1[log_Alleles_count]))</f>
        <v>0.14804095548293261</v>
      </c>
      <c r="Z552">
        <v>0.79220000000000002</v>
      </c>
      <c r="AA552">
        <v>0.93379999999999996</v>
      </c>
      <c r="AB552">
        <v>0.12709999999999999</v>
      </c>
      <c r="AC552">
        <v>0.3407</v>
      </c>
      <c r="AD552" t="s">
        <v>82</v>
      </c>
      <c r="AE552" t="s">
        <v>82</v>
      </c>
      <c r="AF552">
        <v>0</v>
      </c>
      <c r="AG552">
        <v>1</v>
      </c>
      <c r="AH552" t="s">
        <v>569</v>
      </c>
      <c r="AI552" t="s">
        <v>544</v>
      </c>
      <c r="AJ552" t="s">
        <v>2590</v>
      </c>
      <c r="AK552">
        <v>2</v>
      </c>
      <c r="AL552" t="s">
        <v>236</v>
      </c>
      <c r="AM552" s="10">
        <v>1</v>
      </c>
      <c r="AN552">
        <f>(Table1[[#This Row],[HEG_expr_score]]-MIN(Table1[HEG_expr_score]))/(MAX(Table1[HEG_expr_score])-MIN(Table1[HEG_expr_score]))</f>
        <v>0.33333333333333331</v>
      </c>
      <c r="AO552">
        <f t="shared" si="8"/>
        <v>2.973633413491684</v>
      </c>
      <c r="AP552">
        <v>476</v>
      </c>
    </row>
    <row r="553" spans="1:42" hidden="1" x14ac:dyDescent="0.3">
      <c r="A553">
        <v>174016</v>
      </c>
      <c r="B553" t="s">
        <v>705</v>
      </c>
      <c r="C553">
        <f>LEN(Table1[[#This Row],[TCE_sequence]])</f>
        <v>15</v>
      </c>
      <c r="D553" t="s">
        <v>539</v>
      </c>
      <c r="E553">
        <v>2</v>
      </c>
      <c r="F553">
        <f>LOG10(Table1[[#This Row],[Mtb_NP_Prtn_count]]+1)</f>
        <v>0.47712125471966244</v>
      </c>
      <c r="G553">
        <f>(Table1[[#This Row],[log_Mtb_NP_Prtn_count]]-MIN(Table1[log_Mtb_NP_Prtn_count]))/(MAX(Table1[log_Mtb_NP_Prtn_count])-MIN(Table1[log_Mtb_NP_Prtn_count]))</f>
        <v>0.36672579134208461</v>
      </c>
      <c r="H553" t="s">
        <v>540</v>
      </c>
      <c r="I553">
        <v>2</v>
      </c>
      <c r="J553" t="s">
        <v>82</v>
      </c>
      <c r="K553">
        <v>0</v>
      </c>
      <c r="L553" t="s">
        <v>82</v>
      </c>
      <c r="M553">
        <v>0</v>
      </c>
      <c r="N553" t="s">
        <v>495</v>
      </c>
      <c r="O553" t="s">
        <v>496</v>
      </c>
      <c r="P553" t="s">
        <v>496</v>
      </c>
      <c r="Q553" t="s">
        <v>496</v>
      </c>
      <c r="R553" t="s">
        <v>406</v>
      </c>
      <c r="S553">
        <v>2</v>
      </c>
      <c r="T553">
        <f>LOG10(Table1[[#This Row],[Locus_count]]+1)</f>
        <v>0.47712125471966244</v>
      </c>
      <c r="U553">
        <f>(Table1[[#This Row],[log_Locus_count]]-MIN(Table1[log_Locus_count]))/(MAX(Table1[log_Locus_count])-MIN(Table1[log_Locus_count]))</f>
        <v>0.52832083357371873</v>
      </c>
      <c r="V553" t="s">
        <v>706</v>
      </c>
      <c r="W553">
        <v>14</v>
      </c>
      <c r="X553">
        <f>LOG10(Table1[[#This Row],[Alleles_count]]+1)</f>
        <v>1.1760912590556813</v>
      </c>
      <c r="Y553">
        <f>(Table1[[#This Row],[log_Alleles_count]]-MIN(Table1[log_Alleles_count]))/(MAX(Table1[log_Alleles_count])-MIN(Table1[log_Alleles_count]))</f>
        <v>0.57837981674116878</v>
      </c>
      <c r="Z553">
        <v>0.80100000000000005</v>
      </c>
      <c r="AA553">
        <v>0.67859999999999998</v>
      </c>
      <c r="AB553">
        <v>0.73709999999999998</v>
      </c>
      <c r="AC553">
        <v>0.43990000000000001</v>
      </c>
      <c r="AD553" t="s">
        <v>82</v>
      </c>
      <c r="AE553" t="s">
        <v>82</v>
      </c>
      <c r="AF553">
        <v>0</v>
      </c>
      <c r="AG553">
        <v>1</v>
      </c>
      <c r="AH553" t="s">
        <v>707</v>
      </c>
      <c r="AI553" t="s">
        <v>544</v>
      </c>
      <c r="AJ553" t="s">
        <v>708</v>
      </c>
      <c r="AK553">
        <v>2</v>
      </c>
      <c r="AL553" t="s">
        <v>236</v>
      </c>
      <c r="AM553" s="10">
        <v>1</v>
      </c>
      <c r="AN553">
        <f>(Table1[[#This Row],[HEG_expr_score]]-MIN(Table1[HEG_expr_score]))/(MAX(Table1[HEG_expr_score])-MIN(Table1[HEG_expr_score]))</f>
        <v>0.33333333333333331</v>
      </c>
      <c r="AO553">
        <f t="shared" si="8"/>
        <v>3.6077597749903059</v>
      </c>
      <c r="AP553">
        <v>359</v>
      </c>
    </row>
    <row r="554" spans="1:42" hidden="1" x14ac:dyDescent="0.3">
      <c r="A554">
        <v>174022</v>
      </c>
      <c r="B554" t="s">
        <v>2932</v>
      </c>
      <c r="C554">
        <f>LEN(Table1[[#This Row],[TCE_sequence]])</f>
        <v>15</v>
      </c>
      <c r="D554" t="s">
        <v>27</v>
      </c>
      <c r="E554">
        <v>1</v>
      </c>
      <c r="F554">
        <f>LOG10(Table1[[#This Row],[Mtb_NP_Prtn_count]]+1)</f>
        <v>0.3010299956639812</v>
      </c>
      <c r="G554">
        <f>(Table1[[#This Row],[log_Mtb_NP_Prtn_count]]-MIN(Table1[log_Mtb_NP_Prtn_count]))/(MAX(Table1[log_Mtb_NP_Prtn_count])-MIN(Table1[log_Mtb_NP_Prtn_count]))</f>
        <v>0.23137821315975918</v>
      </c>
      <c r="H554" t="s">
        <v>314</v>
      </c>
      <c r="I554">
        <v>1</v>
      </c>
      <c r="J554" t="s">
        <v>82</v>
      </c>
      <c r="K554">
        <v>0</v>
      </c>
      <c r="L554" t="s">
        <v>82</v>
      </c>
      <c r="M554">
        <v>0</v>
      </c>
      <c r="N554" t="s">
        <v>495</v>
      </c>
      <c r="O554" t="s">
        <v>496</v>
      </c>
      <c r="P554" t="s">
        <v>496</v>
      </c>
      <c r="Q554" t="s">
        <v>496</v>
      </c>
      <c r="R554" t="s">
        <v>409</v>
      </c>
      <c r="S554">
        <v>1</v>
      </c>
      <c r="T554">
        <f>LOG10(Table1[[#This Row],[Locus_count]]+1)</f>
        <v>0.3010299956639812</v>
      </c>
      <c r="U554">
        <f>(Table1[[#This Row],[log_Locus_count]]-MIN(Table1[log_Locus_count]))/(MAX(Table1[log_Locus_count])-MIN(Table1[log_Locus_count]))</f>
        <v>0.33333333333333337</v>
      </c>
      <c r="V554" t="s">
        <v>1145</v>
      </c>
      <c r="W554">
        <v>1</v>
      </c>
      <c r="X554">
        <f>LOG10(Table1[[#This Row],[Alleles_count]]+1)</f>
        <v>0.3010299956639812</v>
      </c>
      <c r="Y554">
        <f>(Table1[[#This Row],[log_Alleles_count]]-MIN(Table1[log_Alleles_count]))/(MAX(Table1[log_Alleles_count])-MIN(Table1[log_Alleles_count]))</f>
        <v>0.14804095548293261</v>
      </c>
      <c r="Z554">
        <v>0</v>
      </c>
      <c r="AA554">
        <v>0</v>
      </c>
      <c r="AB554">
        <v>0</v>
      </c>
      <c r="AC554">
        <v>0</v>
      </c>
      <c r="AD554" t="s">
        <v>2933</v>
      </c>
      <c r="AE554" t="s">
        <v>2934</v>
      </c>
      <c r="AF554">
        <v>2</v>
      </c>
      <c r="AG554">
        <v>0.99270000000000003</v>
      </c>
      <c r="AH554" t="s">
        <v>530</v>
      </c>
      <c r="AI554" t="s">
        <v>314</v>
      </c>
      <c r="AJ554" t="s">
        <v>2935</v>
      </c>
      <c r="AK554">
        <v>1</v>
      </c>
      <c r="AL554" t="s">
        <v>236</v>
      </c>
      <c r="AM554" s="12">
        <v>1</v>
      </c>
      <c r="AN554">
        <f>(Table1[[#This Row],[HEG_expr_score]]-MIN(Table1[HEG_expr_score]))/(MAX(Table1[HEG_expr_score])-MIN(Table1[HEG_expr_score]))</f>
        <v>0.33333333333333331</v>
      </c>
      <c r="AO554">
        <f t="shared" si="8"/>
        <v>2.0387858353093584</v>
      </c>
      <c r="AP554">
        <v>577</v>
      </c>
    </row>
    <row r="555" spans="1:42" hidden="1" x14ac:dyDescent="0.3">
      <c r="A555">
        <v>174023</v>
      </c>
      <c r="B555" t="s">
        <v>532</v>
      </c>
      <c r="C555">
        <f>LEN(Table1[[#This Row],[TCE_sequence]])</f>
        <v>15</v>
      </c>
      <c r="D555" t="s">
        <v>27</v>
      </c>
      <c r="E555">
        <v>1</v>
      </c>
      <c r="F555">
        <f>LOG10(Table1[[#This Row],[Mtb_NP_Prtn_count]]+1)</f>
        <v>0.3010299956639812</v>
      </c>
      <c r="G555">
        <f>(Table1[[#This Row],[log_Mtb_NP_Prtn_count]]-MIN(Table1[log_Mtb_NP_Prtn_count]))/(MAX(Table1[log_Mtb_NP_Prtn_count])-MIN(Table1[log_Mtb_NP_Prtn_count]))</f>
        <v>0.23137821315975918</v>
      </c>
      <c r="H555" t="s">
        <v>314</v>
      </c>
      <c r="I555">
        <v>1</v>
      </c>
      <c r="J555" t="s">
        <v>82</v>
      </c>
      <c r="K555">
        <v>0</v>
      </c>
      <c r="L555" t="s">
        <v>82</v>
      </c>
      <c r="M555">
        <v>0</v>
      </c>
      <c r="N555" t="s">
        <v>495</v>
      </c>
      <c r="O555" t="s">
        <v>496</v>
      </c>
      <c r="P555" t="s">
        <v>496</v>
      </c>
      <c r="Q555" t="s">
        <v>496</v>
      </c>
      <c r="R555" t="s">
        <v>409</v>
      </c>
      <c r="S555">
        <v>1</v>
      </c>
      <c r="T555">
        <f>LOG10(Table1[[#This Row],[Locus_count]]+1)</f>
        <v>0.3010299956639812</v>
      </c>
      <c r="U555">
        <f>(Table1[[#This Row],[log_Locus_count]]-MIN(Table1[log_Locus_count]))/(MAX(Table1[log_Locus_count])-MIN(Table1[log_Locus_count]))</f>
        <v>0.33333333333333337</v>
      </c>
      <c r="V555" t="s">
        <v>533</v>
      </c>
      <c r="W555">
        <v>17</v>
      </c>
      <c r="X555">
        <f>LOG10(Table1[[#This Row],[Alleles_count]]+1)</f>
        <v>1.255272505103306</v>
      </c>
      <c r="Y555">
        <f>(Table1[[#This Row],[log_Alleles_count]]-MIN(Table1[log_Alleles_count]))/(MAX(Table1[log_Alleles_count])-MIN(Table1[log_Alleles_count]))</f>
        <v>0.61731968150568906</v>
      </c>
      <c r="Z555">
        <v>0.2616</v>
      </c>
      <c r="AA555">
        <v>0.20030000000000001</v>
      </c>
      <c r="AB555">
        <v>0.1542</v>
      </c>
      <c r="AC555">
        <v>0.1321</v>
      </c>
      <c r="AD555" t="s">
        <v>82</v>
      </c>
      <c r="AE555" t="s">
        <v>82</v>
      </c>
      <c r="AF555">
        <v>0</v>
      </c>
      <c r="AG555">
        <v>0.99270000000000003</v>
      </c>
      <c r="AH555" t="s">
        <v>530</v>
      </c>
      <c r="AI555" t="s">
        <v>314</v>
      </c>
      <c r="AJ555" t="s">
        <v>534</v>
      </c>
      <c r="AK555">
        <v>1</v>
      </c>
      <c r="AL555" t="s">
        <v>236</v>
      </c>
      <c r="AM555" s="12">
        <v>1</v>
      </c>
      <c r="AN555">
        <f>(Table1[[#This Row],[HEG_expr_score]]-MIN(Table1[HEG_expr_score]))/(MAX(Table1[HEG_expr_score])-MIN(Table1[HEG_expr_score]))</f>
        <v>0.33333333333333331</v>
      </c>
      <c r="AO555">
        <f t="shared" si="8"/>
        <v>2.7696645613321151</v>
      </c>
      <c r="AP555">
        <v>503</v>
      </c>
    </row>
    <row r="556" spans="1:42" hidden="1" x14ac:dyDescent="0.3">
      <c r="A556">
        <v>174025</v>
      </c>
      <c r="B556" t="s">
        <v>2242</v>
      </c>
      <c r="C556">
        <f>LEN(Table1[[#This Row],[TCE_sequence]])</f>
        <v>15</v>
      </c>
      <c r="D556" t="s">
        <v>27</v>
      </c>
      <c r="E556">
        <v>1</v>
      </c>
      <c r="F556">
        <f>LOG10(Table1[[#This Row],[Mtb_NP_Prtn_count]]+1)</f>
        <v>0.3010299956639812</v>
      </c>
      <c r="G556">
        <f>(Table1[[#This Row],[log_Mtb_NP_Prtn_count]]-MIN(Table1[log_Mtb_NP_Prtn_count]))/(MAX(Table1[log_Mtb_NP_Prtn_count])-MIN(Table1[log_Mtb_NP_Prtn_count]))</f>
        <v>0.23137821315975918</v>
      </c>
      <c r="H556" t="s">
        <v>314</v>
      </c>
      <c r="I556">
        <v>1</v>
      </c>
      <c r="J556" t="s">
        <v>82</v>
      </c>
      <c r="K556">
        <v>0</v>
      </c>
      <c r="L556" t="s">
        <v>82</v>
      </c>
      <c r="M556">
        <v>0</v>
      </c>
      <c r="N556" t="s">
        <v>495</v>
      </c>
      <c r="O556" t="s">
        <v>496</v>
      </c>
      <c r="P556" t="s">
        <v>496</v>
      </c>
      <c r="Q556" t="s">
        <v>496</v>
      </c>
      <c r="R556" t="s">
        <v>419</v>
      </c>
      <c r="S556">
        <v>3</v>
      </c>
      <c r="T556">
        <f>LOG10(Table1[[#This Row],[Locus_count]]+1)</f>
        <v>0.6020599913279624</v>
      </c>
      <c r="U556">
        <f>(Table1[[#This Row],[log_Locus_count]]-MIN(Table1[log_Locus_count]))/(MAX(Table1[log_Locus_count])-MIN(Table1[log_Locus_count]))</f>
        <v>0.66666666666666674</v>
      </c>
      <c r="V556" t="s">
        <v>2243</v>
      </c>
      <c r="W556">
        <v>23</v>
      </c>
      <c r="X556">
        <f>LOG10(Table1[[#This Row],[Alleles_count]]+1)</f>
        <v>1.3802112417116059</v>
      </c>
      <c r="Y556">
        <f>(Table1[[#This Row],[log_Alleles_count]]-MIN(Table1[log_Alleles_count]))/(MAX(Table1[log_Alleles_count])-MIN(Table1[log_Alleles_count]))</f>
        <v>0.67876222946017606</v>
      </c>
      <c r="Z556">
        <v>0.83020000000000005</v>
      </c>
      <c r="AA556">
        <v>0.82189999999999996</v>
      </c>
      <c r="AB556">
        <v>0.66830000000000001</v>
      </c>
      <c r="AC556">
        <v>0.62909999999999999</v>
      </c>
      <c r="AD556" t="s">
        <v>82</v>
      </c>
      <c r="AE556" t="s">
        <v>82</v>
      </c>
      <c r="AF556">
        <v>0</v>
      </c>
      <c r="AG556">
        <v>0.99270000000000003</v>
      </c>
      <c r="AH556" t="s">
        <v>530</v>
      </c>
      <c r="AI556" t="s">
        <v>314</v>
      </c>
      <c r="AJ556" t="s">
        <v>2130</v>
      </c>
      <c r="AK556">
        <v>1</v>
      </c>
      <c r="AL556" t="s">
        <v>236</v>
      </c>
      <c r="AM556" s="10">
        <v>1</v>
      </c>
      <c r="AN556">
        <f>(Table1[[#This Row],[HEG_expr_score]]-MIN(Table1[HEG_expr_score]))/(MAX(Table1[HEG_expr_score])-MIN(Table1[HEG_expr_score]))</f>
        <v>0.33333333333333331</v>
      </c>
      <c r="AO556">
        <f t="shared" si="8"/>
        <v>3.7330404426199357</v>
      </c>
      <c r="AP556">
        <v>336</v>
      </c>
    </row>
    <row r="557" spans="1:42" hidden="1" x14ac:dyDescent="0.3">
      <c r="A557">
        <v>174182</v>
      </c>
      <c r="B557" t="s">
        <v>2549</v>
      </c>
      <c r="C557">
        <f>LEN(Table1[[#This Row],[TCE_sequence]])</f>
        <v>9</v>
      </c>
      <c r="D557" t="s">
        <v>2550</v>
      </c>
      <c r="E557">
        <v>2</v>
      </c>
      <c r="F557">
        <f>LOG10(Table1[[#This Row],[Mtb_NP_Prtn_count]]+1)</f>
        <v>0.47712125471966244</v>
      </c>
      <c r="G557">
        <f>(Table1[[#This Row],[log_Mtb_NP_Prtn_count]]-MIN(Table1[log_Mtb_NP_Prtn_count]))/(MAX(Table1[log_Mtb_NP_Prtn_count])-MIN(Table1[log_Mtb_NP_Prtn_count]))</f>
        <v>0.36672579134208461</v>
      </c>
      <c r="H557" t="s">
        <v>2551</v>
      </c>
      <c r="I557">
        <v>2</v>
      </c>
      <c r="J557" t="s">
        <v>2552</v>
      </c>
      <c r="K557">
        <v>1</v>
      </c>
      <c r="L557" t="s">
        <v>82</v>
      </c>
      <c r="M557">
        <v>0</v>
      </c>
      <c r="N557" t="s">
        <v>496</v>
      </c>
      <c r="O557" t="s">
        <v>495</v>
      </c>
      <c r="P557" t="s">
        <v>496</v>
      </c>
      <c r="Q557" t="s">
        <v>496</v>
      </c>
      <c r="R557" t="s">
        <v>383</v>
      </c>
      <c r="S557">
        <v>1</v>
      </c>
      <c r="T557">
        <f>LOG10(Table1[[#This Row],[Locus_count]]+1)</f>
        <v>0.3010299956639812</v>
      </c>
      <c r="U557">
        <f>(Table1[[#This Row],[log_Locus_count]]-MIN(Table1[log_Locus_count]))/(MAX(Table1[log_Locus_count])-MIN(Table1[log_Locus_count]))</f>
        <v>0.33333333333333337</v>
      </c>
      <c r="V557" t="s">
        <v>2553</v>
      </c>
      <c r="W557">
        <v>3</v>
      </c>
      <c r="X557">
        <f>LOG10(Table1[[#This Row],[Alleles_count]]+1)</f>
        <v>0.6020599913279624</v>
      </c>
      <c r="Y557">
        <f>(Table1[[#This Row],[log_Alleles_count]]-MIN(Table1[log_Alleles_count]))/(MAX(Table1[log_Alleles_count])-MIN(Table1[log_Alleles_count]))</f>
        <v>0.29608191096586522</v>
      </c>
      <c r="Z557">
        <v>0.42530000000000001</v>
      </c>
      <c r="AA557">
        <v>0.2215</v>
      </c>
      <c r="AB557">
        <v>0.2099</v>
      </c>
      <c r="AC557">
        <v>0.33460000000000001</v>
      </c>
      <c r="AD557" t="s">
        <v>82</v>
      </c>
      <c r="AE557" t="s">
        <v>82</v>
      </c>
      <c r="AF557">
        <v>0</v>
      </c>
      <c r="AG557">
        <v>0.99629999999999996</v>
      </c>
      <c r="AH557" t="s">
        <v>2554</v>
      </c>
      <c r="AI557" t="s">
        <v>364</v>
      </c>
      <c r="AJ557" t="s">
        <v>2555</v>
      </c>
      <c r="AK557">
        <v>1</v>
      </c>
      <c r="AL557" t="s">
        <v>238</v>
      </c>
      <c r="AM557" s="12">
        <v>2</v>
      </c>
      <c r="AN557">
        <f>(Table1[[#This Row],[HEG_expr_score]]-MIN(Table1[HEG_expr_score]))/(MAX(Table1[HEG_expr_score])-MIN(Table1[HEG_expr_score]))</f>
        <v>0.66666666666666663</v>
      </c>
      <c r="AO557">
        <f t="shared" si="8"/>
        <v>3.0844077023079497</v>
      </c>
      <c r="AP557">
        <v>462</v>
      </c>
    </row>
    <row r="558" spans="1:42" hidden="1" x14ac:dyDescent="0.3">
      <c r="A558">
        <v>180067</v>
      </c>
      <c r="B558" t="s">
        <v>2117</v>
      </c>
      <c r="C558">
        <f>LEN(Table1[[#This Row],[TCE_sequence]])</f>
        <v>10</v>
      </c>
      <c r="D558" t="s">
        <v>27</v>
      </c>
      <c r="E558">
        <v>1</v>
      </c>
      <c r="F558">
        <f>LOG10(Table1[[#This Row],[Mtb_NP_Prtn_count]]+1)</f>
        <v>0.3010299956639812</v>
      </c>
      <c r="G558">
        <f>(Table1[[#This Row],[log_Mtb_NP_Prtn_count]]-MIN(Table1[log_Mtb_NP_Prtn_count]))/(MAX(Table1[log_Mtb_NP_Prtn_count])-MIN(Table1[log_Mtb_NP_Prtn_count]))</f>
        <v>0.23137821315975918</v>
      </c>
      <c r="H558" t="s">
        <v>314</v>
      </c>
      <c r="I558">
        <v>1</v>
      </c>
      <c r="J558" t="s">
        <v>82</v>
      </c>
      <c r="K558">
        <v>0</v>
      </c>
      <c r="L558" t="s">
        <v>2118</v>
      </c>
      <c r="M558">
        <v>1</v>
      </c>
      <c r="N558" t="s">
        <v>496</v>
      </c>
      <c r="O558" t="s">
        <v>496</v>
      </c>
      <c r="P558" t="s">
        <v>495</v>
      </c>
      <c r="Q558" t="s">
        <v>496</v>
      </c>
      <c r="R558" t="s">
        <v>428</v>
      </c>
      <c r="S558">
        <v>3</v>
      </c>
      <c r="T558">
        <f>LOG10(Table1[[#This Row],[Locus_count]]+1)</f>
        <v>0.6020599913279624</v>
      </c>
      <c r="U558">
        <f>(Table1[[#This Row],[log_Locus_count]]-MIN(Table1[log_Locus_count]))/(MAX(Table1[log_Locus_count])-MIN(Table1[log_Locus_count]))</f>
        <v>0.66666666666666674</v>
      </c>
      <c r="V558" t="s">
        <v>2119</v>
      </c>
      <c r="W558">
        <v>35</v>
      </c>
      <c r="X558">
        <f>LOG10(Table1[[#This Row],[Alleles_count]]+1)</f>
        <v>1.5563025007672873</v>
      </c>
      <c r="Y558">
        <f>(Table1[[#This Row],[log_Alleles_count]]-MIN(Table1[log_Alleles_count]))/(MAX(Table1[log_Alleles_count])-MIN(Table1[log_Alleles_count]))</f>
        <v>0.76536063698862167</v>
      </c>
      <c r="Z558">
        <v>0.99990000000000001</v>
      </c>
      <c r="AA558">
        <v>0.997</v>
      </c>
      <c r="AB558">
        <v>0.90380000000000005</v>
      </c>
      <c r="AC558">
        <v>0.62039999999999995</v>
      </c>
      <c r="AD558" t="s">
        <v>82</v>
      </c>
      <c r="AE558" t="s">
        <v>82</v>
      </c>
      <c r="AF558">
        <v>0</v>
      </c>
      <c r="AG558">
        <v>0.99270000000000003</v>
      </c>
      <c r="AH558" t="s">
        <v>530</v>
      </c>
      <c r="AI558" t="s">
        <v>314</v>
      </c>
      <c r="AJ558" t="s">
        <v>2120</v>
      </c>
      <c r="AK558">
        <v>1</v>
      </c>
      <c r="AL558" t="s">
        <v>236</v>
      </c>
      <c r="AM558" s="12">
        <v>1</v>
      </c>
      <c r="AN558">
        <f>(Table1[[#This Row],[HEG_expr_score]]-MIN(Table1[HEG_expr_score]))/(MAX(Table1[HEG_expr_score])-MIN(Table1[HEG_expr_score]))</f>
        <v>0.33333333333333331</v>
      </c>
      <c r="AO558">
        <f t="shared" si="8"/>
        <v>3.9893388501483815</v>
      </c>
      <c r="AP558">
        <v>286</v>
      </c>
    </row>
    <row r="559" spans="1:42" hidden="1" x14ac:dyDescent="0.3">
      <c r="A559">
        <v>180068</v>
      </c>
      <c r="B559" t="s">
        <v>2820</v>
      </c>
      <c r="C559">
        <f>LEN(Table1[[#This Row],[TCE_sequence]])</f>
        <v>8</v>
      </c>
      <c r="D559" t="s">
        <v>2821</v>
      </c>
      <c r="E559">
        <v>3</v>
      </c>
      <c r="F559">
        <f>LOG10(Table1[[#This Row],[Mtb_NP_Prtn_count]]+1)</f>
        <v>0.6020599913279624</v>
      </c>
      <c r="G559">
        <f>(Table1[[#This Row],[log_Mtb_NP_Prtn_count]]-MIN(Table1[log_Mtb_NP_Prtn_count]))/(MAX(Table1[log_Mtb_NP_Prtn_count])-MIN(Table1[log_Mtb_NP_Prtn_count]))</f>
        <v>0.46275642631951835</v>
      </c>
      <c r="H559" t="s">
        <v>2822</v>
      </c>
      <c r="I559">
        <v>2</v>
      </c>
      <c r="J559" t="s">
        <v>82</v>
      </c>
      <c r="K559">
        <v>0</v>
      </c>
      <c r="L559" t="s">
        <v>1519</v>
      </c>
      <c r="M559">
        <v>1</v>
      </c>
      <c r="N559" t="s">
        <v>496</v>
      </c>
      <c r="O559" t="s">
        <v>496</v>
      </c>
      <c r="P559" t="s">
        <v>495</v>
      </c>
      <c r="Q559" t="s">
        <v>496</v>
      </c>
      <c r="R559" t="s">
        <v>410</v>
      </c>
      <c r="S559">
        <v>1</v>
      </c>
      <c r="T559">
        <f>LOG10(Table1[[#This Row],[Locus_count]]+1)</f>
        <v>0.3010299956639812</v>
      </c>
      <c r="U559">
        <f>(Table1[[#This Row],[log_Locus_count]]-MIN(Table1[log_Locus_count]))/(MAX(Table1[log_Locus_count])-MIN(Table1[log_Locus_count]))</f>
        <v>0.33333333333333337</v>
      </c>
      <c r="V559" t="s">
        <v>2823</v>
      </c>
      <c r="W559">
        <v>2</v>
      </c>
      <c r="X559">
        <f>LOG10(Table1[[#This Row],[Alleles_count]]+1)</f>
        <v>0.47712125471966244</v>
      </c>
      <c r="Y559">
        <f>(Table1[[#This Row],[log_Alleles_count]]-MIN(Table1[log_Alleles_count]))/(MAX(Table1[log_Alleles_count])-MIN(Table1[log_Alleles_count]))</f>
        <v>0.23463936301137822</v>
      </c>
      <c r="Z559">
        <v>0.14380000000000001</v>
      </c>
      <c r="AA559">
        <v>5.0299999999999997E-2</v>
      </c>
      <c r="AB559">
        <v>3.32E-2</v>
      </c>
      <c r="AC559">
        <v>2.4799999999999999E-2</v>
      </c>
      <c r="AD559" t="s">
        <v>82</v>
      </c>
      <c r="AE559" t="s">
        <v>82</v>
      </c>
      <c r="AF559">
        <v>0</v>
      </c>
      <c r="AG559">
        <v>1</v>
      </c>
      <c r="AH559" t="s">
        <v>2824</v>
      </c>
      <c r="AI559" t="s">
        <v>2825</v>
      </c>
      <c r="AJ559" t="s">
        <v>2826</v>
      </c>
      <c r="AK559">
        <v>2</v>
      </c>
      <c r="AL559" t="s">
        <v>236</v>
      </c>
      <c r="AM559" s="12">
        <v>1</v>
      </c>
      <c r="AN559">
        <f>(Table1[[#This Row],[HEG_expr_score]]-MIN(Table1[HEG_expr_score]))/(MAX(Table1[HEG_expr_score])-MIN(Table1[HEG_expr_score]))</f>
        <v>0.33333333333333331</v>
      </c>
      <c r="AO559">
        <f t="shared" si="8"/>
        <v>2.5078624559975631</v>
      </c>
      <c r="AP559">
        <v>543</v>
      </c>
    </row>
    <row r="560" spans="1:42" hidden="1" x14ac:dyDescent="0.3">
      <c r="A560">
        <v>180077</v>
      </c>
      <c r="B560" s="39" t="s">
        <v>2657</v>
      </c>
      <c r="C560">
        <f>LEN(Table1[[#This Row],[TCE_sequence]])</f>
        <v>9</v>
      </c>
      <c r="D560" t="s">
        <v>2658</v>
      </c>
      <c r="E560">
        <v>19</v>
      </c>
      <c r="F560">
        <f>LOG10(Table1[[#This Row],[Mtb_NP_Prtn_count]]+1)</f>
        <v>1.3010299956639813</v>
      </c>
      <c r="G560">
        <f>(Table1[[#This Row],[log_Mtb_NP_Prtn_count]]-MIN(Table1[log_Mtb_NP_Prtn_count]))/(MAX(Table1[log_Mtb_NP_Prtn_count])-MIN(Table1[log_Mtb_NP_Prtn_count]))</f>
        <v>1</v>
      </c>
      <c r="H560" t="s">
        <v>2659</v>
      </c>
      <c r="I560">
        <v>20</v>
      </c>
      <c r="J560" t="s">
        <v>82</v>
      </c>
      <c r="K560">
        <v>0</v>
      </c>
      <c r="L560" t="s">
        <v>2660</v>
      </c>
      <c r="M560">
        <v>3</v>
      </c>
      <c r="N560" t="s">
        <v>496</v>
      </c>
      <c r="O560" t="s">
        <v>496</v>
      </c>
      <c r="P560" t="s">
        <v>495</v>
      </c>
      <c r="Q560" t="s">
        <v>496</v>
      </c>
      <c r="R560" t="s">
        <v>410</v>
      </c>
      <c r="S560">
        <v>1</v>
      </c>
      <c r="T560">
        <f>LOG10(Table1[[#This Row],[Locus_count]]+1)</f>
        <v>0.3010299956639812</v>
      </c>
      <c r="U560">
        <f>(Table1[[#This Row],[log_Locus_count]]-MIN(Table1[log_Locus_count]))/(MAX(Table1[log_Locus_count])-MIN(Table1[log_Locus_count]))</f>
        <v>0.33333333333333337</v>
      </c>
      <c r="V560" t="s">
        <v>1061</v>
      </c>
      <c r="W560">
        <v>1</v>
      </c>
      <c r="X560">
        <f>LOG10(Table1[[#This Row],[Alleles_count]]+1)</f>
        <v>0.3010299956639812</v>
      </c>
      <c r="Y560">
        <f>(Table1[[#This Row],[log_Alleles_count]]-MIN(Table1[log_Alleles_count]))/(MAX(Table1[log_Alleles_count])-MIN(Table1[log_Alleles_count]))</f>
        <v>0.14804095548293261</v>
      </c>
      <c r="Z560">
        <v>1.6899999999999998E-2</v>
      </c>
      <c r="AA560">
        <v>1.24E-2</v>
      </c>
      <c r="AB560">
        <v>2E-3</v>
      </c>
      <c r="AC560">
        <v>0</v>
      </c>
      <c r="AD560" t="s">
        <v>82</v>
      </c>
      <c r="AE560" t="s">
        <v>82</v>
      </c>
      <c r="AF560">
        <v>0</v>
      </c>
      <c r="AG560">
        <v>1</v>
      </c>
      <c r="AH560" t="s">
        <v>2661</v>
      </c>
      <c r="AI560" t="s">
        <v>2662</v>
      </c>
      <c r="AJ560" t="s">
        <v>2663</v>
      </c>
      <c r="AK560">
        <v>12</v>
      </c>
      <c r="AL560" t="s">
        <v>236</v>
      </c>
      <c r="AM560" s="10">
        <v>1</v>
      </c>
      <c r="AN560">
        <f>(Table1[[#This Row],[HEG_expr_score]]-MIN(Table1[HEG_expr_score]))/(MAX(Table1[HEG_expr_score])-MIN(Table1[HEG_expr_score]))</f>
        <v>0.33333333333333331</v>
      </c>
      <c r="AO560">
        <f t="shared" si="8"/>
        <v>2.8316076221495998</v>
      </c>
      <c r="AP560">
        <v>495</v>
      </c>
    </row>
    <row r="561" spans="1:42" hidden="1" x14ac:dyDescent="0.3">
      <c r="A561">
        <v>180078</v>
      </c>
      <c r="B561" t="s">
        <v>1838</v>
      </c>
      <c r="C561">
        <f>LEN(Table1[[#This Row],[TCE_sequence]])</f>
        <v>9</v>
      </c>
      <c r="D561" t="s">
        <v>520</v>
      </c>
      <c r="E561">
        <v>2</v>
      </c>
      <c r="F561">
        <f>LOG10(Table1[[#This Row],[Mtb_NP_Prtn_count]]+1)</f>
        <v>0.47712125471966244</v>
      </c>
      <c r="G561">
        <f>(Table1[[#This Row],[log_Mtb_NP_Prtn_count]]-MIN(Table1[log_Mtb_NP_Prtn_count]))/(MAX(Table1[log_Mtb_NP_Prtn_count])-MIN(Table1[log_Mtb_NP_Prtn_count]))</f>
        <v>0.36672579134208461</v>
      </c>
      <c r="H561" t="s">
        <v>521</v>
      </c>
      <c r="I561">
        <v>2</v>
      </c>
      <c r="J561" t="s">
        <v>1839</v>
      </c>
      <c r="K561">
        <v>11</v>
      </c>
      <c r="L561" t="s">
        <v>82</v>
      </c>
      <c r="M561">
        <v>0</v>
      </c>
      <c r="N561" t="s">
        <v>496</v>
      </c>
      <c r="O561" t="s">
        <v>495</v>
      </c>
      <c r="P561" t="s">
        <v>496</v>
      </c>
      <c r="Q561" t="s">
        <v>496</v>
      </c>
      <c r="R561" t="s">
        <v>396</v>
      </c>
      <c r="S561">
        <v>4</v>
      </c>
      <c r="T561">
        <f>LOG10(Table1[[#This Row],[Locus_count]]+1)</f>
        <v>0.69897000433601886</v>
      </c>
      <c r="U561">
        <f>(Table1[[#This Row],[log_Locus_count]]-MIN(Table1[log_Locus_count]))/(MAX(Table1[log_Locus_count])-MIN(Table1[log_Locus_count]))</f>
        <v>0.77397603162912088</v>
      </c>
      <c r="V561" t="s">
        <v>1840</v>
      </c>
      <c r="W561">
        <v>38</v>
      </c>
      <c r="X561">
        <f>LOG10(Table1[[#This Row],[Alleles_count]]+1)</f>
        <v>1.5910646070264991</v>
      </c>
      <c r="Y561">
        <f>(Table1[[#This Row],[log_Alleles_count]]-MIN(Table1[log_Alleles_count]))/(MAX(Table1[log_Alleles_count])-MIN(Table1[log_Alleles_count]))</f>
        <v>0.78245599459197934</v>
      </c>
      <c r="Z561">
        <v>0.99709999999999999</v>
      </c>
      <c r="AA561">
        <v>0.99739999999999995</v>
      </c>
      <c r="AB561">
        <v>0.99629999999999996</v>
      </c>
      <c r="AC561">
        <v>0.71630000000000005</v>
      </c>
      <c r="AD561" t="s">
        <v>82</v>
      </c>
      <c r="AE561" t="s">
        <v>82</v>
      </c>
      <c r="AF561">
        <v>0</v>
      </c>
      <c r="AG561">
        <v>1</v>
      </c>
      <c r="AH561" t="s">
        <v>1841</v>
      </c>
      <c r="AI561" t="s">
        <v>573</v>
      </c>
      <c r="AJ561" t="s">
        <v>1842</v>
      </c>
      <c r="AK561">
        <v>2</v>
      </c>
      <c r="AL561" t="s">
        <v>236</v>
      </c>
      <c r="AM561" s="12">
        <v>1</v>
      </c>
      <c r="AN561">
        <f>(Table1[[#This Row],[HEG_expr_score]]-MIN(Table1[HEG_expr_score]))/(MAX(Table1[HEG_expr_score])-MIN(Table1[HEG_expr_score]))</f>
        <v>0.33333333333333331</v>
      </c>
      <c r="AO561">
        <f t="shared" si="8"/>
        <v>4.2535911508965176</v>
      </c>
      <c r="AP561">
        <v>188</v>
      </c>
    </row>
    <row r="562" spans="1:42" hidden="1" x14ac:dyDescent="0.3">
      <c r="A562">
        <v>181114</v>
      </c>
      <c r="B562" t="s">
        <v>3020</v>
      </c>
      <c r="C562">
        <f>LEN(Table1[[#This Row],[TCE_sequence]])</f>
        <v>11</v>
      </c>
      <c r="D562" t="s">
        <v>100</v>
      </c>
      <c r="E562">
        <v>1</v>
      </c>
      <c r="F562">
        <f>LOG10(Table1[[#This Row],[Mtb_NP_Prtn_count]]+1)</f>
        <v>0.3010299956639812</v>
      </c>
      <c r="G562">
        <f>(Table1[[#This Row],[log_Mtb_NP_Prtn_count]]-MIN(Table1[log_Mtb_NP_Prtn_count]))/(MAX(Table1[log_Mtb_NP_Prtn_count])-MIN(Table1[log_Mtb_NP_Prtn_count]))</f>
        <v>0.23137821315975918</v>
      </c>
      <c r="H562" t="s">
        <v>2486</v>
      </c>
      <c r="I562">
        <v>1</v>
      </c>
      <c r="J562" t="s">
        <v>82</v>
      </c>
      <c r="K562">
        <v>0</v>
      </c>
      <c r="L562" t="s">
        <v>82</v>
      </c>
      <c r="M562">
        <v>0</v>
      </c>
      <c r="N562" t="s">
        <v>495</v>
      </c>
      <c r="O562" t="s">
        <v>496</v>
      </c>
      <c r="P562" t="s">
        <v>496</v>
      </c>
      <c r="Q562" t="s">
        <v>496</v>
      </c>
      <c r="R562" t="s">
        <v>82</v>
      </c>
      <c r="S562">
        <v>0</v>
      </c>
      <c r="T562">
        <f>LOG10(Table1[[#This Row],[Locus_count]]+1)</f>
        <v>0</v>
      </c>
      <c r="U562">
        <f>(Table1[[#This Row],[log_Locus_count]]-MIN(Table1[log_Locus_count]))/(MAX(Table1[log_Locus_count])-MIN(Table1[log_Locus_count]))</f>
        <v>0</v>
      </c>
      <c r="V562" t="s">
        <v>82</v>
      </c>
      <c r="W562">
        <v>0</v>
      </c>
      <c r="X562">
        <f>LOG10(Table1[[#This Row],[Alleles_count]]+1)</f>
        <v>0</v>
      </c>
      <c r="Y562">
        <f>(Table1[[#This Row],[log_Alleles_count]]-MIN(Table1[log_Alleles_count]))/(MAX(Table1[log_Alleles_count])-MIN(Table1[log_Alleles_count]))</f>
        <v>0</v>
      </c>
      <c r="Z562">
        <v>0</v>
      </c>
      <c r="AA562">
        <v>0</v>
      </c>
      <c r="AB562">
        <v>0</v>
      </c>
      <c r="AC562">
        <v>0</v>
      </c>
      <c r="AD562" t="s">
        <v>82</v>
      </c>
      <c r="AE562" t="s">
        <v>82</v>
      </c>
      <c r="AF562">
        <v>0</v>
      </c>
      <c r="AG562">
        <v>0.96699999999999997</v>
      </c>
      <c r="AH562" t="s">
        <v>629</v>
      </c>
      <c r="AI562" t="s">
        <v>82</v>
      </c>
      <c r="AJ562" t="s">
        <v>82</v>
      </c>
      <c r="AK562">
        <v>0</v>
      </c>
      <c r="AL562" t="s">
        <v>82</v>
      </c>
      <c r="AM562" s="12">
        <v>0</v>
      </c>
      <c r="AN562">
        <f>(Table1[[#This Row],[HEG_expr_score]]-MIN(Table1[HEG_expr_score]))/(MAX(Table1[HEG_expr_score])-MIN(Table1[HEG_expr_score]))</f>
        <v>0</v>
      </c>
      <c r="AO562">
        <f t="shared" si="8"/>
        <v>1.1983782131597591</v>
      </c>
      <c r="AP562">
        <v>608</v>
      </c>
    </row>
    <row r="563" spans="1:42" hidden="1" x14ac:dyDescent="0.3">
      <c r="A563">
        <v>181130</v>
      </c>
      <c r="B563" t="s">
        <v>2485</v>
      </c>
      <c r="C563">
        <f>LEN(Table1[[#This Row],[TCE_sequence]])</f>
        <v>19</v>
      </c>
      <c r="D563" t="s">
        <v>100</v>
      </c>
      <c r="E563">
        <v>1</v>
      </c>
      <c r="F563">
        <f>LOG10(Table1[[#This Row],[Mtb_NP_Prtn_count]]+1)</f>
        <v>0.3010299956639812</v>
      </c>
      <c r="G563">
        <f>(Table1[[#This Row],[log_Mtb_NP_Prtn_count]]-MIN(Table1[log_Mtb_NP_Prtn_count]))/(MAX(Table1[log_Mtb_NP_Prtn_count])-MIN(Table1[log_Mtb_NP_Prtn_count]))</f>
        <v>0.23137821315975918</v>
      </c>
      <c r="H563" t="s">
        <v>2486</v>
      </c>
      <c r="I563">
        <v>1</v>
      </c>
      <c r="J563" t="s">
        <v>82</v>
      </c>
      <c r="K563">
        <v>0</v>
      </c>
      <c r="L563" t="s">
        <v>82</v>
      </c>
      <c r="M563">
        <v>0</v>
      </c>
      <c r="N563" t="s">
        <v>495</v>
      </c>
      <c r="O563" t="s">
        <v>496</v>
      </c>
      <c r="P563" t="s">
        <v>496</v>
      </c>
      <c r="Q563" t="s">
        <v>496</v>
      </c>
      <c r="R563" t="s">
        <v>394</v>
      </c>
      <c r="S563">
        <v>4</v>
      </c>
      <c r="T563">
        <f>LOG10(Table1[[#This Row],[Locus_count]]+1)</f>
        <v>0.69897000433601886</v>
      </c>
      <c r="U563">
        <f>(Table1[[#This Row],[log_Locus_count]]-MIN(Table1[log_Locus_count]))/(MAX(Table1[log_Locus_count])-MIN(Table1[log_Locus_count]))</f>
        <v>0.77397603162912088</v>
      </c>
      <c r="V563" t="s">
        <v>2487</v>
      </c>
      <c r="W563">
        <v>30</v>
      </c>
      <c r="X563">
        <f>LOG10(Table1[[#This Row],[Alleles_count]]+1)</f>
        <v>1.4913616938342726</v>
      </c>
      <c r="Y563">
        <f>(Table1[[#This Row],[log_Alleles_count]]-MIN(Table1[log_Alleles_count]))/(MAX(Table1[log_Alleles_count])-MIN(Table1[log_Alleles_count]))</f>
        <v>0.73342395543969241</v>
      </c>
      <c r="Z563">
        <v>0.5464</v>
      </c>
      <c r="AA563">
        <v>0.54020000000000001</v>
      </c>
      <c r="AB563">
        <v>0.58530000000000004</v>
      </c>
      <c r="AC563">
        <v>2.3900000000000001E-2</v>
      </c>
      <c r="AD563" t="s">
        <v>82</v>
      </c>
      <c r="AE563" t="s">
        <v>82</v>
      </c>
      <c r="AF563">
        <v>0</v>
      </c>
      <c r="AG563">
        <v>0.96340000000000003</v>
      </c>
      <c r="AH563" t="s">
        <v>2488</v>
      </c>
      <c r="AI563" t="s">
        <v>82</v>
      </c>
      <c r="AJ563" t="s">
        <v>82</v>
      </c>
      <c r="AK563">
        <v>0</v>
      </c>
      <c r="AL563" t="s">
        <v>82</v>
      </c>
      <c r="AM563" s="12">
        <v>0</v>
      </c>
      <c r="AN563">
        <f>(Table1[[#This Row],[HEG_expr_score]]-MIN(Table1[HEG_expr_score]))/(MAX(Table1[HEG_expr_score])-MIN(Table1[HEG_expr_score]))</f>
        <v>0</v>
      </c>
      <c r="AO563">
        <f t="shared" si="8"/>
        <v>3.2485782002285726</v>
      </c>
      <c r="AP563">
        <v>432</v>
      </c>
    </row>
    <row r="564" spans="1:42" hidden="1" x14ac:dyDescent="0.3">
      <c r="A564">
        <v>187188</v>
      </c>
      <c r="B564" t="s">
        <v>2335</v>
      </c>
      <c r="C564">
        <f>LEN(Table1[[#This Row],[TCE_sequence]])</f>
        <v>15</v>
      </c>
      <c r="D564" t="s">
        <v>158</v>
      </c>
      <c r="E564">
        <v>1</v>
      </c>
      <c r="F564">
        <f>LOG10(Table1[[#This Row],[Mtb_NP_Prtn_count]]+1)</f>
        <v>0.3010299956639812</v>
      </c>
      <c r="G564">
        <f>(Table1[[#This Row],[log_Mtb_NP_Prtn_count]]-MIN(Table1[log_Mtb_NP_Prtn_count]))/(MAX(Table1[log_Mtb_NP_Prtn_count])-MIN(Table1[log_Mtb_NP_Prtn_count]))</f>
        <v>0.23137821315975918</v>
      </c>
      <c r="H564" t="s">
        <v>280</v>
      </c>
      <c r="I564">
        <v>1</v>
      </c>
      <c r="J564" t="s">
        <v>82</v>
      </c>
      <c r="K564">
        <v>0</v>
      </c>
      <c r="L564" t="s">
        <v>82</v>
      </c>
      <c r="M564">
        <v>0</v>
      </c>
      <c r="N564" t="s">
        <v>495</v>
      </c>
      <c r="O564" t="s">
        <v>496</v>
      </c>
      <c r="P564" t="s">
        <v>496</v>
      </c>
      <c r="Q564" t="s">
        <v>496</v>
      </c>
      <c r="R564" t="s">
        <v>416</v>
      </c>
      <c r="S564">
        <v>4</v>
      </c>
      <c r="T564">
        <f>LOG10(Table1[[#This Row],[Locus_count]]+1)</f>
        <v>0.69897000433601886</v>
      </c>
      <c r="U564">
        <f>(Table1[[#This Row],[log_Locus_count]]-MIN(Table1[log_Locus_count]))/(MAX(Table1[log_Locus_count])-MIN(Table1[log_Locus_count]))</f>
        <v>0.77397603162912088</v>
      </c>
      <c r="V564" t="s">
        <v>2336</v>
      </c>
      <c r="W564">
        <v>42</v>
      </c>
      <c r="X564">
        <f>LOG10(Table1[[#This Row],[Alleles_count]]+1)</f>
        <v>1.6334684555795864</v>
      </c>
      <c r="Y564">
        <f>(Table1[[#This Row],[log_Alleles_count]]-MIN(Table1[log_Alleles_count]))/(MAX(Table1[log_Alleles_count])-MIN(Table1[log_Alleles_count]))</f>
        <v>0.80330941898945951</v>
      </c>
      <c r="Z564">
        <v>1</v>
      </c>
      <c r="AA564">
        <v>0.99990000000000001</v>
      </c>
      <c r="AB564">
        <v>0.99339999999999995</v>
      </c>
      <c r="AC564">
        <v>0.73570000000000002</v>
      </c>
      <c r="AD564" t="s">
        <v>82</v>
      </c>
      <c r="AE564" t="s">
        <v>82</v>
      </c>
      <c r="AF564">
        <v>0</v>
      </c>
      <c r="AG564">
        <v>0.43959999999999999</v>
      </c>
      <c r="AH564" t="s">
        <v>2337</v>
      </c>
      <c r="AI564" t="s">
        <v>280</v>
      </c>
      <c r="AJ564" t="s">
        <v>1676</v>
      </c>
      <c r="AK564">
        <v>1</v>
      </c>
      <c r="AL564" t="s">
        <v>236</v>
      </c>
      <c r="AM564" s="12">
        <v>1</v>
      </c>
      <c r="AN564">
        <f>(Table1[[#This Row],[HEG_expr_score]]-MIN(Table1[HEG_expr_score]))/(MAX(Table1[HEG_expr_score])-MIN(Table1[HEG_expr_score]))</f>
        <v>0.33333333333333331</v>
      </c>
      <c r="AO564">
        <f t="shared" si="8"/>
        <v>3.581596997111673</v>
      </c>
      <c r="AP564">
        <v>369</v>
      </c>
    </row>
    <row r="565" spans="1:42" hidden="1" x14ac:dyDescent="0.3">
      <c r="A565">
        <v>187189</v>
      </c>
      <c r="B565" t="s">
        <v>2760</v>
      </c>
      <c r="C565">
        <f>LEN(Table1[[#This Row],[TCE_sequence]])</f>
        <v>9</v>
      </c>
      <c r="D565" t="s">
        <v>2761</v>
      </c>
      <c r="E565">
        <v>2</v>
      </c>
      <c r="F565">
        <f>LOG10(Table1[[#This Row],[Mtb_NP_Prtn_count]]+1)</f>
        <v>0.47712125471966244</v>
      </c>
      <c r="G565">
        <f>(Table1[[#This Row],[log_Mtb_NP_Prtn_count]]-MIN(Table1[log_Mtb_NP_Prtn_count]))/(MAX(Table1[log_Mtb_NP_Prtn_count])-MIN(Table1[log_Mtb_NP_Prtn_count]))</f>
        <v>0.36672579134208461</v>
      </c>
      <c r="H565" t="s">
        <v>2762</v>
      </c>
      <c r="I565">
        <v>2</v>
      </c>
      <c r="J565" t="s">
        <v>82</v>
      </c>
      <c r="K565">
        <v>0</v>
      </c>
      <c r="L565" t="s">
        <v>82</v>
      </c>
      <c r="M565">
        <v>0</v>
      </c>
      <c r="N565" t="s">
        <v>495</v>
      </c>
      <c r="O565" t="s">
        <v>496</v>
      </c>
      <c r="P565" t="s">
        <v>496</v>
      </c>
      <c r="Q565" t="s">
        <v>496</v>
      </c>
      <c r="R565" t="s">
        <v>414</v>
      </c>
      <c r="S565">
        <v>1</v>
      </c>
      <c r="T565">
        <f>LOG10(Table1[[#This Row],[Locus_count]]+1)</f>
        <v>0.3010299956639812</v>
      </c>
      <c r="U565">
        <f>(Table1[[#This Row],[log_Locus_count]]-MIN(Table1[log_Locus_count]))/(MAX(Table1[log_Locus_count])-MIN(Table1[log_Locus_count]))</f>
        <v>0.33333333333333337</v>
      </c>
      <c r="V565" t="s">
        <v>2763</v>
      </c>
      <c r="W565">
        <v>2</v>
      </c>
      <c r="X565">
        <f>LOG10(Table1[[#This Row],[Alleles_count]]+1)</f>
        <v>0.47712125471966244</v>
      </c>
      <c r="Y565">
        <f>(Table1[[#This Row],[log_Alleles_count]]-MIN(Table1[log_Alleles_count]))/(MAX(Table1[log_Alleles_count])-MIN(Table1[log_Alleles_count]))</f>
        <v>0.23463936301137822</v>
      </c>
      <c r="Z565">
        <v>7.6600000000000001E-2</v>
      </c>
      <c r="AA565">
        <v>0.11210000000000001</v>
      </c>
      <c r="AB565">
        <v>0.1158</v>
      </c>
      <c r="AC565">
        <v>0</v>
      </c>
      <c r="AD565" t="s">
        <v>82</v>
      </c>
      <c r="AE565" t="s">
        <v>82</v>
      </c>
      <c r="AF565">
        <v>0</v>
      </c>
      <c r="AG565">
        <v>0.94510000000000005</v>
      </c>
      <c r="AH565" t="s">
        <v>2764</v>
      </c>
      <c r="AI565" t="s">
        <v>272</v>
      </c>
      <c r="AJ565" t="s">
        <v>2765</v>
      </c>
      <c r="AK565">
        <v>1</v>
      </c>
      <c r="AL565" t="s">
        <v>238</v>
      </c>
      <c r="AM565" s="10">
        <v>2</v>
      </c>
      <c r="AN565">
        <f>(Table1[[#This Row],[HEG_expr_score]]-MIN(Table1[HEG_expr_score]))/(MAX(Table1[HEG_expr_score])-MIN(Table1[HEG_expr_score]))</f>
        <v>0.66666666666666663</v>
      </c>
      <c r="AO565">
        <f t="shared" si="8"/>
        <v>2.6230651543534629</v>
      </c>
      <c r="AP565">
        <v>528</v>
      </c>
    </row>
    <row r="566" spans="1:42" hidden="1" x14ac:dyDescent="0.3">
      <c r="A566">
        <v>195226</v>
      </c>
      <c r="B566" t="s">
        <v>2051</v>
      </c>
      <c r="C566">
        <f>LEN(Table1[[#This Row],[TCE_sequence]])</f>
        <v>19</v>
      </c>
      <c r="D566" t="s">
        <v>27</v>
      </c>
      <c r="E566">
        <v>1</v>
      </c>
      <c r="F566">
        <f>LOG10(Table1[[#This Row],[Mtb_NP_Prtn_count]]+1)</f>
        <v>0.3010299956639812</v>
      </c>
      <c r="G566">
        <f>(Table1[[#This Row],[log_Mtb_NP_Prtn_count]]-MIN(Table1[log_Mtb_NP_Prtn_count]))/(MAX(Table1[log_Mtb_NP_Prtn_count])-MIN(Table1[log_Mtb_NP_Prtn_count]))</f>
        <v>0.23137821315975918</v>
      </c>
      <c r="H566" t="s">
        <v>314</v>
      </c>
      <c r="I566">
        <v>1</v>
      </c>
      <c r="J566" t="s">
        <v>82</v>
      </c>
      <c r="K566">
        <v>0</v>
      </c>
      <c r="L566" t="s">
        <v>82</v>
      </c>
      <c r="M566">
        <v>0</v>
      </c>
      <c r="N566" t="s">
        <v>495</v>
      </c>
      <c r="O566" t="s">
        <v>496</v>
      </c>
      <c r="P566" t="s">
        <v>496</v>
      </c>
      <c r="Q566" t="s">
        <v>496</v>
      </c>
      <c r="R566" t="s">
        <v>416</v>
      </c>
      <c r="S566">
        <v>4</v>
      </c>
      <c r="T566">
        <f>LOG10(Table1[[#This Row],[Locus_count]]+1)</f>
        <v>0.69897000433601886</v>
      </c>
      <c r="U566">
        <f>(Table1[[#This Row],[log_Locus_count]]-MIN(Table1[log_Locus_count]))/(MAX(Table1[log_Locus_count])-MIN(Table1[log_Locus_count]))</f>
        <v>0.77397603162912088</v>
      </c>
      <c r="V566" t="s">
        <v>2052</v>
      </c>
      <c r="W566">
        <v>28</v>
      </c>
      <c r="X566">
        <f>LOG10(Table1[[#This Row],[Alleles_count]]+1)</f>
        <v>1.4623979978989561</v>
      </c>
      <c r="Y566">
        <f>(Table1[[#This Row],[log_Alleles_count]]-MIN(Table1[log_Alleles_count]))/(MAX(Table1[log_Alleles_count])-MIN(Table1[log_Alleles_count]))</f>
        <v>0.71918014823661358</v>
      </c>
      <c r="Z566">
        <v>1</v>
      </c>
      <c r="AA566">
        <v>0.99960000000000004</v>
      </c>
      <c r="AB566">
        <v>0.94269999999999998</v>
      </c>
      <c r="AC566">
        <v>0.39960000000000001</v>
      </c>
      <c r="AD566" t="s">
        <v>2053</v>
      </c>
      <c r="AE566" t="s">
        <v>2054</v>
      </c>
      <c r="AF566">
        <v>1</v>
      </c>
      <c r="AG566">
        <v>0.99270000000000003</v>
      </c>
      <c r="AH566" t="s">
        <v>530</v>
      </c>
      <c r="AI566" t="s">
        <v>314</v>
      </c>
      <c r="AJ566" t="s">
        <v>2055</v>
      </c>
      <c r="AK566">
        <v>1</v>
      </c>
      <c r="AL566" t="s">
        <v>236</v>
      </c>
      <c r="AM566" s="10">
        <v>1</v>
      </c>
      <c r="AN566">
        <f>(Table1[[#This Row],[HEG_expr_score]]-MIN(Table1[HEG_expr_score]))/(MAX(Table1[HEG_expr_score])-MIN(Table1[HEG_expr_score]))</f>
        <v>0.33333333333333331</v>
      </c>
      <c r="AO566">
        <f t="shared" si="8"/>
        <v>4.0505677263588273</v>
      </c>
      <c r="AP566">
        <v>264</v>
      </c>
    </row>
    <row r="567" spans="1:42" hidden="1" x14ac:dyDescent="0.3">
      <c r="A567">
        <v>195331</v>
      </c>
      <c r="B567" t="s">
        <v>1446</v>
      </c>
      <c r="C567">
        <f>LEN(Table1[[#This Row],[TCE_sequence]])</f>
        <v>23</v>
      </c>
      <c r="D567" t="s">
        <v>1255</v>
      </c>
      <c r="E567">
        <v>3</v>
      </c>
      <c r="F567">
        <f>LOG10(Table1[[#This Row],[Mtb_NP_Prtn_count]]+1)</f>
        <v>0.6020599913279624</v>
      </c>
      <c r="G567">
        <f>(Table1[[#This Row],[log_Mtb_NP_Prtn_count]]-MIN(Table1[log_Mtb_NP_Prtn_count]))/(MAX(Table1[log_Mtb_NP_Prtn_count])-MIN(Table1[log_Mtb_NP_Prtn_count]))</f>
        <v>0.46275642631951835</v>
      </c>
      <c r="H567" t="s">
        <v>1256</v>
      </c>
      <c r="I567">
        <v>3</v>
      </c>
      <c r="J567" t="s">
        <v>82</v>
      </c>
      <c r="K567">
        <v>0</v>
      </c>
      <c r="L567" t="s">
        <v>1257</v>
      </c>
      <c r="M567">
        <v>3</v>
      </c>
      <c r="N567" t="s">
        <v>496</v>
      </c>
      <c r="O567" t="s">
        <v>496</v>
      </c>
      <c r="P567" t="s">
        <v>495</v>
      </c>
      <c r="Q567" t="s">
        <v>496</v>
      </c>
      <c r="R567" t="s">
        <v>416</v>
      </c>
      <c r="S567">
        <v>4</v>
      </c>
      <c r="T567">
        <f>LOG10(Table1[[#This Row],[Locus_count]]+1)</f>
        <v>0.69897000433601886</v>
      </c>
      <c r="U567">
        <f>(Table1[[#This Row],[log_Locus_count]]-MIN(Table1[log_Locus_count]))/(MAX(Table1[log_Locus_count])-MIN(Table1[log_Locus_count]))</f>
        <v>0.77397603162912088</v>
      </c>
      <c r="V567" t="s">
        <v>1447</v>
      </c>
      <c r="W567">
        <v>71</v>
      </c>
      <c r="X567">
        <f>LOG10(Table1[[#This Row],[Alleles_count]]+1)</f>
        <v>1.8573324964312685</v>
      </c>
      <c r="Y567">
        <f>(Table1[[#This Row],[log_Alleles_count]]-MIN(Table1[log_Alleles_count]))/(MAX(Table1[log_Alleles_count])-MIN(Table1[log_Alleles_count]))</f>
        <v>0.91340159247155428</v>
      </c>
      <c r="Z567">
        <v>1</v>
      </c>
      <c r="AA567">
        <v>1</v>
      </c>
      <c r="AB567">
        <v>1</v>
      </c>
      <c r="AC567">
        <v>0.96699999999999997</v>
      </c>
      <c r="AD567" t="s">
        <v>1448</v>
      </c>
      <c r="AE567" t="s">
        <v>1449</v>
      </c>
      <c r="AF567">
        <v>2</v>
      </c>
      <c r="AG567">
        <v>1</v>
      </c>
      <c r="AH567" t="s">
        <v>1450</v>
      </c>
      <c r="AI567" t="s">
        <v>1262</v>
      </c>
      <c r="AJ567" t="s">
        <v>1451</v>
      </c>
      <c r="AK567">
        <v>3</v>
      </c>
      <c r="AL567" t="s">
        <v>236</v>
      </c>
      <c r="AM567" s="12">
        <v>1</v>
      </c>
      <c r="AN567">
        <f>(Table1[[#This Row],[HEG_expr_score]]-MIN(Table1[HEG_expr_score]))/(MAX(Table1[HEG_expr_score])-MIN(Table1[HEG_expr_score]))</f>
        <v>0.33333333333333331</v>
      </c>
      <c r="AO567">
        <f t="shared" si="8"/>
        <v>4.4834673837535268</v>
      </c>
      <c r="AP567">
        <v>76</v>
      </c>
    </row>
    <row r="568" spans="1:42" hidden="1" x14ac:dyDescent="0.3">
      <c r="A568">
        <v>195400</v>
      </c>
      <c r="B568" t="s">
        <v>1600</v>
      </c>
      <c r="C568">
        <f>LEN(Table1[[#This Row],[TCE_sequence]])</f>
        <v>19</v>
      </c>
      <c r="D568" t="s">
        <v>1255</v>
      </c>
      <c r="E568">
        <v>3</v>
      </c>
      <c r="F568">
        <f>LOG10(Table1[[#This Row],[Mtb_NP_Prtn_count]]+1)</f>
        <v>0.6020599913279624</v>
      </c>
      <c r="G568">
        <f>(Table1[[#This Row],[log_Mtb_NP_Prtn_count]]-MIN(Table1[log_Mtb_NP_Prtn_count]))/(MAX(Table1[log_Mtb_NP_Prtn_count])-MIN(Table1[log_Mtb_NP_Prtn_count]))</f>
        <v>0.46275642631951835</v>
      </c>
      <c r="H568" t="s">
        <v>1256</v>
      </c>
      <c r="I568">
        <v>3</v>
      </c>
      <c r="J568" t="s">
        <v>82</v>
      </c>
      <c r="K568">
        <v>0</v>
      </c>
      <c r="L568" t="s">
        <v>1601</v>
      </c>
      <c r="M568">
        <v>4</v>
      </c>
      <c r="N568" t="s">
        <v>496</v>
      </c>
      <c r="O568" t="s">
        <v>496</v>
      </c>
      <c r="P568" t="s">
        <v>495</v>
      </c>
      <c r="Q568" t="s">
        <v>496</v>
      </c>
      <c r="R568" t="s">
        <v>416</v>
      </c>
      <c r="S568">
        <v>4</v>
      </c>
      <c r="T568">
        <f>LOG10(Table1[[#This Row],[Locus_count]]+1)</f>
        <v>0.69897000433601886</v>
      </c>
      <c r="U568">
        <f>(Table1[[#This Row],[log_Locus_count]]-MIN(Table1[log_Locus_count]))/(MAX(Table1[log_Locus_count])-MIN(Table1[log_Locus_count]))</f>
        <v>0.77397603162912088</v>
      </c>
      <c r="V568" t="s">
        <v>1602</v>
      </c>
      <c r="W568">
        <v>45</v>
      </c>
      <c r="X568">
        <f>LOG10(Table1[[#This Row],[Alleles_count]]+1)</f>
        <v>1.6627578316815741</v>
      </c>
      <c r="Y568">
        <f>(Table1[[#This Row],[log_Alleles_count]]-MIN(Table1[log_Alleles_count]))/(MAX(Table1[log_Alleles_count])-MIN(Table1[log_Alleles_count]))</f>
        <v>0.81771338964385643</v>
      </c>
      <c r="Z568">
        <v>1</v>
      </c>
      <c r="AA568">
        <v>0.99990000000000001</v>
      </c>
      <c r="AB568">
        <v>0.99360000000000004</v>
      </c>
      <c r="AC568">
        <v>0.8155</v>
      </c>
      <c r="AD568" t="s">
        <v>1603</v>
      </c>
      <c r="AE568" t="s">
        <v>1604</v>
      </c>
      <c r="AF568">
        <v>3</v>
      </c>
      <c r="AG568">
        <v>1</v>
      </c>
      <c r="AH568" t="s">
        <v>1326</v>
      </c>
      <c r="AI568" t="s">
        <v>1605</v>
      </c>
      <c r="AJ568" t="s">
        <v>1606</v>
      </c>
      <c r="AK568">
        <v>3</v>
      </c>
      <c r="AL568" t="s">
        <v>236</v>
      </c>
      <c r="AM568" s="12">
        <v>1</v>
      </c>
      <c r="AN568">
        <f>(Table1[[#This Row],[HEG_expr_score]]-MIN(Table1[HEG_expr_score]))/(MAX(Table1[HEG_expr_score])-MIN(Table1[HEG_expr_score]))</f>
        <v>0.33333333333333331</v>
      </c>
      <c r="AO568">
        <f t="shared" si="8"/>
        <v>4.3877791809258282</v>
      </c>
      <c r="AP568">
        <v>120</v>
      </c>
    </row>
    <row r="569" spans="1:42" hidden="1" x14ac:dyDescent="0.3">
      <c r="A569">
        <v>195401</v>
      </c>
      <c r="B569" t="s">
        <v>1745</v>
      </c>
      <c r="C569">
        <f>LEN(Table1[[#This Row],[TCE_sequence]])</f>
        <v>23</v>
      </c>
      <c r="D569" t="s">
        <v>539</v>
      </c>
      <c r="E569">
        <v>2</v>
      </c>
      <c r="F569">
        <f>LOG10(Table1[[#This Row],[Mtb_NP_Prtn_count]]+1)</f>
        <v>0.47712125471966244</v>
      </c>
      <c r="G569">
        <f>(Table1[[#This Row],[log_Mtb_NP_Prtn_count]]-MIN(Table1[log_Mtb_NP_Prtn_count]))/(MAX(Table1[log_Mtb_NP_Prtn_count])-MIN(Table1[log_Mtb_NP_Prtn_count]))</f>
        <v>0.36672579134208461</v>
      </c>
      <c r="H569" t="s">
        <v>540</v>
      </c>
      <c r="I569">
        <v>2</v>
      </c>
      <c r="J569" t="s">
        <v>82</v>
      </c>
      <c r="K569">
        <v>0</v>
      </c>
      <c r="L569" t="s">
        <v>1257</v>
      </c>
      <c r="M569">
        <v>3</v>
      </c>
      <c r="N569" t="s">
        <v>496</v>
      </c>
      <c r="O569" t="s">
        <v>496</v>
      </c>
      <c r="P569" t="s">
        <v>495</v>
      </c>
      <c r="Q569" t="s">
        <v>496</v>
      </c>
      <c r="R569" t="s">
        <v>416</v>
      </c>
      <c r="S569">
        <v>4</v>
      </c>
      <c r="T569">
        <f>LOG10(Table1[[#This Row],[Locus_count]]+1)</f>
        <v>0.69897000433601886</v>
      </c>
      <c r="U569">
        <f>(Table1[[#This Row],[log_Locus_count]]-MIN(Table1[log_Locus_count]))/(MAX(Table1[log_Locus_count])-MIN(Table1[log_Locus_count]))</f>
        <v>0.77397603162912088</v>
      </c>
      <c r="V569" t="s">
        <v>1746</v>
      </c>
      <c r="W569">
        <v>48</v>
      </c>
      <c r="X569">
        <f>LOG10(Table1[[#This Row],[Alleles_count]]+1)</f>
        <v>1.6901960800285136</v>
      </c>
      <c r="Y569">
        <f>(Table1[[#This Row],[log_Alleles_count]]-MIN(Table1[log_Alleles_count]))/(MAX(Table1[log_Alleles_count])-MIN(Table1[log_Alleles_count]))</f>
        <v>0.83120701008224307</v>
      </c>
      <c r="Z569">
        <v>1</v>
      </c>
      <c r="AA569">
        <v>0.99990000000000001</v>
      </c>
      <c r="AB569">
        <v>0.99850000000000005</v>
      </c>
      <c r="AC569">
        <v>0.8155</v>
      </c>
      <c r="AD569" t="s">
        <v>1747</v>
      </c>
      <c r="AE569" t="s">
        <v>1748</v>
      </c>
      <c r="AF569">
        <v>5</v>
      </c>
      <c r="AG569">
        <v>1</v>
      </c>
      <c r="AH569" t="s">
        <v>543</v>
      </c>
      <c r="AI569" t="s">
        <v>544</v>
      </c>
      <c r="AJ569" t="s">
        <v>1749</v>
      </c>
      <c r="AK569">
        <v>2</v>
      </c>
      <c r="AL569" t="s">
        <v>236</v>
      </c>
      <c r="AM569" s="12">
        <v>1</v>
      </c>
      <c r="AN569">
        <f>(Table1[[#This Row],[HEG_expr_score]]-MIN(Table1[HEG_expr_score]))/(MAX(Table1[HEG_expr_score])-MIN(Table1[HEG_expr_score]))</f>
        <v>0.33333333333333331</v>
      </c>
      <c r="AO569">
        <f t="shared" si="8"/>
        <v>4.3052421663867815</v>
      </c>
      <c r="AP569">
        <v>159</v>
      </c>
    </row>
    <row r="570" spans="1:42" hidden="1" x14ac:dyDescent="0.3">
      <c r="A570">
        <v>195418</v>
      </c>
      <c r="B570" t="s">
        <v>1771</v>
      </c>
      <c r="C570">
        <f>LEN(Table1[[#This Row],[TCE_sequence]])</f>
        <v>15</v>
      </c>
      <c r="D570" t="s">
        <v>24</v>
      </c>
      <c r="E570">
        <v>1</v>
      </c>
      <c r="F570">
        <f>LOG10(Table1[[#This Row],[Mtb_NP_Prtn_count]]+1)</f>
        <v>0.3010299956639812</v>
      </c>
      <c r="G570">
        <f>(Table1[[#This Row],[log_Mtb_NP_Prtn_count]]-MIN(Table1[log_Mtb_NP_Prtn_count]))/(MAX(Table1[log_Mtb_NP_Prtn_count])-MIN(Table1[log_Mtb_NP_Prtn_count]))</f>
        <v>0.23137821315975918</v>
      </c>
      <c r="H570" t="s">
        <v>247</v>
      </c>
      <c r="I570">
        <v>1</v>
      </c>
      <c r="J570" t="s">
        <v>82</v>
      </c>
      <c r="K570">
        <v>0</v>
      </c>
      <c r="L570" t="s">
        <v>82</v>
      </c>
      <c r="M570">
        <v>0</v>
      </c>
      <c r="N570" t="s">
        <v>495</v>
      </c>
      <c r="O570" t="s">
        <v>496</v>
      </c>
      <c r="P570" t="s">
        <v>496</v>
      </c>
      <c r="Q570" t="s">
        <v>496</v>
      </c>
      <c r="R570" t="s">
        <v>428</v>
      </c>
      <c r="S570">
        <v>3</v>
      </c>
      <c r="T570">
        <f>LOG10(Table1[[#This Row],[Locus_count]]+1)</f>
        <v>0.6020599913279624</v>
      </c>
      <c r="U570">
        <f>(Table1[[#This Row],[log_Locus_count]]-MIN(Table1[log_Locus_count]))/(MAX(Table1[log_Locus_count])-MIN(Table1[log_Locus_count]))</f>
        <v>0.66666666666666674</v>
      </c>
      <c r="V570" t="s">
        <v>1770</v>
      </c>
      <c r="W570">
        <v>30</v>
      </c>
      <c r="X570">
        <f>LOG10(Table1[[#This Row],[Alleles_count]]+1)</f>
        <v>1.4913616938342726</v>
      </c>
      <c r="Y570">
        <f>(Table1[[#This Row],[log_Alleles_count]]-MIN(Table1[log_Alleles_count]))/(MAX(Table1[log_Alleles_count])-MIN(Table1[log_Alleles_count]))</f>
        <v>0.73342395543969241</v>
      </c>
      <c r="Z570">
        <v>0.99990000000000001</v>
      </c>
      <c r="AA570">
        <v>0.99829999999999997</v>
      </c>
      <c r="AB570">
        <v>0.93740000000000001</v>
      </c>
      <c r="AC570">
        <v>0.71960000000000002</v>
      </c>
      <c r="AD570" t="s">
        <v>82</v>
      </c>
      <c r="AE570" t="s">
        <v>82</v>
      </c>
      <c r="AF570">
        <v>0</v>
      </c>
      <c r="AG570">
        <v>1</v>
      </c>
      <c r="AH570" t="s">
        <v>563</v>
      </c>
      <c r="AI570" t="s">
        <v>247</v>
      </c>
      <c r="AJ570" t="s">
        <v>1772</v>
      </c>
      <c r="AK570">
        <v>1</v>
      </c>
      <c r="AL570" t="s">
        <v>234</v>
      </c>
      <c r="AM570" s="10">
        <v>2</v>
      </c>
      <c r="AN570">
        <f>(Table1[[#This Row],[HEG_expr_score]]-MIN(Table1[HEG_expr_score]))/(MAX(Table1[HEG_expr_score])-MIN(Table1[HEG_expr_score]))</f>
        <v>0.66666666666666663</v>
      </c>
      <c r="AO570">
        <f t="shared" si="8"/>
        <v>4.2980355019327856</v>
      </c>
      <c r="AP570">
        <v>167</v>
      </c>
    </row>
    <row r="571" spans="1:42" hidden="1" x14ac:dyDescent="0.3">
      <c r="A571">
        <v>195553</v>
      </c>
      <c r="B571" t="s">
        <v>2036</v>
      </c>
      <c r="C571">
        <f>LEN(Table1[[#This Row],[TCE_sequence]])</f>
        <v>27</v>
      </c>
      <c r="D571" t="s">
        <v>27</v>
      </c>
      <c r="E571">
        <v>1</v>
      </c>
      <c r="F571">
        <f>LOG10(Table1[[#This Row],[Mtb_NP_Prtn_count]]+1)</f>
        <v>0.3010299956639812</v>
      </c>
      <c r="G571">
        <f>(Table1[[#This Row],[log_Mtb_NP_Prtn_count]]-MIN(Table1[log_Mtb_NP_Prtn_count]))/(MAX(Table1[log_Mtb_NP_Prtn_count])-MIN(Table1[log_Mtb_NP_Prtn_count]))</f>
        <v>0.23137821315975918</v>
      </c>
      <c r="H571" t="s">
        <v>314</v>
      </c>
      <c r="I571">
        <v>1</v>
      </c>
      <c r="J571" t="s">
        <v>82</v>
      </c>
      <c r="K571">
        <v>0</v>
      </c>
      <c r="L571" t="s">
        <v>82</v>
      </c>
      <c r="M571">
        <v>0</v>
      </c>
      <c r="N571" t="s">
        <v>495</v>
      </c>
      <c r="O571" t="s">
        <v>496</v>
      </c>
      <c r="P571" t="s">
        <v>496</v>
      </c>
      <c r="Q571" t="s">
        <v>496</v>
      </c>
      <c r="R571" t="s">
        <v>396</v>
      </c>
      <c r="S571">
        <v>4</v>
      </c>
      <c r="T571">
        <f>LOG10(Table1[[#This Row],[Locus_count]]+1)</f>
        <v>0.69897000433601886</v>
      </c>
      <c r="U571">
        <f>(Table1[[#This Row],[log_Locus_count]]-MIN(Table1[log_Locus_count]))/(MAX(Table1[log_Locus_count])-MIN(Table1[log_Locus_count]))</f>
        <v>0.77397603162912088</v>
      </c>
      <c r="V571" t="s">
        <v>2037</v>
      </c>
      <c r="W571">
        <v>36</v>
      </c>
      <c r="X571">
        <f>LOG10(Table1[[#This Row],[Alleles_count]]+1)</f>
        <v>1.568201724066995</v>
      </c>
      <c r="Y571">
        <f>(Table1[[#This Row],[log_Alleles_count]]-MIN(Table1[log_Alleles_count]))/(MAX(Table1[log_Alleles_count])-MIN(Table1[log_Alleles_count]))</f>
        <v>0.77121245379148884</v>
      </c>
      <c r="Z571">
        <v>0.98470000000000002</v>
      </c>
      <c r="AA571">
        <v>0.99119999999999997</v>
      </c>
      <c r="AB571">
        <v>0.97919999999999996</v>
      </c>
      <c r="AC571">
        <v>0.85899999999999999</v>
      </c>
      <c r="AD571" t="s">
        <v>2038</v>
      </c>
      <c r="AE571" t="s">
        <v>2039</v>
      </c>
      <c r="AF571">
        <v>2</v>
      </c>
      <c r="AG571">
        <v>0.98529999999999995</v>
      </c>
      <c r="AH571" t="s">
        <v>703</v>
      </c>
      <c r="AI571" t="s">
        <v>314</v>
      </c>
      <c r="AJ571" t="s">
        <v>2040</v>
      </c>
      <c r="AK571">
        <v>1</v>
      </c>
      <c r="AL571" t="s">
        <v>236</v>
      </c>
      <c r="AM571" s="10">
        <v>1</v>
      </c>
      <c r="AN571">
        <f>(Table1[[#This Row],[HEG_expr_score]]-MIN(Table1[HEG_expr_score]))/(MAX(Table1[HEG_expr_score])-MIN(Table1[HEG_expr_score]))</f>
        <v>0.33333333333333331</v>
      </c>
      <c r="AO571">
        <f t="shared" si="8"/>
        <v>4.0799000319137022</v>
      </c>
      <c r="AP571">
        <v>255</v>
      </c>
    </row>
    <row r="572" spans="1:42" hidden="1" x14ac:dyDescent="0.3">
      <c r="A572">
        <v>195697</v>
      </c>
      <c r="B572" t="s">
        <v>2175</v>
      </c>
      <c r="C572">
        <f>LEN(Table1[[#This Row],[TCE_sequence]])</f>
        <v>19</v>
      </c>
      <c r="D572" t="s">
        <v>27</v>
      </c>
      <c r="E572">
        <v>1</v>
      </c>
      <c r="F572">
        <f>LOG10(Table1[[#This Row],[Mtb_NP_Prtn_count]]+1)</f>
        <v>0.3010299956639812</v>
      </c>
      <c r="G572">
        <f>(Table1[[#This Row],[log_Mtb_NP_Prtn_count]]-MIN(Table1[log_Mtb_NP_Prtn_count]))/(MAX(Table1[log_Mtb_NP_Prtn_count])-MIN(Table1[log_Mtb_NP_Prtn_count]))</f>
        <v>0.23137821315975918</v>
      </c>
      <c r="H572" t="s">
        <v>314</v>
      </c>
      <c r="I572">
        <v>1</v>
      </c>
      <c r="J572" t="s">
        <v>82</v>
      </c>
      <c r="K572">
        <v>0</v>
      </c>
      <c r="L572" t="s">
        <v>82</v>
      </c>
      <c r="M572">
        <v>0</v>
      </c>
      <c r="N572" t="s">
        <v>495</v>
      </c>
      <c r="O572" t="s">
        <v>496</v>
      </c>
      <c r="P572" t="s">
        <v>496</v>
      </c>
      <c r="Q572" t="s">
        <v>496</v>
      </c>
      <c r="R572" t="s">
        <v>385</v>
      </c>
      <c r="S572">
        <v>3</v>
      </c>
      <c r="T572">
        <f>LOG10(Table1[[#This Row],[Locus_count]]+1)</f>
        <v>0.6020599913279624</v>
      </c>
      <c r="U572">
        <f>(Table1[[#This Row],[log_Locus_count]]-MIN(Table1[log_Locus_count]))/(MAX(Table1[log_Locus_count])-MIN(Table1[log_Locus_count]))</f>
        <v>0.66666666666666674</v>
      </c>
      <c r="V572" t="s">
        <v>2176</v>
      </c>
      <c r="W572">
        <v>32</v>
      </c>
      <c r="X572">
        <f>LOG10(Table1[[#This Row],[Alleles_count]]+1)</f>
        <v>1.5185139398778875</v>
      </c>
      <c r="Y572">
        <f>(Table1[[#This Row],[log_Alleles_count]]-MIN(Table1[log_Alleles_count]))/(MAX(Table1[log_Alleles_count])-MIN(Table1[log_Alleles_count]))</f>
        <v>0.74677692526231187</v>
      </c>
      <c r="Z572">
        <v>0.9083</v>
      </c>
      <c r="AA572">
        <v>0.89839999999999998</v>
      </c>
      <c r="AB572">
        <v>0.92810000000000004</v>
      </c>
      <c r="AC572">
        <v>0.31869999999999998</v>
      </c>
      <c r="AD572" t="s">
        <v>2177</v>
      </c>
      <c r="AE572" t="s">
        <v>2178</v>
      </c>
      <c r="AF572">
        <v>4</v>
      </c>
      <c r="AG572">
        <v>0.99270000000000003</v>
      </c>
      <c r="AH572" t="s">
        <v>2179</v>
      </c>
      <c r="AI572" t="s">
        <v>314</v>
      </c>
      <c r="AJ572" t="s">
        <v>2180</v>
      </c>
      <c r="AK572">
        <v>1</v>
      </c>
      <c r="AL572" t="s">
        <v>236</v>
      </c>
      <c r="AM572" s="10">
        <v>1</v>
      </c>
      <c r="AN572">
        <f>(Table1[[#This Row],[HEG_expr_score]]-MIN(Table1[HEG_expr_score]))/(MAX(Table1[HEG_expr_score])-MIN(Table1[HEG_expr_score]))</f>
        <v>0.33333333333333331</v>
      </c>
      <c r="AO572">
        <f t="shared" si="8"/>
        <v>3.8791551384220715</v>
      </c>
      <c r="AP572">
        <v>309</v>
      </c>
    </row>
    <row r="573" spans="1:42" hidden="1" x14ac:dyDescent="0.3">
      <c r="A573">
        <v>195727</v>
      </c>
      <c r="B573" t="s">
        <v>2107</v>
      </c>
      <c r="C573">
        <f>LEN(Table1[[#This Row],[TCE_sequence]])</f>
        <v>23</v>
      </c>
      <c r="D573" t="s">
        <v>27</v>
      </c>
      <c r="E573">
        <v>1</v>
      </c>
      <c r="F573">
        <f>LOG10(Table1[[#This Row],[Mtb_NP_Prtn_count]]+1)</f>
        <v>0.3010299956639812</v>
      </c>
      <c r="G573">
        <f>(Table1[[#This Row],[log_Mtb_NP_Prtn_count]]-MIN(Table1[log_Mtb_NP_Prtn_count]))/(MAX(Table1[log_Mtb_NP_Prtn_count])-MIN(Table1[log_Mtb_NP_Prtn_count]))</f>
        <v>0.23137821315975918</v>
      </c>
      <c r="H573" t="s">
        <v>314</v>
      </c>
      <c r="I573">
        <v>1</v>
      </c>
      <c r="J573" t="s">
        <v>82</v>
      </c>
      <c r="K573">
        <v>0</v>
      </c>
      <c r="L573" t="s">
        <v>82</v>
      </c>
      <c r="M573">
        <v>0</v>
      </c>
      <c r="N573" t="s">
        <v>495</v>
      </c>
      <c r="O573" t="s">
        <v>496</v>
      </c>
      <c r="P573" t="s">
        <v>496</v>
      </c>
      <c r="Q573" t="s">
        <v>496</v>
      </c>
      <c r="R573" t="s">
        <v>385</v>
      </c>
      <c r="S573">
        <v>3</v>
      </c>
      <c r="T573">
        <f>LOG10(Table1[[#This Row],[Locus_count]]+1)</f>
        <v>0.6020599913279624</v>
      </c>
      <c r="U573">
        <f>(Table1[[#This Row],[log_Locus_count]]-MIN(Table1[log_Locus_count]))/(MAX(Table1[log_Locus_count])-MIN(Table1[log_Locus_count]))</f>
        <v>0.66666666666666674</v>
      </c>
      <c r="V573" t="s">
        <v>2108</v>
      </c>
      <c r="W573">
        <v>44</v>
      </c>
      <c r="X573">
        <f>LOG10(Table1[[#This Row],[Alleles_count]]+1)</f>
        <v>1.6532125137753437</v>
      </c>
      <c r="Y573">
        <f>(Table1[[#This Row],[log_Alleles_count]]-MIN(Table1[log_Alleles_count]))/(MAX(Table1[log_Alleles_count])-MIN(Table1[log_Alleles_count]))</f>
        <v>0.81301917975254701</v>
      </c>
      <c r="Z573">
        <v>0.96179999999999999</v>
      </c>
      <c r="AA573">
        <v>0.95289999999999997</v>
      </c>
      <c r="AB573">
        <v>0.9758</v>
      </c>
      <c r="AC573">
        <v>0.70099999999999996</v>
      </c>
      <c r="AD573" t="s">
        <v>2109</v>
      </c>
      <c r="AE573" t="s">
        <v>2110</v>
      </c>
      <c r="AF573">
        <v>5</v>
      </c>
      <c r="AG573">
        <v>0.99270000000000003</v>
      </c>
      <c r="AH573" t="s">
        <v>530</v>
      </c>
      <c r="AI573" t="s">
        <v>314</v>
      </c>
      <c r="AJ573" t="s">
        <v>2111</v>
      </c>
      <c r="AK573">
        <v>1</v>
      </c>
      <c r="AL573" t="s">
        <v>236</v>
      </c>
      <c r="AM573" s="12">
        <v>1</v>
      </c>
      <c r="AN573">
        <f>(Table1[[#This Row],[HEG_expr_score]]-MIN(Table1[HEG_expr_score]))/(MAX(Table1[HEG_expr_score])-MIN(Table1[HEG_expr_score]))</f>
        <v>0.33333333333333331</v>
      </c>
      <c r="AO573">
        <f t="shared" si="8"/>
        <v>3.9988973929123062</v>
      </c>
      <c r="AP573">
        <v>283</v>
      </c>
    </row>
    <row r="574" spans="1:42" hidden="1" x14ac:dyDescent="0.3">
      <c r="A574">
        <v>195825</v>
      </c>
      <c r="B574" t="s">
        <v>2031</v>
      </c>
      <c r="C574">
        <f>LEN(Table1[[#This Row],[TCE_sequence]])</f>
        <v>19</v>
      </c>
      <c r="D574" t="s">
        <v>539</v>
      </c>
      <c r="E574">
        <v>2</v>
      </c>
      <c r="F574">
        <f>LOG10(Table1[[#This Row],[Mtb_NP_Prtn_count]]+1)</f>
        <v>0.47712125471966244</v>
      </c>
      <c r="G574">
        <f>(Table1[[#This Row],[log_Mtb_NP_Prtn_count]]-MIN(Table1[log_Mtb_NP_Prtn_count]))/(MAX(Table1[log_Mtb_NP_Prtn_count])-MIN(Table1[log_Mtb_NP_Prtn_count]))</f>
        <v>0.36672579134208461</v>
      </c>
      <c r="H574" t="s">
        <v>540</v>
      </c>
      <c r="I574">
        <v>2</v>
      </c>
      <c r="J574" t="s">
        <v>82</v>
      </c>
      <c r="K574">
        <v>0</v>
      </c>
      <c r="L574" t="s">
        <v>82</v>
      </c>
      <c r="M574">
        <v>0</v>
      </c>
      <c r="N574" t="s">
        <v>495</v>
      </c>
      <c r="O574" t="s">
        <v>496</v>
      </c>
      <c r="P574" t="s">
        <v>496</v>
      </c>
      <c r="Q574" t="s">
        <v>496</v>
      </c>
      <c r="R574" t="s">
        <v>428</v>
      </c>
      <c r="S574">
        <v>3</v>
      </c>
      <c r="T574">
        <f>LOG10(Table1[[#This Row],[Locus_count]]+1)</f>
        <v>0.6020599913279624</v>
      </c>
      <c r="U574">
        <f>(Table1[[#This Row],[log_Locus_count]]-MIN(Table1[log_Locus_count]))/(MAX(Table1[log_Locus_count])-MIN(Table1[log_Locus_count]))</f>
        <v>0.66666666666666674</v>
      </c>
      <c r="V574" t="s">
        <v>2032</v>
      </c>
      <c r="W574">
        <v>28</v>
      </c>
      <c r="X574">
        <f>LOG10(Table1[[#This Row],[Alleles_count]]+1)</f>
        <v>1.4623979978989561</v>
      </c>
      <c r="Y574">
        <f>(Table1[[#This Row],[log_Alleles_count]]-MIN(Table1[log_Alleles_count]))/(MAX(Table1[log_Alleles_count])-MIN(Table1[log_Alleles_count]))</f>
        <v>0.71918014823661358</v>
      </c>
      <c r="Z574">
        <v>0.99939999999999996</v>
      </c>
      <c r="AA574">
        <v>0.99239999999999995</v>
      </c>
      <c r="AB574">
        <v>0.75990000000000002</v>
      </c>
      <c r="AC574">
        <v>0.66339999999999999</v>
      </c>
      <c r="AD574" t="s">
        <v>2033</v>
      </c>
      <c r="AE574" t="s">
        <v>2034</v>
      </c>
      <c r="AF574">
        <v>1</v>
      </c>
      <c r="AG574">
        <v>1</v>
      </c>
      <c r="AH574" t="s">
        <v>543</v>
      </c>
      <c r="AI574" t="s">
        <v>544</v>
      </c>
      <c r="AJ574" t="s">
        <v>2035</v>
      </c>
      <c r="AK574">
        <v>2</v>
      </c>
      <c r="AL574" t="s">
        <v>236</v>
      </c>
      <c r="AM574" s="10">
        <v>1</v>
      </c>
      <c r="AN574">
        <f>(Table1[[#This Row],[HEG_expr_score]]-MIN(Table1[HEG_expr_score]))/(MAX(Table1[HEG_expr_score])-MIN(Table1[HEG_expr_score]))</f>
        <v>0.33333333333333331</v>
      </c>
      <c r="AO574">
        <f t="shared" si="8"/>
        <v>4.0853059395786984</v>
      </c>
      <c r="AP574">
        <v>254</v>
      </c>
    </row>
    <row r="575" spans="1:42" hidden="1" x14ac:dyDescent="0.3">
      <c r="A575">
        <v>196087</v>
      </c>
      <c r="B575" t="s">
        <v>723</v>
      </c>
      <c r="C575">
        <f>LEN(Table1[[#This Row],[TCE_sequence]])</f>
        <v>11</v>
      </c>
      <c r="D575" t="s">
        <v>126</v>
      </c>
      <c r="E575">
        <v>1</v>
      </c>
      <c r="F575">
        <f>LOG10(Table1[[#This Row],[Mtb_NP_Prtn_count]]+1)</f>
        <v>0.3010299956639812</v>
      </c>
      <c r="G575">
        <f>(Table1[[#This Row],[log_Mtb_NP_Prtn_count]]-MIN(Table1[log_Mtb_NP_Prtn_count]))/(MAX(Table1[log_Mtb_NP_Prtn_count])-MIN(Table1[log_Mtb_NP_Prtn_count]))</f>
        <v>0.23137821315975918</v>
      </c>
      <c r="H575" t="s">
        <v>358</v>
      </c>
      <c r="I575">
        <v>1</v>
      </c>
      <c r="J575" t="s">
        <v>82</v>
      </c>
      <c r="K575">
        <v>0</v>
      </c>
      <c r="L575" t="s">
        <v>82</v>
      </c>
      <c r="M575">
        <v>0</v>
      </c>
      <c r="N575" t="s">
        <v>495</v>
      </c>
      <c r="O575" t="s">
        <v>496</v>
      </c>
      <c r="P575" t="s">
        <v>496</v>
      </c>
      <c r="Q575" t="s">
        <v>496</v>
      </c>
      <c r="R575" t="s">
        <v>396</v>
      </c>
      <c r="S575">
        <v>4</v>
      </c>
      <c r="T575">
        <f>LOG10(Table1[[#This Row],[Locus_count]]+1)</f>
        <v>0.69897000433601886</v>
      </c>
      <c r="U575">
        <f>(Table1[[#This Row],[log_Locus_count]]-MIN(Table1[log_Locus_count]))/(MAX(Table1[log_Locus_count])-MIN(Table1[log_Locus_count]))</f>
        <v>0.77397603162912088</v>
      </c>
      <c r="V575" t="s">
        <v>724</v>
      </c>
      <c r="W575">
        <v>17</v>
      </c>
      <c r="X575">
        <f>LOG10(Table1[[#This Row],[Alleles_count]]+1)</f>
        <v>1.255272505103306</v>
      </c>
      <c r="Y575">
        <f>(Table1[[#This Row],[log_Alleles_count]]-MIN(Table1[log_Alleles_count]))/(MAX(Table1[log_Alleles_count])-MIN(Table1[log_Alleles_count]))</f>
        <v>0.61731968150568906</v>
      </c>
      <c r="Z575">
        <v>0.90910000000000002</v>
      </c>
      <c r="AA575">
        <v>0.96379999999999999</v>
      </c>
      <c r="AB575">
        <v>0.86219999999999997</v>
      </c>
      <c r="AC575">
        <v>0.20419999999999999</v>
      </c>
      <c r="AD575" t="s">
        <v>82</v>
      </c>
      <c r="AE575" t="s">
        <v>82</v>
      </c>
      <c r="AF575">
        <v>0</v>
      </c>
      <c r="AG575">
        <v>0.84619999999999995</v>
      </c>
      <c r="AH575" t="s">
        <v>725</v>
      </c>
      <c r="AI575" t="s">
        <v>358</v>
      </c>
      <c r="AJ575" t="s">
        <v>726</v>
      </c>
      <c r="AK575">
        <v>1</v>
      </c>
      <c r="AL575" t="s">
        <v>236</v>
      </c>
      <c r="AM575" s="10">
        <v>1</v>
      </c>
      <c r="AN575">
        <f>(Table1[[#This Row],[HEG_expr_score]]-MIN(Table1[HEG_expr_score]))/(MAX(Table1[HEG_expr_score])-MIN(Table1[HEG_expr_score]))</f>
        <v>0.33333333333333331</v>
      </c>
      <c r="AO575">
        <f t="shared" si="8"/>
        <v>3.7113072596279029</v>
      </c>
      <c r="AP575">
        <v>339</v>
      </c>
    </row>
    <row r="576" spans="1:42" hidden="1" x14ac:dyDescent="0.3">
      <c r="A576">
        <v>196212</v>
      </c>
      <c r="B576" t="s">
        <v>1781</v>
      </c>
      <c r="C576">
        <f>LEN(Table1[[#This Row],[TCE_sequence]])</f>
        <v>15</v>
      </c>
      <c r="D576" t="s">
        <v>539</v>
      </c>
      <c r="E576">
        <v>2</v>
      </c>
      <c r="F576">
        <f>LOG10(Table1[[#This Row],[Mtb_NP_Prtn_count]]+1)</f>
        <v>0.47712125471966244</v>
      </c>
      <c r="G576">
        <f>(Table1[[#This Row],[log_Mtb_NP_Prtn_count]]-MIN(Table1[log_Mtb_NP_Prtn_count]))/(MAX(Table1[log_Mtb_NP_Prtn_count])-MIN(Table1[log_Mtb_NP_Prtn_count]))</f>
        <v>0.36672579134208461</v>
      </c>
      <c r="H576" t="s">
        <v>540</v>
      </c>
      <c r="I576">
        <v>2</v>
      </c>
      <c r="J576" t="s">
        <v>82</v>
      </c>
      <c r="K576">
        <v>0</v>
      </c>
      <c r="L576" t="s">
        <v>82</v>
      </c>
      <c r="M576">
        <v>0</v>
      </c>
      <c r="N576" t="s">
        <v>495</v>
      </c>
      <c r="O576" t="s">
        <v>496</v>
      </c>
      <c r="P576" t="s">
        <v>496</v>
      </c>
      <c r="Q576" t="s">
        <v>496</v>
      </c>
      <c r="R576" t="s">
        <v>416</v>
      </c>
      <c r="S576">
        <v>4</v>
      </c>
      <c r="T576">
        <f>LOG10(Table1[[#This Row],[Locus_count]]+1)</f>
        <v>0.69897000433601886</v>
      </c>
      <c r="U576">
        <f>(Table1[[#This Row],[log_Locus_count]]-MIN(Table1[log_Locus_count]))/(MAX(Table1[log_Locus_count])-MIN(Table1[log_Locus_count]))</f>
        <v>0.77397603162912088</v>
      </c>
      <c r="V576" t="s">
        <v>1782</v>
      </c>
      <c r="W576">
        <v>45</v>
      </c>
      <c r="X576">
        <f>LOG10(Table1[[#This Row],[Alleles_count]]+1)</f>
        <v>1.6627578316815741</v>
      </c>
      <c r="Y576">
        <f>(Table1[[#This Row],[log_Alleles_count]]-MIN(Table1[log_Alleles_count]))/(MAX(Table1[log_Alleles_count])-MIN(Table1[log_Alleles_count]))</f>
        <v>0.81771338964385643</v>
      </c>
      <c r="Z576">
        <v>1</v>
      </c>
      <c r="AA576">
        <v>0.99980000000000002</v>
      </c>
      <c r="AB576">
        <v>0.98770000000000002</v>
      </c>
      <c r="AC576">
        <v>0.78559999999999997</v>
      </c>
      <c r="AD576" t="s">
        <v>82</v>
      </c>
      <c r="AE576" t="s">
        <v>82</v>
      </c>
      <c r="AF576">
        <v>0</v>
      </c>
      <c r="AG576">
        <v>1</v>
      </c>
      <c r="AH576" t="s">
        <v>543</v>
      </c>
      <c r="AI576" t="s">
        <v>540</v>
      </c>
      <c r="AJ576" t="s">
        <v>1783</v>
      </c>
      <c r="AK576">
        <v>2</v>
      </c>
      <c r="AL576" t="s">
        <v>236</v>
      </c>
      <c r="AM576" s="10">
        <v>1</v>
      </c>
      <c r="AN576">
        <f>(Table1[[#This Row],[HEG_expr_score]]-MIN(Table1[HEG_expr_score]))/(MAX(Table1[HEG_expr_score])-MIN(Table1[HEG_expr_score]))</f>
        <v>0.33333333333333331</v>
      </c>
      <c r="AO576">
        <f t="shared" si="8"/>
        <v>4.2917485459483951</v>
      </c>
      <c r="AP576">
        <v>171</v>
      </c>
    </row>
    <row r="577" spans="1:42" hidden="1" x14ac:dyDescent="0.3">
      <c r="A577">
        <v>226336</v>
      </c>
      <c r="B577" t="s">
        <v>1750</v>
      </c>
      <c r="C577">
        <f>LEN(Table1[[#This Row],[TCE_sequence]])</f>
        <v>15</v>
      </c>
      <c r="D577" t="s">
        <v>24</v>
      </c>
      <c r="E577">
        <v>1</v>
      </c>
      <c r="F577">
        <f>LOG10(Table1[[#This Row],[Mtb_NP_Prtn_count]]+1)</f>
        <v>0.3010299956639812</v>
      </c>
      <c r="G577">
        <f>(Table1[[#This Row],[log_Mtb_NP_Prtn_count]]-MIN(Table1[log_Mtb_NP_Prtn_count]))/(MAX(Table1[log_Mtb_NP_Prtn_count])-MIN(Table1[log_Mtb_NP_Prtn_count]))</f>
        <v>0.23137821315975918</v>
      </c>
      <c r="H577" t="s">
        <v>247</v>
      </c>
      <c r="I577">
        <v>1</v>
      </c>
      <c r="J577" t="s">
        <v>82</v>
      </c>
      <c r="K577">
        <v>0</v>
      </c>
      <c r="L577" t="s">
        <v>82</v>
      </c>
      <c r="M577">
        <v>0</v>
      </c>
      <c r="N577" t="s">
        <v>495</v>
      </c>
      <c r="O577" t="s">
        <v>496</v>
      </c>
      <c r="P577" t="s">
        <v>496</v>
      </c>
      <c r="Q577" t="s">
        <v>496</v>
      </c>
      <c r="R577" t="s">
        <v>428</v>
      </c>
      <c r="S577">
        <v>3</v>
      </c>
      <c r="T577">
        <f>LOG10(Table1[[#This Row],[Locus_count]]+1)</f>
        <v>0.6020599913279624</v>
      </c>
      <c r="U577">
        <f>(Table1[[#This Row],[log_Locus_count]]-MIN(Table1[log_Locus_count]))/(MAX(Table1[log_Locus_count])-MIN(Table1[log_Locus_count]))</f>
        <v>0.66666666666666674</v>
      </c>
      <c r="V577" t="s">
        <v>1751</v>
      </c>
      <c r="W577">
        <v>31</v>
      </c>
      <c r="X577">
        <f>LOG10(Table1[[#This Row],[Alleles_count]]+1)</f>
        <v>1.505149978319906</v>
      </c>
      <c r="Y577">
        <f>(Table1[[#This Row],[log_Alleles_count]]-MIN(Table1[log_Alleles_count]))/(MAX(Table1[log_Alleles_count])-MIN(Table1[log_Alleles_count]))</f>
        <v>0.74020477741466306</v>
      </c>
      <c r="Z577">
        <v>0.99990000000000001</v>
      </c>
      <c r="AA577">
        <v>0.99819999999999998</v>
      </c>
      <c r="AB577">
        <v>0.93610000000000004</v>
      </c>
      <c r="AC577">
        <v>0.71960000000000002</v>
      </c>
      <c r="AD577" t="s">
        <v>82</v>
      </c>
      <c r="AE577" t="s">
        <v>82</v>
      </c>
      <c r="AF577">
        <v>0</v>
      </c>
      <c r="AG577">
        <v>1</v>
      </c>
      <c r="AH577" t="s">
        <v>563</v>
      </c>
      <c r="AI577" t="s">
        <v>247</v>
      </c>
      <c r="AJ577" t="s">
        <v>1752</v>
      </c>
      <c r="AK577">
        <v>1</v>
      </c>
      <c r="AL577" t="s">
        <v>234</v>
      </c>
      <c r="AM577" s="12">
        <v>2</v>
      </c>
      <c r="AN577">
        <f>(Table1[[#This Row],[HEG_expr_score]]-MIN(Table1[HEG_expr_score]))/(MAX(Table1[HEG_expr_score])-MIN(Table1[HEG_expr_score]))</f>
        <v>0.66666666666666663</v>
      </c>
      <c r="AO577">
        <f t="shared" si="8"/>
        <v>4.3048163239077555</v>
      </c>
      <c r="AP577">
        <v>160</v>
      </c>
    </row>
    <row r="578" spans="1:42" hidden="1" x14ac:dyDescent="0.3">
      <c r="A578">
        <v>226395</v>
      </c>
      <c r="B578" t="s">
        <v>822</v>
      </c>
      <c r="C578">
        <f>LEN(Table1[[#This Row],[TCE_sequence]])</f>
        <v>15</v>
      </c>
      <c r="D578" t="s">
        <v>24</v>
      </c>
      <c r="E578">
        <v>1</v>
      </c>
      <c r="F578">
        <f>LOG10(Table1[[#This Row],[Mtb_NP_Prtn_count]]+1)</f>
        <v>0.3010299956639812</v>
      </c>
      <c r="G578">
        <f>(Table1[[#This Row],[log_Mtb_NP_Prtn_count]]-MIN(Table1[log_Mtb_NP_Prtn_count]))/(MAX(Table1[log_Mtb_NP_Prtn_count])-MIN(Table1[log_Mtb_NP_Prtn_count]))</f>
        <v>0.23137821315975918</v>
      </c>
      <c r="H578" t="s">
        <v>247</v>
      </c>
      <c r="I578">
        <v>1</v>
      </c>
      <c r="J578" t="s">
        <v>82</v>
      </c>
      <c r="K578">
        <v>0</v>
      </c>
      <c r="L578" t="s">
        <v>82</v>
      </c>
      <c r="M578">
        <v>0</v>
      </c>
      <c r="N578" t="s">
        <v>495</v>
      </c>
      <c r="O578" t="s">
        <v>496</v>
      </c>
      <c r="P578" t="s">
        <v>496</v>
      </c>
      <c r="Q578" t="s">
        <v>496</v>
      </c>
      <c r="R578" t="s">
        <v>391</v>
      </c>
      <c r="S578">
        <v>5</v>
      </c>
      <c r="T578">
        <f>LOG10(Table1[[#This Row],[Locus_count]]+1)</f>
        <v>0.77815125038364363</v>
      </c>
      <c r="U578">
        <f>(Table1[[#This Row],[log_Locus_count]]-MIN(Table1[log_Locus_count]))/(MAX(Table1[log_Locus_count])-MIN(Table1[log_Locus_count]))</f>
        <v>0.8616541669070521</v>
      </c>
      <c r="V578" t="s">
        <v>823</v>
      </c>
      <c r="W578">
        <v>13</v>
      </c>
      <c r="X578">
        <f>LOG10(Table1[[#This Row],[Alleles_count]]+1)</f>
        <v>1.146128035678238</v>
      </c>
      <c r="Y578">
        <f>(Table1[[#This Row],[log_Alleles_count]]-MIN(Table1[log_Alleles_count]))/(MAX(Table1[log_Alleles_count])-MIN(Table1[log_Alleles_count]))</f>
        <v>0.56364446052405415</v>
      </c>
      <c r="Z578">
        <v>0.7409</v>
      </c>
      <c r="AA578">
        <v>0.69359999999999999</v>
      </c>
      <c r="AB578">
        <v>0.74590000000000001</v>
      </c>
      <c r="AC578">
        <v>0.53779999999999994</v>
      </c>
      <c r="AD578" t="s">
        <v>82</v>
      </c>
      <c r="AE578" t="s">
        <v>82</v>
      </c>
      <c r="AF578">
        <v>0</v>
      </c>
      <c r="AG578">
        <v>1</v>
      </c>
      <c r="AH578" t="s">
        <v>563</v>
      </c>
      <c r="AI578" t="s">
        <v>247</v>
      </c>
      <c r="AJ578" t="s">
        <v>824</v>
      </c>
      <c r="AK578">
        <v>1</v>
      </c>
      <c r="AL578" t="s">
        <v>234</v>
      </c>
      <c r="AM578" s="10">
        <v>2</v>
      </c>
      <c r="AN578">
        <f>(Table1[[#This Row],[HEG_expr_score]]-MIN(Table1[HEG_expr_score]))/(MAX(Table1[HEG_expr_score])-MIN(Table1[HEG_expr_score]))</f>
        <v>0.66666666666666663</v>
      </c>
      <c r="AO578">
        <f t="shared" ref="AO578:AO610" si="9">SUM(G578,U578,Y578,Z578,AG578,AN578)</f>
        <v>4.0642435072575323</v>
      </c>
      <c r="AP578">
        <v>259</v>
      </c>
    </row>
    <row r="579" spans="1:42" hidden="1" x14ac:dyDescent="0.3">
      <c r="A579">
        <v>423223</v>
      </c>
      <c r="B579" t="s">
        <v>2086</v>
      </c>
      <c r="C579">
        <f>LEN(Table1[[#This Row],[TCE_sequence]])</f>
        <v>15</v>
      </c>
      <c r="D579" t="s">
        <v>58</v>
      </c>
      <c r="E579">
        <v>1</v>
      </c>
      <c r="F579">
        <f>LOG10(Table1[[#This Row],[Mtb_NP_Prtn_count]]+1)</f>
        <v>0.3010299956639812</v>
      </c>
      <c r="G579">
        <f>(Table1[[#This Row],[log_Mtb_NP_Prtn_count]]-MIN(Table1[log_Mtb_NP_Prtn_count]))/(MAX(Table1[log_Mtb_NP_Prtn_count])-MIN(Table1[log_Mtb_NP_Prtn_count]))</f>
        <v>0.23137821315975918</v>
      </c>
      <c r="H579" t="s">
        <v>320</v>
      </c>
      <c r="I579">
        <v>1</v>
      </c>
      <c r="J579" t="s">
        <v>82</v>
      </c>
      <c r="K579">
        <v>0</v>
      </c>
      <c r="L579" t="s">
        <v>2087</v>
      </c>
      <c r="M579">
        <v>65</v>
      </c>
      <c r="N579" t="s">
        <v>496</v>
      </c>
      <c r="O579" t="s">
        <v>496</v>
      </c>
      <c r="P579" t="s">
        <v>495</v>
      </c>
      <c r="Q579" t="s">
        <v>496</v>
      </c>
      <c r="R579" t="s">
        <v>385</v>
      </c>
      <c r="S579">
        <v>3</v>
      </c>
      <c r="T579">
        <f>LOG10(Table1[[#This Row],[Locus_count]]+1)</f>
        <v>0.6020599913279624</v>
      </c>
      <c r="U579">
        <f>(Table1[[#This Row],[log_Locus_count]]-MIN(Table1[log_Locus_count]))/(MAX(Table1[log_Locus_count])-MIN(Table1[log_Locus_count]))</f>
        <v>0.66666666666666674</v>
      </c>
      <c r="V579" t="s">
        <v>2088</v>
      </c>
      <c r="W579">
        <v>39</v>
      </c>
      <c r="X579">
        <f>LOG10(Table1[[#This Row],[Alleles_count]]+1)</f>
        <v>1.6020599913279623</v>
      </c>
      <c r="Y579">
        <f>(Table1[[#This Row],[log_Alleles_count]]-MIN(Table1[log_Alleles_count]))/(MAX(Table1[log_Alleles_count])-MIN(Table1[log_Alleles_count]))</f>
        <v>0.78786332017858829</v>
      </c>
      <c r="Z579">
        <v>0.99450000000000005</v>
      </c>
      <c r="AA579">
        <v>0.98850000000000005</v>
      </c>
      <c r="AB579">
        <v>0.99609999999999999</v>
      </c>
      <c r="AC579">
        <v>0.78559999999999997</v>
      </c>
      <c r="AD579" t="s">
        <v>82</v>
      </c>
      <c r="AE579" t="s">
        <v>82</v>
      </c>
      <c r="AF579">
        <v>0</v>
      </c>
      <c r="AG579">
        <v>0.99629999999999996</v>
      </c>
      <c r="AH579" t="s">
        <v>505</v>
      </c>
      <c r="AI579" t="s">
        <v>320</v>
      </c>
      <c r="AJ579" t="s">
        <v>2089</v>
      </c>
      <c r="AK579">
        <v>1</v>
      </c>
      <c r="AL579" t="s">
        <v>236</v>
      </c>
      <c r="AM579" s="10">
        <v>1</v>
      </c>
      <c r="AN579">
        <f>(Table1[[#This Row],[HEG_expr_score]]-MIN(Table1[HEG_expr_score]))/(MAX(Table1[HEG_expr_score])-MIN(Table1[HEG_expr_score]))</f>
        <v>0.33333333333333331</v>
      </c>
      <c r="AO579">
        <f t="shared" si="9"/>
        <v>4.010041533338347</v>
      </c>
      <c r="AP579">
        <v>276</v>
      </c>
    </row>
    <row r="580" spans="1:42" hidden="1" x14ac:dyDescent="0.3">
      <c r="A580">
        <v>423334</v>
      </c>
      <c r="B580" t="s">
        <v>1672</v>
      </c>
      <c r="C580">
        <f>LEN(Table1[[#This Row],[TCE_sequence]])</f>
        <v>15</v>
      </c>
      <c r="D580" t="s">
        <v>24</v>
      </c>
      <c r="E580">
        <v>1</v>
      </c>
      <c r="F580">
        <f>LOG10(Table1[[#This Row],[Mtb_NP_Prtn_count]]+1)</f>
        <v>0.3010299956639812</v>
      </c>
      <c r="G580">
        <f>(Table1[[#This Row],[log_Mtb_NP_Prtn_count]]-MIN(Table1[log_Mtb_NP_Prtn_count]))/(MAX(Table1[log_Mtb_NP_Prtn_count])-MIN(Table1[log_Mtb_NP_Prtn_count]))</f>
        <v>0.23137821315975918</v>
      </c>
      <c r="H580" t="s">
        <v>247</v>
      </c>
      <c r="I580">
        <v>1</v>
      </c>
      <c r="J580" t="s">
        <v>82</v>
      </c>
      <c r="K580">
        <v>0</v>
      </c>
      <c r="L580" t="s">
        <v>82</v>
      </c>
      <c r="M580">
        <v>0</v>
      </c>
      <c r="N580" t="s">
        <v>495</v>
      </c>
      <c r="O580" t="s">
        <v>496</v>
      </c>
      <c r="P580" t="s">
        <v>496</v>
      </c>
      <c r="Q580" t="s">
        <v>496</v>
      </c>
      <c r="R580" t="s">
        <v>416</v>
      </c>
      <c r="S580">
        <v>4</v>
      </c>
      <c r="T580">
        <f>LOG10(Table1[[#This Row],[Locus_count]]+1)</f>
        <v>0.69897000433601886</v>
      </c>
      <c r="U580">
        <f>(Table1[[#This Row],[log_Locus_count]]-MIN(Table1[log_Locus_count]))/(MAX(Table1[log_Locus_count])-MIN(Table1[log_Locus_count]))</f>
        <v>0.77397603162912088</v>
      </c>
      <c r="V580" t="s">
        <v>1673</v>
      </c>
      <c r="W580">
        <v>24</v>
      </c>
      <c r="X580">
        <f>LOG10(Table1[[#This Row],[Alleles_count]]+1)</f>
        <v>1.3979400086720377</v>
      </c>
      <c r="Y580">
        <f>(Table1[[#This Row],[log_Alleles_count]]-MIN(Table1[log_Alleles_count]))/(MAX(Table1[log_Alleles_count])-MIN(Table1[log_Alleles_count]))</f>
        <v>0.68748090745958113</v>
      </c>
      <c r="Z580">
        <v>0.99990000000000001</v>
      </c>
      <c r="AA580">
        <v>0.99960000000000004</v>
      </c>
      <c r="AB580">
        <v>0.96709999999999996</v>
      </c>
      <c r="AC580">
        <v>0.25619999999999998</v>
      </c>
      <c r="AD580" t="s">
        <v>1674</v>
      </c>
      <c r="AE580" t="s">
        <v>1675</v>
      </c>
      <c r="AF580">
        <v>1</v>
      </c>
      <c r="AG580">
        <v>1</v>
      </c>
      <c r="AH580" t="s">
        <v>563</v>
      </c>
      <c r="AI580" t="s">
        <v>247</v>
      </c>
      <c r="AJ580" t="s">
        <v>1676</v>
      </c>
      <c r="AK580">
        <v>1</v>
      </c>
      <c r="AL580" t="s">
        <v>234</v>
      </c>
      <c r="AM580" s="12">
        <v>2</v>
      </c>
      <c r="AN580">
        <f>(Table1[[#This Row],[HEG_expr_score]]-MIN(Table1[HEG_expr_score]))/(MAX(Table1[HEG_expr_score])-MIN(Table1[HEG_expr_score]))</f>
        <v>0.66666666666666663</v>
      </c>
      <c r="AO580">
        <f t="shared" si="9"/>
        <v>4.3594018189151278</v>
      </c>
      <c r="AP580">
        <v>140</v>
      </c>
    </row>
    <row r="581" spans="1:42" hidden="1" x14ac:dyDescent="0.3">
      <c r="A581">
        <v>423391</v>
      </c>
      <c r="B581" t="s">
        <v>2654</v>
      </c>
      <c r="C581">
        <f>LEN(Table1[[#This Row],[TCE_sequence]])</f>
        <v>9</v>
      </c>
      <c r="D581" t="s">
        <v>58</v>
      </c>
      <c r="E581">
        <v>1</v>
      </c>
      <c r="F581">
        <f>LOG10(Table1[[#This Row],[Mtb_NP_Prtn_count]]+1)</f>
        <v>0.3010299956639812</v>
      </c>
      <c r="G581">
        <f>(Table1[[#This Row],[log_Mtb_NP_Prtn_count]]-MIN(Table1[log_Mtb_NP_Prtn_count]))/(MAX(Table1[log_Mtb_NP_Prtn_count])-MIN(Table1[log_Mtb_NP_Prtn_count]))</f>
        <v>0.23137821315975918</v>
      </c>
      <c r="H581" t="s">
        <v>320</v>
      </c>
      <c r="I581">
        <v>1</v>
      </c>
      <c r="J581" t="s">
        <v>82</v>
      </c>
      <c r="K581">
        <v>0</v>
      </c>
      <c r="L581" t="s">
        <v>2655</v>
      </c>
      <c r="M581">
        <v>28</v>
      </c>
      <c r="N581" t="s">
        <v>496</v>
      </c>
      <c r="O581" t="s">
        <v>496</v>
      </c>
      <c r="P581" t="s">
        <v>495</v>
      </c>
      <c r="Q581" t="s">
        <v>496</v>
      </c>
      <c r="R581" t="s">
        <v>385</v>
      </c>
      <c r="S581">
        <v>3</v>
      </c>
      <c r="T581">
        <f>LOG10(Table1[[#This Row],[Locus_count]]+1)</f>
        <v>0.6020599913279624</v>
      </c>
      <c r="U581">
        <f>(Table1[[#This Row],[log_Locus_count]]-MIN(Table1[log_Locus_count]))/(MAX(Table1[log_Locus_count])-MIN(Table1[log_Locus_count]))</f>
        <v>0.66666666666666674</v>
      </c>
      <c r="V581" t="s">
        <v>2656</v>
      </c>
      <c r="W581">
        <v>6</v>
      </c>
      <c r="X581">
        <f>LOG10(Table1[[#This Row],[Alleles_count]]+1)</f>
        <v>0.84509804001425681</v>
      </c>
      <c r="Y581">
        <f>(Table1[[#This Row],[log_Alleles_count]]-MIN(Table1[log_Alleles_count]))/(MAX(Table1[log_Alleles_count])-MIN(Table1[log_Alleles_count]))</f>
        <v>0.41560350504112153</v>
      </c>
      <c r="Z581">
        <v>0.20399999999999999</v>
      </c>
      <c r="AA581">
        <v>0.2361</v>
      </c>
      <c r="AB581">
        <v>0.19650000000000001</v>
      </c>
      <c r="AC581">
        <v>0.1222</v>
      </c>
      <c r="AD581" t="s">
        <v>82</v>
      </c>
      <c r="AE581" t="s">
        <v>82</v>
      </c>
      <c r="AF581">
        <v>0</v>
      </c>
      <c r="AG581">
        <v>0.99629999999999996</v>
      </c>
      <c r="AH581" t="s">
        <v>505</v>
      </c>
      <c r="AI581" t="s">
        <v>320</v>
      </c>
      <c r="AJ581" t="s">
        <v>688</v>
      </c>
      <c r="AK581">
        <v>1</v>
      </c>
      <c r="AL581" t="s">
        <v>236</v>
      </c>
      <c r="AM581" s="12">
        <v>1</v>
      </c>
      <c r="AN581">
        <f>(Table1[[#This Row],[HEG_expr_score]]-MIN(Table1[HEG_expr_score]))/(MAX(Table1[HEG_expr_score])-MIN(Table1[HEG_expr_score]))</f>
        <v>0.33333333333333331</v>
      </c>
      <c r="AO581">
        <f t="shared" si="9"/>
        <v>2.8472817182008807</v>
      </c>
      <c r="AP581">
        <v>494</v>
      </c>
    </row>
    <row r="582" spans="1:42" hidden="1" x14ac:dyDescent="0.3">
      <c r="A582">
        <v>423392</v>
      </c>
      <c r="B582" t="s">
        <v>507</v>
      </c>
      <c r="C582">
        <f>LEN(Table1[[#This Row],[TCE_sequence]])</f>
        <v>15</v>
      </c>
      <c r="D582" t="s">
        <v>58</v>
      </c>
      <c r="E582">
        <v>1</v>
      </c>
      <c r="F582">
        <f>LOG10(Table1[[#This Row],[Mtb_NP_Prtn_count]]+1)</f>
        <v>0.3010299956639812</v>
      </c>
      <c r="G582">
        <f>(Table1[[#This Row],[log_Mtb_NP_Prtn_count]]-MIN(Table1[log_Mtb_NP_Prtn_count]))/(MAX(Table1[log_Mtb_NP_Prtn_count])-MIN(Table1[log_Mtb_NP_Prtn_count]))</f>
        <v>0.23137821315975918</v>
      </c>
      <c r="H582" t="s">
        <v>320</v>
      </c>
      <c r="I582">
        <v>1</v>
      </c>
      <c r="J582" t="s">
        <v>82</v>
      </c>
      <c r="K582">
        <v>0</v>
      </c>
      <c r="L582" t="s">
        <v>508</v>
      </c>
      <c r="M582">
        <v>83</v>
      </c>
      <c r="N582" t="s">
        <v>496</v>
      </c>
      <c r="O582" t="s">
        <v>496</v>
      </c>
      <c r="P582" t="s">
        <v>495</v>
      </c>
      <c r="Q582" t="s">
        <v>496</v>
      </c>
      <c r="R582" t="s">
        <v>409</v>
      </c>
      <c r="S582">
        <v>1</v>
      </c>
      <c r="T582">
        <f>LOG10(Table1[[#This Row],[Locus_count]]+1)</f>
        <v>0.3010299956639812</v>
      </c>
      <c r="U582">
        <f>(Table1[[#This Row],[log_Locus_count]]-MIN(Table1[log_Locus_count]))/(MAX(Table1[log_Locus_count])-MIN(Table1[log_Locus_count]))</f>
        <v>0.33333333333333337</v>
      </c>
      <c r="V582" t="s">
        <v>509</v>
      </c>
      <c r="W582">
        <v>10</v>
      </c>
      <c r="X582">
        <f>LOG10(Table1[[#This Row],[Alleles_count]]+1)</f>
        <v>1.0413926851582251</v>
      </c>
      <c r="Y582">
        <f>(Table1[[#This Row],[log_Alleles_count]]-MIN(Table1[log_Alleles_count]))/(MAX(Table1[log_Alleles_count])-MIN(Table1[log_Alleles_count]))</f>
        <v>0.51213756225093365</v>
      </c>
      <c r="Z582">
        <v>0.21590000000000001</v>
      </c>
      <c r="AA582">
        <v>0.28670000000000001</v>
      </c>
      <c r="AB582">
        <v>0.26879999999999998</v>
      </c>
      <c r="AC582">
        <v>0.41739999999999999</v>
      </c>
      <c r="AD582" t="s">
        <v>82</v>
      </c>
      <c r="AE582" t="s">
        <v>82</v>
      </c>
      <c r="AF582">
        <v>0</v>
      </c>
      <c r="AG582">
        <v>0.99629999999999996</v>
      </c>
      <c r="AH582" t="s">
        <v>505</v>
      </c>
      <c r="AI582" t="s">
        <v>320</v>
      </c>
      <c r="AJ582" t="s">
        <v>510</v>
      </c>
      <c r="AK582">
        <v>1</v>
      </c>
      <c r="AL582" t="s">
        <v>236</v>
      </c>
      <c r="AM582" s="12">
        <v>1</v>
      </c>
      <c r="AN582">
        <f>(Table1[[#This Row],[HEG_expr_score]]-MIN(Table1[HEG_expr_score]))/(MAX(Table1[HEG_expr_score])-MIN(Table1[HEG_expr_score]))</f>
        <v>0.33333333333333331</v>
      </c>
      <c r="AO582">
        <f t="shared" si="9"/>
        <v>2.6223824420773596</v>
      </c>
      <c r="AP582">
        <v>529</v>
      </c>
    </row>
    <row r="583" spans="1:42" hidden="1" x14ac:dyDescent="0.3">
      <c r="A583">
        <v>423398</v>
      </c>
      <c r="B583" t="s">
        <v>1682</v>
      </c>
      <c r="C583">
        <f>LEN(Table1[[#This Row],[TCE_sequence]])</f>
        <v>15</v>
      </c>
      <c r="D583" t="s">
        <v>24</v>
      </c>
      <c r="E583">
        <v>1</v>
      </c>
      <c r="F583">
        <f>LOG10(Table1[[#This Row],[Mtb_NP_Prtn_count]]+1)</f>
        <v>0.3010299956639812</v>
      </c>
      <c r="G583">
        <f>(Table1[[#This Row],[log_Mtb_NP_Prtn_count]]-MIN(Table1[log_Mtb_NP_Prtn_count]))/(MAX(Table1[log_Mtb_NP_Prtn_count])-MIN(Table1[log_Mtb_NP_Prtn_count]))</f>
        <v>0.23137821315975918</v>
      </c>
      <c r="H583" t="s">
        <v>247</v>
      </c>
      <c r="I583">
        <v>1</v>
      </c>
      <c r="J583" t="s">
        <v>82</v>
      </c>
      <c r="K583">
        <v>0</v>
      </c>
      <c r="L583" t="s">
        <v>82</v>
      </c>
      <c r="M583">
        <v>0</v>
      </c>
      <c r="N583" t="s">
        <v>495</v>
      </c>
      <c r="O583" t="s">
        <v>496</v>
      </c>
      <c r="P583" t="s">
        <v>496</v>
      </c>
      <c r="Q583" t="s">
        <v>496</v>
      </c>
      <c r="R583" t="s">
        <v>393</v>
      </c>
      <c r="S583">
        <v>5</v>
      </c>
      <c r="T583">
        <f>LOG10(Table1[[#This Row],[Locus_count]]+1)</f>
        <v>0.77815125038364363</v>
      </c>
      <c r="U583">
        <f>(Table1[[#This Row],[log_Locus_count]]-MIN(Table1[log_Locus_count]))/(MAX(Table1[log_Locus_count])-MIN(Table1[log_Locus_count]))</f>
        <v>0.8616541669070521</v>
      </c>
      <c r="V583" t="s">
        <v>1683</v>
      </c>
      <c r="W583">
        <v>20</v>
      </c>
      <c r="X583">
        <f>LOG10(Table1[[#This Row],[Alleles_count]]+1)</f>
        <v>1.3222192947339193</v>
      </c>
      <c r="Y583">
        <f>(Table1[[#This Row],[log_Alleles_count]]-MIN(Table1[log_Alleles_count]))/(MAX(Table1[log_Alleles_count])-MIN(Table1[log_Alleles_count]))</f>
        <v>0.65024286805249976</v>
      </c>
      <c r="Z583">
        <v>0.94730000000000003</v>
      </c>
      <c r="AA583">
        <v>0.96719999999999995</v>
      </c>
      <c r="AB583">
        <v>0.87829999999999997</v>
      </c>
      <c r="AC583">
        <v>0.50860000000000005</v>
      </c>
      <c r="AD583" t="s">
        <v>1684</v>
      </c>
      <c r="AE583" t="s">
        <v>1685</v>
      </c>
      <c r="AF583">
        <v>1</v>
      </c>
      <c r="AG583">
        <v>1</v>
      </c>
      <c r="AH583" t="s">
        <v>563</v>
      </c>
      <c r="AI583" t="s">
        <v>247</v>
      </c>
      <c r="AJ583" t="s">
        <v>1686</v>
      </c>
      <c r="AK583">
        <v>1</v>
      </c>
      <c r="AL583" t="s">
        <v>234</v>
      </c>
      <c r="AM583" s="12">
        <v>2</v>
      </c>
      <c r="AN583">
        <f>(Table1[[#This Row],[HEG_expr_score]]-MIN(Table1[HEG_expr_score]))/(MAX(Table1[HEG_expr_score])-MIN(Table1[HEG_expr_score]))</f>
        <v>0.66666666666666663</v>
      </c>
      <c r="AO583">
        <f t="shared" si="9"/>
        <v>4.3572419147859778</v>
      </c>
      <c r="AP583">
        <v>142</v>
      </c>
    </row>
    <row r="584" spans="1:42" hidden="1" x14ac:dyDescent="0.3">
      <c r="A584">
        <v>423580</v>
      </c>
      <c r="B584" t="s">
        <v>3007</v>
      </c>
      <c r="C584">
        <f>LEN(Table1[[#This Row],[TCE_sequence]])</f>
        <v>9</v>
      </c>
      <c r="D584" t="s">
        <v>58</v>
      </c>
      <c r="E584">
        <v>1</v>
      </c>
      <c r="F584">
        <f>LOG10(Table1[[#This Row],[Mtb_NP_Prtn_count]]+1)</f>
        <v>0.3010299956639812</v>
      </c>
      <c r="G584">
        <f>(Table1[[#This Row],[log_Mtb_NP_Prtn_count]]-MIN(Table1[log_Mtb_NP_Prtn_count]))/(MAX(Table1[log_Mtb_NP_Prtn_count])-MIN(Table1[log_Mtb_NP_Prtn_count]))</f>
        <v>0.23137821315975918</v>
      </c>
      <c r="H584" t="s">
        <v>320</v>
      </c>
      <c r="I584">
        <v>1</v>
      </c>
      <c r="J584" t="s">
        <v>3008</v>
      </c>
      <c r="K584">
        <v>2</v>
      </c>
      <c r="L584" t="s">
        <v>3009</v>
      </c>
      <c r="M584">
        <v>8</v>
      </c>
      <c r="N584" t="s">
        <v>496</v>
      </c>
      <c r="O584" t="s">
        <v>496</v>
      </c>
      <c r="P584" t="s">
        <v>496</v>
      </c>
      <c r="Q584" t="s">
        <v>495</v>
      </c>
      <c r="R584" t="s">
        <v>82</v>
      </c>
      <c r="S584">
        <v>0</v>
      </c>
      <c r="T584">
        <f>LOG10(Table1[[#This Row],[Locus_count]]+1)</f>
        <v>0</v>
      </c>
      <c r="U584">
        <f>(Table1[[#This Row],[log_Locus_count]]-MIN(Table1[log_Locus_count]))/(MAX(Table1[log_Locus_count])-MIN(Table1[log_Locus_count]))</f>
        <v>0</v>
      </c>
      <c r="V584" t="s">
        <v>82</v>
      </c>
      <c r="W584">
        <v>0</v>
      </c>
      <c r="X584">
        <f>LOG10(Table1[[#This Row],[Alleles_count]]+1)</f>
        <v>0</v>
      </c>
      <c r="Y584">
        <f>(Table1[[#This Row],[log_Alleles_count]]-MIN(Table1[log_Alleles_count]))/(MAX(Table1[log_Alleles_count])-MIN(Table1[log_Alleles_count]))</f>
        <v>0</v>
      </c>
      <c r="Z584">
        <v>0</v>
      </c>
      <c r="AA584">
        <v>0</v>
      </c>
      <c r="AB584">
        <v>0</v>
      </c>
      <c r="AC584">
        <v>0</v>
      </c>
      <c r="AD584" t="s">
        <v>82</v>
      </c>
      <c r="AE584" t="s">
        <v>82</v>
      </c>
      <c r="AF584">
        <v>0</v>
      </c>
      <c r="AG584">
        <v>0.99629999999999996</v>
      </c>
      <c r="AH584" t="s">
        <v>505</v>
      </c>
      <c r="AI584" t="s">
        <v>320</v>
      </c>
      <c r="AJ584" t="s">
        <v>3010</v>
      </c>
      <c r="AK584">
        <v>1</v>
      </c>
      <c r="AL584" t="s">
        <v>236</v>
      </c>
      <c r="AM584" s="12">
        <v>1</v>
      </c>
      <c r="AN584">
        <f>(Table1[[#This Row],[HEG_expr_score]]-MIN(Table1[HEG_expr_score]))/(MAX(Table1[HEG_expr_score])-MIN(Table1[HEG_expr_score]))</f>
        <v>0.33333333333333331</v>
      </c>
      <c r="AO584">
        <f t="shared" si="9"/>
        <v>1.5610115464930925</v>
      </c>
      <c r="AP584">
        <v>605</v>
      </c>
    </row>
    <row r="585" spans="1:42" hidden="1" x14ac:dyDescent="0.3">
      <c r="A585">
        <v>497169</v>
      </c>
      <c r="B585" t="s">
        <v>2977</v>
      </c>
      <c r="C585">
        <f>LEN(Table1[[#This Row],[TCE_sequence]])</f>
        <v>15</v>
      </c>
      <c r="D585" t="s">
        <v>539</v>
      </c>
      <c r="E585">
        <v>2</v>
      </c>
      <c r="F585">
        <f>LOG10(Table1[[#This Row],[Mtb_NP_Prtn_count]]+1)</f>
        <v>0.47712125471966244</v>
      </c>
      <c r="G585">
        <f>(Table1[[#This Row],[log_Mtb_NP_Prtn_count]]-MIN(Table1[log_Mtb_NP_Prtn_count]))/(MAX(Table1[log_Mtb_NP_Prtn_count])-MIN(Table1[log_Mtb_NP_Prtn_count]))</f>
        <v>0.36672579134208461</v>
      </c>
      <c r="H585" t="s">
        <v>540</v>
      </c>
      <c r="I585">
        <v>2</v>
      </c>
      <c r="J585" t="s">
        <v>82</v>
      </c>
      <c r="K585">
        <v>0</v>
      </c>
      <c r="L585" t="s">
        <v>585</v>
      </c>
      <c r="M585">
        <v>2</v>
      </c>
      <c r="N585" t="s">
        <v>496</v>
      </c>
      <c r="O585" t="s">
        <v>496</v>
      </c>
      <c r="P585" t="s">
        <v>495</v>
      </c>
      <c r="Q585" t="s">
        <v>496</v>
      </c>
      <c r="R585" t="s">
        <v>82</v>
      </c>
      <c r="S585">
        <v>0</v>
      </c>
      <c r="T585">
        <f>LOG10(Table1[[#This Row],[Locus_count]]+1)</f>
        <v>0</v>
      </c>
      <c r="U585">
        <f>(Table1[[#This Row],[log_Locus_count]]-MIN(Table1[log_Locus_count]))/(MAX(Table1[log_Locus_count])-MIN(Table1[log_Locus_count]))</f>
        <v>0</v>
      </c>
      <c r="V585" t="s">
        <v>82</v>
      </c>
      <c r="W585">
        <v>0</v>
      </c>
      <c r="X585">
        <f>LOG10(Table1[[#This Row],[Alleles_count]]+1)</f>
        <v>0</v>
      </c>
      <c r="Y585">
        <f>(Table1[[#This Row],[log_Alleles_count]]-MIN(Table1[log_Alleles_count]))/(MAX(Table1[log_Alleles_count])-MIN(Table1[log_Alleles_count]))</f>
        <v>0</v>
      </c>
      <c r="Z585">
        <v>0</v>
      </c>
      <c r="AA585">
        <v>0</v>
      </c>
      <c r="AB585">
        <v>0</v>
      </c>
      <c r="AC585">
        <v>0</v>
      </c>
      <c r="AD585" t="s">
        <v>2978</v>
      </c>
      <c r="AE585" t="s">
        <v>2979</v>
      </c>
      <c r="AF585">
        <v>1</v>
      </c>
      <c r="AG585">
        <v>1</v>
      </c>
      <c r="AH585" t="s">
        <v>543</v>
      </c>
      <c r="AI585" t="s">
        <v>544</v>
      </c>
      <c r="AJ585" t="s">
        <v>2980</v>
      </c>
      <c r="AK585">
        <v>2</v>
      </c>
      <c r="AL585" t="s">
        <v>236</v>
      </c>
      <c r="AM585" s="10">
        <v>1</v>
      </c>
      <c r="AN585">
        <f>(Table1[[#This Row],[HEG_expr_score]]-MIN(Table1[HEG_expr_score]))/(MAX(Table1[HEG_expr_score])-MIN(Table1[HEG_expr_score]))</f>
        <v>0.33333333333333331</v>
      </c>
      <c r="AO585">
        <f t="shared" si="9"/>
        <v>1.7000591246754178</v>
      </c>
      <c r="AP585">
        <v>593</v>
      </c>
    </row>
    <row r="586" spans="1:42" hidden="1" x14ac:dyDescent="0.3">
      <c r="A586">
        <v>606391</v>
      </c>
      <c r="B586" t="s">
        <v>2584</v>
      </c>
      <c r="C586">
        <f>LEN(Table1[[#This Row],[TCE_sequence]])</f>
        <v>15</v>
      </c>
      <c r="D586" t="s">
        <v>27</v>
      </c>
      <c r="E586">
        <v>1</v>
      </c>
      <c r="F586">
        <f>LOG10(Table1[[#This Row],[Mtb_NP_Prtn_count]]+1)</f>
        <v>0.3010299956639812</v>
      </c>
      <c r="G586">
        <f>(Table1[[#This Row],[log_Mtb_NP_Prtn_count]]-MIN(Table1[log_Mtb_NP_Prtn_count]))/(MAX(Table1[log_Mtb_NP_Prtn_count])-MIN(Table1[log_Mtb_NP_Prtn_count]))</f>
        <v>0.23137821315975918</v>
      </c>
      <c r="H586" t="s">
        <v>314</v>
      </c>
      <c r="I586">
        <v>1</v>
      </c>
      <c r="J586" t="s">
        <v>82</v>
      </c>
      <c r="K586">
        <v>0</v>
      </c>
      <c r="L586" t="s">
        <v>2585</v>
      </c>
      <c r="M586">
        <v>3</v>
      </c>
      <c r="N586" t="s">
        <v>496</v>
      </c>
      <c r="O586" t="s">
        <v>496</v>
      </c>
      <c r="P586" t="s">
        <v>495</v>
      </c>
      <c r="Q586" t="s">
        <v>496</v>
      </c>
      <c r="R586" t="s">
        <v>406</v>
      </c>
      <c r="S586">
        <v>2</v>
      </c>
      <c r="T586">
        <f>LOG10(Table1[[#This Row],[Locus_count]]+1)</f>
        <v>0.47712125471966244</v>
      </c>
      <c r="U586">
        <f>(Table1[[#This Row],[log_Locus_count]]-MIN(Table1[log_Locus_count]))/(MAX(Table1[log_Locus_count])-MIN(Table1[log_Locus_count]))</f>
        <v>0.52832083357371873</v>
      </c>
      <c r="V586" t="s">
        <v>2586</v>
      </c>
      <c r="W586">
        <v>4</v>
      </c>
      <c r="X586">
        <f>LOG10(Table1[[#This Row],[Alleles_count]]+1)</f>
        <v>0.69897000433601886</v>
      </c>
      <c r="Y586">
        <f>(Table1[[#This Row],[log_Alleles_count]]-MIN(Table1[log_Alleles_count]))/(MAX(Table1[log_Alleles_count])-MIN(Table1[log_Alleles_count]))</f>
        <v>0.34374045372979056</v>
      </c>
      <c r="Z586">
        <v>0.56479999999999997</v>
      </c>
      <c r="AA586">
        <v>0.48459999999999998</v>
      </c>
      <c r="AB586">
        <v>0.52280000000000004</v>
      </c>
      <c r="AC586">
        <v>0.36380000000000001</v>
      </c>
      <c r="AD586" t="s">
        <v>82</v>
      </c>
      <c r="AE586" t="s">
        <v>82</v>
      </c>
      <c r="AF586">
        <v>0</v>
      </c>
      <c r="AG586">
        <v>0.98899999999999999</v>
      </c>
      <c r="AH586" t="s">
        <v>613</v>
      </c>
      <c r="AI586" t="s">
        <v>314</v>
      </c>
      <c r="AJ586" t="s">
        <v>594</v>
      </c>
      <c r="AK586">
        <v>1</v>
      </c>
      <c r="AL586" t="s">
        <v>236</v>
      </c>
      <c r="AM586" s="10">
        <v>1</v>
      </c>
      <c r="AN586">
        <f>(Table1[[#This Row],[HEG_expr_score]]-MIN(Table1[HEG_expr_score]))/(MAX(Table1[HEG_expr_score])-MIN(Table1[HEG_expr_score]))</f>
        <v>0.33333333333333331</v>
      </c>
      <c r="AO586">
        <f t="shared" si="9"/>
        <v>2.9905728337966018</v>
      </c>
      <c r="AP586">
        <v>472</v>
      </c>
    </row>
    <row r="587" spans="1:42" hidden="1" x14ac:dyDescent="0.3">
      <c r="A587">
        <v>606423</v>
      </c>
      <c r="B587" t="s">
        <v>2968</v>
      </c>
      <c r="C587">
        <f>LEN(Table1[[#This Row],[TCE_sequence]])</f>
        <v>15</v>
      </c>
      <c r="D587" t="s">
        <v>1255</v>
      </c>
      <c r="E587">
        <v>3</v>
      </c>
      <c r="F587">
        <f>LOG10(Table1[[#This Row],[Mtb_NP_Prtn_count]]+1)</f>
        <v>0.6020599913279624</v>
      </c>
      <c r="G587">
        <f>(Table1[[#This Row],[log_Mtb_NP_Prtn_count]]-MIN(Table1[log_Mtb_NP_Prtn_count]))/(MAX(Table1[log_Mtb_NP_Prtn_count])-MIN(Table1[log_Mtb_NP_Prtn_count]))</f>
        <v>0.46275642631951835</v>
      </c>
      <c r="H587" t="s">
        <v>1256</v>
      </c>
      <c r="I587">
        <v>3</v>
      </c>
      <c r="J587" t="s">
        <v>82</v>
      </c>
      <c r="K587">
        <v>0</v>
      </c>
      <c r="L587" t="s">
        <v>2969</v>
      </c>
      <c r="M587">
        <v>4</v>
      </c>
      <c r="N587" t="s">
        <v>496</v>
      </c>
      <c r="O587" t="s">
        <v>496</v>
      </c>
      <c r="P587" t="s">
        <v>495</v>
      </c>
      <c r="Q587" t="s">
        <v>496</v>
      </c>
      <c r="R587" t="s">
        <v>82</v>
      </c>
      <c r="S587">
        <v>0</v>
      </c>
      <c r="T587">
        <f>LOG10(Table1[[#This Row],[Locus_count]]+1)</f>
        <v>0</v>
      </c>
      <c r="U587">
        <f>(Table1[[#This Row],[log_Locus_count]]-MIN(Table1[log_Locus_count]))/(MAX(Table1[log_Locus_count])-MIN(Table1[log_Locus_count]))</f>
        <v>0</v>
      </c>
      <c r="V587" t="s">
        <v>82</v>
      </c>
      <c r="W587">
        <v>0</v>
      </c>
      <c r="X587">
        <f>LOG10(Table1[[#This Row],[Alleles_count]]+1)</f>
        <v>0</v>
      </c>
      <c r="Y587">
        <f>(Table1[[#This Row],[log_Alleles_count]]-MIN(Table1[log_Alleles_count]))/(MAX(Table1[log_Alleles_count])-MIN(Table1[log_Alleles_count]))</f>
        <v>0</v>
      </c>
      <c r="Z587">
        <v>0</v>
      </c>
      <c r="AA587">
        <v>0</v>
      </c>
      <c r="AB587">
        <v>0</v>
      </c>
      <c r="AC587">
        <v>0</v>
      </c>
      <c r="AD587" t="s">
        <v>82</v>
      </c>
      <c r="AE587" t="s">
        <v>82</v>
      </c>
      <c r="AF587">
        <v>0</v>
      </c>
      <c r="AG587">
        <v>1</v>
      </c>
      <c r="AH587" t="s">
        <v>1450</v>
      </c>
      <c r="AI587" t="s">
        <v>2966</v>
      </c>
      <c r="AJ587" t="s">
        <v>2970</v>
      </c>
      <c r="AK587">
        <v>3</v>
      </c>
      <c r="AL587" t="s">
        <v>236</v>
      </c>
      <c r="AM587" s="10">
        <v>1</v>
      </c>
      <c r="AN587">
        <f>(Table1[[#This Row],[HEG_expr_score]]-MIN(Table1[HEG_expr_score]))/(MAX(Table1[HEG_expr_score])-MIN(Table1[HEG_expr_score]))</f>
        <v>0.33333333333333331</v>
      </c>
      <c r="AO587">
        <f t="shared" si="9"/>
        <v>1.7960897596528516</v>
      </c>
      <c r="AP587">
        <v>590</v>
      </c>
    </row>
    <row r="588" spans="1:42" hidden="1" x14ac:dyDescent="0.3">
      <c r="A588">
        <v>606436</v>
      </c>
      <c r="B588" t="s">
        <v>2587</v>
      </c>
      <c r="C588">
        <f>LEN(Table1[[#This Row],[TCE_sequence]])</f>
        <v>15</v>
      </c>
      <c r="D588" t="s">
        <v>27</v>
      </c>
      <c r="E588">
        <v>1</v>
      </c>
      <c r="F588">
        <f>LOG10(Table1[[#This Row],[Mtb_NP_Prtn_count]]+1)</f>
        <v>0.3010299956639812</v>
      </c>
      <c r="G588">
        <f>(Table1[[#This Row],[log_Mtb_NP_Prtn_count]]-MIN(Table1[log_Mtb_NP_Prtn_count]))/(MAX(Table1[log_Mtb_NP_Prtn_count])-MIN(Table1[log_Mtb_NP_Prtn_count]))</f>
        <v>0.23137821315975918</v>
      </c>
      <c r="H588" t="s">
        <v>314</v>
      </c>
      <c r="I588">
        <v>1</v>
      </c>
      <c r="J588" t="s">
        <v>82</v>
      </c>
      <c r="K588">
        <v>0</v>
      </c>
      <c r="L588" t="s">
        <v>82</v>
      </c>
      <c r="M588">
        <v>0</v>
      </c>
      <c r="N588" t="s">
        <v>495</v>
      </c>
      <c r="O588" t="s">
        <v>496</v>
      </c>
      <c r="P588" t="s">
        <v>496</v>
      </c>
      <c r="Q588" t="s">
        <v>496</v>
      </c>
      <c r="R588" t="s">
        <v>406</v>
      </c>
      <c r="S588">
        <v>2</v>
      </c>
      <c r="T588">
        <f>LOG10(Table1[[#This Row],[Locus_count]]+1)</f>
        <v>0.47712125471966244</v>
      </c>
      <c r="U588">
        <f>(Table1[[#This Row],[log_Locus_count]]-MIN(Table1[log_Locus_count]))/(MAX(Table1[log_Locus_count])-MIN(Table1[log_Locus_count]))</f>
        <v>0.52832083357371873</v>
      </c>
      <c r="V588" t="s">
        <v>2586</v>
      </c>
      <c r="W588">
        <v>4</v>
      </c>
      <c r="X588">
        <f>LOG10(Table1[[#This Row],[Alleles_count]]+1)</f>
        <v>0.69897000433601886</v>
      </c>
      <c r="Y588">
        <f>(Table1[[#This Row],[log_Alleles_count]]-MIN(Table1[log_Alleles_count]))/(MAX(Table1[log_Alleles_count])-MIN(Table1[log_Alleles_count]))</f>
        <v>0.34374045372979056</v>
      </c>
      <c r="Z588">
        <v>0.56479999999999997</v>
      </c>
      <c r="AA588">
        <v>0.48459999999999998</v>
      </c>
      <c r="AB588">
        <v>0.52280000000000004</v>
      </c>
      <c r="AC588">
        <v>0.36380000000000001</v>
      </c>
      <c r="AD588" t="s">
        <v>82</v>
      </c>
      <c r="AE588" t="s">
        <v>82</v>
      </c>
      <c r="AF588">
        <v>0</v>
      </c>
      <c r="AG588">
        <v>0.98899999999999999</v>
      </c>
      <c r="AH588" t="s">
        <v>613</v>
      </c>
      <c r="AI588" t="s">
        <v>314</v>
      </c>
      <c r="AJ588" t="s">
        <v>1334</v>
      </c>
      <c r="AK588">
        <v>1</v>
      </c>
      <c r="AL588" t="s">
        <v>236</v>
      </c>
      <c r="AM588" s="12">
        <v>1</v>
      </c>
      <c r="AN588">
        <f>(Table1[[#This Row],[HEG_expr_score]]-MIN(Table1[HEG_expr_score]))/(MAX(Table1[HEG_expr_score])-MIN(Table1[HEG_expr_score]))</f>
        <v>0.33333333333333331</v>
      </c>
      <c r="AO588">
        <f t="shared" si="9"/>
        <v>2.9905728337966018</v>
      </c>
      <c r="AP588">
        <v>473</v>
      </c>
    </row>
    <row r="589" spans="1:42" hidden="1" x14ac:dyDescent="0.3">
      <c r="A589">
        <v>606440</v>
      </c>
      <c r="B589" t="s">
        <v>3011</v>
      </c>
      <c r="C589">
        <f>LEN(Table1[[#This Row],[TCE_sequence]])</f>
        <v>15</v>
      </c>
      <c r="D589" t="s">
        <v>27</v>
      </c>
      <c r="E589">
        <v>1</v>
      </c>
      <c r="F589">
        <f>LOG10(Table1[[#This Row],[Mtb_NP_Prtn_count]]+1)</f>
        <v>0.3010299956639812</v>
      </c>
      <c r="G589">
        <f>(Table1[[#This Row],[log_Mtb_NP_Prtn_count]]-MIN(Table1[log_Mtb_NP_Prtn_count]))/(MAX(Table1[log_Mtb_NP_Prtn_count])-MIN(Table1[log_Mtb_NP_Prtn_count]))</f>
        <v>0.23137821315975918</v>
      </c>
      <c r="H589" t="s">
        <v>314</v>
      </c>
      <c r="I589">
        <v>1</v>
      </c>
      <c r="J589" t="s">
        <v>82</v>
      </c>
      <c r="K589">
        <v>0</v>
      </c>
      <c r="L589" t="s">
        <v>82</v>
      </c>
      <c r="M589">
        <v>0</v>
      </c>
      <c r="N589" t="s">
        <v>495</v>
      </c>
      <c r="O589" t="s">
        <v>496</v>
      </c>
      <c r="P589" t="s">
        <v>496</v>
      </c>
      <c r="Q589" t="s">
        <v>496</v>
      </c>
      <c r="R589" t="s">
        <v>82</v>
      </c>
      <c r="S589">
        <v>0</v>
      </c>
      <c r="T589">
        <f>LOG10(Table1[[#This Row],[Locus_count]]+1)</f>
        <v>0</v>
      </c>
      <c r="U589">
        <f>(Table1[[#This Row],[log_Locus_count]]-MIN(Table1[log_Locus_count]))/(MAX(Table1[log_Locus_count])-MIN(Table1[log_Locus_count]))</f>
        <v>0</v>
      </c>
      <c r="V589" t="s">
        <v>82</v>
      </c>
      <c r="W589">
        <v>0</v>
      </c>
      <c r="X589">
        <f>LOG10(Table1[[#This Row],[Alleles_count]]+1)</f>
        <v>0</v>
      </c>
      <c r="Y589">
        <f>(Table1[[#This Row],[log_Alleles_count]]-MIN(Table1[log_Alleles_count]))/(MAX(Table1[log_Alleles_count])-MIN(Table1[log_Alleles_count]))</f>
        <v>0</v>
      </c>
      <c r="Z589">
        <v>0</v>
      </c>
      <c r="AA589">
        <v>0</v>
      </c>
      <c r="AB589">
        <v>0</v>
      </c>
      <c r="AC589">
        <v>0</v>
      </c>
      <c r="AD589" t="s">
        <v>3012</v>
      </c>
      <c r="AE589" t="s">
        <v>3013</v>
      </c>
      <c r="AF589">
        <v>1</v>
      </c>
      <c r="AG589">
        <v>0.99270000000000003</v>
      </c>
      <c r="AH589" t="s">
        <v>530</v>
      </c>
      <c r="AI589" t="s">
        <v>314</v>
      </c>
      <c r="AJ589" t="s">
        <v>3014</v>
      </c>
      <c r="AK589">
        <v>1</v>
      </c>
      <c r="AL589" t="s">
        <v>236</v>
      </c>
      <c r="AM589" s="10">
        <v>1</v>
      </c>
      <c r="AN589">
        <f>(Table1[[#This Row],[HEG_expr_score]]-MIN(Table1[HEG_expr_score]))/(MAX(Table1[HEG_expr_score])-MIN(Table1[HEG_expr_score]))</f>
        <v>0.33333333333333331</v>
      </c>
      <c r="AO589">
        <f t="shared" si="9"/>
        <v>1.5574115464930924</v>
      </c>
      <c r="AP589">
        <v>606</v>
      </c>
    </row>
    <row r="590" spans="1:42" hidden="1" x14ac:dyDescent="0.3">
      <c r="A590">
        <v>606479</v>
      </c>
      <c r="B590" t="s">
        <v>2546</v>
      </c>
      <c r="C590">
        <f>LEN(Table1[[#This Row],[TCE_sequence]])</f>
        <v>15</v>
      </c>
      <c r="D590" t="s">
        <v>27</v>
      </c>
      <c r="E590">
        <v>1</v>
      </c>
      <c r="F590">
        <f>LOG10(Table1[[#This Row],[Mtb_NP_Prtn_count]]+1)</f>
        <v>0.3010299956639812</v>
      </c>
      <c r="G590">
        <f>(Table1[[#This Row],[log_Mtb_NP_Prtn_count]]-MIN(Table1[log_Mtb_NP_Prtn_count]))/(MAX(Table1[log_Mtb_NP_Prtn_count])-MIN(Table1[log_Mtb_NP_Prtn_count]))</f>
        <v>0.23137821315975918</v>
      </c>
      <c r="H590" t="s">
        <v>314</v>
      </c>
      <c r="I590">
        <v>1</v>
      </c>
      <c r="J590" t="s">
        <v>82</v>
      </c>
      <c r="K590">
        <v>0</v>
      </c>
      <c r="L590" t="s">
        <v>585</v>
      </c>
      <c r="M590">
        <v>2</v>
      </c>
      <c r="N590" t="s">
        <v>496</v>
      </c>
      <c r="O590" t="s">
        <v>496</v>
      </c>
      <c r="P590" t="s">
        <v>495</v>
      </c>
      <c r="Q590" t="s">
        <v>496</v>
      </c>
      <c r="R590" t="s">
        <v>435</v>
      </c>
      <c r="S590">
        <v>2</v>
      </c>
      <c r="T590">
        <f>LOG10(Table1[[#This Row],[Locus_count]]+1)</f>
        <v>0.47712125471966244</v>
      </c>
      <c r="U590">
        <f>(Table1[[#This Row],[log_Locus_count]]-MIN(Table1[log_Locus_count]))/(MAX(Table1[log_Locus_count])-MIN(Table1[log_Locus_count]))</f>
        <v>0.52832083357371873</v>
      </c>
      <c r="V590" t="s">
        <v>2547</v>
      </c>
      <c r="W590">
        <v>2</v>
      </c>
      <c r="X590">
        <f>LOG10(Table1[[#This Row],[Alleles_count]]+1)</f>
        <v>0.47712125471966244</v>
      </c>
      <c r="Y590">
        <f>(Table1[[#This Row],[log_Alleles_count]]-MIN(Table1[log_Alleles_count]))/(MAX(Table1[log_Alleles_count])-MIN(Table1[log_Alleles_count]))</f>
        <v>0.23463936301137822</v>
      </c>
      <c r="Z590">
        <v>0.77110000000000001</v>
      </c>
      <c r="AA590">
        <v>0.8821</v>
      </c>
      <c r="AB590">
        <v>0.18179999999999999</v>
      </c>
      <c r="AC590">
        <v>0.14749999999999999</v>
      </c>
      <c r="AD590" t="s">
        <v>82</v>
      </c>
      <c r="AE590" t="s">
        <v>82</v>
      </c>
      <c r="AF590">
        <v>0</v>
      </c>
      <c r="AG590">
        <v>0.99270000000000003</v>
      </c>
      <c r="AH590" t="s">
        <v>530</v>
      </c>
      <c r="AI590" t="s">
        <v>314</v>
      </c>
      <c r="AJ590" t="s">
        <v>2548</v>
      </c>
      <c r="AK590">
        <v>1</v>
      </c>
      <c r="AL590" t="s">
        <v>236</v>
      </c>
      <c r="AM590" s="10">
        <v>1</v>
      </c>
      <c r="AN590">
        <f>(Table1[[#This Row],[HEG_expr_score]]-MIN(Table1[HEG_expr_score]))/(MAX(Table1[HEG_expr_score])-MIN(Table1[HEG_expr_score]))</f>
        <v>0.33333333333333331</v>
      </c>
      <c r="AO590">
        <f t="shared" si="9"/>
        <v>3.0914717430781895</v>
      </c>
      <c r="AP590">
        <v>461</v>
      </c>
    </row>
    <row r="591" spans="1:42" hidden="1" x14ac:dyDescent="0.3">
      <c r="A591">
        <v>738127</v>
      </c>
      <c r="B591" t="s">
        <v>2936</v>
      </c>
      <c r="C591">
        <f>LEN(Table1[[#This Row],[TCE_sequence]])</f>
        <v>11</v>
      </c>
      <c r="D591" t="s">
        <v>91</v>
      </c>
      <c r="E591">
        <v>1</v>
      </c>
      <c r="F591">
        <f>LOG10(Table1[[#This Row],[Mtb_NP_Prtn_count]]+1)</f>
        <v>0.3010299956639812</v>
      </c>
      <c r="G591">
        <f>(Table1[[#This Row],[log_Mtb_NP_Prtn_count]]-MIN(Table1[log_Mtb_NP_Prtn_count]))/(MAX(Table1[log_Mtb_NP_Prtn_count])-MIN(Table1[log_Mtb_NP_Prtn_count]))</f>
        <v>0.23137821315975918</v>
      </c>
      <c r="H591" t="s">
        <v>547</v>
      </c>
      <c r="I591">
        <v>1</v>
      </c>
      <c r="J591" t="s">
        <v>82</v>
      </c>
      <c r="K591">
        <v>0</v>
      </c>
      <c r="L591" t="s">
        <v>82</v>
      </c>
      <c r="M591">
        <v>0</v>
      </c>
      <c r="N591" t="s">
        <v>495</v>
      </c>
      <c r="O591" t="s">
        <v>496</v>
      </c>
      <c r="P591" t="s">
        <v>496</v>
      </c>
      <c r="Q591" t="s">
        <v>496</v>
      </c>
      <c r="R591" t="s">
        <v>383</v>
      </c>
      <c r="S591">
        <v>1</v>
      </c>
      <c r="T591">
        <f>LOG10(Table1[[#This Row],[Locus_count]]+1)</f>
        <v>0.3010299956639812</v>
      </c>
      <c r="U591">
        <f>(Table1[[#This Row],[log_Locus_count]]-MIN(Table1[log_Locus_count]))/(MAX(Table1[log_Locus_count])-MIN(Table1[log_Locus_count]))</f>
        <v>0.33333333333333337</v>
      </c>
      <c r="V591" t="s">
        <v>2937</v>
      </c>
      <c r="W591">
        <v>2</v>
      </c>
      <c r="X591">
        <f>LOG10(Table1[[#This Row],[Alleles_count]]+1)</f>
        <v>0.47712125471966244</v>
      </c>
      <c r="Y591">
        <f>(Table1[[#This Row],[log_Alleles_count]]-MIN(Table1[log_Alleles_count]))/(MAX(Table1[log_Alleles_count])-MIN(Table1[log_Alleles_count]))</f>
        <v>0.23463936301137822</v>
      </c>
      <c r="Z591">
        <v>0.20880000000000001</v>
      </c>
      <c r="AA591">
        <v>0.3276</v>
      </c>
      <c r="AB591">
        <v>0.36559999999999998</v>
      </c>
      <c r="AC591">
        <v>0.314</v>
      </c>
      <c r="AD591" t="s">
        <v>82</v>
      </c>
      <c r="AE591" t="s">
        <v>82</v>
      </c>
      <c r="AF591">
        <v>0</v>
      </c>
      <c r="AG591">
        <v>0.99629999999999996</v>
      </c>
      <c r="AH591" t="s">
        <v>505</v>
      </c>
      <c r="AI591" t="s">
        <v>82</v>
      </c>
      <c r="AJ591" t="s">
        <v>82</v>
      </c>
      <c r="AK591">
        <v>0</v>
      </c>
      <c r="AL591" t="s">
        <v>82</v>
      </c>
      <c r="AM591" s="10">
        <v>0</v>
      </c>
      <c r="AN591">
        <f>(Table1[[#This Row],[HEG_expr_score]]-MIN(Table1[HEG_expr_score]))/(MAX(Table1[HEG_expr_score])-MIN(Table1[HEG_expr_score]))</f>
        <v>0</v>
      </c>
      <c r="AO591">
        <f t="shared" si="9"/>
        <v>2.0044509095044707</v>
      </c>
      <c r="AP591">
        <v>578</v>
      </c>
    </row>
    <row r="592" spans="1:42" hidden="1" x14ac:dyDescent="0.3">
      <c r="A592">
        <v>738143</v>
      </c>
      <c r="B592" t="s">
        <v>2708</v>
      </c>
      <c r="C592">
        <f>LEN(Table1[[#This Row],[TCE_sequence]])</f>
        <v>12</v>
      </c>
      <c r="D592" t="s">
        <v>169</v>
      </c>
      <c r="E592">
        <v>1</v>
      </c>
      <c r="F592">
        <f>LOG10(Table1[[#This Row],[Mtb_NP_Prtn_count]]+1)</f>
        <v>0.3010299956639812</v>
      </c>
      <c r="G592">
        <f>(Table1[[#This Row],[log_Mtb_NP_Prtn_count]]-MIN(Table1[log_Mtb_NP_Prtn_count]))/(MAX(Table1[log_Mtb_NP_Prtn_count])-MIN(Table1[log_Mtb_NP_Prtn_count]))</f>
        <v>0.23137821315975918</v>
      </c>
      <c r="H592" t="s">
        <v>254</v>
      </c>
      <c r="I592">
        <v>1</v>
      </c>
      <c r="J592" t="s">
        <v>82</v>
      </c>
      <c r="K592">
        <v>0</v>
      </c>
      <c r="L592" t="s">
        <v>82</v>
      </c>
      <c r="M592">
        <v>0</v>
      </c>
      <c r="N592" t="s">
        <v>495</v>
      </c>
      <c r="O592" t="s">
        <v>496</v>
      </c>
      <c r="P592" t="s">
        <v>496</v>
      </c>
      <c r="Q592" t="s">
        <v>496</v>
      </c>
      <c r="R592" t="s">
        <v>415</v>
      </c>
      <c r="S592">
        <v>2</v>
      </c>
      <c r="T592">
        <f>LOG10(Table1[[#This Row],[Locus_count]]+1)</f>
        <v>0.47712125471966244</v>
      </c>
      <c r="U592">
        <f>(Table1[[#This Row],[log_Locus_count]]-MIN(Table1[log_Locus_count]))/(MAX(Table1[log_Locus_count])-MIN(Table1[log_Locus_count]))</f>
        <v>0.52832083357371873</v>
      </c>
      <c r="V592" t="s">
        <v>2709</v>
      </c>
      <c r="W592">
        <v>2</v>
      </c>
      <c r="X592">
        <f>LOG10(Table1[[#This Row],[Alleles_count]]+1)</f>
        <v>0.47712125471966244</v>
      </c>
      <c r="Y592">
        <f>(Table1[[#This Row],[log_Alleles_count]]-MIN(Table1[log_Alleles_count]))/(MAX(Table1[log_Alleles_count])-MIN(Table1[log_Alleles_count]))</f>
        <v>0.23463936301137822</v>
      </c>
      <c r="Z592">
        <v>0.41089999999999999</v>
      </c>
      <c r="AA592">
        <v>0.1457</v>
      </c>
      <c r="AB592">
        <v>0.15160000000000001</v>
      </c>
      <c r="AC592">
        <v>0.3044</v>
      </c>
      <c r="AD592" t="s">
        <v>82</v>
      </c>
      <c r="AE592" t="s">
        <v>82</v>
      </c>
      <c r="AF592">
        <v>0</v>
      </c>
      <c r="AG592">
        <v>0.98899999999999999</v>
      </c>
      <c r="AH592" t="s">
        <v>613</v>
      </c>
      <c r="AI592" t="s">
        <v>254</v>
      </c>
      <c r="AJ592" t="s">
        <v>2710</v>
      </c>
      <c r="AK592">
        <v>1</v>
      </c>
      <c r="AL592" t="s">
        <v>236</v>
      </c>
      <c r="AM592" s="12">
        <v>1</v>
      </c>
      <c r="AN592">
        <f>(Table1[[#This Row],[HEG_expr_score]]-MIN(Table1[HEG_expr_score]))/(MAX(Table1[HEG_expr_score])-MIN(Table1[HEG_expr_score]))</f>
        <v>0.33333333333333331</v>
      </c>
      <c r="AO592">
        <f t="shared" si="9"/>
        <v>2.7275717430781894</v>
      </c>
      <c r="AP592">
        <v>511</v>
      </c>
    </row>
    <row r="593" spans="1:42" hidden="1" x14ac:dyDescent="0.3">
      <c r="A593">
        <v>738244</v>
      </c>
      <c r="B593" t="s">
        <v>2348</v>
      </c>
      <c r="C593">
        <f>LEN(Table1[[#This Row],[TCE_sequence]])</f>
        <v>10</v>
      </c>
      <c r="D593" t="s">
        <v>2349</v>
      </c>
      <c r="E593">
        <v>4</v>
      </c>
      <c r="F593">
        <f>LOG10(Table1[[#This Row],[Mtb_NP_Prtn_count]]+1)</f>
        <v>0.69897000433601886</v>
      </c>
      <c r="G593">
        <f>(Table1[[#This Row],[log_Mtb_NP_Prtn_count]]-MIN(Table1[log_Mtb_NP_Prtn_count]))/(MAX(Table1[log_Mtb_NP_Prtn_count])-MIN(Table1[log_Mtb_NP_Prtn_count]))</f>
        <v>0.5372435736804817</v>
      </c>
      <c r="H593" t="s">
        <v>2350</v>
      </c>
      <c r="I593">
        <v>5</v>
      </c>
      <c r="J593" t="s">
        <v>82</v>
      </c>
      <c r="K593">
        <v>0</v>
      </c>
      <c r="L593" t="s">
        <v>82</v>
      </c>
      <c r="M593">
        <v>0</v>
      </c>
      <c r="N593" t="s">
        <v>495</v>
      </c>
      <c r="O593" t="s">
        <v>496</v>
      </c>
      <c r="P593" t="s">
        <v>496</v>
      </c>
      <c r="Q593" t="s">
        <v>496</v>
      </c>
      <c r="R593" t="s">
        <v>385</v>
      </c>
      <c r="S593">
        <v>3</v>
      </c>
      <c r="T593">
        <f>LOG10(Table1[[#This Row],[Locus_count]]+1)</f>
        <v>0.6020599913279624</v>
      </c>
      <c r="U593">
        <f>(Table1[[#This Row],[log_Locus_count]]-MIN(Table1[log_Locus_count]))/(MAX(Table1[log_Locus_count])-MIN(Table1[log_Locus_count]))</f>
        <v>0.66666666666666674</v>
      </c>
      <c r="V593" t="s">
        <v>2351</v>
      </c>
      <c r="W593">
        <v>7</v>
      </c>
      <c r="X593">
        <f>LOG10(Table1[[#This Row],[Alleles_count]]+1)</f>
        <v>0.90308998699194354</v>
      </c>
      <c r="Y593">
        <f>(Table1[[#This Row],[log_Alleles_count]]-MIN(Table1[log_Alleles_count]))/(MAX(Table1[log_Alleles_count])-MIN(Table1[log_Alleles_count]))</f>
        <v>0.44412286644879784</v>
      </c>
      <c r="Z593">
        <v>0.53010000000000002</v>
      </c>
      <c r="AA593">
        <v>0.41889999999999999</v>
      </c>
      <c r="AB593">
        <v>0.4541</v>
      </c>
      <c r="AC593">
        <v>0.35099999999999998</v>
      </c>
      <c r="AD593" t="s">
        <v>82</v>
      </c>
      <c r="AE593" t="s">
        <v>82</v>
      </c>
      <c r="AF593">
        <v>0</v>
      </c>
      <c r="AG593">
        <v>1</v>
      </c>
      <c r="AH593" t="s">
        <v>2352</v>
      </c>
      <c r="AI593" t="s">
        <v>2353</v>
      </c>
      <c r="AJ593" t="s">
        <v>2354</v>
      </c>
      <c r="AK593">
        <v>3</v>
      </c>
      <c r="AL593" t="s">
        <v>236</v>
      </c>
      <c r="AM593" s="10">
        <v>1</v>
      </c>
      <c r="AN593">
        <f>(Table1[[#This Row],[HEG_expr_score]]-MIN(Table1[HEG_expr_score]))/(MAX(Table1[HEG_expr_score])-MIN(Table1[HEG_expr_score]))</f>
        <v>0.33333333333333331</v>
      </c>
      <c r="AO593">
        <f t="shared" si="9"/>
        <v>3.5114664401292797</v>
      </c>
      <c r="AP593">
        <v>378</v>
      </c>
    </row>
    <row r="594" spans="1:42" hidden="1" x14ac:dyDescent="0.3">
      <c r="A594">
        <v>738250</v>
      </c>
      <c r="B594" t="s">
        <v>1829</v>
      </c>
      <c r="C594">
        <f>LEN(Table1[[#This Row],[TCE_sequence]])</f>
        <v>10</v>
      </c>
      <c r="D594" t="s">
        <v>1823</v>
      </c>
      <c r="E594">
        <v>2</v>
      </c>
      <c r="F594">
        <f>LOG10(Table1[[#This Row],[Mtb_NP_Prtn_count]]+1)</f>
        <v>0.47712125471966244</v>
      </c>
      <c r="G594">
        <f>(Table1[[#This Row],[log_Mtb_NP_Prtn_count]]-MIN(Table1[log_Mtb_NP_Prtn_count]))/(MAX(Table1[log_Mtb_NP_Prtn_count])-MIN(Table1[log_Mtb_NP_Prtn_count]))</f>
        <v>0.36672579134208461</v>
      </c>
      <c r="H594" t="s">
        <v>1824</v>
      </c>
      <c r="I594">
        <v>2</v>
      </c>
      <c r="J594" t="s">
        <v>82</v>
      </c>
      <c r="K594">
        <v>0</v>
      </c>
      <c r="L594" t="s">
        <v>82</v>
      </c>
      <c r="M594">
        <v>0</v>
      </c>
      <c r="N594" t="s">
        <v>495</v>
      </c>
      <c r="O594" t="s">
        <v>496</v>
      </c>
      <c r="P594" t="s">
        <v>496</v>
      </c>
      <c r="Q594" t="s">
        <v>496</v>
      </c>
      <c r="R594" t="s">
        <v>416</v>
      </c>
      <c r="S594">
        <v>4</v>
      </c>
      <c r="T594">
        <f>LOG10(Table1[[#This Row],[Locus_count]]+1)</f>
        <v>0.69897000433601886</v>
      </c>
      <c r="U594">
        <f>(Table1[[#This Row],[log_Locus_count]]-MIN(Table1[log_Locus_count]))/(MAX(Table1[log_Locus_count])-MIN(Table1[log_Locus_count]))</f>
        <v>0.77397603162912088</v>
      </c>
      <c r="V594" t="s">
        <v>1826</v>
      </c>
      <c r="W594">
        <v>39</v>
      </c>
      <c r="X594">
        <f>LOG10(Table1[[#This Row],[Alleles_count]]+1)</f>
        <v>1.6020599913279623</v>
      </c>
      <c r="Y594">
        <f>(Table1[[#This Row],[log_Alleles_count]]-MIN(Table1[log_Alleles_count]))/(MAX(Table1[log_Alleles_count])-MIN(Table1[log_Alleles_count]))</f>
        <v>0.78786332017858829</v>
      </c>
      <c r="Z594">
        <v>1</v>
      </c>
      <c r="AA594">
        <v>0.99990000000000001</v>
      </c>
      <c r="AB594">
        <v>0.99819999999999998</v>
      </c>
      <c r="AC594">
        <v>0.53979999999999995</v>
      </c>
      <c r="AD594" t="s">
        <v>82</v>
      </c>
      <c r="AE594" t="s">
        <v>82</v>
      </c>
      <c r="AF594">
        <v>0</v>
      </c>
      <c r="AG594">
        <v>0.99629999999999996</v>
      </c>
      <c r="AH594" t="s">
        <v>1827</v>
      </c>
      <c r="AI594" t="s">
        <v>1824</v>
      </c>
      <c r="AJ594" t="s">
        <v>1830</v>
      </c>
      <c r="AK594">
        <v>2</v>
      </c>
      <c r="AL594" t="s">
        <v>236</v>
      </c>
      <c r="AM594" s="12">
        <v>1</v>
      </c>
      <c r="AN594">
        <f>(Table1[[#This Row],[HEG_expr_score]]-MIN(Table1[HEG_expr_score]))/(MAX(Table1[HEG_expr_score])-MIN(Table1[HEG_expr_score]))</f>
        <v>0.33333333333333331</v>
      </c>
      <c r="AO594">
        <f t="shared" si="9"/>
        <v>4.2581984764831269</v>
      </c>
      <c r="AP594">
        <v>184</v>
      </c>
    </row>
    <row r="595" spans="1:42" hidden="1" x14ac:dyDescent="0.3">
      <c r="A595">
        <v>738255</v>
      </c>
      <c r="B595" t="s">
        <v>2278</v>
      </c>
      <c r="C595">
        <f>LEN(Table1[[#This Row],[TCE_sequence]])</f>
        <v>12</v>
      </c>
      <c r="D595" t="s">
        <v>93</v>
      </c>
      <c r="E595">
        <v>1</v>
      </c>
      <c r="F595">
        <f>LOG10(Table1[[#This Row],[Mtb_NP_Prtn_count]]+1)</f>
        <v>0.3010299956639812</v>
      </c>
      <c r="G595">
        <f>(Table1[[#This Row],[log_Mtb_NP_Prtn_count]]-MIN(Table1[log_Mtb_NP_Prtn_count]))/(MAX(Table1[log_Mtb_NP_Prtn_count])-MIN(Table1[log_Mtb_NP_Prtn_count]))</f>
        <v>0.23137821315975918</v>
      </c>
      <c r="H595" t="s">
        <v>2279</v>
      </c>
      <c r="I595">
        <v>1</v>
      </c>
      <c r="J595" t="s">
        <v>82</v>
      </c>
      <c r="K595">
        <v>0</v>
      </c>
      <c r="L595" t="s">
        <v>2280</v>
      </c>
      <c r="M595">
        <v>1</v>
      </c>
      <c r="N595" t="s">
        <v>496</v>
      </c>
      <c r="O595" t="s">
        <v>496</v>
      </c>
      <c r="P595" t="s">
        <v>495</v>
      </c>
      <c r="Q595" t="s">
        <v>496</v>
      </c>
      <c r="R595" t="s">
        <v>416</v>
      </c>
      <c r="S595">
        <v>4</v>
      </c>
      <c r="T595">
        <f>LOG10(Table1[[#This Row],[Locus_count]]+1)</f>
        <v>0.69897000433601886</v>
      </c>
      <c r="U595">
        <f>(Table1[[#This Row],[log_Locus_count]]-MIN(Table1[log_Locus_count]))/(MAX(Table1[log_Locus_count])-MIN(Table1[log_Locus_count]))</f>
        <v>0.77397603162912088</v>
      </c>
      <c r="V595" t="s">
        <v>2281</v>
      </c>
      <c r="W595">
        <v>25</v>
      </c>
      <c r="X595">
        <f>LOG10(Table1[[#This Row],[Alleles_count]]+1)</f>
        <v>1.414973347970818</v>
      </c>
      <c r="Y595">
        <f>(Table1[[#This Row],[log_Alleles_count]]-MIN(Table1[log_Alleles_count]))/(MAX(Table1[log_Alleles_count])-MIN(Table1[log_Alleles_count]))</f>
        <v>0.69585758706353373</v>
      </c>
      <c r="Z595">
        <v>0.99990000000000001</v>
      </c>
      <c r="AA595">
        <v>0.99960000000000004</v>
      </c>
      <c r="AB595">
        <v>0.95669999999999999</v>
      </c>
      <c r="AC595">
        <v>0.38869999999999999</v>
      </c>
      <c r="AD595" t="s">
        <v>82</v>
      </c>
      <c r="AE595" t="s">
        <v>82</v>
      </c>
      <c r="AF595">
        <v>0</v>
      </c>
      <c r="AG595">
        <v>0.97799999999999998</v>
      </c>
      <c r="AH595" t="s">
        <v>604</v>
      </c>
      <c r="AI595" t="s">
        <v>82</v>
      </c>
      <c r="AJ595" t="s">
        <v>82</v>
      </c>
      <c r="AK595">
        <v>0</v>
      </c>
      <c r="AL595" t="s">
        <v>82</v>
      </c>
      <c r="AM595" s="10">
        <v>0</v>
      </c>
      <c r="AN595">
        <f>(Table1[[#This Row],[HEG_expr_score]]-MIN(Table1[HEG_expr_score]))/(MAX(Table1[HEG_expr_score])-MIN(Table1[HEG_expr_score]))</f>
        <v>0</v>
      </c>
      <c r="AO595">
        <f t="shared" si="9"/>
        <v>3.6791118318524134</v>
      </c>
      <c r="AP595">
        <v>348</v>
      </c>
    </row>
    <row r="596" spans="1:42" hidden="1" x14ac:dyDescent="0.3">
      <c r="A596">
        <v>738256</v>
      </c>
      <c r="B596" t="s">
        <v>2278</v>
      </c>
      <c r="C596">
        <f>LEN(Table1[[#This Row],[TCE_sequence]])</f>
        <v>12</v>
      </c>
      <c r="D596" t="s">
        <v>93</v>
      </c>
      <c r="E596">
        <v>1</v>
      </c>
      <c r="F596">
        <f>LOG10(Table1[[#This Row],[Mtb_NP_Prtn_count]]+1)</f>
        <v>0.3010299956639812</v>
      </c>
      <c r="G596">
        <f>(Table1[[#This Row],[log_Mtb_NP_Prtn_count]]-MIN(Table1[log_Mtb_NP_Prtn_count]))/(MAX(Table1[log_Mtb_NP_Prtn_count])-MIN(Table1[log_Mtb_NP_Prtn_count]))</f>
        <v>0.23137821315975918</v>
      </c>
      <c r="H596" t="s">
        <v>2279</v>
      </c>
      <c r="I596">
        <v>1</v>
      </c>
      <c r="J596" t="s">
        <v>82</v>
      </c>
      <c r="K596">
        <v>0</v>
      </c>
      <c r="L596" t="s">
        <v>2280</v>
      </c>
      <c r="M596">
        <v>1</v>
      </c>
      <c r="N596" t="s">
        <v>496</v>
      </c>
      <c r="O596" t="s">
        <v>496</v>
      </c>
      <c r="P596" t="s">
        <v>495</v>
      </c>
      <c r="Q596" t="s">
        <v>496</v>
      </c>
      <c r="R596" t="s">
        <v>416</v>
      </c>
      <c r="S596">
        <v>4</v>
      </c>
      <c r="T596">
        <f>LOG10(Table1[[#This Row],[Locus_count]]+1)</f>
        <v>0.69897000433601886</v>
      </c>
      <c r="U596">
        <f>(Table1[[#This Row],[log_Locus_count]]-MIN(Table1[log_Locus_count]))/(MAX(Table1[log_Locus_count])-MIN(Table1[log_Locus_count]))</f>
        <v>0.77397603162912088</v>
      </c>
      <c r="V596" t="s">
        <v>2281</v>
      </c>
      <c r="W596">
        <v>25</v>
      </c>
      <c r="X596">
        <f>LOG10(Table1[[#This Row],[Alleles_count]]+1)</f>
        <v>1.414973347970818</v>
      </c>
      <c r="Y596">
        <f>(Table1[[#This Row],[log_Alleles_count]]-MIN(Table1[log_Alleles_count]))/(MAX(Table1[log_Alleles_count])-MIN(Table1[log_Alleles_count]))</f>
        <v>0.69585758706353373</v>
      </c>
      <c r="Z596">
        <v>0.99990000000000001</v>
      </c>
      <c r="AA596">
        <v>0.99960000000000004</v>
      </c>
      <c r="AB596">
        <v>0.95669999999999999</v>
      </c>
      <c r="AC596">
        <v>0.38869999999999999</v>
      </c>
      <c r="AD596" t="s">
        <v>82</v>
      </c>
      <c r="AE596" t="s">
        <v>82</v>
      </c>
      <c r="AF596">
        <v>0</v>
      </c>
      <c r="AG596">
        <v>0.97799999999999998</v>
      </c>
      <c r="AH596" t="s">
        <v>604</v>
      </c>
      <c r="AI596" t="s">
        <v>82</v>
      </c>
      <c r="AJ596" t="s">
        <v>82</v>
      </c>
      <c r="AK596">
        <v>0</v>
      </c>
      <c r="AL596" t="s">
        <v>82</v>
      </c>
      <c r="AM596" s="12">
        <v>0</v>
      </c>
      <c r="AN596">
        <f>(Table1[[#This Row],[HEG_expr_score]]-MIN(Table1[HEG_expr_score]))/(MAX(Table1[HEG_expr_score])-MIN(Table1[HEG_expr_score]))</f>
        <v>0</v>
      </c>
      <c r="AO596">
        <f t="shared" si="9"/>
        <v>3.6791118318524134</v>
      </c>
      <c r="AP596">
        <v>349</v>
      </c>
    </row>
    <row r="597" spans="1:42" hidden="1" x14ac:dyDescent="0.3">
      <c r="A597">
        <v>738268</v>
      </c>
      <c r="B597" t="s">
        <v>1883</v>
      </c>
      <c r="C597">
        <f>LEN(Table1[[#This Row],[TCE_sequence]])</f>
        <v>18</v>
      </c>
      <c r="D597" t="s">
        <v>1823</v>
      </c>
      <c r="E597">
        <v>2</v>
      </c>
      <c r="F597">
        <f>LOG10(Table1[[#This Row],[Mtb_NP_Prtn_count]]+1)</f>
        <v>0.47712125471966244</v>
      </c>
      <c r="G597">
        <f>(Table1[[#This Row],[log_Mtb_NP_Prtn_count]]-MIN(Table1[log_Mtb_NP_Prtn_count]))/(MAX(Table1[log_Mtb_NP_Prtn_count])-MIN(Table1[log_Mtb_NP_Prtn_count]))</f>
        <v>0.36672579134208461</v>
      </c>
      <c r="H597" t="s">
        <v>1824</v>
      </c>
      <c r="I597">
        <v>2</v>
      </c>
      <c r="J597" t="s">
        <v>82</v>
      </c>
      <c r="K597">
        <v>0</v>
      </c>
      <c r="L597" t="s">
        <v>1884</v>
      </c>
      <c r="M597">
        <v>1</v>
      </c>
      <c r="N597" t="s">
        <v>496</v>
      </c>
      <c r="O597" t="s">
        <v>496</v>
      </c>
      <c r="P597" t="s">
        <v>495</v>
      </c>
      <c r="Q597" t="s">
        <v>496</v>
      </c>
      <c r="R597" t="s">
        <v>393</v>
      </c>
      <c r="S597">
        <v>5</v>
      </c>
      <c r="T597">
        <f>LOG10(Table1[[#This Row],[Locus_count]]+1)</f>
        <v>0.77815125038364363</v>
      </c>
      <c r="U597">
        <f>(Table1[[#This Row],[log_Locus_count]]-MIN(Table1[log_Locus_count]))/(MAX(Table1[log_Locus_count])-MIN(Table1[log_Locus_count]))</f>
        <v>0.8616541669070521</v>
      </c>
      <c r="V597" t="s">
        <v>1885</v>
      </c>
      <c r="W597">
        <v>22</v>
      </c>
      <c r="X597">
        <f>LOG10(Table1[[#This Row],[Alleles_count]]+1)</f>
        <v>1.3617278360175928</v>
      </c>
      <c r="Y597">
        <f>(Table1[[#This Row],[log_Alleles_count]]-MIN(Table1[log_Alleles_count]))/(MAX(Table1[log_Alleles_count])-MIN(Table1[log_Alleles_count]))</f>
        <v>0.66967243416092381</v>
      </c>
      <c r="Z597">
        <v>0.98009999999999997</v>
      </c>
      <c r="AA597">
        <v>0.98719999999999997</v>
      </c>
      <c r="AB597">
        <v>0.9637</v>
      </c>
      <c r="AC597">
        <v>0.68</v>
      </c>
      <c r="AD597" t="s">
        <v>82</v>
      </c>
      <c r="AE597" t="s">
        <v>82</v>
      </c>
      <c r="AF597">
        <v>0</v>
      </c>
      <c r="AG597">
        <v>0.99629999999999996</v>
      </c>
      <c r="AH597" t="s">
        <v>1886</v>
      </c>
      <c r="AI597" t="s">
        <v>1824</v>
      </c>
      <c r="AJ597" t="s">
        <v>1887</v>
      </c>
      <c r="AK597">
        <v>2</v>
      </c>
      <c r="AL597" t="s">
        <v>236</v>
      </c>
      <c r="AM597" s="10">
        <v>1</v>
      </c>
      <c r="AN597">
        <f>(Table1[[#This Row],[HEG_expr_score]]-MIN(Table1[HEG_expr_score]))/(MAX(Table1[HEG_expr_score])-MIN(Table1[HEG_expr_score]))</f>
        <v>0.33333333333333331</v>
      </c>
      <c r="AO597">
        <f t="shared" si="9"/>
        <v>4.2077857257433937</v>
      </c>
      <c r="AP597">
        <v>206</v>
      </c>
    </row>
    <row r="598" spans="1:42" hidden="1" x14ac:dyDescent="0.3">
      <c r="A598">
        <v>850920</v>
      </c>
      <c r="B598" t="s">
        <v>2145</v>
      </c>
      <c r="C598">
        <f>LEN(Table1[[#This Row],[TCE_sequence]])</f>
        <v>10</v>
      </c>
      <c r="D598" t="s">
        <v>73</v>
      </c>
      <c r="E598">
        <v>1</v>
      </c>
      <c r="F598">
        <f>LOG10(Table1[[#This Row],[Mtb_NP_Prtn_count]]+1)</f>
        <v>0.3010299956639812</v>
      </c>
      <c r="G598">
        <f>(Table1[[#This Row],[log_Mtb_NP_Prtn_count]]-MIN(Table1[log_Mtb_NP_Prtn_count]))/(MAX(Table1[log_Mtb_NP_Prtn_count])-MIN(Table1[log_Mtb_NP_Prtn_count]))</f>
        <v>0.23137821315975918</v>
      </c>
      <c r="H598" t="s">
        <v>242</v>
      </c>
      <c r="I598">
        <v>1</v>
      </c>
      <c r="J598" t="s">
        <v>82</v>
      </c>
      <c r="K598">
        <v>0</v>
      </c>
      <c r="L598" t="s">
        <v>82</v>
      </c>
      <c r="M598">
        <v>0</v>
      </c>
      <c r="N598" t="s">
        <v>495</v>
      </c>
      <c r="O598" t="s">
        <v>496</v>
      </c>
      <c r="P598" t="s">
        <v>496</v>
      </c>
      <c r="Q598" t="s">
        <v>496</v>
      </c>
      <c r="R598" t="s">
        <v>428</v>
      </c>
      <c r="S598">
        <v>3</v>
      </c>
      <c r="T598">
        <f>LOG10(Table1[[#This Row],[Locus_count]]+1)</f>
        <v>0.6020599913279624</v>
      </c>
      <c r="U598">
        <f>(Table1[[#This Row],[log_Locus_count]]-MIN(Table1[log_Locus_count]))/(MAX(Table1[log_Locus_count])-MIN(Table1[log_Locus_count]))</f>
        <v>0.66666666666666674</v>
      </c>
      <c r="V598" t="s">
        <v>2146</v>
      </c>
      <c r="W598">
        <v>27</v>
      </c>
      <c r="X598">
        <f>LOG10(Table1[[#This Row],[Alleles_count]]+1)</f>
        <v>1.4471580313422192</v>
      </c>
      <c r="Y598">
        <f>(Table1[[#This Row],[log_Alleles_count]]-MIN(Table1[log_Alleles_count]))/(MAX(Table1[log_Alleles_count])-MIN(Table1[log_Alleles_count]))</f>
        <v>0.71168541600698676</v>
      </c>
      <c r="Z598">
        <v>0.99950000000000006</v>
      </c>
      <c r="AA598">
        <v>0.99460000000000004</v>
      </c>
      <c r="AB598">
        <v>0.85709999999999997</v>
      </c>
      <c r="AC598">
        <v>0.49030000000000001</v>
      </c>
      <c r="AD598" t="s">
        <v>82</v>
      </c>
      <c r="AE598" t="s">
        <v>82</v>
      </c>
      <c r="AF598">
        <v>0</v>
      </c>
      <c r="AG598">
        <v>0.99270000000000003</v>
      </c>
      <c r="AH598" t="s">
        <v>530</v>
      </c>
      <c r="AI598" t="s">
        <v>242</v>
      </c>
      <c r="AJ598" t="s">
        <v>2147</v>
      </c>
      <c r="AK598">
        <v>1</v>
      </c>
      <c r="AL598" t="s">
        <v>236</v>
      </c>
      <c r="AM598" s="10">
        <v>1</v>
      </c>
      <c r="AN598">
        <f>(Table1[[#This Row],[HEG_expr_score]]-MIN(Table1[HEG_expr_score]))/(MAX(Table1[HEG_expr_score])-MIN(Table1[HEG_expr_score]))</f>
        <v>0.33333333333333331</v>
      </c>
      <c r="AO598">
        <f t="shared" si="9"/>
        <v>3.9352636291667467</v>
      </c>
      <c r="AP598">
        <v>300</v>
      </c>
    </row>
    <row r="599" spans="1:42" hidden="1" x14ac:dyDescent="0.3">
      <c r="A599">
        <v>851000</v>
      </c>
      <c r="B599" t="s">
        <v>2772</v>
      </c>
      <c r="C599">
        <f>LEN(Table1[[#This Row],[TCE_sequence]])</f>
        <v>9</v>
      </c>
      <c r="D599" t="s">
        <v>152</v>
      </c>
      <c r="E599">
        <v>1</v>
      </c>
      <c r="F599">
        <f>LOG10(Table1[[#This Row],[Mtb_NP_Prtn_count]]+1)</f>
        <v>0.3010299956639812</v>
      </c>
      <c r="G599">
        <f>(Table1[[#This Row],[log_Mtb_NP_Prtn_count]]-MIN(Table1[log_Mtb_NP_Prtn_count]))/(MAX(Table1[log_Mtb_NP_Prtn_count])-MIN(Table1[log_Mtb_NP_Prtn_count]))</f>
        <v>0.23137821315975918</v>
      </c>
      <c r="H599" t="s">
        <v>306</v>
      </c>
      <c r="I599">
        <v>1</v>
      </c>
      <c r="J599" t="s">
        <v>82</v>
      </c>
      <c r="K599">
        <v>0</v>
      </c>
      <c r="L599" t="s">
        <v>82</v>
      </c>
      <c r="M599">
        <v>0</v>
      </c>
      <c r="N599" t="s">
        <v>495</v>
      </c>
      <c r="O599" t="s">
        <v>496</v>
      </c>
      <c r="P599" t="s">
        <v>496</v>
      </c>
      <c r="Q599" t="s">
        <v>496</v>
      </c>
      <c r="R599" t="s">
        <v>410</v>
      </c>
      <c r="S599">
        <v>1</v>
      </c>
      <c r="T599">
        <f>LOG10(Table1[[#This Row],[Locus_count]]+1)</f>
        <v>0.3010299956639812</v>
      </c>
      <c r="U599">
        <f>(Table1[[#This Row],[log_Locus_count]]-MIN(Table1[log_Locus_count]))/(MAX(Table1[log_Locus_count])-MIN(Table1[log_Locus_count]))</f>
        <v>0.33333333333333337</v>
      </c>
      <c r="V599" t="s">
        <v>2773</v>
      </c>
      <c r="W599">
        <v>6</v>
      </c>
      <c r="X599">
        <f>LOG10(Table1[[#This Row],[Alleles_count]]+1)</f>
        <v>0.84509804001425681</v>
      </c>
      <c r="Y599">
        <f>(Table1[[#This Row],[log_Alleles_count]]-MIN(Table1[log_Alleles_count]))/(MAX(Table1[log_Alleles_count])-MIN(Table1[log_Alleles_count]))</f>
        <v>0.41560350504112153</v>
      </c>
      <c r="Z599">
        <v>0.30259999999999998</v>
      </c>
      <c r="AA599">
        <v>0.2281</v>
      </c>
      <c r="AB599">
        <v>0.32740000000000002</v>
      </c>
      <c r="AC599">
        <v>0.31369999999999998</v>
      </c>
      <c r="AD599" t="s">
        <v>82</v>
      </c>
      <c r="AE599" t="s">
        <v>82</v>
      </c>
      <c r="AF599">
        <v>0</v>
      </c>
      <c r="AG599">
        <v>0.99629999999999996</v>
      </c>
      <c r="AH599" t="s">
        <v>505</v>
      </c>
      <c r="AI599" t="s">
        <v>306</v>
      </c>
      <c r="AJ599" t="s">
        <v>2774</v>
      </c>
      <c r="AK599">
        <v>1</v>
      </c>
      <c r="AL599" t="s">
        <v>236</v>
      </c>
      <c r="AM599" s="10">
        <v>1</v>
      </c>
      <c r="AN599">
        <f>(Table1[[#This Row],[HEG_expr_score]]-MIN(Table1[HEG_expr_score]))/(MAX(Table1[HEG_expr_score])-MIN(Table1[HEG_expr_score]))</f>
        <v>0.33333333333333331</v>
      </c>
      <c r="AO599">
        <f t="shared" si="9"/>
        <v>2.6125483848675475</v>
      </c>
      <c r="AP599">
        <v>532</v>
      </c>
    </row>
    <row r="600" spans="1:42" hidden="1" x14ac:dyDescent="0.3">
      <c r="A600">
        <v>851940</v>
      </c>
      <c r="B600" t="s">
        <v>2244</v>
      </c>
      <c r="C600">
        <f>LEN(Table1[[#This Row],[TCE_sequence]])</f>
        <v>13</v>
      </c>
      <c r="D600" t="s">
        <v>25</v>
      </c>
      <c r="E600">
        <v>1</v>
      </c>
      <c r="F600">
        <f>LOG10(Table1[[#This Row],[Mtb_NP_Prtn_count]]+1)</f>
        <v>0.3010299956639812</v>
      </c>
      <c r="G600">
        <f>(Table1[[#This Row],[log_Mtb_NP_Prtn_count]]-MIN(Table1[log_Mtb_NP_Prtn_count]))/(MAX(Table1[log_Mtb_NP_Prtn_count])-MIN(Table1[log_Mtb_NP_Prtn_count]))</f>
        <v>0.23137821315975918</v>
      </c>
      <c r="H600" t="s">
        <v>241</v>
      </c>
      <c r="I600">
        <v>1</v>
      </c>
      <c r="J600" t="s">
        <v>82</v>
      </c>
      <c r="K600">
        <v>0</v>
      </c>
      <c r="L600" t="s">
        <v>82</v>
      </c>
      <c r="M600">
        <v>0</v>
      </c>
      <c r="N600" t="s">
        <v>495</v>
      </c>
      <c r="O600" t="s">
        <v>496</v>
      </c>
      <c r="P600" t="s">
        <v>496</v>
      </c>
      <c r="Q600" t="s">
        <v>496</v>
      </c>
      <c r="R600" t="s">
        <v>385</v>
      </c>
      <c r="S600">
        <v>3</v>
      </c>
      <c r="T600">
        <f>LOG10(Table1[[#This Row],[Locus_count]]+1)</f>
        <v>0.6020599913279624</v>
      </c>
      <c r="U600">
        <f>(Table1[[#This Row],[log_Locus_count]]-MIN(Table1[log_Locus_count]))/(MAX(Table1[log_Locus_count])-MIN(Table1[log_Locus_count]))</f>
        <v>0.66666666666666674</v>
      </c>
      <c r="V600" t="s">
        <v>2245</v>
      </c>
      <c r="W600">
        <v>27</v>
      </c>
      <c r="X600">
        <f>LOG10(Table1[[#This Row],[Alleles_count]]+1)</f>
        <v>1.4471580313422192</v>
      </c>
      <c r="Y600">
        <f>(Table1[[#This Row],[log_Alleles_count]]-MIN(Table1[log_Alleles_count]))/(MAX(Table1[log_Alleles_count])-MIN(Table1[log_Alleles_count]))</f>
        <v>0.71168541600698676</v>
      </c>
      <c r="Z600">
        <v>0.78420000000000001</v>
      </c>
      <c r="AA600">
        <v>0.74409999999999998</v>
      </c>
      <c r="AB600">
        <v>0.84379999999999999</v>
      </c>
      <c r="AC600">
        <v>0.72850000000000004</v>
      </c>
      <c r="AD600" t="s">
        <v>2246</v>
      </c>
      <c r="AE600" t="s">
        <v>2247</v>
      </c>
      <c r="AF600">
        <v>1</v>
      </c>
      <c r="AG600">
        <v>1</v>
      </c>
      <c r="AH600" t="s">
        <v>563</v>
      </c>
      <c r="AI600" t="s">
        <v>241</v>
      </c>
      <c r="AJ600" t="s">
        <v>2248</v>
      </c>
      <c r="AK600">
        <v>1</v>
      </c>
      <c r="AL600" t="s">
        <v>236</v>
      </c>
      <c r="AM600" s="12">
        <v>1</v>
      </c>
      <c r="AN600">
        <f>(Table1[[#This Row],[HEG_expr_score]]-MIN(Table1[HEG_expr_score]))/(MAX(Table1[HEG_expr_score])-MIN(Table1[HEG_expr_score]))</f>
        <v>0.33333333333333331</v>
      </c>
      <c r="AO600">
        <f t="shared" si="9"/>
        <v>3.7272636291667465</v>
      </c>
      <c r="AP600">
        <v>337</v>
      </c>
    </row>
    <row r="601" spans="1:42" hidden="1" x14ac:dyDescent="0.3">
      <c r="A601">
        <v>852013</v>
      </c>
      <c r="B601" t="s">
        <v>546</v>
      </c>
      <c r="C601">
        <f>LEN(Table1[[#This Row],[TCE_sequence]])</f>
        <v>12</v>
      </c>
      <c r="D601" t="s">
        <v>91</v>
      </c>
      <c r="E601">
        <v>1</v>
      </c>
      <c r="F601">
        <f>LOG10(Table1[[#This Row],[Mtb_NP_Prtn_count]]+1)</f>
        <v>0.3010299956639812</v>
      </c>
      <c r="G601">
        <f>(Table1[[#This Row],[log_Mtb_NP_Prtn_count]]-MIN(Table1[log_Mtb_NP_Prtn_count]))/(MAX(Table1[log_Mtb_NP_Prtn_count])-MIN(Table1[log_Mtb_NP_Prtn_count]))</f>
        <v>0.23137821315975918</v>
      </c>
      <c r="H601" t="s">
        <v>547</v>
      </c>
      <c r="I601">
        <v>1</v>
      </c>
      <c r="J601" t="s">
        <v>82</v>
      </c>
      <c r="K601">
        <v>0</v>
      </c>
      <c r="L601" t="s">
        <v>82</v>
      </c>
      <c r="M601">
        <v>0</v>
      </c>
      <c r="N601" t="s">
        <v>495</v>
      </c>
      <c r="O601" t="s">
        <v>496</v>
      </c>
      <c r="P601" t="s">
        <v>496</v>
      </c>
      <c r="Q601" t="s">
        <v>496</v>
      </c>
      <c r="R601" t="s">
        <v>385</v>
      </c>
      <c r="S601">
        <v>3</v>
      </c>
      <c r="T601">
        <f>LOG10(Table1[[#This Row],[Locus_count]]+1)</f>
        <v>0.6020599913279624</v>
      </c>
      <c r="U601">
        <f>(Table1[[#This Row],[log_Locus_count]]-MIN(Table1[log_Locus_count]))/(MAX(Table1[log_Locus_count])-MIN(Table1[log_Locus_count]))</f>
        <v>0.66666666666666674</v>
      </c>
      <c r="V601" t="s">
        <v>548</v>
      </c>
      <c r="W601">
        <v>11</v>
      </c>
      <c r="X601">
        <f>LOG10(Table1[[#This Row],[Alleles_count]]+1)</f>
        <v>1.0791812460476249</v>
      </c>
      <c r="Y601">
        <f>(Table1[[#This Row],[log_Alleles_count]]-MIN(Table1[log_Alleles_count]))/(MAX(Table1[log_Alleles_count])-MIN(Table1[log_Alleles_count]))</f>
        <v>0.53072127397724345</v>
      </c>
      <c r="Z601">
        <v>0.55810000000000004</v>
      </c>
      <c r="AA601">
        <v>0.56499999999999995</v>
      </c>
      <c r="AB601">
        <v>0.6552</v>
      </c>
      <c r="AC601">
        <v>0.4491</v>
      </c>
      <c r="AD601" t="s">
        <v>82</v>
      </c>
      <c r="AE601" t="s">
        <v>82</v>
      </c>
      <c r="AF601">
        <v>0</v>
      </c>
      <c r="AG601">
        <v>0.99629999999999996</v>
      </c>
      <c r="AH601" t="s">
        <v>505</v>
      </c>
      <c r="AI601" t="s">
        <v>82</v>
      </c>
      <c r="AJ601" t="s">
        <v>82</v>
      </c>
      <c r="AK601">
        <v>0</v>
      </c>
      <c r="AL601" t="s">
        <v>82</v>
      </c>
      <c r="AM601" s="10">
        <v>0</v>
      </c>
      <c r="AN601">
        <f>(Table1[[#This Row],[HEG_expr_score]]-MIN(Table1[HEG_expr_score]))/(MAX(Table1[HEG_expr_score])-MIN(Table1[HEG_expr_score]))</f>
        <v>0</v>
      </c>
      <c r="AO601">
        <f t="shared" si="9"/>
        <v>2.9831661538036691</v>
      </c>
      <c r="AP601">
        <v>475</v>
      </c>
    </row>
    <row r="602" spans="1:42" hidden="1" x14ac:dyDescent="0.3">
      <c r="A602">
        <v>852044</v>
      </c>
      <c r="B602" t="s">
        <v>601</v>
      </c>
      <c r="C602">
        <f>LEN(Table1[[#This Row],[TCE_sequence]])</f>
        <v>16</v>
      </c>
      <c r="D602" t="s">
        <v>101</v>
      </c>
      <c r="E602">
        <v>1</v>
      </c>
      <c r="F602">
        <f>LOG10(Table1[[#This Row],[Mtb_NP_Prtn_count]]+1)</f>
        <v>0.3010299956639812</v>
      </c>
      <c r="G602">
        <f>(Table1[[#This Row],[log_Mtb_NP_Prtn_count]]-MIN(Table1[log_Mtb_NP_Prtn_count]))/(MAX(Table1[log_Mtb_NP_Prtn_count])-MIN(Table1[log_Mtb_NP_Prtn_count]))</f>
        <v>0.23137821315975918</v>
      </c>
      <c r="H602" t="s">
        <v>263</v>
      </c>
      <c r="I602">
        <v>1</v>
      </c>
      <c r="J602" t="s">
        <v>82</v>
      </c>
      <c r="K602">
        <v>0</v>
      </c>
      <c r="L602" t="s">
        <v>602</v>
      </c>
      <c r="M602">
        <v>4</v>
      </c>
      <c r="N602" t="s">
        <v>496</v>
      </c>
      <c r="O602" t="s">
        <v>496</v>
      </c>
      <c r="P602" t="s">
        <v>495</v>
      </c>
      <c r="Q602" t="s">
        <v>496</v>
      </c>
      <c r="R602" t="s">
        <v>385</v>
      </c>
      <c r="S602">
        <v>3</v>
      </c>
      <c r="T602">
        <f>LOG10(Table1[[#This Row],[Locus_count]]+1)</f>
        <v>0.6020599913279624</v>
      </c>
      <c r="U602">
        <f>(Table1[[#This Row],[log_Locus_count]]-MIN(Table1[log_Locus_count]))/(MAX(Table1[log_Locus_count])-MIN(Table1[log_Locus_count]))</f>
        <v>0.66666666666666674</v>
      </c>
      <c r="V602" t="s">
        <v>603</v>
      </c>
      <c r="W602">
        <v>11</v>
      </c>
      <c r="X602">
        <f>LOG10(Table1[[#This Row],[Alleles_count]]+1)</f>
        <v>1.0791812460476249</v>
      </c>
      <c r="Y602">
        <f>(Table1[[#This Row],[log_Alleles_count]]-MIN(Table1[log_Alleles_count]))/(MAX(Table1[log_Alleles_count])-MIN(Table1[log_Alleles_count]))</f>
        <v>0.53072127397724345</v>
      </c>
      <c r="Z602">
        <v>0.48599999999999999</v>
      </c>
      <c r="AA602">
        <v>0.39079999999999998</v>
      </c>
      <c r="AB602">
        <v>0.53290000000000004</v>
      </c>
      <c r="AC602">
        <v>0.24310000000000001</v>
      </c>
      <c r="AD602" t="s">
        <v>82</v>
      </c>
      <c r="AE602" t="s">
        <v>82</v>
      </c>
      <c r="AF602">
        <v>0</v>
      </c>
      <c r="AG602">
        <v>0.97799999999999998</v>
      </c>
      <c r="AH602" t="s">
        <v>604</v>
      </c>
      <c r="AI602" t="s">
        <v>263</v>
      </c>
      <c r="AJ602" t="s">
        <v>605</v>
      </c>
      <c r="AK602">
        <v>1</v>
      </c>
      <c r="AL602" t="s">
        <v>236</v>
      </c>
      <c r="AM602" s="12">
        <v>1</v>
      </c>
      <c r="AN602">
        <f>(Table1[[#This Row],[HEG_expr_score]]-MIN(Table1[HEG_expr_score]))/(MAX(Table1[HEG_expr_score])-MIN(Table1[HEG_expr_score]))</f>
        <v>0.33333333333333331</v>
      </c>
      <c r="AO602">
        <f t="shared" si="9"/>
        <v>3.2260994871370028</v>
      </c>
      <c r="AP602">
        <v>438</v>
      </c>
    </row>
    <row r="603" spans="1:42" hidden="1" x14ac:dyDescent="0.3">
      <c r="A603">
        <v>856070</v>
      </c>
      <c r="B603" t="s">
        <v>1773</v>
      </c>
      <c r="C603">
        <f>LEN(Table1[[#This Row],[TCE_sequence]])</f>
        <v>11</v>
      </c>
      <c r="D603" t="s">
        <v>24</v>
      </c>
      <c r="E603">
        <v>1</v>
      </c>
      <c r="F603">
        <f>LOG10(Table1[[#This Row],[Mtb_NP_Prtn_count]]+1)</f>
        <v>0.3010299956639812</v>
      </c>
      <c r="G603">
        <f>(Table1[[#This Row],[log_Mtb_NP_Prtn_count]]-MIN(Table1[log_Mtb_NP_Prtn_count]))/(MAX(Table1[log_Mtb_NP_Prtn_count])-MIN(Table1[log_Mtb_NP_Prtn_count]))</f>
        <v>0.23137821315975918</v>
      </c>
      <c r="H603" t="s">
        <v>247</v>
      </c>
      <c r="I603">
        <v>1</v>
      </c>
      <c r="J603" t="s">
        <v>82</v>
      </c>
      <c r="K603">
        <v>0</v>
      </c>
      <c r="L603" t="s">
        <v>82</v>
      </c>
      <c r="M603">
        <v>0</v>
      </c>
      <c r="N603" t="s">
        <v>495</v>
      </c>
      <c r="O603" t="s">
        <v>496</v>
      </c>
      <c r="P603" t="s">
        <v>496</v>
      </c>
      <c r="Q603" t="s">
        <v>496</v>
      </c>
      <c r="R603" t="s">
        <v>428</v>
      </c>
      <c r="S603">
        <v>3</v>
      </c>
      <c r="T603">
        <f>LOG10(Table1[[#This Row],[Locus_count]]+1)</f>
        <v>0.6020599913279624</v>
      </c>
      <c r="U603">
        <f>(Table1[[#This Row],[log_Locus_count]]-MIN(Table1[log_Locus_count]))/(MAX(Table1[log_Locus_count])-MIN(Table1[log_Locus_count]))</f>
        <v>0.66666666666666674</v>
      </c>
      <c r="V603" t="s">
        <v>1770</v>
      </c>
      <c r="W603">
        <v>30</v>
      </c>
      <c r="X603">
        <f>LOG10(Table1[[#This Row],[Alleles_count]]+1)</f>
        <v>1.4913616938342726</v>
      </c>
      <c r="Y603">
        <f>(Table1[[#This Row],[log_Alleles_count]]-MIN(Table1[log_Alleles_count]))/(MAX(Table1[log_Alleles_count])-MIN(Table1[log_Alleles_count]))</f>
        <v>0.73342395543969241</v>
      </c>
      <c r="Z603">
        <v>0.99990000000000001</v>
      </c>
      <c r="AA603">
        <v>0.99829999999999997</v>
      </c>
      <c r="AB603">
        <v>0.93740000000000001</v>
      </c>
      <c r="AC603">
        <v>0.71960000000000002</v>
      </c>
      <c r="AD603" t="s">
        <v>82</v>
      </c>
      <c r="AE603" t="s">
        <v>82</v>
      </c>
      <c r="AF603">
        <v>0</v>
      </c>
      <c r="AG603">
        <v>1</v>
      </c>
      <c r="AH603" t="s">
        <v>563</v>
      </c>
      <c r="AI603" t="s">
        <v>247</v>
      </c>
      <c r="AJ603" t="s">
        <v>1774</v>
      </c>
      <c r="AK603">
        <v>1</v>
      </c>
      <c r="AL603" t="s">
        <v>234</v>
      </c>
      <c r="AM603" s="12">
        <v>2</v>
      </c>
      <c r="AN603">
        <f>(Table1[[#This Row],[HEG_expr_score]]-MIN(Table1[HEG_expr_score]))/(MAX(Table1[HEG_expr_score])-MIN(Table1[HEG_expr_score]))</f>
        <v>0.66666666666666663</v>
      </c>
      <c r="AO603">
        <f t="shared" si="9"/>
        <v>4.2980355019327856</v>
      </c>
      <c r="AP603">
        <v>168</v>
      </c>
    </row>
    <row r="604" spans="1:42" hidden="1" x14ac:dyDescent="0.3">
      <c r="A604">
        <v>856658</v>
      </c>
      <c r="B604" t="s">
        <v>618</v>
      </c>
      <c r="C604">
        <f>LEN(Table1[[#This Row],[TCE_sequence]])</f>
        <v>18</v>
      </c>
      <c r="D604" t="s">
        <v>101</v>
      </c>
      <c r="E604">
        <v>1</v>
      </c>
      <c r="F604">
        <f>LOG10(Table1[[#This Row],[Mtb_NP_Prtn_count]]+1)</f>
        <v>0.3010299956639812</v>
      </c>
      <c r="G604">
        <f>(Table1[[#This Row],[log_Mtb_NP_Prtn_count]]-MIN(Table1[log_Mtb_NP_Prtn_count]))/(MAX(Table1[log_Mtb_NP_Prtn_count])-MIN(Table1[log_Mtb_NP_Prtn_count]))</f>
        <v>0.23137821315975918</v>
      </c>
      <c r="H604" t="s">
        <v>263</v>
      </c>
      <c r="I604">
        <v>1</v>
      </c>
      <c r="J604" t="s">
        <v>82</v>
      </c>
      <c r="K604">
        <v>0</v>
      </c>
      <c r="L604" t="s">
        <v>602</v>
      </c>
      <c r="M604">
        <v>4</v>
      </c>
      <c r="N604" t="s">
        <v>496</v>
      </c>
      <c r="O604" t="s">
        <v>496</v>
      </c>
      <c r="P604" t="s">
        <v>495</v>
      </c>
      <c r="Q604" t="s">
        <v>496</v>
      </c>
      <c r="R604" t="s">
        <v>385</v>
      </c>
      <c r="S604">
        <v>3</v>
      </c>
      <c r="T604">
        <f>LOG10(Table1[[#This Row],[Locus_count]]+1)</f>
        <v>0.6020599913279624</v>
      </c>
      <c r="U604">
        <f>(Table1[[#This Row],[log_Locus_count]]-MIN(Table1[log_Locus_count]))/(MAX(Table1[log_Locus_count])-MIN(Table1[log_Locus_count]))</f>
        <v>0.66666666666666674</v>
      </c>
      <c r="V604" t="s">
        <v>619</v>
      </c>
      <c r="W604">
        <v>12</v>
      </c>
      <c r="X604">
        <f>LOG10(Table1[[#This Row],[Alleles_count]]+1)</f>
        <v>1.1139433523068367</v>
      </c>
      <c r="Y604">
        <f>(Table1[[#This Row],[log_Alleles_count]]-MIN(Table1[log_Alleles_count]))/(MAX(Table1[log_Alleles_count])-MIN(Table1[log_Alleles_count]))</f>
        <v>0.54781663158060112</v>
      </c>
      <c r="Z604">
        <v>0.49509999999999998</v>
      </c>
      <c r="AA604">
        <v>0.39860000000000001</v>
      </c>
      <c r="AB604">
        <v>0.53390000000000004</v>
      </c>
      <c r="AC604">
        <v>0.24310000000000001</v>
      </c>
      <c r="AD604" t="s">
        <v>82</v>
      </c>
      <c r="AE604" t="s">
        <v>82</v>
      </c>
      <c r="AF604">
        <v>0</v>
      </c>
      <c r="AG604">
        <v>0.97799999999999998</v>
      </c>
      <c r="AH604" t="s">
        <v>604</v>
      </c>
      <c r="AI604" t="s">
        <v>263</v>
      </c>
      <c r="AJ604" t="s">
        <v>620</v>
      </c>
      <c r="AK604">
        <v>1</v>
      </c>
      <c r="AL604" t="s">
        <v>236</v>
      </c>
      <c r="AM604" s="10">
        <v>1</v>
      </c>
      <c r="AN604">
        <f>(Table1[[#This Row],[HEG_expr_score]]-MIN(Table1[HEG_expr_score]))/(MAX(Table1[HEG_expr_score])-MIN(Table1[HEG_expr_score]))</f>
        <v>0.33333333333333331</v>
      </c>
      <c r="AO604">
        <f t="shared" si="9"/>
        <v>3.2522948447403608</v>
      </c>
      <c r="AP604">
        <v>429</v>
      </c>
    </row>
    <row r="605" spans="1:42" hidden="1" x14ac:dyDescent="0.3">
      <c r="A605">
        <v>857468</v>
      </c>
      <c r="B605" t="s">
        <v>2863</v>
      </c>
      <c r="C605">
        <f>LEN(Table1[[#This Row],[TCE_sequence]])</f>
        <v>8</v>
      </c>
      <c r="D605" t="s">
        <v>184</v>
      </c>
      <c r="E605">
        <v>1</v>
      </c>
      <c r="F605">
        <f>LOG10(Table1[[#This Row],[Mtb_NP_Prtn_count]]+1)</f>
        <v>0.3010299956639812</v>
      </c>
      <c r="G605">
        <f>(Table1[[#This Row],[log_Mtb_NP_Prtn_count]]-MIN(Table1[log_Mtb_NP_Prtn_count]))/(MAX(Table1[log_Mtb_NP_Prtn_count])-MIN(Table1[log_Mtb_NP_Prtn_count]))</f>
        <v>0.23137821315975918</v>
      </c>
      <c r="H605" t="s">
        <v>2864</v>
      </c>
      <c r="I605">
        <v>1</v>
      </c>
      <c r="J605" t="s">
        <v>82</v>
      </c>
      <c r="K605">
        <v>0</v>
      </c>
      <c r="L605" t="s">
        <v>2865</v>
      </c>
      <c r="M605">
        <v>2</v>
      </c>
      <c r="N605" t="s">
        <v>496</v>
      </c>
      <c r="O605" t="s">
        <v>496</v>
      </c>
      <c r="P605" t="s">
        <v>495</v>
      </c>
      <c r="Q605" t="s">
        <v>496</v>
      </c>
      <c r="R605" t="s">
        <v>385</v>
      </c>
      <c r="S605">
        <v>3</v>
      </c>
      <c r="T605">
        <f>LOG10(Table1[[#This Row],[Locus_count]]+1)</f>
        <v>0.6020599913279624</v>
      </c>
      <c r="U605">
        <f>(Table1[[#This Row],[log_Locus_count]]-MIN(Table1[log_Locus_count]))/(MAX(Table1[log_Locus_count])-MIN(Table1[log_Locus_count]))</f>
        <v>0.66666666666666674</v>
      </c>
      <c r="V605" t="s">
        <v>2866</v>
      </c>
      <c r="W605">
        <v>5</v>
      </c>
      <c r="X605">
        <f>LOG10(Table1[[#This Row],[Alleles_count]]+1)</f>
        <v>0.77815125038364363</v>
      </c>
      <c r="Y605">
        <f>(Table1[[#This Row],[log_Alleles_count]]-MIN(Table1[log_Alleles_count]))/(MAX(Table1[log_Alleles_count])-MIN(Table1[log_Alleles_count]))</f>
        <v>0.38268031849431083</v>
      </c>
      <c r="Z605">
        <v>0.14050000000000001</v>
      </c>
      <c r="AA605">
        <v>0.23169999999999999</v>
      </c>
      <c r="AB605">
        <v>0.24210000000000001</v>
      </c>
      <c r="AC605">
        <v>9.8400000000000001E-2</v>
      </c>
      <c r="AD605" t="s">
        <v>82</v>
      </c>
      <c r="AE605" t="s">
        <v>82</v>
      </c>
      <c r="AF605">
        <v>0</v>
      </c>
      <c r="AG605">
        <v>0.98529999999999995</v>
      </c>
      <c r="AH605" t="s">
        <v>703</v>
      </c>
      <c r="AI605" t="s">
        <v>82</v>
      </c>
      <c r="AJ605" t="s">
        <v>82</v>
      </c>
      <c r="AK605">
        <v>0</v>
      </c>
      <c r="AL605" t="s">
        <v>82</v>
      </c>
      <c r="AM605" s="12">
        <v>0</v>
      </c>
      <c r="AN605">
        <f>(Table1[[#This Row],[HEG_expr_score]]-MIN(Table1[HEG_expr_score]))/(MAX(Table1[HEG_expr_score])-MIN(Table1[HEG_expr_score]))</f>
        <v>0</v>
      </c>
      <c r="AO605">
        <f t="shared" si="9"/>
        <v>2.4065251983207365</v>
      </c>
      <c r="AP605">
        <v>556</v>
      </c>
    </row>
    <row r="606" spans="1:42" x14ac:dyDescent="0.3">
      <c r="A606">
        <v>858597</v>
      </c>
      <c r="B606" t="s">
        <v>1275</v>
      </c>
      <c r="C606">
        <f>LEN(Table1[[#This Row],[TCE_sequence]])</f>
        <v>9</v>
      </c>
      <c r="D606" t="s">
        <v>98</v>
      </c>
      <c r="E606">
        <v>1</v>
      </c>
      <c r="F606">
        <f>LOG10(Table1[[#This Row],[Mtb_NP_Prtn_count]]+1)</f>
        <v>0.3010299956639812</v>
      </c>
      <c r="G606">
        <f>(Table1[[#This Row],[log_Mtb_NP_Prtn_count]]-MIN(Table1[log_Mtb_NP_Prtn_count]))/(MAX(Table1[log_Mtb_NP_Prtn_count])-MIN(Table1[log_Mtb_NP_Prtn_count]))</f>
        <v>0.23137821315975918</v>
      </c>
      <c r="H606" t="s">
        <v>345</v>
      </c>
      <c r="I606">
        <v>1</v>
      </c>
      <c r="J606" t="s">
        <v>82</v>
      </c>
      <c r="K606">
        <v>0</v>
      </c>
      <c r="L606" t="s">
        <v>1276</v>
      </c>
      <c r="M606">
        <v>2</v>
      </c>
      <c r="N606" t="s">
        <v>496</v>
      </c>
      <c r="O606" t="s">
        <v>496</v>
      </c>
      <c r="P606" t="s">
        <v>495</v>
      </c>
      <c r="Q606" t="s">
        <v>496</v>
      </c>
      <c r="R606" t="s">
        <v>396</v>
      </c>
      <c r="S606">
        <v>4</v>
      </c>
      <c r="T606">
        <f>LOG10(Table1[[#This Row],[Locus_count]]+1)</f>
        <v>0.69897000433601886</v>
      </c>
      <c r="U606">
        <f>(Table1[[#This Row],[log_Locus_count]]-MIN(Table1[log_Locus_count]))/(MAX(Table1[log_Locus_count])-MIN(Table1[log_Locus_count]))</f>
        <v>0.77397603162912088</v>
      </c>
      <c r="V606" t="s">
        <v>1277</v>
      </c>
      <c r="W606">
        <v>26</v>
      </c>
      <c r="X606">
        <f>LOG10(Table1[[#This Row],[Alleles_count]]+1)</f>
        <v>1.4313637641589874</v>
      </c>
      <c r="Y606">
        <f>(Table1[[#This Row],[log_Alleles_count]]-MIN(Table1[log_Alleles_count]))/(MAX(Table1[log_Alleles_count])-MIN(Table1[log_Alleles_count]))</f>
        <v>0.70391808903413466</v>
      </c>
      <c r="Z606">
        <v>0.99309999999999998</v>
      </c>
      <c r="AA606">
        <v>0.99390000000000001</v>
      </c>
      <c r="AB606">
        <v>0.98040000000000005</v>
      </c>
      <c r="AC606">
        <v>0.42159999999999997</v>
      </c>
      <c r="AD606" t="s">
        <v>82</v>
      </c>
      <c r="AE606" t="s">
        <v>82</v>
      </c>
      <c r="AF606">
        <v>0</v>
      </c>
      <c r="AG606">
        <v>0.99629999999999996</v>
      </c>
      <c r="AH606" t="s">
        <v>505</v>
      </c>
      <c r="AI606" t="s">
        <v>345</v>
      </c>
      <c r="AJ606" t="s">
        <v>1278</v>
      </c>
      <c r="AK606">
        <v>1</v>
      </c>
      <c r="AL606" t="s">
        <v>235</v>
      </c>
      <c r="AM606" s="10">
        <v>3</v>
      </c>
      <c r="AN606">
        <f>(Table1[[#This Row],[HEG_expr_score]]-MIN(Table1[HEG_expr_score]))/(MAX(Table1[HEG_expr_score])-MIN(Table1[HEG_expr_score]))</f>
        <v>1</v>
      </c>
      <c r="AO606">
        <f t="shared" si="9"/>
        <v>4.6986723338230147</v>
      </c>
      <c r="AP606">
        <v>25</v>
      </c>
    </row>
    <row r="607" spans="1:42" x14ac:dyDescent="0.3">
      <c r="A607">
        <v>858632</v>
      </c>
      <c r="B607" t="s">
        <v>2308</v>
      </c>
      <c r="C607">
        <f>LEN(Table1[[#This Row],[TCE_sequence]])</f>
        <v>9</v>
      </c>
      <c r="D607" t="s">
        <v>2309</v>
      </c>
      <c r="E607">
        <v>2</v>
      </c>
      <c r="F607">
        <f>LOG10(Table1[[#This Row],[Mtb_NP_Prtn_count]]+1)</f>
        <v>0.47712125471966244</v>
      </c>
      <c r="G607">
        <f>(Table1[[#This Row],[log_Mtb_NP_Prtn_count]]-MIN(Table1[log_Mtb_NP_Prtn_count]))/(MAX(Table1[log_Mtb_NP_Prtn_count])-MIN(Table1[log_Mtb_NP_Prtn_count]))</f>
        <v>0.36672579134208461</v>
      </c>
      <c r="H607" t="s">
        <v>2310</v>
      </c>
      <c r="I607">
        <v>2</v>
      </c>
      <c r="J607" t="s">
        <v>82</v>
      </c>
      <c r="K607">
        <v>0</v>
      </c>
      <c r="L607" t="s">
        <v>82</v>
      </c>
      <c r="M607">
        <v>0</v>
      </c>
      <c r="N607" t="s">
        <v>495</v>
      </c>
      <c r="O607" t="s">
        <v>496</v>
      </c>
      <c r="P607" t="s">
        <v>496</v>
      </c>
      <c r="Q607" t="s">
        <v>496</v>
      </c>
      <c r="R607" t="s">
        <v>384</v>
      </c>
      <c r="S607">
        <v>2</v>
      </c>
      <c r="T607">
        <f>LOG10(Table1[[#This Row],[Locus_count]]+1)</f>
        <v>0.47712125471966244</v>
      </c>
      <c r="U607">
        <f>(Table1[[#This Row],[log_Locus_count]]-MIN(Table1[log_Locus_count]))/(MAX(Table1[log_Locus_count])-MIN(Table1[log_Locus_count]))</f>
        <v>0.52832083357371873</v>
      </c>
      <c r="V607" t="s">
        <v>2311</v>
      </c>
      <c r="W607">
        <v>3</v>
      </c>
      <c r="X607">
        <f>LOG10(Table1[[#This Row],[Alleles_count]]+1)</f>
        <v>0.6020599913279624</v>
      </c>
      <c r="Y607">
        <f>(Table1[[#This Row],[log_Alleles_count]]-MIN(Table1[log_Alleles_count]))/(MAX(Table1[log_Alleles_count])-MIN(Table1[log_Alleles_count]))</f>
        <v>0.29608191096586522</v>
      </c>
      <c r="Z607">
        <v>0.41610000000000003</v>
      </c>
      <c r="AA607">
        <v>0.24079999999999999</v>
      </c>
      <c r="AB607">
        <v>0.2515</v>
      </c>
      <c r="AC607">
        <v>0.35920000000000002</v>
      </c>
      <c r="AD607" t="s">
        <v>82</v>
      </c>
      <c r="AE607" t="s">
        <v>82</v>
      </c>
      <c r="AF607">
        <v>0</v>
      </c>
      <c r="AG607">
        <v>1</v>
      </c>
      <c r="AH607" t="s">
        <v>543</v>
      </c>
      <c r="AI607" t="s">
        <v>345</v>
      </c>
      <c r="AJ607" t="s">
        <v>2312</v>
      </c>
      <c r="AK607">
        <v>1</v>
      </c>
      <c r="AL607" t="s">
        <v>235</v>
      </c>
      <c r="AM607" s="12">
        <v>3</v>
      </c>
      <c r="AN607">
        <f>(Table1[[#This Row],[HEG_expr_score]]-MIN(Table1[HEG_expr_score]))/(MAX(Table1[HEG_expr_score])-MIN(Table1[HEG_expr_score]))</f>
        <v>1</v>
      </c>
      <c r="AO607">
        <f t="shared" si="9"/>
        <v>3.6072285358816685</v>
      </c>
      <c r="AP607">
        <v>360</v>
      </c>
    </row>
    <row r="608" spans="1:42" hidden="1" x14ac:dyDescent="0.3">
      <c r="A608">
        <v>858660</v>
      </c>
      <c r="B608" t="s">
        <v>2629</v>
      </c>
      <c r="C608">
        <f>LEN(Table1[[#This Row],[TCE_sequence]])</f>
        <v>9</v>
      </c>
      <c r="D608" t="s">
        <v>98</v>
      </c>
      <c r="E608">
        <v>1</v>
      </c>
      <c r="F608">
        <f>LOG10(Table1[[#This Row],[Mtb_NP_Prtn_count]]+1)</f>
        <v>0.3010299956639812</v>
      </c>
      <c r="G608">
        <f>(Table1[[#This Row],[log_Mtb_NP_Prtn_count]]-MIN(Table1[log_Mtb_NP_Prtn_count]))/(MAX(Table1[log_Mtb_NP_Prtn_count])-MIN(Table1[log_Mtb_NP_Prtn_count]))</f>
        <v>0.23137821315975918</v>
      </c>
      <c r="H608" t="s">
        <v>2630</v>
      </c>
      <c r="I608">
        <v>2</v>
      </c>
      <c r="J608" t="s">
        <v>82</v>
      </c>
      <c r="K608">
        <v>0</v>
      </c>
      <c r="L608" t="s">
        <v>82</v>
      </c>
      <c r="M608">
        <v>0</v>
      </c>
      <c r="N608" t="s">
        <v>495</v>
      </c>
      <c r="O608" t="s">
        <v>496</v>
      </c>
      <c r="P608" t="s">
        <v>496</v>
      </c>
      <c r="Q608" t="s">
        <v>496</v>
      </c>
      <c r="R608" t="s">
        <v>384</v>
      </c>
      <c r="S608">
        <v>2</v>
      </c>
      <c r="T608">
        <f>LOG10(Table1[[#This Row],[Locus_count]]+1)</f>
        <v>0.47712125471966244</v>
      </c>
      <c r="U608">
        <f>(Table1[[#This Row],[log_Locus_count]]-MIN(Table1[log_Locus_count]))/(MAX(Table1[log_Locus_count])-MIN(Table1[log_Locus_count]))</f>
        <v>0.52832083357371873</v>
      </c>
      <c r="V608" t="s">
        <v>2631</v>
      </c>
      <c r="W608">
        <v>4</v>
      </c>
      <c r="X608">
        <f>LOG10(Table1[[#This Row],[Alleles_count]]+1)</f>
        <v>0.69897000433601886</v>
      </c>
      <c r="Y608">
        <f>(Table1[[#This Row],[log_Alleles_count]]-MIN(Table1[log_Alleles_count]))/(MAX(Table1[log_Alleles_count])-MIN(Table1[log_Alleles_count]))</f>
        <v>0.34374045372979056</v>
      </c>
      <c r="Z608">
        <v>0.45350000000000001</v>
      </c>
      <c r="AA608">
        <v>0.25190000000000001</v>
      </c>
      <c r="AB608">
        <v>0.22620000000000001</v>
      </c>
      <c r="AC608">
        <v>0.33460000000000001</v>
      </c>
      <c r="AD608" t="s">
        <v>82</v>
      </c>
      <c r="AE608" t="s">
        <v>82</v>
      </c>
      <c r="AF608">
        <v>0</v>
      </c>
      <c r="AG608">
        <v>1</v>
      </c>
      <c r="AH608" t="s">
        <v>2632</v>
      </c>
      <c r="AI608" t="s">
        <v>2633</v>
      </c>
      <c r="AJ608" t="s">
        <v>2634</v>
      </c>
      <c r="AK608">
        <v>3</v>
      </c>
      <c r="AL608" t="s">
        <v>236</v>
      </c>
      <c r="AM608" s="10">
        <v>1</v>
      </c>
      <c r="AN608">
        <f>(Table1[[#This Row],[HEG_expr_score]]-MIN(Table1[HEG_expr_score]))/(MAX(Table1[HEG_expr_score])-MIN(Table1[HEG_expr_score]))</f>
        <v>0.33333333333333331</v>
      </c>
      <c r="AO608">
        <f t="shared" si="9"/>
        <v>2.8902728337966019</v>
      </c>
      <c r="AP608">
        <v>488</v>
      </c>
    </row>
    <row r="609" spans="1:42" hidden="1" x14ac:dyDescent="0.3">
      <c r="A609">
        <v>1081150</v>
      </c>
      <c r="B609" t="s">
        <v>2743</v>
      </c>
      <c r="C609">
        <f>LEN(Table1[[#This Row],[TCE_sequence]])</f>
        <v>15</v>
      </c>
      <c r="D609" t="s">
        <v>167</v>
      </c>
      <c r="E609">
        <v>1</v>
      </c>
      <c r="F609">
        <f>LOG10(Table1[[#This Row],[Mtb_NP_Prtn_count]]+1)</f>
        <v>0.3010299956639812</v>
      </c>
      <c r="G609">
        <f>(Table1[[#This Row],[log_Mtb_NP_Prtn_count]]-MIN(Table1[log_Mtb_NP_Prtn_count]))/(MAX(Table1[log_Mtb_NP_Prtn_count])-MIN(Table1[log_Mtb_NP_Prtn_count]))</f>
        <v>0.23137821315975918</v>
      </c>
      <c r="H609" t="s">
        <v>2744</v>
      </c>
      <c r="I609">
        <v>1</v>
      </c>
      <c r="J609" t="s">
        <v>82</v>
      </c>
      <c r="K609">
        <v>0</v>
      </c>
      <c r="L609" t="s">
        <v>82</v>
      </c>
      <c r="M609">
        <v>0</v>
      </c>
      <c r="N609" t="s">
        <v>495</v>
      </c>
      <c r="O609" t="s">
        <v>496</v>
      </c>
      <c r="P609" t="s">
        <v>496</v>
      </c>
      <c r="Q609" t="s">
        <v>496</v>
      </c>
      <c r="R609" t="s">
        <v>406</v>
      </c>
      <c r="S609">
        <v>2</v>
      </c>
      <c r="T609">
        <f>LOG10(Table1[[#This Row],[Locus_count]]+1)</f>
        <v>0.47712125471966244</v>
      </c>
      <c r="U609">
        <f>(Table1[[#This Row],[log_Locus_count]]-MIN(Table1[log_Locus_count]))/(MAX(Table1[log_Locus_count])-MIN(Table1[log_Locus_count]))</f>
        <v>0.52832083357371873</v>
      </c>
      <c r="V609" t="s">
        <v>2745</v>
      </c>
      <c r="W609">
        <v>8</v>
      </c>
      <c r="X609">
        <f>LOG10(Table1[[#This Row],[Alleles_count]]+1)</f>
        <v>0.95424250943932487</v>
      </c>
      <c r="Y609">
        <f>(Table1[[#This Row],[log_Alleles_count]]-MIN(Table1[log_Alleles_count]))/(MAX(Table1[log_Alleles_count])-MIN(Table1[log_Alleles_count]))</f>
        <v>0.46927872602275644</v>
      </c>
      <c r="Z609">
        <v>0.46500000000000002</v>
      </c>
      <c r="AA609">
        <v>0.3695</v>
      </c>
      <c r="AB609">
        <v>0.4118</v>
      </c>
      <c r="AC609">
        <v>0.13159999999999999</v>
      </c>
      <c r="AD609" t="s">
        <v>82</v>
      </c>
      <c r="AE609" t="s">
        <v>82</v>
      </c>
      <c r="AF609">
        <v>0</v>
      </c>
      <c r="AG609">
        <v>0.98899999999999999</v>
      </c>
      <c r="AH609" t="s">
        <v>613</v>
      </c>
      <c r="AI609" t="s">
        <v>82</v>
      </c>
      <c r="AJ609" t="s">
        <v>82</v>
      </c>
      <c r="AK609">
        <v>0</v>
      </c>
      <c r="AL609" t="s">
        <v>82</v>
      </c>
      <c r="AM609" s="10">
        <v>0</v>
      </c>
      <c r="AN609">
        <f>(Table1[[#This Row],[HEG_expr_score]]-MIN(Table1[HEG_expr_score]))/(MAX(Table1[HEG_expr_score])-MIN(Table1[HEG_expr_score]))</f>
        <v>0</v>
      </c>
      <c r="AO609">
        <f t="shared" si="9"/>
        <v>2.6829777727562343</v>
      </c>
      <c r="AP609">
        <v>521</v>
      </c>
    </row>
    <row r="610" spans="1:42" hidden="1" x14ac:dyDescent="0.3">
      <c r="A610">
        <v>1081296</v>
      </c>
      <c r="B610" t="s">
        <v>780</v>
      </c>
      <c r="C610">
        <f>LEN(Table1[[#This Row],[TCE_sequence]])</f>
        <v>15</v>
      </c>
      <c r="D610" t="s">
        <v>77</v>
      </c>
      <c r="E610">
        <v>1</v>
      </c>
      <c r="F610">
        <f>LOG10(Table1[[#This Row],[Mtb_NP_Prtn_count]]+1)</f>
        <v>0.3010299956639812</v>
      </c>
      <c r="G610">
        <f>(Table1[[#This Row],[log_Mtb_NP_Prtn_count]]-MIN(Table1[log_Mtb_NP_Prtn_count]))/(MAX(Table1[log_Mtb_NP_Prtn_count])-MIN(Table1[log_Mtb_NP_Prtn_count]))</f>
        <v>0.23137821315975918</v>
      </c>
      <c r="H610" t="s">
        <v>354</v>
      </c>
      <c r="I610">
        <v>1</v>
      </c>
      <c r="J610" t="s">
        <v>82</v>
      </c>
      <c r="K610">
        <v>0</v>
      </c>
      <c r="L610" t="s">
        <v>82</v>
      </c>
      <c r="M610">
        <v>0</v>
      </c>
      <c r="N610" t="s">
        <v>495</v>
      </c>
      <c r="O610" t="s">
        <v>496</v>
      </c>
      <c r="P610" t="s">
        <v>496</v>
      </c>
      <c r="Q610" t="s">
        <v>496</v>
      </c>
      <c r="R610" t="s">
        <v>419</v>
      </c>
      <c r="S610">
        <v>3</v>
      </c>
      <c r="T610">
        <f>LOG10(Table1[[#This Row],[Locus_count]]+1)</f>
        <v>0.6020599913279624</v>
      </c>
      <c r="U610">
        <f>(Table1[[#This Row],[log_Locus_count]]-MIN(Table1[log_Locus_count]))/(MAX(Table1[log_Locus_count])-MIN(Table1[log_Locus_count]))</f>
        <v>0.66666666666666674</v>
      </c>
      <c r="V610" t="s">
        <v>781</v>
      </c>
      <c r="W610">
        <v>15</v>
      </c>
      <c r="X610">
        <f>LOG10(Table1[[#This Row],[Alleles_count]]+1)</f>
        <v>1.2041199826559248</v>
      </c>
      <c r="Y610">
        <f>(Table1[[#This Row],[log_Alleles_count]]-MIN(Table1[log_Alleles_count]))/(MAX(Table1[log_Alleles_count])-MIN(Table1[log_Alleles_count]))</f>
        <v>0.59216382193173045</v>
      </c>
      <c r="Z610">
        <v>0.78969999999999996</v>
      </c>
      <c r="AA610">
        <v>0.75060000000000004</v>
      </c>
      <c r="AB610">
        <v>0.5978</v>
      </c>
      <c r="AC610">
        <v>0.55730000000000002</v>
      </c>
      <c r="AD610" t="s">
        <v>82</v>
      </c>
      <c r="AE610" t="s">
        <v>82</v>
      </c>
      <c r="AF610">
        <v>0</v>
      </c>
      <c r="AG610">
        <v>1</v>
      </c>
      <c r="AH610" t="s">
        <v>563</v>
      </c>
      <c r="AI610" t="s">
        <v>354</v>
      </c>
      <c r="AJ610" t="s">
        <v>782</v>
      </c>
      <c r="AK610">
        <v>1</v>
      </c>
      <c r="AL610" t="s">
        <v>238</v>
      </c>
      <c r="AM610" s="12">
        <v>2</v>
      </c>
      <c r="AN610">
        <f>(Table1[[#This Row],[HEG_expr_score]]-MIN(Table1[HEG_expr_score]))/(MAX(Table1[HEG_expr_score])-MIN(Table1[HEG_expr_score]))</f>
        <v>0.66666666666666663</v>
      </c>
      <c r="AO610">
        <f t="shared" si="9"/>
        <v>3.9465753684248228</v>
      </c>
      <c r="AP610">
        <v>297</v>
      </c>
    </row>
  </sheetData>
  <conditionalFormatting sqref="A1:A1048576">
    <cfRule type="duplicateValues" dxfId="7" priority="2"/>
  </conditionalFormatting>
  <conditionalFormatting sqref="B1:B1048576">
    <cfRule type="duplicateValues" dxfId="6" priority="1"/>
  </conditionalFormatting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A314-9F94-4733-9BF0-B0F29B42DFE0}">
  <dimension ref="A2:K31"/>
  <sheetViews>
    <sheetView workbookViewId="0">
      <selection activeCell="P11" sqref="P11"/>
    </sheetView>
  </sheetViews>
  <sheetFormatPr defaultRowHeight="14.4" x14ac:dyDescent="0.3"/>
  <sheetData>
    <row r="2" spans="1:11" x14ac:dyDescent="0.3">
      <c r="A2" s="59">
        <v>1</v>
      </c>
      <c r="B2" s="59">
        <v>1</v>
      </c>
      <c r="C2" s="59">
        <v>0.99939999999999996</v>
      </c>
      <c r="D2" s="59">
        <v>0.98909999999999998</v>
      </c>
      <c r="F2" s="59">
        <v>100</v>
      </c>
      <c r="H2">
        <f>F2*A2</f>
        <v>100</v>
      </c>
      <c r="I2">
        <f>F2*B2</f>
        <v>100</v>
      </c>
      <c r="J2">
        <f>F2*C2</f>
        <v>99.94</v>
      </c>
      <c r="K2">
        <f>F2*D2</f>
        <v>98.91</v>
      </c>
    </row>
    <row r="3" spans="1:11" x14ac:dyDescent="0.3">
      <c r="A3" s="59">
        <v>1</v>
      </c>
      <c r="B3" s="59">
        <v>1</v>
      </c>
      <c r="C3" s="59">
        <v>1</v>
      </c>
      <c r="D3" s="59">
        <v>0.99860000000000004</v>
      </c>
      <c r="F3" s="59">
        <v>100</v>
      </c>
      <c r="H3">
        <f t="shared" ref="H3:H31" si="0">F3*A3</f>
        <v>100</v>
      </c>
      <c r="I3">
        <f t="shared" ref="I3:I31" si="1">F3*B3</f>
        <v>100</v>
      </c>
      <c r="J3">
        <f t="shared" ref="J3:J31" si="2">F3*C3</f>
        <v>100</v>
      </c>
      <c r="K3">
        <f t="shared" ref="K3:K31" si="3">F3*D3</f>
        <v>99.86</v>
      </c>
    </row>
    <row r="4" spans="1:11" x14ac:dyDescent="0.3">
      <c r="A4" s="59">
        <v>1</v>
      </c>
      <c r="B4" s="59">
        <v>1</v>
      </c>
      <c r="C4" s="59">
        <v>1</v>
      </c>
      <c r="D4" s="59">
        <v>0.99329999999999996</v>
      </c>
      <c r="F4" s="59">
        <v>100</v>
      </c>
      <c r="H4">
        <f t="shared" si="0"/>
        <v>100</v>
      </c>
      <c r="I4">
        <f t="shared" si="1"/>
        <v>100</v>
      </c>
      <c r="J4">
        <f t="shared" si="2"/>
        <v>100</v>
      </c>
      <c r="K4">
        <f t="shared" si="3"/>
        <v>99.33</v>
      </c>
    </row>
    <row r="5" spans="1:11" x14ac:dyDescent="0.3">
      <c r="A5" s="59">
        <v>1</v>
      </c>
      <c r="B5" s="59">
        <v>1</v>
      </c>
      <c r="C5" s="59">
        <v>1</v>
      </c>
      <c r="D5" s="59">
        <v>0.99719999999999998</v>
      </c>
      <c r="F5" s="59">
        <v>100</v>
      </c>
      <c r="H5">
        <f t="shared" si="0"/>
        <v>100</v>
      </c>
      <c r="I5">
        <f t="shared" si="1"/>
        <v>100</v>
      </c>
      <c r="J5">
        <f t="shared" si="2"/>
        <v>100</v>
      </c>
      <c r="K5">
        <f t="shared" si="3"/>
        <v>99.72</v>
      </c>
    </row>
    <row r="6" spans="1:11" x14ac:dyDescent="0.3">
      <c r="A6" s="59">
        <v>1</v>
      </c>
      <c r="B6" s="59">
        <v>1</v>
      </c>
      <c r="C6" s="59">
        <v>0.99929999999999997</v>
      </c>
      <c r="D6" s="59">
        <v>0.99070000000000003</v>
      </c>
      <c r="F6" s="59">
        <v>100</v>
      </c>
      <c r="H6">
        <f t="shared" si="0"/>
        <v>100</v>
      </c>
      <c r="I6">
        <f t="shared" si="1"/>
        <v>100</v>
      </c>
      <c r="J6">
        <f t="shared" si="2"/>
        <v>99.929999999999993</v>
      </c>
      <c r="K6">
        <f t="shared" si="3"/>
        <v>99.070000000000007</v>
      </c>
    </row>
    <row r="7" spans="1:11" x14ac:dyDescent="0.3">
      <c r="A7" s="59">
        <v>1</v>
      </c>
      <c r="B7" s="59">
        <v>1</v>
      </c>
      <c r="C7" s="59">
        <v>0.99980000000000002</v>
      </c>
      <c r="D7" s="59">
        <v>0.85840000000000005</v>
      </c>
      <c r="F7" s="59">
        <v>100</v>
      </c>
      <c r="H7">
        <f t="shared" si="0"/>
        <v>100</v>
      </c>
      <c r="I7">
        <f t="shared" si="1"/>
        <v>100</v>
      </c>
      <c r="J7">
        <f t="shared" si="2"/>
        <v>99.98</v>
      </c>
      <c r="K7">
        <f t="shared" si="3"/>
        <v>85.84</v>
      </c>
    </row>
    <row r="8" spans="1:11" x14ac:dyDescent="0.3">
      <c r="A8" s="59">
        <v>1</v>
      </c>
      <c r="B8" s="59">
        <v>1</v>
      </c>
      <c r="C8" s="59">
        <v>0.99990000000000001</v>
      </c>
      <c r="D8" s="59">
        <v>0.98599999999999999</v>
      </c>
      <c r="F8" s="59">
        <v>100</v>
      </c>
      <c r="H8">
        <f t="shared" si="0"/>
        <v>100</v>
      </c>
      <c r="I8">
        <f t="shared" si="1"/>
        <v>100</v>
      </c>
      <c r="J8">
        <f t="shared" si="2"/>
        <v>99.99</v>
      </c>
      <c r="K8">
        <f t="shared" si="3"/>
        <v>98.6</v>
      </c>
    </row>
    <row r="9" spans="1:11" x14ac:dyDescent="0.3">
      <c r="A9" s="59">
        <v>0.999</v>
      </c>
      <c r="B9" s="59">
        <v>0.99939999999999996</v>
      </c>
      <c r="C9" s="59">
        <v>0.99309999999999998</v>
      </c>
      <c r="D9" s="59">
        <v>0.96140000000000003</v>
      </c>
      <c r="F9" s="59">
        <v>100</v>
      </c>
      <c r="H9">
        <f t="shared" si="0"/>
        <v>99.9</v>
      </c>
      <c r="I9">
        <f t="shared" si="1"/>
        <v>99.94</v>
      </c>
      <c r="J9">
        <f t="shared" si="2"/>
        <v>99.31</v>
      </c>
      <c r="K9">
        <f t="shared" si="3"/>
        <v>96.14</v>
      </c>
    </row>
    <row r="10" spans="1:11" x14ac:dyDescent="0.3">
      <c r="A10" s="59">
        <v>1</v>
      </c>
      <c r="B10" s="59">
        <v>1</v>
      </c>
      <c r="C10" s="59">
        <v>0.99980000000000002</v>
      </c>
      <c r="D10" s="59">
        <v>0.96830000000000005</v>
      </c>
      <c r="F10" s="59">
        <v>100</v>
      </c>
      <c r="H10">
        <f t="shared" si="0"/>
        <v>100</v>
      </c>
      <c r="I10">
        <f t="shared" si="1"/>
        <v>100</v>
      </c>
      <c r="J10">
        <f t="shared" si="2"/>
        <v>99.98</v>
      </c>
      <c r="K10">
        <f t="shared" si="3"/>
        <v>96.83</v>
      </c>
    </row>
    <row r="11" spans="1:11" x14ac:dyDescent="0.3">
      <c r="A11" s="59">
        <v>1</v>
      </c>
      <c r="B11" s="59">
        <v>1</v>
      </c>
      <c r="C11" s="59">
        <v>0.99980000000000002</v>
      </c>
      <c r="D11" s="59">
        <v>0.95430000000000004</v>
      </c>
      <c r="F11" s="59">
        <v>100</v>
      </c>
      <c r="H11">
        <f t="shared" si="0"/>
        <v>100</v>
      </c>
      <c r="I11">
        <f t="shared" si="1"/>
        <v>100</v>
      </c>
      <c r="J11">
        <f t="shared" si="2"/>
        <v>99.98</v>
      </c>
      <c r="K11">
        <f t="shared" si="3"/>
        <v>95.43</v>
      </c>
    </row>
    <row r="12" spans="1:11" x14ac:dyDescent="0.3">
      <c r="A12" s="59">
        <v>1</v>
      </c>
      <c r="B12" s="59">
        <v>1</v>
      </c>
      <c r="C12" s="59">
        <v>0.99529999999999996</v>
      </c>
      <c r="D12" s="59">
        <v>0.91800000000000004</v>
      </c>
      <c r="F12" s="59">
        <v>100</v>
      </c>
      <c r="H12">
        <f t="shared" si="0"/>
        <v>100</v>
      </c>
      <c r="I12">
        <f t="shared" si="1"/>
        <v>100</v>
      </c>
      <c r="J12">
        <f t="shared" si="2"/>
        <v>99.53</v>
      </c>
      <c r="K12">
        <f t="shared" si="3"/>
        <v>91.8</v>
      </c>
    </row>
    <row r="13" spans="1:11" x14ac:dyDescent="0.3">
      <c r="A13" s="59">
        <v>1</v>
      </c>
      <c r="B13" s="59">
        <v>1</v>
      </c>
      <c r="C13" s="59">
        <v>0.99990000000000001</v>
      </c>
      <c r="D13" s="59">
        <v>0.89249999999999996</v>
      </c>
      <c r="F13" s="59">
        <v>100</v>
      </c>
      <c r="H13">
        <f t="shared" si="0"/>
        <v>100</v>
      </c>
      <c r="I13">
        <f t="shared" si="1"/>
        <v>100</v>
      </c>
      <c r="J13">
        <f t="shared" si="2"/>
        <v>99.99</v>
      </c>
      <c r="K13">
        <f t="shared" si="3"/>
        <v>89.25</v>
      </c>
    </row>
    <row r="14" spans="1:11" x14ac:dyDescent="0.3">
      <c r="A14" s="59">
        <v>1</v>
      </c>
      <c r="B14" s="59">
        <v>1</v>
      </c>
      <c r="C14" s="59">
        <v>0.99990000000000001</v>
      </c>
      <c r="D14" s="59">
        <v>0.9839</v>
      </c>
      <c r="F14" s="59">
        <v>100</v>
      </c>
      <c r="H14">
        <f t="shared" si="0"/>
        <v>100</v>
      </c>
      <c r="I14">
        <f t="shared" si="1"/>
        <v>100</v>
      </c>
      <c r="J14">
        <f t="shared" si="2"/>
        <v>99.99</v>
      </c>
      <c r="K14">
        <f t="shared" si="3"/>
        <v>98.39</v>
      </c>
    </row>
    <row r="15" spans="1:11" x14ac:dyDescent="0.3">
      <c r="A15" s="59">
        <v>1</v>
      </c>
      <c r="B15" s="59">
        <v>1</v>
      </c>
      <c r="C15" s="59">
        <v>0.99990000000000001</v>
      </c>
      <c r="D15" s="59">
        <v>0.9839</v>
      </c>
      <c r="F15" s="59">
        <v>100</v>
      </c>
      <c r="H15">
        <f t="shared" si="0"/>
        <v>100</v>
      </c>
      <c r="I15">
        <f t="shared" si="1"/>
        <v>100</v>
      </c>
      <c r="J15">
        <f t="shared" si="2"/>
        <v>99.99</v>
      </c>
      <c r="K15">
        <f t="shared" si="3"/>
        <v>98.39</v>
      </c>
    </row>
    <row r="16" spans="1:11" x14ac:dyDescent="0.3">
      <c r="A16" s="59">
        <v>1</v>
      </c>
      <c r="B16" s="59">
        <v>1</v>
      </c>
      <c r="C16" s="59">
        <v>0.995</v>
      </c>
      <c r="D16" s="59">
        <v>0.90949999999999998</v>
      </c>
      <c r="F16" s="59">
        <v>100</v>
      </c>
      <c r="H16">
        <f t="shared" si="0"/>
        <v>100</v>
      </c>
      <c r="I16">
        <f t="shared" si="1"/>
        <v>100</v>
      </c>
      <c r="J16">
        <f t="shared" si="2"/>
        <v>99.5</v>
      </c>
      <c r="K16">
        <f t="shared" si="3"/>
        <v>90.95</v>
      </c>
    </row>
    <row r="17" spans="1:11" x14ac:dyDescent="0.3">
      <c r="A17" s="59">
        <v>1</v>
      </c>
      <c r="B17" s="59">
        <v>0.99990000000000001</v>
      </c>
      <c r="C17" s="59">
        <v>0.98850000000000005</v>
      </c>
      <c r="D17" s="59">
        <v>0.87570000000000003</v>
      </c>
      <c r="F17" s="59">
        <v>100</v>
      </c>
      <c r="H17">
        <f t="shared" si="0"/>
        <v>100</v>
      </c>
      <c r="I17">
        <f t="shared" si="1"/>
        <v>99.99</v>
      </c>
      <c r="J17">
        <f t="shared" si="2"/>
        <v>98.850000000000009</v>
      </c>
      <c r="K17">
        <f t="shared" si="3"/>
        <v>87.570000000000007</v>
      </c>
    </row>
    <row r="18" spans="1:11" x14ac:dyDescent="0.3">
      <c r="A18" s="59">
        <v>1</v>
      </c>
      <c r="B18" s="59">
        <v>1</v>
      </c>
      <c r="C18" s="59">
        <v>0.99950000000000006</v>
      </c>
      <c r="D18" s="59">
        <v>0.8034</v>
      </c>
      <c r="F18" s="59">
        <v>100</v>
      </c>
      <c r="H18">
        <f t="shared" si="0"/>
        <v>100</v>
      </c>
      <c r="I18">
        <f t="shared" si="1"/>
        <v>100</v>
      </c>
      <c r="J18">
        <f t="shared" si="2"/>
        <v>99.95</v>
      </c>
      <c r="K18">
        <f t="shared" si="3"/>
        <v>80.34</v>
      </c>
    </row>
    <row r="19" spans="1:11" x14ac:dyDescent="0.3">
      <c r="A19" s="59">
        <v>0.99950000000000006</v>
      </c>
      <c r="B19" s="59">
        <v>0.99980000000000002</v>
      </c>
      <c r="C19" s="59">
        <v>0.92249999999999999</v>
      </c>
      <c r="D19" s="59">
        <v>0.93089999999999995</v>
      </c>
      <c r="F19" s="59">
        <v>100</v>
      </c>
      <c r="H19">
        <f t="shared" si="0"/>
        <v>99.95</v>
      </c>
      <c r="I19">
        <f t="shared" si="1"/>
        <v>99.98</v>
      </c>
      <c r="J19">
        <f t="shared" si="2"/>
        <v>92.25</v>
      </c>
      <c r="K19">
        <f t="shared" si="3"/>
        <v>93.089999999999989</v>
      </c>
    </row>
    <row r="20" spans="1:11" x14ac:dyDescent="0.3">
      <c r="A20" s="59">
        <v>1</v>
      </c>
      <c r="B20" s="59">
        <v>1</v>
      </c>
      <c r="C20" s="59">
        <v>1</v>
      </c>
      <c r="D20" s="59">
        <v>0.9556</v>
      </c>
      <c r="F20" s="59">
        <v>100</v>
      </c>
      <c r="H20">
        <f t="shared" si="0"/>
        <v>100</v>
      </c>
      <c r="I20">
        <f t="shared" si="1"/>
        <v>100</v>
      </c>
      <c r="J20">
        <f t="shared" si="2"/>
        <v>100</v>
      </c>
      <c r="K20">
        <f t="shared" si="3"/>
        <v>95.56</v>
      </c>
    </row>
    <row r="21" spans="1:11" x14ac:dyDescent="0.3">
      <c r="A21" s="59">
        <v>1</v>
      </c>
      <c r="B21" s="59">
        <v>1</v>
      </c>
      <c r="C21" s="59">
        <v>0.99990000000000001</v>
      </c>
      <c r="D21" s="59">
        <v>0.97729999999999995</v>
      </c>
      <c r="F21" s="59">
        <v>100</v>
      </c>
      <c r="H21">
        <f t="shared" si="0"/>
        <v>100</v>
      </c>
      <c r="I21">
        <f t="shared" si="1"/>
        <v>100</v>
      </c>
      <c r="J21">
        <f t="shared" si="2"/>
        <v>99.99</v>
      </c>
      <c r="K21">
        <f t="shared" si="3"/>
        <v>97.72999999999999</v>
      </c>
    </row>
    <row r="22" spans="1:11" x14ac:dyDescent="0.3">
      <c r="A22" s="59">
        <v>0.99990000000000001</v>
      </c>
      <c r="B22" s="59">
        <v>0.99929999999999997</v>
      </c>
      <c r="C22" s="59">
        <v>0.81640000000000001</v>
      </c>
      <c r="D22" s="59">
        <v>0.54279999999999995</v>
      </c>
      <c r="F22" s="59">
        <v>100</v>
      </c>
      <c r="H22">
        <f t="shared" si="0"/>
        <v>99.99</v>
      </c>
      <c r="I22">
        <f t="shared" si="1"/>
        <v>99.929999999999993</v>
      </c>
      <c r="J22">
        <f t="shared" si="2"/>
        <v>81.64</v>
      </c>
      <c r="K22">
        <f t="shared" si="3"/>
        <v>54.279999999999994</v>
      </c>
    </row>
    <row r="23" spans="1:11" x14ac:dyDescent="0.3">
      <c r="A23" s="59">
        <v>1</v>
      </c>
      <c r="B23" s="59">
        <v>1</v>
      </c>
      <c r="C23" s="59">
        <v>0.97060000000000002</v>
      </c>
      <c r="D23" s="59">
        <v>0.91959999999999997</v>
      </c>
      <c r="F23" s="59">
        <v>100</v>
      </c>
      <c r="H23">
        <f t="shared" si="0"/>
        <v>100</v>
      </c>
      <c r="I23">
        <f t="shared" si="1"/>
        <v>100</v>
      </c>
      <c r="J23">
        <f t="shared" si="2"/>
        <v>97.06</v>
      </c>
      <c r="K23">
        <f t="shared" si="3"/>
        <v>91.96</v>
      </c>
    </row>
    <row r="24" spans="1:11" x14ac:dyDescent="0.3">
      <c r="A24" s="59">
        <v>0.99990000000000001</v>
      </c>
      <c r="B24" s="59">
        <v>0.99960000000000004</v>
      </c>
      <c r="C24" s="59">
        <v>0.99939999999999996</v>
      </c>
      <c r="D24" s="59">
        <v>0.76139999999999997</v>
      </c>
      <c r="F24" s="59">
        <v>100</v>
      </c>
      <c r="H24">
        <f t="shared" si="0"/>
        <v>99.99</v>
      </c>
      <c r="I24">
        <f t="shared" si="1"/>
        <v>99.960000000000008</v>
      </c>
      <c r="J24">
        <f t="shared" si="2"/>
        <v>99.94</v>
      </c>
      <c r="K24">
        <f t="shared" si="3"/>
        <v>76.14</v>
      </c>
    </row>
    <row r="25" spans="1:11" x14ac:dyDescent="0.3">
      <c r="A25" s="59">
        <v>1</v>
      </c>
      <c r="B25" s="59">
        <v>1</v>
      </c>
      <c r="C25" s="59">
        <v>0.99990000000000001</v>
      </c>
      <c r="D25" s="59">
        <v>0.93500000000000005</v>
      </c>
      <c r="F25" s="59">
        <v>100</v>
      </c>
      <c r="H25">
        <f t="shared" si="0"/>
        <v>100</v>
      </c>
      <c r="I25">
        <f t="shared" si="1"/>
        <v>100</v>
      </c>
      <c r="J25">
        <f t="shared" si="2"/>
        <v>99.99</v>
      </c>
      <c r="K25">
        <f t="shared" si="3"/>
        <v>93.5</v>
      </c>
    </row>
    <row r="26" spans="1:11" x14ac:dyDescent="0.3">
      <c r="A26" s="59">
        <v>0.99309999999999998</v>
      </c>
      <c r="B26" s="59">
        <v>0.99390000000000001</v>
      </c>
      <c r="C26" s="59">
        <v>0.98040000000000005</v>
      </c>
      <c r="D26" s="59">
        <v>0.42159999999999997</v>
      </c>
      <c r="F26" s="59">
        <v>100</v>
      </c>
      <c r="H26">
        <f t="shared" si="0"/>
        <v>99.31</v>
      </c>
      <c r="I26">
        <f t="shared" si="1"/>
        <v>99.39</v>
      </c>
      <c r="J26">
        <f t="shared" si="2"/>
        <v>98.04</v>
      </c>
      <c r="K26">
        <f t="shared" si="3"/>
        <v>42.16</v>
      </c>
    </row>
    <row r="27" spans="1:11" x14ac:dyDescent="0.3">
      <c r="A27" s="59">
        <v>1</v>
      </c>
      <c r="B27" s="59">
        <v>1</v>
      </c>
      <c r="C27" s="59">
        <v>0.98619999999999997</v>
      </c>
      <c r="D27" s="59">
        <v>0.91979999999999995</v>
      </c>
      <c r="F27" s="59">
        <v>100</v>
      </c>
      <c r="H27">
        <f t="shared" si="0"/>
        <v>100</v>
      </c>
      <c r="I27">
        <f t="shared" si="1"/>
        <v>100</v>
      </c>
      <c r="J27">
        <f t="shared" si="2"/>
        <v>98.61999999999999</v>
      </c>
      <c r="K27">
        <f t="shared" si="3"/>
        <v>91.97999999999999</v>
      </c>
    </row>
    <row r="28" spans="1:11" x14ac:dyDescent="0.3">
      <c r="A28" s="59">
        <v>0.9889</v>
      </c>
      <c r="B28" s="59">
        <v>0.97809999999999997</v>
      </c>
      <c r="C28" s="59">
        <v>0.96</v>
      </c>
      <c r="D28" s="59">
        <v>0.92200000000000004</v>
      </c>
      <c r="F28" s="59">
        <v>100</v>
      </c>
      <c r="H28">
        <f t="shared" si="0"/>
        <v>98.89</v>
      </c>
      <c r="I28">
        <f t="shared" si="1"/>
        <v>97.81</v>
      </c>
      <c r="J28">
        <f t="shared" si="2"/>
        <v>96</v>
      </c>
      <c r="K28">
        <f t="shared" si="3"/>
        <v>92.2</v>
      </c>
    </row>
    <row r="29" spans="1:11" x14ac:dyDescent="0.3">
      <c r="A29" s="59">
        <v>1</v>
      </c>
      <c r="B29" s="59">
        <v>1</v>
      </c>
      <c r="C29" s="59">
        <v>0.99619999999999997</v>
      </c>
      <c r="D29" s="59">
        <v>0.86060000000000003</v>
      </c>
      <c r="F29" s="59">
        <v>100</v>
      </c>
      <c r="H29">
        <f t="shared" si="0"/>
        <v>100</v>
      </c>
      <c r="I29">
        <f t="shared" si="1"/>
        <v>100</v>
      </c>
      <c r="J29">
        <f t="shared" si="2"/>
        <v>99.62</v>
      </c>
      <c r="K29">
        <f t="shared" si="3"/>
        <v>86.06</v>
      </c>
    </row>
    <row r="30" spans="1:11" x14ac:dyDescent="0.3">
      <c r="A30" s="59">
        <v>1</v>
      </c>
      <c r="B30" s="59">
        <v>1</v>
      </c>
      <c r="C30" s="59">
        <v>0.99970000000000003</v>
      </c>
      <c r="D30" s="59">
        <v>0.84419999999999995</v>
      </c>
      <c r="F30" s="59">
        <v>100</v>
      </c>
      <c r="H30">
        <f t="shared" si="0"/>
        <v>100</v>
      </c>
      <c r="I30">
        <f t="shared" si="1"/>
        <v>100</v>
      </c>
      <c r="J30">
        <f t="shared" si="2"/>
        <v>99.97</v>
      </c>
      <c r="K30">
        <f t="shared" si="3"/>
        <v>84.42</v>
      </c>
    </row>
    <row r="31" spans="1:11" x14ac:dyDescent="0.3">
      <c r="A31" s="59">
        <v>1</v>
      </c>
      <c r="B31" s="59">
        <v>1</v>
      </c>
      <c r="C31" s="59">
        <v>0.996</v>
      </c>
      <c r="D31" s="59">
        <v>0.86060000000000003</v>
      </c>
      <c r="F31" s="59">
        <v>100</v>
      </c>
      <c r="H31">
        <f t="shared" si="0"/>
        <v>100</v>
      </c>
      <c r="I31">
        <f t="shared" si="1"/>
        <v>100</v>
      </c>
      <c r="J31">
        <f t="shared" si="2"/>
        <v>99.6</v>
      </c>
      <c r="K31">
        <f t="shared" si="3"/>
        <v>86.06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ED28-0B9A-4CBE-852A-EF7F72D0315D}">
  <dimension ref="A1:AC59"/>
  <sheetViews>
    <sheetView zoomScale="70" zoomScaleNormal="70" workbookViewId="0">
      <selection activeCell="C3" sqref="C3"/>
    </sheetView>
  </sheetViews>
  <sheetFormatPr defaultRowHeight="14.4" x14ac:dyDescent="0.3"/>
  <cols>
    <col min="1" max="1" width="13" customWidth="1"/>
    <col min="2" max="2" width="56" hidden="1" customWidth="1"/>
    <col min="3" max="3" width="62.44140625" bestFit="1" customWidth="1"/>
    <col min="4" max="4" width="35.5546875" bestFit="1" customWidth="1"/>
    <col min="5" max="5" width="22" bestFit="1" customWidth="1"/>
    <col min="6" max="6" width="25.5546875" bestFit="1" customWidth="1"/>
    <col min="7" max="7" width="13.109375" bestFit="1" customWidth="1"/>
    <col min="8" max="8" width="25.109375" bestFit="1" customWidth="1"/>
    <col min="9" max="9" width="9.44140625" bestFit="1" customWidth="1"/>
    <col min="10" max="10" width="38.109375" bestFit="1" customWidth="1"/>
    <col min="11" max="11" width="11.33203125" bestFit="1" customWidth="1"/>
    <col min="12" max="12" width="19.44140625" bestFit="1" customWidth="1"/>
    <col min="13" max="13" width="24" bestFit="1" customWidth="1"/>
    <col min="14" max="14" width="17.33203125" bestFit="1" customWidth="1"/>
    <col min="15" max="15" width="14.33203125" bestFit="1" customWidth="1"/>
    <col min="16" max="16" width="10.6640625" bestFit="1" customWidth="1"/>
    <col min="17" max="17" width="14" customWidth="1"/>
    <col min="18" max="18" width="96.44140625" customWidth="1"/>
    <col min="19" max="19" width="112.109375" customWidth="1"/>
    <col min="20" max="20" width="15.44140625" customWidth="1"/>
    <col min="21" max="21" width="20" customWidth="1"/>
    <col min="23" max="23" width="9.44140625" customWidth="1"/>
    <col min="25" max="25" width="32.109375" customWidth="1"/>
  </cols>
  <sheetData>
    <row r="1" spans="1:29" x14ac:dyDescent="0.3">
      <c r="A1" s="66" t="s">
        <v>3023</v>
      </c>
    </row>
    <row r="3" spans="1:29" x14ac:dyDescent="0.3">
      <c r="A3" s="15" t="s">
        <v>3024</v>
      </c>
      <c r="B3" s="16" t="s">
        <v>3025</v>
      </c>
      <c r="C3" s="16" t="s">
        <v>3026</v>
      </c>
      <c r="D3" s="17" t="s">
        <v>3027</v>
      </c>
      <c r="E3" s="16" t="s">
        <v>3028</v>
      </c>
      <c r="F3" s="16" t="s">
        <v>3029</v>
      </c>
      <c r="G3" s="16" t="s">
        <v>3030</v>
      </c>
      <c r="H3" s="16" t="s">
        <v>3031</v>
      </c>
      <c r="I3" s="16" t="s">
        <v>3032</v>
      </c>
      <c r="J3" s="16" t="s">
        <v>3033</v>
      </c>
      <c r="K3" s="16" t="s">
        <v>3034</v>
      </c>
      <c r="L3" s="16" t="s">
        <v>3035</v>
      </c>
      <c r="M3" s="16" t="s">
        <v>3036</v>
      </c>
      <c r="N3" s="16" t="s">
        <v>3037</v>
      </c>
      <c r="O3" s="18" t="s">
        <v>3038</v>
      </c>
      <c r="P3" s="16" t="s">
        <v>21</v>
      </c>
      <c r="Q3" t="s">
        <v>3039</v>
      </c>
      <c r="R3" t="s">
        <v>3040</v>
      </c>
      <c r="S3" t="s">
        <v>3041</v>
      </c>
      <c r="T3" t="s">
        <v>3042</v>
      </c>
      <c r="U3" t="s">
        <v>3043</v>
      </c>
      <c r="V3" t="s">
        <v>3044</v>
      </c>
      <c r="W3" t="s">
        <v>3045</v>
      </c>
      <c r="X3" t="s">
        <v>3046</v>
      </c>
      <c r="Y3" t="s">
        <v>3047</v>
      </c>
      <c r="Z3" t="s">
        <v>3048</v>
      </c>
      <c r="AA3" t="s">
        <v>21</v>
      </c>
      <c r="AB3" s="7" t="s">
        <v>922</v>
      </c>
      <c r="AC3" s="13"/>
    </row>
    <row r="4" spans="1:29" x14ac:dyDescent="0.3">
      <c r="A4" s="8" t="s">
        <v>3049</v>
      </c>
      <c r="B4" s="19"/>
      <c r="C4" s="4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AB4" s="10"/>
      <c r="AC4" s="51"/>
    </row>
    <row r="5" spans="1:29" ht="24.6" customHeight="1" x14ac:dyDescent="0.3">
      <c r="A5" s="66" t="s">
        <v>250</v>
      </c>
      <c r="B5" s="19">
        <v>3</v>
      </c>
      <c r="C5" s="4" t="s">
        <v>3050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>
        <v>3</v>
      </c>
      <c r="O5" s="19"/>
      <c r="P5" s="19">
        <f>SUM(Table7[[#This Row],[virulence, detoxification, adaptation]:[pseudogenes]])</f>
        <v>3</v>
      </c>
      <c r="Q5" s="47" t="s">
        <v>3051</v>
      </c>
      <c r="R5" s="47" t="s">
        <v>3052</v>
      </c>
      <c r="S5" s="50" t="s">
        <v>3053</v>
      </c>
      <c r="T5">
        <v>29</v>
      </c>
      <c r="U5">
        <v>50</v>
      </c>
      <c r="V5">
        <v>7</v>
      </c>
      <c r="W5">
        <v>1</v>
      </c>
      <c r="X5">
        <v>16</v>
      </c>
      <c r="Y5" s="53" t="s">
        <v>3054</v>
      </c>
      <c r="Z5" s="52" t="s">
        <v>3055</v>
      </c>
    </row>
    <row r="6" spans="1:29" ht="14.4" hidden="1" customHeight="1" x14ac:dyDescent="0.3">
      <c r="B6" s="19"/>
      <c r="C6" s="4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>
        <f>SUM(Table7[[#This Row],[virulence, detoxification, adaptation]:[pseudogenes]])</f>
        <v>0</v>
      </c>
      <c r="Q6" s="49"/>
      <c r="R6" s="47"/>
      <c r="Y6" s="54"/>
      <c r="Z6" s="51"/>
    </row>
    <row r="7" spans="1:29" x14ac:dyDescent="0.3">
      <c r="A7" s="66" t="s">
        <v>275</v>
      </c>
      <c r="B7" s="19">
        <v>1</v>
      </c>
      <c r="C7" s="4">
        <v>161616</v>
      </c>
      <c r="D7" s="19"/>
      <c r="E7" s="19"/>
      <c r="F7" s="19">
        <v>1</v>
      </c>
      <c r="G7" s="19"/>
      <c r="H7" s="19"/>
      <c r="I7" s="19"/>
      <c r="J7" s="19"/>
      <c r="K7" s="19"/>
      <c r="L7" s="19"/>
      <c r="M7" s="19"/>
      <c r="N7" s="19"/>
      <c r="O7" s="19"/>
      <c r="P7" s="19">
        <f>SUM(Table7[[#This Row],[virulence, detoxification, adaptation]:[pseudogenes]])</f>
        <v>1</v>
      </c>
      <c r="Q7" s="49" t="s">
        <v>3056</v>
      </c>
      <c r="R7" s="47" t="s">
        <v>3057</v>
      </c>
      <c r="S7" t="s">
        <v>3058</v>
      </c>
      <c r="T7">
        <v>49</v>
      </c>
      <c r="U7">
        <v>47</v>
      </c>
      <c r="V7">
        <v>2</v>
      </c>
      <c r="W7">
        <v>0</v>
      </c>
      <c r="X7">
        <v>20</v>
      </c>
      <c r="Y7" s="12"/>
      <c r="Z7" s="51" t="s">
        <v>3059</v>
      </c>
    </row>
    <row r="8" spans="1:29" x14ac:dyDescent="0.3">
      <c r="A8" s="66" t="s">
        <v>287</v>
      </c>
      <c r="B8" s="19">
        <v>1</v>
      </c>
      <c r="C8" s="4">
        <v>161616</v>
      </c>
      <c r="D8" s="19"/>
      <c r="E8" s="19"/>
      <c r="F8" s="19">
        <v>1</v>
      </c>
      <c r="G8" s="19"/>
      <c r="H8" s="19"/>
      <c r="I8" s="19"/>
      <c r="J8" s="19"/>
      <c r="K8" s="19"/>
      <c r="L8" s="19"/>
      <c r="M8" s="19"/>
      <c r="N8" s="19"/>
      <c r="O8" s="19"/>
      <c r="P8" s="19">
        <f>SUM(Table7[[#This Row],[virulence, detoxification, adaptation]:[pseudogenes]])</f>
        <v>1</v>
      </c>
      <c r="Q8" s="47" t="s">
        <v>3060</v>
      </c>
      <c r="R8" s="47" t="s">
        <v>3061</v>
      </c>
      <c r="S8" t="s">
        <v>3058</v>
      </c>
      <c r="T8">
        <v>20</v>
      </c>
      <c r="U8">
        <v>12</v>
      </c>
      <c r="V8">
        <v>3</v>
      </c>
      <c r="W8">
        <v>7</v>
      </c>
      <c r="X8">
        <v>16</v>
      </c>
      <c r="Y8" s="10"/>
      <c r="Z8" s="51" t="s">
        <v>3059</v>
      </c>
    </row>
    <row r="9" spans="1:29" x14ac:dyDescent="0.3">
      <c r="A9" s="66" t="s">
        <v>289</v>
      </c>
      <c r="B9" s="19">
        <v>1</v>
      </c>
      <c r="C9" s="4">
        <v>55530</v>
      </c>
      <c r="D9" s="19"/>
      <c r="E9" s="19"/>
      <c r="F9" s="19"/>
      <c r="G9" s="19"/>
      <c r="H9" s="19"/>
      <c r="I9" s="19"/>
      <c r="J9" s="19"/>
      <c r="K9" s="19"/>
      <c r="L9" s="19">
        <v>1</v>
      </c>
      <c r="M9" s="19"/>
      <c r="N9" s="19"/>
      <c r="O9" s="19"/>
      <c r="P9" s="19">
        <f>SUM(Table7[[#This Row],[virulence, detoxification, adaptation]:[pseudogenes]])</f>
        <v>1</v>
      </c>
      <c r="Q9" s="48" t="s">
        <v>289</v>
      </c>
      <c r="R9" s="72" t="s">
        <v>3062</v>
      </c>
      <c r="S9" t="s">
        <v>3063</v>
      </c>
      <c r="T9">
        <v>4</v>
      </c>
      <c r="U9">
        <v>8</v>
      </c>
      <c r="V9">
        <v>5</v>
      </c>
      <c r="W9">
        <v>5</v>
      </c>
      <c r="X9">
        <v>13</v>
      </c>
      <c r="Y9" s="12"/>
      <c r="Z9" s="51" t="s">
        <v>3059</v>
      </c>
      <c r="AB9" t="s">
        <v>3064</v>
      </c>
    </row>
    <row r="10" spans="1:29" x14ac:dyDescent="0.3">
      <c r="A10" s="66" t="s">
        <v>297</v>
      </c>
      <c r="B10" s="19">
        <v>1</v>
      </c>
      <c r="C10" s="4">
        <v>120569</v>
      </c>
      <c r="D10" s="19"/>
      <c r="E10" s="19"/>
      <c r="F10" s="19">
        <v>1</v>
      </c>
      <c r="G10" s="19"/>
      <c r="H10" s="19"/>
      <c r="I10" s="19"/>
      <c r="J10" s="19"/>
      <c r="K10" s="19"/>
      <c r="L10" s="19"/>
      <c r="M10" s="19"/>
      <c r="N10" s="19"/>
      <c r="O10" s="19"/>
      <c r="P10" s="19">
        <f>SUM(Table7[[#This Row],[virulence, detoxification, adaptation]:[pseudogenes]])</f>
        <v>1</v>
      </c>
      <c r="Q10" s="47" t="s">
        <v>297</v>
      </c>
      <c r="R10" s="47" t="s">
        <v>3065</v>
      </c>
      <c r="S10" t="s">
        <v>3058</v>
      </c>
      <c r="T10">
        <v>0</v>
      </c>
      <c r="U10">
        <v>0</v>
      </c>
      <c r="V10">
        <v>0</v>
      </c>
      <c r="W10">
        <v>0</v>
      </c>
      <c r="X10">
        <v>1</v>
      </c>
      <c r="Y10" s="10"/>
      <c r="Z10" s="51" t="s">
        <v>3059</v>
      </c>
    </row>
    <row r="11" spans="1:29" x14ac:dyDescent="0.3">
      <c r="A11" s="66" t="s">
        <v>310</v>
      </c>
      <c r="B11" s="19">
        <v>5</v>
      </c>
      <c r="C11" s="4" t="s">
        <v>3066</v>
      </c>
      <c r="D11" s="19"/>
      <c r="E11" s="19"/>
      <c r="F11" s="19">
        <v>5</v>
      </c>
      <c r="G11" s="19"/>
      <c r="H11" s="19"/>
      <c r="I11" s="19"/>
      <c r="J11" s="19"/>
      <c r="K11" s="19"/>
      <c r="L11" s="19"/>
      <c r="M11" s="19"/>
      <c r="N11" s="19"/>
      <c r="O11" s="19"/>
      <c r="P11" s="19">
        <f>SUM(Table7[[#This Row],[virulence, detoxification, adaptation]:[pseudogenes]])</f>
        <v>5</v>
      </c>
      <c r="Q11" s="47" t="s">
        <v>310</v>
      </c>
      <c r="R11" s="47" t="s">
        <v>3067</v>
      </c>
      <c r="S11" t="s">
        <v>3068</v>
      </c>
      <c r="T11">
        <v>114</v>
      </c>
      <c r="U11">
        <v>44</v>
      </c>
      <c r="V11">
        <v>21</v>
      </c>
      <c r="W11">
        <v>53</v>
      </c>
      <c r="X11">
        <v>31</v>
      </c>
      <c r="Y11" s="12"/>
      <c r="Z11" s="51" t="s">
        <v>3059</v>
      </c>
      <c r="AA11" t="s">
        <v>3069</v>
      </c>
    </row>
    <row r="12" spans="1:29" x14ac:dyDescent="0.3">
      <c r="A12" s="66" t="s">
        <v>315</v>
      </c>
      <c r="B12" s="19">
        <v>1</v>
      </c>
      <c r="C12" s="4">
        <v>161616</v>
      </c>
      <c r="D12" s="19"/>
      <c r="E12" s="19"/>
      <c r="F12" s="19">
        <v>1</v>
      </c>
      <c r="G12" s="19"/>
      <c r="H12" s="19"/>
      <c r="I12" s="19"/>
      <c r="J12" s="19"/>
      <c r="K12" s="19"/>
      <c r="L12" s="19"/>
      <c r="M12" s="19"/>
      <c r="N12" s="19"/>
      <c r="O12" s="19"/>
      <c r="P12" s="19">
        <f>SUM(Table7[[#This Row],[virulence, detoxification, adaptation]:[pseudogenes]])</f>
        <v>1</v>
      </c>
      <c r="Q12" s="47" t="s">
        <v>3070</v>
      </c>
      <c r="R12" s="47" t="s">
        <v>3071</v>
      </c>
      <c r="S12" t="s">
        <v>3058</v>
      </c>
      <c r="T12">
        <v>19</v>
      </c>
      <c r="U12">
        <v>11</v>
      </c>
      <c r="V12">
        <v>2</v>
      </c>
      <c r="W12">
        <v>1</v>
      </c>
      <c r="X12">
        <v>2</v>
      </c>
      <c r="Y12" s="10"/>
      <c r="Z12" s="51" t="s">
        <v>3072</v>
      </c>
    </row>
    <row r="13" spans="1:29" ht="15" customHeight="1" x14ac:dyDescent="0.3">
      <c r="A13" s="66" t="s">
        <v>243</v>
      </c>
      <c r="B13" s="19">
        <v>3</v>
      </c>
      <c r="C13" s="4" t="s">
        <v>3050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>
        <v>3</v>
      </c>
      <c r="O13" s="19"/>
      <c r="P13" s="19">
        <f>SUM(Table7[[#This Row],[virulence, detoxification, adaptation]:[pseudogenes]])</f>
        <v>3</v>
      </c>
      <c r="Q13" s="47" t="s">
        <v>3073</v>
      </c>
      <c r="R13" s="47" t="s">
        <v>3074</v>
      </c>
      <c r="S13" s="50" t="s">
        <v>3075</v>
      </c>
      <c r="T13">
        <v>104</v>
      </c>
      <c r="U13" t="s">
        <v>3076</v>
      </c>
      <c r="V13">
        <v>80</v>
      </c>
      <c r="W13" t="s">
        <v>3076</v>
      </c>
      <c r="X13" t="s">
        <v>3076</v>
      </c>
      <c r="Y13" s="12" t="s">
        <v>3077</v>
      </c>
      <c r="Z13" s="52" t="s">
        <v>3078</v>
      </c>
    </row>
    <row r="14" spans="1:29" x14ac:dyDescent="0.3">
      <c r="A14" s="66" t="s">
        <v>3079</v>
      </c>
      <c r="B14" s="19">
        <v>2</v>
      </c>
      <c r="C14" s="4" t="s">
        <v>3080</v>
      </c>
      <c r="D14" s="19"/>
      <c r="E14" s="19"/>
      <c r="F14" s="19">
        <v>1</v>
      </c>
      <c r="G14" s="19"/>
      <c r="H14" s="19"/>
      <c r="I14" s="19"/>
      <c r="J14" s="19"/>
      <c r="K14" s="19"/>
      <c r="L14" s="19">
        <v>2</v>
      </c>
      <c r="M14" s="19"/>
      <c r="N14" s="19"/>
      <c r="O14" s="19"/>
      <c r="P14" s="19">
        <f>SUM(Table7[[#This Row],[virulence, detoxification, adaptation]:[pseudogenes]])</f>
        <v>3</v>
      </c>
      <c r="Q14" s="48" t="s">
        <v>267</v>
      </c>
      <c r="R14" s="67" t="s">
        <v>3081</v>
      </c>
      <c r="Y14" s="10"/>
      <c r="Z14" s="51"/>
    </row>
    <row r="15" spans="1:29" x14ac:dyDescent="0.3">
      <c r="A15" s="66" t="s">
        <v>333</v>
      </c>
      <c r="B15" s="19">
        <v>3</v>
      </c>
      <c r="C15" s="4" t="s">
        <v>3082</v>
      </c>
      <c r="D15" s="19"/>
      <c r="E15" s="19"/>
      <c r="F15" s="19"/>
      <c r="G15" s="19"/>
      <c r="H15" s="19"/>
      <c r="I15" s="19"/>
      <c r="J15" s="19">
        <v>3</v>
      </c>
      <c r="K15" s="19"/>
      <c r="L15" s="19"/>
      <c r="M15" s="19"/>
      <c r="N15" s="19"/>
      <c r="O15" s="19"/>
      <c r="P15" s="19">
        <f>SUM(Table7[[#This Row],[virulence, detoxification, adaptation]:[pseudogenes]])</f>
        <v>3</v>
      </c>
      <c r="Q15" s="47" t="s">
        <v>3083</v>
      </c>
      <c r="R15" s="47" t="s">
        <v>3084</v>
      </c>
      <c r="S15" t="s">
        <v>3085</v>
      </c>
      <c r="T15">
        <v>90</v>
      </c>
      <c r="U15">
        <v>46</v>
      </c>
      <c r="V15">
        <v>30</v>
      </c>
      <c r="W15">
        <v>7</v>
      </c>
      <c r="X15">
        <v>14</v>
      </c>
      <c r="Y15" s="12"/>
      <c r="Z15" s="52" t="s">
        <v>3086</v>
      </c>
    </row>
    <row r="16" spans="1:29" x14ac:dyDescent="0.3">
      <c r="A16" s="66" t="s">
        <v>309</v>
      </c>
      <c r="B16" s="19">
        <v>10</v>
      </c>
      <c r="C16" s="4" t="s">
        <v>3087</v>
      </c>
      <c r="D16" s="19">
        <v>10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>
        <f>SUM(Table7[[#This Row],[virulence, detoxification, adaptation]:[pseudogenes]])</f>
        <v>10</v>
      </c>
      <c r="Q16" s="49" t="s">
        <v>3088</v>
      </c>
      <c r="R16" s="47" t="s">
        <v>3089</v>
      </c>
      <c r="S16" t="s">
        <v>3085</v>
      </c>
      <c r="T16" t="s">
        <v>3076</v>
      </c>
      <c r="U16" t="s">
        <v>3076</v>
      </c>
      <c r="V16">
        <v>131</v>
      </c>
      <c r="W16">
        <v>85</v>
      </c>
      <c r="X16">
        <v>130</v>
      </c>
      <c r="Y16" s="10"/>
      <c r="Z16" s="51" t="s">
        <v>3086</v>
      </c>
    </row>
    <row r="17" spans="1:26" ht="16.95" customHeight="1" x14ac:dyDescent="0.3">
      <c r="A17" s="66" t="s">
        <v>336</v>
      </c>
      <c r="B17" s="19">
        <v>1</v>
      </c>
      <c r="C17" s="4">
        <v>161616</v>
      </c>
      <c r="D17" s="19"/>
      <c r="E17" s="19"/>
      <c r="F17" s="19">
        <v>1</v>
      </c>
      <c r="G17" s="19"/>
      <c r="H17" s="19"/>
      <c r="I17" s="19"/>
      <c r="J17" s="19"/>
      <c r="K17" s="19"/>
      <c r="L17" s="19"/>
      <c r="M17" s="19"/>
      <c r="N17" s="19"/>
      <c r="O17" s="19"/>
      <c r="P17" s="19">
        <f>SUM(Table7[[#This Row],[virulence, detoxification, adaptation]:[pseudogenes]])</f>
        <v>1</v>
      </c>
      <c r="Q17" s="49" t="s">
        <v>3090</v>
      </c>
      <c r="R17" s="49" t="s">
        <v>3091</v>
      </c>
      <c r="S17" t="s">
        <v>3058</v>
      </c>
      <c r="T17">
        <v>28</v>
      </c>
      <c r="U17">
        <v>17</v>
      </c>
      <c r="V17">
        <v>2</v>
      </c>
      <c r="W17">
        <v>0</v>
      </c>
      <c r="X17">
        <v>3</v>
      </c>
      <c r="Y17" s="12"/>
      <c r="Z17" s="52" t="s">
        <v>3092</v>
      </c>
    </row>
    <row r="18" spans="1:26" hidden="1" x14ac:dyDescent="0.3">
      <c r="B18" s="19"/>
      <c r="C18" s="4"/>
      <c r="D18" s="19"/>
      <c r="E18" s="19"/>
      <c r="F18" s="19"/>
      <c r="G18" s="19"/>
      <c r="H18" s="19"/>
      <c r="I18" s="19"/>
      <c r="J18" s="19">
        <v>1</v>
      </c>
      <c r="K18" s="19"/>
      <c r="L18" s="19"/>
      <c r="M18" s="19"/>
      <c r="N18" s="19"/>
      <c r="O18" s="19"/>
      <c r="P18" s="19"/>
      <c r="Q18" s="48"/>
      <c r="R18" s="48"/>
      <c r="T18">
        <v>3</v>
      </c>
      <c r="U18">
        <v>1</v>
      </c>
      <c r="V18">
        <v>0</v>
      </c>
      <c r="W18">
        <v>0</v>
      </c>
      <c r="X18">
        <v>0</v>
      </c>
      <c r="Y18" s="10"/>
      <c r="Z18" s="51"/>
    </row>
    <row r="19" spans="1:26" hidden="1" x14ac:dyDescent="0.3">
      <c r="B19" s="19"/>
      <c r="C19" s="4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47"/>
      <c r="R19" s="48"/>
      <c r="T19">
        <v>15</v>
      </c>
      <c r="U19">
        <v>7</v>
      </c>
      <c r="V19">
        <v>1</v>
      </c>
      <c r="W19">
        <v>0</v>
      </c>
      <c r="X19">
        <v>1</v>
      </c>
      <c r="Y19" s="12"/>
      <c r="Z19" s="52" t="s">
        <v>3093</v>
      </c>
    </row>
    <row r="20" spans="1:26" x14ac:dyDescent="0.3">
      <c r="A20" s="66" t="s">
        <v>371</v>
      </c>
      <c r="B20" s="19">
        <v>1</v>
      </c>
      <c r="C20" s="4">
        <v>161616</v>
      </c>
      <c r="D20" s="19"/>
      <c r="E20" s="19"/>
      <c r="F20" s="19">
        <v>1</v>
      </c>
      <c r="G20" s="19"/>
      <c r="H20" s="19"/>
      <c r="I20" s="19"/>
      <c r="J20" s="19"/>
      <c r="K20" s="19"/>
      <c r="L20" s="19"/>
      <c r="M20" s="19"/>
      <c r="N20" s="19"/>
      <c r="O20" s="19"/>
      <c r="P20" s="19">
        <f>SUM(Table7[[#This Row],[virulence, detoxification, adaptation]:[pseudogenes]])</f>
        <v>1</v>
      </c>
      <c r="Q20" s="47" t="s">
        <v>3094</v>
      </c>
      <c r="R20" s="47" t="s">
        <v>3095</v>
      </c>
      <c r="S20" t="s">
        <v>3096</v>
      </c>
      <c r="T20">
        <v>72</v>
      </c>
      <c r="U20">
        <v>50</v>
      </c>
      <c r="V20">
        <v>8</v>
      </c>
      <c r="W20">
        <v>6</v>
      </c>
      <c r="X20">
        <v>6</v>
      </c>
      <c r="Y20" s="10"/>
      <c r="Z20" s="51" t="s">
        <v>3086</v>
      </c>
    </row>
    <row r="21" spans="1:26" ht="19.95" customHeight="1" x14ac:dyDescent="0.3">
      <c r="A21" s="66" t="s">
        <v>314</v>
      </c>
      <c r="B21" s="19">
        <v>3</v>
      </c>
      <c r="C21" s="4" t="s">
        <v>3050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>
        <v>3</v>
      </c>
      <c r="O21" s="19"/>
      <c r="P21" s="19">
        <f>SUM(Table7[[#This Row],[virulence, detoxification, adaptation]:[pseudogenes]])</f>
        <v>3</v>
      </c>
      <c r="Q21" s="47" t="s">
        <v>3097</v>
      </c>
      <c r="R21" s="47" t="s">
        <v>3098</v>
      </c>
      <c r="S21" s="50" t="s">
        <v>3099</v>
      </c>
      <c r="T21" t="s">
        <v>3076</v>
      </c>
      <c r="U21" t="s">
        <v>3076</v>
      </c>
      <c r="V21" t="s">
        <v>3076</v>
      </c>
      <c r="W21" t="s">
        <v>3076</v>
      </c>
      <c r="X21" t="s">
        <v>3076</v>
      </c>
      <c r="Y21" s="12"/>
      <c r="Z21" s="52" t="s">
        <v>3100</v>
      </c>
    </row>
    <row r="22" spans="1:26" x14ac:dyDescent="0.3">
      <c r="A22" s="66" t="s">
        <v>240</v>
      </c>
      <c r="B22" s="19">
        <v>3</v>
      </c>
      <c r="C22" s="4" t="s">
        <v>3101</v>
      </c>
      <c r="D22" s="19"/>
      <c r="E22" s="19"/>
      <c r="F22" s="19">
        <v>3</v>
      </c>
      <c r="G22" s="19"/>
      <c r="H22" s="19"/>
      <c r="I22" s="19"/>
      <c r="J22" s="19"/>
      <c r="K22" s="19"/>
      <c r="L22" s="19"/>
      <c r="M22" s="19"/>
      <c r="N22" s="19"/>
      <c r="O22" s="19"/>
      <c r="P22" s="19">
        <f>SUM(Table7[[#This Row],[virulence, detoxification, adaptation]:[pseudogenes]])</f>
        <v>3</v>
      </c>
      <c r="Q22" s="49" t="s">
        <v>3102</v>
      </c>
      <c r="R22" s="47" t="s">
        <v>3103</v>
      </c>
      <c r="S22" t="s">
        <v>3085</v>
      </c>
      <c r="T22">
        <v>80</v>
      </c>
      <c r="U22">
        <v>54</v>
      </c>
      <c r="V22">
        <v>12</v>
      </c>
      <c r="W22">
        <v>1</v>
      </c>
      <c r="X22">
        <v>4</v>
      </c>
      <c r="Y22" s="10"/>
      <c r="Z22" s="51" t="s">
        <v>3104</v>
      </c>
    </row>
    <row r="23" spans="1:26" ht="15.6" customHeight="1" x14ac:dyDescent="0.3">
      <c r="A23" s="66" t="s">
        <v>376</v>
      </c>
      <c r="B23" s="19">
        <v>1</v>
      </c>
      <c r="C23" s="4">
        <v>144864</v>
      </c>
      <c r="D23" s="19"/>
      <c r="E23" s="19"/>
      <c r="F23" s="19">
        <v>1</v>
      </c>
      <c r="G23" s="19"/>
      <c r="H23" s="19"/>
      <c r="I23" s="19"/>
      <c r="J23" s="19"/>
      <c r="K23" s="19"/>
      <c r="L23" s="19"/>
      <c r="M23" s="19"/>
      <c r="N23" s="19"/>
      <c r="O23" s="19"/>
      <c r="P23" s="19">
        <f>SUM(Table7[[#This Row],[virulence, detoxification, adaptation]:[pseudogenes]])</f>
        <v>1</v>
      </c>
      <c r="Q23" s="49" t="s">
        <v>3105</v>
      </c>
      <c r="R23" s="49" t="s">
        <v>3106</v>
      </c>
      <c r="S23" t="s">
        <v>3085</v>
      </c>
      <c r="U23">
        <v>100</v>
      </c>
      <c r="V23">
        <v>34</v>
      </c>
      <c r="W23">
        <v>3</v>
      </c>
      <c r="X23">
        <v>15</v>
      </c>
      <c r="Y23" s="12"/>
      <c r="Z23" s="52" t="s">
        <v>3107</v>
      </c>
    </row>
    <row r="24" spans="1:26" ht="15" thickBot="1" x14ac:dyDescent="0.35">
      <c r="A24" s="14" t="s">
        <v>3108</v>
      </c>
      <c r="B24" s="20">
        <f>SUM(B4:B23)</f>
        <v>40</v>
      </c>
      <c r="C24" s="20"/>
      <c r="D24" s="20">
        <f t="shared" ref="D24:O24" si="0">SUM(D4:D23)</f>
        <v>10</v>
      </c>
      <c r="E24" s="20">
        <f t="shared" si="0"/>
        <v>0</v>
      </c>
      <c r="F24" s="20">
        <f>SUM(F4:F23)</f>
        <v>16</v>
      </c>
      <c r="G24" s="20">
        <f t="shared" si="0"/>
        <v>0</v>
      </c>
      <c r="H24" s="20">
        <f t="shared" si="0"/>
        <v>0</v>
      </c>
      <c r="I24" s="20">
        <f t="shared" si="0"/>
        <v>0</v>
      </c>
      <c r="J24" s="20">
        <v>3</v>
      </c>
      <c r="K24" s="20">
        <f t="shared" si="0"/>
        <v>0</v>
      </c>
      <c r="L24" s="20">
        <f t="shared" si="0"/>
        <v>3</v>
      </c>
      <c r="M24" s="20">
        <f t="shared" si="0"/>
        <v>0</v>
      </c>
      <c r="N24" s="20">
        <f t="shared" si="0"/>
        <v>9</v>
      </c>
      <c r="O24" s="20">
        <f t="shared" si="0"/>
        <v>0</v>
      </c>
      <c r="P24" s="21">
        <f>SUM(Table7[[#This Row],[virulence, detoxification, adaptation]:[pseudogenes]])</f>
        <v>41</v>
      </c>
      <c r="S24" s="48"/>
    </row>
    <row r="25" spans="1:26" ht="15" thickTop="1" x14ac:dyDescent="0.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S25" s="48"/>
      <c r="T25" s="48"/>
    </row>
    <row r="26" spans="1:26" x14ac:dyDescent="0.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t="s">
        <v>3039</v>
      </c>
      <c r="R26" t="s">
        <v>3040</v>
      </c>
      <c r="S26" t="s">
        <v>3041</v>
      </c>
      <c r="T26" t="s">
        <v>3042</v>
      </c>
      <c r="U26" t="s">
        <v>3043</v>
      </c>
      <c r="V26" t="s">
        <v>3044</v>
      </c>
      <c r="W26" t="s">
        <v>3045</v>
      </c>
      <c r="X26" t="s">
        <v>3109</v>
      </c>
      <c r="Y26" t="s">
        <v>3110</v>
      </c>
      <c r="Z26" t="s">
        <v>3111</v>
      </c>
    </row>
    <row r="27" spans="1:26" x14ac:dyDescent="0.3">
      <c r="A27" s="8" t="s">
        <v>3112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>
        <f>SUM(Table7[[#This Row],[virulence, detoxification, adaptation]:[pseudogenes]])</f>
        <v>0</v>
      </c>
      <c r="R27" s="48"/>
    </row>
    <row r="28" spans="1:26" x14ac:dyDescent="0.3">
      <c r="A28" s="66" t="s">
        <v>250</v>
      </c>
      <c r="B28" s="19">
        <v>4</v>
      </c>
      <c r="C28" s="4" t="s">
        <v>3113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>
        <v>4</v>
      </c>
      <c r="O28" s="19"/>
      <c r="P28" s="19">
        <f>SUM(Table7[[#This Row],[virulence, detoxification, adaptation]:[pseudogenes]])</f>
        <v>4</v>
      </c>
      <c r="Q28" s="49" t="s">
        <v>3051</v>
      </c>
      <c r="R28" s="47" t="s">
        <v>3114</v>
      </c>
      <c r="Y28" s="46"/>
      <c r="Z28" t="s">
        <v>3104</v>
      </c>
    </row>
    <row r="29" spans="1:26" ht="15" customHeight="1" x14ac:dyDescent="0.3">
      <c r="A29" s="66" t="s">
        <v>259</v>
      </c>
      <c r="B29" s="19">
        <v>2</v>
      </c>
      <c r="C29" s="4" t="s">
        <v>3115</v>
      </c>
      <c r="D29" s="19"/>
      <c r="E29" s="19"/>
      <c r="F29" s="19">
        <v>2</v>
      </c>
      <c r="G29" s="19"/>
      <c r="H29" s="19"/>
      <c r="I29" s="19"/>
      <c r="J29" s="19"/>
      <c r="K29" s="19"/>
      <c r="L29" s="19"/>
      <c r="M29" s="19"/>
      <c r="N29" s="19"/>
      <c r="O29" s="19"/>
      <c r="P29" s="19">
        <f>SUM(Table7[[#This Row],[virulence, detoxification, adaptation]:[pseudogenes]])</f>
        <v>2</v>
      </c>
      <c r="Q29" s="47" t="s">
        <v>3116</v>
      </c>
      <c r="R29" s="49" t="s">
        <v>3117</v>
      </c>
      <c r="Y29" s="46"/>
      <c r="Z29" t="s">
        <v>3118</v>
      </c>
    </row>
    <row r="30" spans="1:26" x14ac:dyDescent="0.3">
      <c r="A30" s="66" t="s">
        <v>310</v>
      </c>
      <c r="B30" s="19">
        <v>1</v>
      </c>
      <c r="C30" s="4">
        <v>154071</v>
      </c>
      <c r="D30" s="19"/>
      <c r="E30" s="19"/>
      <c r="F30" s="19">
        <v>1</v>
      </c>
      <c r="G30" s="19"/>
      <c r="H30" s="19"/>
      <c r="I30" s="19"/>
      <c r="J30" s="19"/>
      <c r="K30" s="19"/>
      <c r="L30" s="19"/>
      <c r="M30" s="19"/>
      <c r="N30" s="19"/>
      <c r="O30" s="19"/>
      <c r="P30" s="19">
        <f>SUM(Table7[[#This Row],[virulence, detoxification, adaptation]:[pseudogenes]])</f>
        <v>1</v>
      </c>
      <c r="Q30" s="48" t="s">
        <v>310</v>
      </c>
      <c r="R30" s="48" t="s">
        <v>3067</v>
      </c>
      <c r="Y30" s="46"/>
      <c r="Z30" t="s">
        <v>3086</v>
      </c>
    </row>
    <row r="31" spans="1:26" x14ac:dyDescent="0.3">
      <c r="A31" s="66" t="s">
        <v>320</v>
      </c>
      <c r="B31" s="19">
        <v>1</v>
      </c>
      <c r="C31" s="4">
        <v>423580</v>
      </c>
      <c r="D31" s="19"/>
      <c r="E31" s="19"/>
      <c r="F31" s="19"/>
      <c r="G31" s="19"/>
      <c r="H31" s="19"/>
      <c r="I31" s="19"/>
      <c r="J31" s="19">
        <v>1</v>
      </c>
      <c r="K31" s="19"/>
      <c r="L31" s="19"/>
      <c r="M31" s="19"/>
      <c r="N31" s="19"/>
      <c r="O31" s="19"/>
      <c r="P31" s="19">
        <f>SUM(Table7[[#This Row],[virulence, detoxification, adaptation]:[pseudogenes]])</f>
        <v>1</v>
      </c>
      <c r="Q31" s="47" t="s">
        <v>3119</v>
      </c>
      <c r="R31" s="48" t="s">
        <v>3120</v>
      </c>
      <c r="Y31" s="46"/>
      <c r="Z31" t="s">
        <v>3086</v>
      </c>
    </row>
    <row r="32" spans="1:26" ht="16.95" customHeight="1" x14ac:dyDescent="0.3">
      <c r="A32" s="66" t="s">
        <v>243</v>
      </c>
      <c r="B32" s="19">
        <v>9</v>
      </c>
      <c r="C32" s="4" t="s">
        <v>3121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>
        <v>9</v>
      </c>
      <c r="O32" s="19"/>
      <c r="P32" s="19">
        <f>SUM(Table7[[#This Row],[virulence, detoxification, adaptation]:[pseudogenes]])</f>
        <v>9</v>
      </c>
      <c r="Q32" s="47" t="s">
        <v>3073</v>
      </c>
      <c r="R32" s="49" t="s">
        <v>3074</v>
      </c>
      <c r="Y32" s="46"/>
      <c r="Z32" t="s">
        <v>3122</v>
      </c>
    </row>
    <row r="33" spans="1:26" x14ac:dyDescent="0.3">
      <c r="A33" s="66" t="s">
        <v>279</v>
      </c>
      <c r="B33" s="19">
        <v>1</v>
      </c>
      <c r="C33" s="4">
        <v>70980</v>
      </c>
      <c r="D33" s="19"/>
      <c r="E33" s="19"/>
      <c r="F33" s="19">
        <v>1</v>
      </c>
      <c r="G33" s="19"/>
      <c r="H33" s="19"/>
      <c r="I33" s="19"/>
      <c r="J33" s="19"/>
      <c r="K33" s="19"/>
      <c r="L33" s="19"/>
      <c r="M33" s="19"/>
      <c r="N33" s="19"/>
      <c r="O33" s="19"/>
      <c r="P33" s="19">
        <f>SUM(Table7[[#This Row],[virulence, detoxification, adaptation]:[pseudogenes]])</f>
        <v>1</v>
      </c>
      <c r="Q33" s="47" t="s">
        <v>3123</v>
      </c>
      <c r="R33" s="48" t="s">
        <v>3124</v>
      </c>
      <c r="Y33" s="46"/>
      <c r="Z33" t="s">
        <v>3086</v>
      </c>
    </row>
    <row r="34" spans="1:26" x14ac:dyDescent="0.3">
      <c r="A34" s="66" t="s">
        <v>333</v>
      </c>
      <c r="B34" s="19">
        <v>1</v>
      </c>
      <c r="C34" s="4">
        <v>155246</v>
      </c>
      <c r="D34" s="19"/>
      <c r="E34" s="19"/>
      <c r="F34" s="19"/>
      <c r="G34" s="19"/>
      <c r="H34" s="19"/>
      <c r="I34" s="19"/>
      <c r="J34" s="19">
        <v>1</v>
      </c>
      <c r="K34" s="19"/>
      <c r="L34" s="19"/>
      <c r="M34" s="19"/>
      <c r="N34" s="19"/>
      <c r="O34" s="19"/>
      <c r="P34" s="19">
        <f>SUM(Table7[[#This Row],[virulence, detoxification, adaptation]:[pseudogenes]])</f>
        <v>1</v>
      </c>
      <c r="Q34" s="47" t="s">
        <v>3083</v>
      </c>
      <c r="R34" s="48" t="s">
        <v>3084</v>
      </c>
      <c r="Y34" s="46"/>
      <c r="Z34" t="s">
        <v>3086</v>
      </c>
    </row>
    <row r="35" spans="1:26" x14ac:dyDescent="0.3">
      <c r="A35" s="66" t="s">
        <v>309</v>
      </c>
      <c r="B35" s="19">
        <v>2</v>
      </c>
      <c r="C35" s="4" t="s">
        <v>3125</v>
      </c>
      <c r="D35" s="19">
        <v>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>
        <f>SUM(Table7[[#This Row],[virulence, detoxification, adaptation]:[pseudogenes]])</f>
        <v>2</v>
      </c>
      <c r="Q35" s="47" t="s">
        <v>3088</v>
      </c>
      <c r="R35" s="48" t="s">
        <v>3089</v>
      </c>
      <c r="Y35" s="46"/>
      <c r="Z35" t="s">
        <v>3086</v>
      </c>
    </row>
    <row r="36" spans="1:26" x14ac:dyDescent="0.3">
      <c r="A36" s="66" t="s">
        <v>2486</v>
      </c>
      <c r="B36" s="19">
        <v>1</v>
      </c>
      <c r="C36" s="4">
        <v>181114</v>
      </c>
      <c r="D36" s="19"/>
      <c r="E36" s="19"/>
      <c r="F36" s="19">
        <v>1</v>
      </c>
      <c r="G36" s="19"/>
      <c r="H36" s="19"/>
      <c r="I36" s="19"/>
      <c r="J36" s="19"/>
      <c r="K36" s="19"/>
      <c r="L36" s="19"/>
      <c r="M36" s="19"/>
      <c r="N36" s="19"/>
      <c r="O36" s="19"/>
      <c r="P36" s="19">
        <f>SUM(Table7[[#This Row],[virulence, detoxification, adaptation]:[pseudogenes]])</f>
        <v>1</v>
      </c>
      <c r="Q36" s="49" t="s">
        <v>2486</v>
      </c>
      <c r="R36" s="48" t="s">
        <v>3067</v>
      </c>
    </row>
    <row r="37" spans="1:26" x14ac:dyDescent="0.3">
      <c r="A37" s="66" t="s">
        <v>2984</v>
      </c>
      <c r="B37" s="19">
        <v>1</v>
      </c>
      <c r="C37" s="4">
        <v>55158</v>
      </c>
      <c r="D37" s="19"/>
      <c r="E37" s="19"/>
      <c r="F37" s="19"/>
      <c r="G37" s="19"/>
      <c r="H37" s="19"/>
      <c r="I37" s="19">
        <v>1</v>
      </c>
      <c r="J37" s="19"/>
      <c r="K37" s="19"/>
      <c r="L37" s="19"/>
      <c r="M37" s="19"/>
      <c r="N37" s="19"/>
      <c r="O37" s="19"/>
      <c r="P37" s="19">
        <f>SUM(Table7[[#This Row],[virulence, detoxification, adaptation]:[pseudogenes]])</f>
        <v>1</v>
      </c>
      <c r="Q37" s="48" t="s">
        <v>3126</v>
      </c>
      <c r="R37" s="48" t="s">
        <v>3127</v>
      </c>
      <c r="Y37" s="46"/>
      <c r="Z37" t="s">
        <v>3086</v>
      </c>
    </row>
    <row r="38" spans="1:26" x14ac:dyDescent="0.3">
      <c r="A38" s="66" t="s">
        <v>3128</v>
      </c>
      <c r="B38" s="19">
        <v>1</v>
      </c>
      <c r="C38" s="4">
        <v>161353</v>
      </c>
      <c r="D38" s="19"/>
      <c r="E38" s="19"/>
      <c r="F38" s="19">
        <v>1</v>
      </c>
      <c r="G38" s="19"/>
      <c r="H38" s="19"/>
      <c r="I38" s="19"/>
      <c r="J38" s="19"/>
      <c r="K38" s="19"/>
      <c r="L38" s="19"/>
      <c r="M38" s="19"/>
      <c r="N38" s="19"/>
      <c r="O38" s="19"/>
      <c r="P38" s="19">
        <f>SUM(Table7[[#This Row],[virulence, detoxification, adaptation]:[pseudogenes]])</f>
        <v>1</v>
      </c>
      <c r="Q38" s="47" t="s">
        <v>3129</v>
      </c>
      <c r="R38" s="48" t="s">
        <v>3130</v>
      </c>
      <c r="Y38" s="46"/>
      <c r="Z38" t="s">
        <v>3131</v>
      </c>
    </row>
    <row r="39" spans="1:26" x14ac:dyDescent="0.3">
      <c r="A39" s="66" t="s">
        <v>3132</v>
      </c>
      <c r="B39" s="19">
        <v>1</v>
      </c>
      <c r="C39" s="4">
        <v>161353</v>
      </c>
      <c r="D39" s="19"/>
      <c r="E39" s="19"/>
      <c r="F39" s="19">
        <v>1</v>
      </c>
      <c r="G39" s="19"/>
      <c r="H39" s="19"/>
      <c r="I39" s="19"/>
      <c r="J39" s="19"/>
      <c r="K39" s="19"/>
      <c r="L39" s="19"/>
      <c r="M39" s="19"/>
      <c r="N39" s="19"/>
      <c r="O39" s="19"/>
      <c r="P39" s="19">
        <f>SUM(Table7[[#This Row],[virulence, detoxification, adaptation]:[pseudogenes]])</f>
        <v>1</v>
      </c>
      <c r="Q39" s="47" t="s">
        <v>3133</v>
      </c>
      <c r="R39" s="48" t="s">
        <v>3134</v>
      </c>
    </row>
    <row r="40" spans="1:26" x14ac:dyDescent="0.3">
      <c r="A40" s="66" t="s">
        <v>3135</v>
      </c>
      <c r="B40" s="19">
        <v>1</v>
      </c>
      <c r="C40" s="4">
        <v>140706</v>
      </c>
      <c r="D40" s="19"/>
      <c r="E40" s="19"/>
      <c r="F40" s="19">
        <v>1</v>
      </c>
      <c r="G40" s="19"/>
      <c r="H40" s="19"/>
      <c r="I40" s="19"/>
      <c r="J40" s="19"/>
      <c r="K40" s="19"/>
      <c r="L40" s="19"/>
      <c r="M40" s="19"/>
      <c r="N40" s="19"/>
      <c r="O40" s="19"/>
      <c r="P40" s="19">
        <f>SUM(Table7[[#This Row],[virulence, detoxification, adaptation]:[pseudogenes]])</f>
        <v>1</v>
      </c>
      <c r="Q40" s="47" t="s">
        <v>3136</v>
      </c>
      <c r="R40" s="48" t="s">
        <v>3137</v>
      </c>
      <c r="Y40" s="46"/>
      <c r="Z40" t="s">
        <v>3086</v>
      </c>
    </row>
    <row r="41" spans="1:26" x14ac:dyDescent="0.3">
      <c r="A41" s="66" t="s">
        <v>314</v>
      </c>
      <c r="B41" s="19">
        <v>9</v>
      </c>
      <c r="C41" s="4" t="s">
        <v>3138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>
        <v>9</v>
      </c>
      <c r="O41" s="19"/>
      <c r="P41" s="19">
        <f>SUM(Table7[[#This Row],[virulence, detoxification, adaptation]:[pseudogenes]])</f>
        <v>9</v>
      </c>
      <c r="Q41" s="47" t="s">
        <v>3097</v>
      </c>
      <c r="R41" s="48" t="s">
        <v>3098</v>
      </c>
      <c r="Y41" s="46"/>
      <c r="Z41" t="s">
        <v>3139</v>
      </c>
    </row>
    <row r="42" spans="1:26" x14ac:dyDescent="0.3">
      <c r="A42" s="66" t="s">
        <v>241</v>
      </c>
      <c r="B42" s="19">
        <v>5</v>
      </c>
      <c r="C42" s="4" t="s">
        <v>3140</v>
      </c>
      <c r="D42" s="19"/>
      <c r="E42" s="19"/>
      <c r="F42" s="19">
        <v>5</v>
      </c>
      <c r="G42" s="19"/>
      <c r="H42" s="19"/>
      <c r="I42" s="19"/>
      <c r="J42" s="19"/>
      <c r="K42" s="19"/>
      <c r="L42" s="19"/>
      <c r="M42" s="19"/>
      <c r="N42" s="19"/>
      <c r="O42" s="19"/>
      <c r="P42" s="19">
        <f>SUM(Table7[[#This Row],[virulence, detoxification, adaptation]:[pseudogenes]])</f>
        <v>5</v>
      </c>
      <c r="Q42" s="47" t="s">
        <v>3141</v>
      </c>
      <c r="R42" s="48" t="s">
        <v>3142</v>
      </c>
      <c r="Y42" s="46"/>
      <c r="Z42" t="s">
        <v>3086</v>
      </c>
    </row>
    <row r="43" spans="1:26" x14ac:dyDescent="0.3">
      <c r="A43" s="66" t="s">
        <v>247</v>
      </c>
      <c r="B43" s="19">
        <v>3</v>
      </c>
      <c r="C43" s="4" t="s">
        <v>3143</v>
      </c>
      <c r="D43" s="19"/>
      <c r="E43" s="19"/>
      <c r="F43" s="19">
        <v>3</v>
      </c>
      <c r="G43" s="19"/>
      <c r="H43" s="19"/>
      <c r="I43" s="19"/>
      <c r="J43" s="19"/>
      <c r="K43" s="19"/>
      <c r="L43" s="19"/>
      <c r="M43" s="19"/>
      <c r="N43" s="19"/>
      <c r="O43" s="19"/>
      <c r="P43" s="19">
        <f>SUM(Table7[[#This Row],[virulence, detoxification, adaptation]:[pseudogenes]])</f>
        <v>3</v>
      </c>
      <c r="Q43" s="47" t="s">
        <v>3144</v>
      </c>
      <c r="R43" s="47" t="s">
        <v>3145</v>
      </c>
      <c r="Y43" s="46"/>
      <c r="Z43" t="s">
        <v>3146</v>
      </c>
    </row>
    <row r="44" spans="1:26" ht="15" thickBot="1" x14ac:dyDescent="0.35">
      <c r="A44" s="14" t="s">
        <v>3108</v>
      </c>
      <c r="B44" s="21">
        <f>SUM(B28:B43)</f>
        <v>43</v>
      </c>
      <c r="C44" s="21"/>
      <c r="D44" s="21">
        <f t="shared" ref="D44:O44" si="1">SUM(D28:D43)</f>
        <v>2</v>
      </c>
      <c r="E44" s="21">
        <f t="shared" si="1"/>
        <v>0</v>
      </c>
      <c r="F44" s="21">
        <f t="shared" si="1"/>
        <v>16</v>
      </c>
      <c r="G44" s="21">
        <f t="shared" si="1"/>
        <v>0</v>
      </c>
      <c r="H44" s="21">
        <f t="shared" si="1"/>
        <v>0</v>
      </c>
      <c r="I44" s="21">
        <f t="shared" si="1"/>
        <v>1</v>
      </c>
      <c r="J44" s="21">
        <f t="shared" si="1"/>
        <v>2</v>
      </c>
      <c r="K44" s="21">
        <f t="shared" si="1"/>
        <v>0</v>
      </c>
      <c r="L44" s="21">
        <f t="shared" si="1"/>
        <v>0</v>
      </c>
      <c r="M44" s="21">
        <f t="shared" si="1"/>
        <v>0</v>
      </c>
      <c r="N44" s="21">
        <f t="shared" si="1"/>
        <v>22</v>
      </c>
      <c r="O44" s="21">
        <f t="shared" si="1"/>
        <v>0</v>
      </c>
      <c r="P44" s="21">
        <f>SUM(Table7[[#This Row],[virulence, detoxification, adaptation]:[pseudogenes]])</f>
        <v>43</v>
      </c>
    </row>
    <row r="45" spans="1:26" ht="15" thickTop="1" x14ac:dyDescent="0.3"/>
    <row r="47" spans="1:26" x14ac:dyDescent="0.3">
      <c r="B47" s="22" t="s">
        <v>3147</v>
      </c>
      <c r="C47" s="40"/>
      <c r="D47" s="26" t="s">
        <v>3148</v>
      </c>
      <c r="E47" s="27" t="s">
        <v>3149</v>
      </c>
    </row>
    <row r="48" spans="1:26" x14ac:dyDescent="0.3">
      <c r="B48" s="23" t="s">
        <v>3027</v>
      </c>
      <c r="C48" s="41"/>
      <c r="D48">
        <v>10</v>
      </c>
      <c r="E48" s="69">
        <v>2</v>
      </c>
    </row>
    <row r="49" spans="2:5" x14ac:dyDescent="0.3">
      <c r="B49" s="24" t="s">
        <v>3028</v>
      </c>
      <c r="C49" s="42"/>
      <c r="D49">
        <v>0</v>
      </c>
      <c r="E49" s="69">
        <v>0</v>
      </c>
    </row>
    <row r="50" spans="2:5" x14ac:dyDescent="0.3">
      <c r="B50" s="24" t="s">
        <v>3029</v>
      </c>
      <c r="C50" s="42"/>
      <c r="D50">
        <v>16</v>
      </c>
      <c r="E50" s="69">
        <v>16</v>
      </c>
    </row>
    <row r="51" spans="2:5" x14ac:dyDescent="0.3">
      <c r="B51" s="24" t="s">
        <v>3030</v>
      </c>
      <c r="C51" s="42"/>
      <c r="D51">
        <v>0</v>
      </c>
      <c r="E51" s="69">
        <v>0</v>
      </c>
    </row>
    <row r="52" spans="2:5" x14ac:dyDescent="0.3">
      <c r="B52" s="24" t="s">
        <v>3031</v>
      </c>
      <c r="C52" s="42"/>
      <c r="D52">
        <v>0</v>
      </c>
      <c r="E52" s="69">
        <v>0</v>
      </c>
    </row>
    <row r="53" spans="2:5" x14ac:dyDescent="0.3">
      <c r="B53" s="24" t="s">
        <v>3032</v>
      </c>
      <c r="C53" s="42"/>
      <c r="D53">
        <v>0</v>
      </c>
      <c r="E53" s="69">
        <v>1</v>
      </c>
    </row>
    <row r="54" spans="2:5" x14ac:dyDescent="0.3">
      <c r="B54" s="24" t="s">
        <v>3033</v>
      </c>
      <c r="C54" s="42"/>
      <c r="D54">
        <v>4</v>
      </c>
      <c r="E54" s="69">
        <v>2</v>
      </c>
    </row>
    <row r="55" spans="2:5" x14ac:dyDescent="0.3">
      <c r="B55" s="24" t="s">
        <v>3034</v>
      </c>
      <c r="C55" s="42"/>
      <c r="D55">
        <v>0</v>
      </c>
      <c r="E55" s="69">
        <v>0</v>
      </c>
    </row>
    <row r="56" spans="2:5" x14ac:dyDescent="0.3">
      <c r="B56" s="24" t="s">
        <v>3035</v>
      </c>
      <c r="C56" s="42"/>
      <c r="D56">
        <v>3</v>
      </c>
      <c r="E56" s="69">
        <v>0</v>
      </c>
    </row>
    <row r="57" spans="2:5" x14ac:dyDescent="0.3">
      <c r="B57" s="24" t="s">
        <v>3036</v>
      </c>
      <c r="C57" s="42"/>
      <c r="D57">
        <v>0</v>
      </c>
      <c r="E57" s="69">
        <v>0</v>
      </c>
    </row>
    <row r="58" spans="2:5" x14ac:dyDescent="0.3">
      <c r="B58" s="24" t="s">
        <v>3037</v>
      </c>
      <c r="C58" s="42"/>
      <c r="D58">
        <v>9</v>
      </c>
      <c r="E58" s="69">
        <v>22</v>
      </c>
    </row>
    <row r="59" spans="2:5" x14ac:dyDescent="0.3">
      <c r="B59" s="25" t="s">
        <v>3038</v>
      </c>
      <c r="C59" s="43"/>
      <c r="D59" s="68">
        <v>0</v>
      </c>
      <c r="E59" s="70">
        <v>0</v>
      </c>
    </row>
  </sheetData>
  <sortState xmlns:xlrd2="http://schemas.microsoft.com/office/spreadsheetml/2017/richdata2" ref="A28:A43">
    <sortCondition ref="A28:A43"/>
  </sortState>
  <phoneticPr fontId="20" type="noConversion"/>
  <pageMargins left="0.7" right="0.7" top="0.75" bottom="0.75" header="0.3" footer="0.3"/>
  <pageSetup orientation="portrait" horizontalDpi="4294967293" verticalDpi="4294967293" r:id="rId1"/>
  <drawing r:id="rId2"/>
  <tableParts count="4">
    <tablePart r:id="rId3"/>
    <tablePart r:id="rId4"/>
    <tablePart r:id="rId5"/>
    <tablePart r:id="rId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F24D-3F76-47B2-81F5-7188D925F60C}">
  <dimension ref="A1:E65"/>
  <sheetViews>
    <sheetView workbookViewId="0">
      <selection activeCell="M25" sqref="M25"/>
    </sheetView>
  </sheetViews>
  <sheetFormatPr defaultRowHeight="14.4" x14ac:dyDescent="0.3"/>
  <cols>
    <col min="2" max="2" width="29.109375" bestFit="1" customWidth="1"/>
    <col min="3" max="3" width="12.33203125" customWidth="1"/>
    <col min="4" max="4" width="36.109375" bestFit="1" customWidth="1"/>
    <col min="5" max="5" width="20" customWidth="1"/>
  </cols>
  <sheetData>
    <row r="1" spans="1:5" x14ac:dyDescent="0.3">
      <c r="A1" t="s">
        <v>3150</v>
      </c>
    </row>
    <row r="2" spans="1:5" x14ac:dyDescent="0.3">
      <c r="A2" s="16" t="s">
        <v>453</v>
      </c>
      <c r="B2" s="16" t="s">
        <v>454</v>
      </c>
      <c r="C2" s="16" t="s">
        <v>455</v>
      </c>
      <c r="D2" s="16" t="s">
        <v>460</v>
      </c>
      <c r="E2" s="16" t="s">
        <v>461</v>
      </c>
    </row>
    <row r="3" spans="1:5" x14ac:dyDescent="0.3">
      <c r="A3" s="45">
        <v>120875</v>
      </c>
      <c r="B3" s="45" t="s">
        <v>1230</v>
      </c>
      <c r="C3" s="45">
        <f>LEN(Table1[[#This Row],[TCE_sequence]])</f>
        <v>15</v>
      </c>
      <c r="D3" s="45" t="s">
        <v>240</v>
      </c>
      <c r="E3" s="45">
        <v>1</v>
      </c>
    </row>
    <row r="4" spans="1:5" x14ac:dyDescent="0.3">
      <c r="A4" s="12">
        <v>55530</v>
      </c>
      <c r="B4" s="12" t="s">
        <v>1196</v>
      </c>
      <c r="C4" s="12">
        <f>LEN(Table1[[#This Row],[TCE_sequence]])</f>
        <v>25</v>
      </c>
      <c r="D4" s="12" t="s">
        <v>289</v>
      </c>
      <c r="E4" s="12">
        <v>1</v>
      </c>
    </row>
    <row r="5" spans="1:5" x14ac:dyDescent="0.3">
      <c r="A5" s="10">
        <v>72314</v>
      </c>
      <c r="B5" s="10" t="s">
        <v>1254</v>
      </c>
      <c r="C5" s="10">
        <f>LEN(Table1[[#This Row],[TCE_sequence]])</f>
        <v>9</v>
      </c>
      <c r="D5" s="10" t="s">
        <v>1256</v>
      </c>
      <c r="E5" s="10">
        <v>3</v>
      </c>
    </row>
    <row r="6" spans="1:5" x14ac:dyDescent="0.3">
      <c r="A6" s="12">
        <v>120569</v>
      </c>
      <c r="B6" s="12" t="s">
        <v>1200</v>
      </c>
      <c r="C6" s="12">
        <f>LEN(Table1[[#This Row],[TCE_sequence]])</f>
        <v>20</v>
      </c>
      <c r="D6" s="12" t="s">
        <v>297</v>
      </c>
      <c r="E6" s="12">
        <v>1</v>
      </c>
    </row>
    <row r="7" spans="1:5" x14ac:dyDescent="0.3">
      <c r="A7" s="10">
        <v>161616</v>
      </c>
      <c r="B7" s="10" t="s">
        <v>1264</v>
      </c>
      <c r="C7" s="10">
        <f>LEN(Table1[[#This Row],[TCE_sequence]])</f>
        <v>18</v>
      </c>
      <c r="D7" s="10" t="s">
        <v>890</v>
      </c>
      <c r="E7" s="10">
        <v>5</v>
      </c>
    </row>
    <row r="8" spans="1:5" x14ac:dyDescent="0.3">
      <c r="A8" s="12">
        <v>144864</v>
      </c>
      <c r="B8" s="12" t="s">
        <v>1272</v>
      </c>
      <c r="C8" s="12">
        <f>LEN(Table1[[#This Row],[TCE_sequence]])</f>
        <v>15</v>
      </c>
      <c r="D8" s="12" t="s">
        <v>376</v>
      </c>
      <c r="E8" s="12">
        <v>1</v>
      </c>
    </row>
    <row r="9" spans="1:5" x14ac:dyDescent="0.3">
      <c r="A9" s="10">
        <v>57417</v>
      </c>
      <c r="B9" s="10" t="s">
        <v>1204</v>
      </c>
      <c r="C9" s="10">
        <f>LEN(Table1[[#This Row],[TCE_sequence]])</f>
        <v>20</v>
      </c>
      <c r="D9" s="10" t="s">
        <v>309</v>
      </c>
      <c r="E9" s="10">
        <v>1</v>
      </c>
    </row>
    <row r="10" spans="1:5" x14ac:dyDescent="0.3">
      <c r="A10" s="12">
        <v>49254</v>
      </c>
      <c r="B10" s="12" t="s">
        <v>1206</v>
      </c>
      <c r="C10" s="12">
        <f>LEN(Table1[[#This Row],[TCE_sequence]])</f>
        <v>25</v>
      </c>
      <c r="D10" s="12" t="s">
        <v>309</v>
      </c>
      <c r="E10" s="12">
        <v>1</v>
      </c>
    </row>
    <row r="11" spans="1:5" x14ac:dyDescent="0.3">
      <c r="A11" s="10">
        <v>155064</v>
      </c>
      <c r="B11" s="10" t="s">
        <v>1208</v>
      </c>
      <c r="C11" s="10">
        <f>LEN(Table1[[#This Row],[TCE_sequence]])</f>
        <v>15</v>
      </c>
      <c r="D11" s="10" t="s">
        <v>310</v>
      </c>
      <c r="E11" s="10">
        <v>1</v>
      </c>
    </row>
    <row r="12" spans="1:5" x14ac:dyDescent="0.3">
      <c r="A12" s="12">
        <v>19</v>
      </c>
      <c r="B12" s="12" t="s">
        <v>1295</v>
      </c>
      <c r="C12" s="12">
        <f>LEN(Table1[[#This Row],[TCE_sequence]])</f>
        <v>15</v>
      </c>
      <c r="D12" s="12" t="s">
        <v>240</v>
      </c>
      <c r="E12" s="12">
        <v>1</v>
      </c>
    </row>
    <row r="13" spans="1:5" x14ac:dyDescent="0.3">
      <c r="A13" s="10">
        <v>154080</v>
      </c>
      <c r="B13" s="10" t="s">
        <v>1211</v>
      </c>
      <c r="C13" s="10">
        <f>LEN(Table1[[#This Row],[TCE_sequence]])</f>
        <v>20</v>
      </c>
      <c r="D13" s="10" t="s">
        <v>333</v>
      </c>
      <c r="E13" s="10">
        <v>1</v>
      </c>
    </row>
    <row r="14" spans="1:5" x14ac:dyDescent="0.3">
      <c r="A14" s="12">
        <v>25123</v>
      </c>
      <c r="B14" s="12" t="s">
        <v>1302</v>
      </c>
      <c r="C14" s="12">
        <f>LEN(Table1[[#This Row],[TCE_sequence]])</f>
        <v>15</v>
      </c>
      <c r="D14" s="12" t="s">
        <v>1304</v>
      </c>
      <c r="E14" s="12">
        <v>2</v>
      </c>
    </row>
    <row r="15" spans="1:5" x14ac:dyDescent="0.3">
      <c r="A15" s="10">
        <v>154713</v>
      </c>
      <c r="B15" s="10" t="s">
        <v>1214</v>
      </c>
      <c r="C15" s="10">
        <f>LEN(Table1[[#This Row],[TCE_sequence]])</f>
        <v>15</v>
      </c>
      <c r="D15" s="10" t="s">
        <v>333</v>
      </c>
      <c r="E15" s="10">
        <v>1</v>
      </c>
    </row>
    <row r="16" spans="1:5" x14ac:dyDescent="0.3">
      <c r="A16" s="12">
        <v>154099</v>
      </c>
      <c r="B16" s="12" t="s">
        <v>1218</v>
      </c>
      <c r="C16" s="12">
        <f>LEN(Table1[[#This Row],[TCE_sequence]])</f>
        <v>15</v>
      </c>
      <c r="D16" s="12" t="s">
        <v>333</v>
      </c>
      <c r="E16" s="12">
        <v>1</v>
      </c>
    </row>
    <row r="17" spans="1:5" x14ac:dyDescent="0.3">
      <c r="A17" s="10">
        <v>161618</v>
      </c>
      <c r="B17" s="10" t="s">
        <v>1221</v>
      </c>
      <c r="C17" s="10">
        <f>LEN(Table1[[#This Row],[TCE_sequence]])</f>
        <v>15</v>
      </c>
      <c r="D17" s="10" t="s">
        <v>309</v>
      </c>
      <c r="E17" s="10">
        <v>1</v>
      </c>
    </row>
    <row r="18" spans="1:5" x14ac:dyDescent="0.3">
      <c r="A18" s="12">
        <v>161626</v>
      </c>
      <c r="B18" s="12" t="s">
        <v>1224</v>
      </c>
      <c r="C18" s="12">
        <f>LEN(Table1[[#This Row],[TCE_sequence]])</f>
        <v>20</v>
      </c>
      <c r="D18" s="12" t="s">
        <v>309</v>
      </c>
      <c r="E18" s="12">
        <v>1</v>
      </c>
    </row>
    <row r="19" spans="1:5" x14ac:dyDescent="0.3">
      <c r="A19" s="10">
        <v>21936</v>
      </c>
      <c r="B19" s="10" t="s">
        <v>1319</v>
      </c>
      <c r="C19" s="10">
        <f>LEN(Table1[[#This Row],[TCE_sequence]])</f>
        <v>8</v>
      </c>
      <c r="D19" s="10" t="s">
        <v>240</v>
      </c>
      <c r="E19" s="10">
        <v>1</v>
      </c>
    </row>
    <row r="20" spans="1:5" x14ac:dyDescent="0.3">
      <c r="A20" s="12">
        <v>161728</v>
      </c>
      <c r="B20" s="12" t="s">
        <v>1227</v>
      </c>
      <c r="C20" s="12">
        <f>LEN(Table1[[#This Row],[TCE_sequence]])</f>
        <v>10</v>
      </c>
      <c r="D20" s="12" t="s">
        <v>309</v>
      </c>
      <c r="E20" s="12">
        <v>1</v>
      </c>
    </row>
    <row r="21" spans="1:5" x14ac:dyDescent="0.3">
      <c r="A21" s="10">
        <v>76584</v>
      </c>
      <c r="B21" s="10" t="s">
        <v>1322</v>
      </c>
      <c r="C21" s="10">
        <f>LEN(Table1[[#This Row],[TCE_sequence]])</f>
        <v>11</v>
      </c>
      <c r="D21" s="10" t="s">
        <v>1256</v>
      </c>
      <c r="E21" s="10">
        <v>3</v>
      </c>
    </row>
    <row r="22" spans="1:5" x14ac:dyDescent="0.3">
      <c r="A22" s="12">
        <v>161687</v>
      </c>
      <c r="B22" s="12" t="s">
        <v>1233</v>
      </c>
      <c r="C22" s="12">
        <f>LEN(Table1[[#This Row],[TCE_sequence]])</f>
        <v>20</v>
      </c>
      <c r="D22" s="12" t="s">
        <v>309</v>
      </c>
      <c r="E22" s="12">
        <v>1</v>
      </c>
    </row>
    <row r="23" spans="1:5" x14ac:dyDescent="0.3">
      <c r="A23" s="10">
        <v>57416</v>
      </c>
      <c r="B23" s="10" t="s">
        <v>1236</v>
      </c>
      <c r="C23" s="10">
        <f>LEN(Table1[[#This Row],[TCE_sequence]])</f>
        <v>20</v>
      </c>
      <c r="D23" s="10" t="s">
        <v>309</v>
      </c>
      <c r="E23" s="10">
        <v>1</v>
      </c>
    </row>
    <row r="24" spans="1:5" x14ac:dyDescent="0.3">
      <c r="A24" s="12">
        <v>22331</v>
      </c>
      <c r="B24" s="12" t="s">
        <v>1239</v>
      </c>
      <c r="C24" s="12">
        <f>LEN(Table1[[#This Row],[TCE_sequence]])</f>
        <v>20</v>
      </c>
      <c r="D24" s="12" t="s">
        <v>309</v>
      </c>
      <c r="E24" s="12">
        <v>1</v>
      </c>
    </row>
    <row r="25" spans="1:5" x14ac:dyDescent="0.3">
      <c r="A25" s="10">
        <v>155656</v>
      </c>
      <c r="B25" s="10" t="s">
        <v>1242</v>
      </c>
      <c r="C25" s="10">
        <f>LEN(Table1[[#This Row],[TCE_sequence]])</f>
        <v>15</v>
      </c>
      <c r="D25" s="10" t="s">
        <v>310</v>
      </c>
      <c r="E25" s="10">
        <v>1</v>
      </c>
    </row>
    <row r="26" spans="1:5" x14ac:dyDescent="0.3">
      <c r="A26" s="12">
        <v>7799</v>
      </c>
      <c r="B26" s="12" t="s">
        <v>1245</v>
      </c>
      <c r="C26" s="12">
        <f>LEN(Table1[[#This Row],[TCE_sequence]])</f>
        <v>20</v>
      </c>
      <c r="D26" s="12" t="s">
        <v>309</v>
      </c>
      <c r="E26" s="12">
        <v>1</v>
      </c>
    </row>
    <row r="27" spans="1:5" x14ac:dyDescent="0.3">
      <c r="A27" s="10">
        <v>17838</v>
      </c>
      <c r="B27" s="10" t="s">
        <v>1362</v>
      </c>
      <c r="C27" s="10">
        <f>LEN(Table1[[#This Row],[TCE_sequence]])</f>
        <v>20</v>
      </c>
      <c r="D27" s="10" t="s">
        <v>1256</v>
      </c>
      <c r="E27" s="10">
        <v>3</v>
      </c>
    </row>
    <row r="28" spans="1:5" x14ac:dyDescent="0.3">
      <c r="A28" s="12">
        <v>140597</v>
      </c>
      <c r="B28" s="12" t="s">
        <v>1377</v>
      </c>
      <c r="C28" s="12">
        <f>LEN(Table1[[#This Row],[TCE_sequence]])</f>
        <v>25</v>
      </c>
      <c r="D28" s="12" t="s">
        <v>1379</v>
      </c>
      <c r="E28" s="12">
        <v>2</v>
      </c>
    </row>
    <row r="29" spans="1:5" x14ac:dyDescent="0.3">
      <c r="A29" s="10">
        <v>154098</v>
      </c>
      <c r="B29" s="10" t="s">
        <v>1247</v>
      </c>
      <c r="C29" s="10">
        <f>LEN(Table1[[#This Row],[TCE_sequence]])</f>
        <v>9</v>
      </c>
      <c r="D29" s="10" t="s">
        <v>310</v>
      </c>
      <c r="E29" s="10">
        <v>1</v>
      </c>
    </row>
    <row r="30" spans="1:5" x14ac:dyDescent="0.3">
      <c r="A30" s="12">
        <v>35787</v>
      </c>
      <c r="B30" s="12" t="s">
        <v>1249</v>
      </c>
      <c r="C30" s="12">
        <f>LEN(Table1[[#This Row],[TCE_sequence]])</f>
        <v>18</v>
      </c>
      <c r="D30" s="12" t="s">
        <v>309</v>
      </c>
      <c r="E30" s="12">
        <v>1</v>
      </c>
    </row>
    <row r="31" spans="1:5" x14ac:dyDescent="0.3">
      <c r="A31" s="10">
        <v>155357</v>
      </c>
      <c r="B31" s="10" t="s">
        <v>1268</v>
      </c>
      <c r="C31" s="10">
        <f>LEN(Table1[[#This Row],[TCE_sequence]])</f>
        <v>20</v>
      </c>
      <c r="D31" s="10" t="s">
        <v>310</v>
      </c>
      <c r="E31" s="10">
        <v>1</v>
      </c>
    </row>
    <row r="32" spans="1:5" x14ac:dyDescent="0.3">
      <c r="A32" s="44">
        <v>156012</v>
      </c>
      <c r="B32" s="44" t="s">
        <v>1270</v>
      </c>
      <c r="C32" s="44">
        <f>LEN(Table1[[#This Row],[TCE_sequence]])</f>
        <v>20</v>
      </c>
      <c r="D32" s="44" t="s">
        <v>310</v>
      </c>
      <c r="E32" s="44">
        <v>1</v>
      </c>
    </row>
    <row r="34" spans="1:5" x14ac:dyDescent="0.3">
      <c r="A34" t="s">
        <v>3151</v>
      </c>
    </row>
    <row r="35" spans="1:5" x14ac:dyDescent="0.3">
      <c r="A35" s="6" t="s">
        <v>453</v>
      </c>
      <c r="B35" s="7" t="s">
        <v>454</v>
      </c>
      <c r="C35" s="7" t="s">
        <v>455</v>
      </c>
      <c r="D35" s="7" t="s">
        <v>460</v>
      </c>
      <c r="E35" s="7" t="s">
        <v>461</v>
      </c>
    </row>
    <row r="36" spans="1:5" x14ac:dyDescent="0.3">
      <c r="A36" s="9">
        <v>92817</v>
      </c>
      <c r="B36" s="10" t="s">
        <v>3021</v>
      </c>
      <c r="C36" s="10">
        <f>LEN(Table1[[#This Row],[TCE_sequence]])</f>
        <v>18</v>
      </c>
      <c r="D36" s="10" t="s">
        <v>82</v>
      </c>
      <c r="E36" s="10">
        <v>0</v>
      </c>
    </row>
    <row r="37" spans="1:5" x14ac:dyDescent="0.3">
      <c r="A37" s="11">
        <v>181114</v>
      </c>
      <c r="B37" s="12" t="s">
        <v>3020</v>
      </c>
      <c r="C37" s="12">
        <f>LEN(Table1[[#This Row],[TCE_sequence]])</f>
        <v>9</v>
      </c>
      <c r="D37" s="12" t="s">
        <v>2486</v>
      </c>
      <c r="E37" s="12">
        <v>1</v>
      </c>
    </row>
    <row r="38" spans="1:5" x14ac:dyDescent="0.3">
      <c r="A38" s="9">
        <v>161353</v>
      </c>
      <c r="B38" s="10" t="s">
        <v>3015</v>
      </c>
      <c r="C38" s="10">
        <f>LEN(Table1[[#This Row],[TCE_sequence]])</f>
        <v>18</v>
      </c>
      <c r="D38" s="10" t="s">
        <v>3017</v>
      </c>
      <c r="E38" s="10">
        <v>2</v>
      </c>
    </row>
    <row r="39" spans="1:5" x14ac:dyDescent="0.3">
      <c r="A39" s="11">
        <v>55158</v>
      </c>
      <c r="B39" s="12" t="s">
        <v>2983</v>
      </c>
      <c r="C39" s="12">
        <f>LEN(Table1[[#This Row],[TCE_sequence]])</f>
        <v>25</v>
      </c>
      <c r="D39" s="12" t="s">
        <v>2984</v>
      </c>
      <c r="E39" s="12">
        <v>1</v>
      </c>
    </row>
    <row r="40" spans="1:5" x14ac:dyDescent="0.3">
      <c r="A40" s="9">
        <v>606440</v>
      </c>
      <c r="B40" s="10" t="s">
        <v>3011</v>
      </c>
      <c r="C40" s="10">
        <f>LEN(Table1[[#This Row],[TCE_sequence]])</f>
        <v>17</v>
      </c>
      <c r="D40" s="10" t="s">
        <v>314</v>
      </c>
      <c r="E40" s="10">
        <v>1</v>
      </c>
    </row>
    <row r="41" spans="1:5" x14ac:dyDescent="0.3">
      <c r="A41" s="11">
        <v>1545</v>
      </c>
      <c r="B41" s="12" t="s">
        <v>3004</v>
      </c>
      <c r="C41" s="12">
        <f>LEN(Table1[[#This Row],[TCE_sequence]])</f>
        <v>11</v>
      </c>
      <c r="D41" s="12" t="s">
        <v>243</v>
      </c>
      <c r="E41" s="12">
        <v>1</v>
      </c>
    </row>
    <row r="42" spans="1:5" x14ac:dyDescent="0.3">
      <c r="A42" s="9">
        <v>423580</v>
      </c>
      <c r="B42" s="10" t="s">
        <v>3007</v>
      </c>
      <c r="C42" s="10">
        <f>LEN(Table1[[#This Row],[TCE_sequence]])</f>
        <v>17</v>
      </c>
      <c r="D42" s="10" t="s">
        <v>320</v>
      </c>
      <c r="E42" s="10">
        <v>1</v>
      </c>
    </row>
    <row r="43" spans="1:5" x14ac:dyDescent="0.3">
      <c r="A43" s="11">
        <v>1681</v>
      </c>
      <c r="B43" s="12" t="s">
        <v>2992</v>
      </c>
      <c r="C43" s="12">
        <f>LEN(Table1[[#This Row],[TCE_sequence]])</f>
        <v>9</v>
      </c>
      <c r="D43" s="12" t="s">
        <v>241</v>
      </c>
      <c r="E43" s="12">
        <v>1</v>
      </c>
    </row>
    <row r="44" spans="1:5" x14ac:dyDescent="0.3">
      <c r="A44" s="9">
        <v>35140</v>
      </c>
      <c r="B44" s="10" t="s">
        <v>2993</v>
      </c>
      <c r="C44" s="10">
        <f>LEN(Table1[[#This Row],[TCE_sequence]])</f>
        <v>9</v>
      </c>
      <c r="D44" s="10" t="s">
        <v>241</v>
      </c>
      <c r="E44" s="10">
        <v>1</v>
      </c>
    </row>
    <row r="45" spans="1:5" x14ac:dyDescent="0.3">
      <c r="A45" s="11">
        <v>37041</v>
      </c>
      <c r="B45" s="12" t="s">
        <v>2996</v>
      </c>
      <c r="C45" s="12">
        <f>LEN(Table1[[#This Row],[TCE_sequence]])</f>
        <v>20</v>
      </c>
      <c r="D45" s="12" t="s">
        <v>241</v>
      </c>
      <c r="E45" s="12">
        <v>1</v>
      </c>
    </row>
    <row r="46" spans="1:5" x14ac:dyDescent="0.3">
      <c r="A46" s="9">
        <v>52690</v>
      </c>
      <c r="B46" s="10" t="s">
        <v>3000</v>
      </c>
      <c r="C46" s="10">
        <f>LEN(Table1[[#This Row],[TCE_sequence]])</f>
        <v>15</v>
      </c>
      <c r="D46" s="10" t="s">
        <v>241</v>
      </c>
      <c r="E46" s="10">
        <v>1</v>
      </c>
    </row>
    <row r="47" spans="1:5" x14ac:dyDescent="0.3">
      <c r="A47" s="11">
        <v>55394</v>
      </c>
      <c r="B47" s="12" t="s">
        <v>3001</v>
      </c>
      <c r="C47" s="12">
        <f>LEN(Table1[[#This Row],[TCE_sequence]])</f>
        <v>15</v>
      </c>
      <c r="D47" s="12" t="s">
        <v>241</v>
      </c>
      <c r="E47" s="12">
        <v>1</v>
      </c>
    </row>
    <row r="48" spans="1:5" x14ac:dyDescent="0.3">
      <c r="A48" s="9">
        <v>70980</v>
      </c>
      <c r="B48" s="10" t="s">
        <v>3002</v>
      </c>
      <c r="C48" s="10">
        <f>LEN(Table1[[#This Row],[TCE_sequence]])</f>
        <v>20</v>
      </c>
      <c r="D48" s="10" t="s">
        <v>279</v>
      </c>
      <c r="E48" s="10">
        <v>1</v>
      </c>
    </row>
    <row r="49" spans="1:5" x14ac:dyDescent="0.3">
      <c r="A49" s="11">
        <v>140652</v>
      </c>
      <c r="B49" s="12" t="s">
        <v>3003</v>
      </c>
      <c r="C49" s="12">
        <f>LEN(Table1[[#This Row],[TCE_sequence]])</f>
        <v>20</v>
      </c>
      <c r="D49" s="12" t="s">
        <v>259</v>
      </c>
      <c r="E49" s="12">
        <v>1</v>
      </c>
    </row>
    <row r="50" spans="1:5" x14ac:dyDescent="0.3">
      <c r="A50" s="9">
        <v>40164</v>
      </c>
      <c r="B50" s="10" t="s">
        <v>2987</v>
      </c>
      <c r="C50" s="10">
        <f>LEN(Table1[[#This Row],[TCE_sequence]])</f>
        <v>15</v>
      </c>
      <c r="D50" s="10" t="s">
        <v>540</v>
      </c>
      <c r="E50" s="10">
        <v>2</v>
      </c>
    </row>
    <row r="51" spans="1:5" x14ac:dyDescent="0.3">
      <c r="A51" s="11">
        <v>10838</v>
      </c>
      <c r="B51" s="12" t="s">
        <v>2971</v>
      </c>
      <c r="C51" s="12">
        <f>LEN(Table1[[#This Row],[TCE_sequence]])</f>
        <v>17</v>
      </c>
      <c r="D51" s="12" t="s">
        <v>540</v>
      </c>
      <c r="E51" s="12">
        <v>2</v>
      </c>
    </row>
    <row r="52" spans="1:5" x14ac:dyDescent="0.3">
      <c r="A52" s="9">
        <v>60442</v>
      </c>
      <c r="B52" s="10" t="s">
        <v>2975</v>
      </c>
      <c r="C52" s="10">
        <f>LEN(Table1[[#This Row],[TCE_sequence]])</f>
        <v>20</v>
      </c>
      <c r="D52" s="10" t="s">
        <v>540</v>
      </c>
      <c r="E52" s="10">
        <v>2</v>
      </c>
    </row>
    <row r="53" spans="1:5" x14ac:dyDescent="0.3">
      <c r="A53" s="11">
        <v>497169</v>
      </c>
      <c r="B53" s="12" t="s">
        <v>2977</v>
      </c>
      <c r="C53" s="12">
        <f>LEN(Table1[[#This Row],[TCE_sequence]])</f>
        <v>15</v>
      </c>
      <c r="D53" s="12" t="s">
        <v>540</v>
      </c>
      <c r="E53" s="12">
        <v>2</v>
      </c>
    </row>
    <row r="54" spans="1:5" x14ac:dyDescent="0.3">
      <c r="A54" s="9">
        <v>140706</v>
      </c>
      <c r="B54" s="10" t="s">
        <v>2981</v>
      </c>
      <c r="C54" s="10">
        <f>LEN(Table1[[#This Row],[TCE_sequence]])</f>
        <v>20</v>
      </c>
      <c r="D54" s="10" t="s">
        <v>636</v>
      </c>
      <c r="E54" s="10">
        <v>2</v>
      </c>
    </row>
    <row r="55" spans="1:5" x14ac:dyDescent="0.3">
      <c r="A55" s="11">
        <v>155246</v>
      </c>
      <c r="B55" s="12" t="s">
        <v>2952</v>
      </c>
      <c r="C55" s="12">
        <f>LEN(Table1[[#This Row],[TCE_sequence]])</f>
        <v>20</v>
      </c>
      <c r="D55" s="12" t="s">
        <v>333</v>
      </c>
      <c r="E55" s="12">
        <v>1</v>
      </c>
    </row>
    <row r="56" spans="1:5" x14ac:dyDescent="0.3">
      <c r="A56" s="9">
        <v>62062</v>
      </c>
      <c r="B56" s="10" t="s">
        <v>2946</v>
      </c>
      <c r="C56" s="10">
        <f>LEN(Table1[[#This Row],[TCE_sequence]])</f>
        <v>20</v>
      </c>
      <c r="D56" s="10" t="s">
        <v>309</v>
      </c>
      <c r="E56" s="10">
        <v>1</v>
      </c>
    </row>
    <row r="57" spans="1:5" x14ac:dyDescent="0.3">
      <c r="A57" s="11">
        <v>154071</v>
      </c>
      <c r="B57" s="12" t="s">
        <v>2950</v>
      </c>
      <c r="C57" s="12">
        <f>LEN(Table1[[#This Row],[TCE_sequence]])</f>
        <v>20</v>
      </c>
      <c r="D57" s="12" t="s">
        <v>310</v>
      </c>
      <c r="E57" s="12">
        <v>1</v>
      </c>
    </row>
    <row r="58" spans="1:5" x14ac:dyDescent="0.3">
      <c r="A58" s="9">
        <v>3064</v>
      </c>
      <c r="B58" s="10" t="s">
        <v>2938</v>
      </c>
      <c r="C58" s="10">
        <f>LEN(Table1[[#This Row],[TCE_sequence]])</f>
        <v>20</v>
      </c>
      <c r="D58" s="10" t="s">
        <v>247</v>
      </c>
      <c r="E58" s="10">
        <v>1</v>
      </c>
    </row>
    <row r="59" spans="1:5" x14ac:dyDescent="0.3">
      <c r="A59" s="11">
        <v>73784</v>
      </c>
      <c r="B59" s="12" t="s">
        <v>2940</v>
      </c>
      <c r="C59" s="12">
        <f>LEN(Table1[[#This Row],[TCE_sequence]])</f>
        <v>20</v>
      </c>
      <c r="D59" s="12" t="s">
        <v>309</v>
      </c>
      <c r="E59" s="12">
        <v>1</v>
      </c>
    </row>
    <row r="60" spans="1:5" x14ac:dyDescent="0.3">
      <c r="A60" s="9">
        <v>107024</v>
      </c>
      <c r="B60" s="10" t="s">
        <v>2941</v>
      </c>
      <c r="C60" s="10">
        <f>LEN(Table1[[#This Row],[TCE_sequence]])</f>
        <v>18</v>
      </c>
      <c r="D60" s="10" t="s">
        <v>247</v>
      </c>
      <c r="E60" s="10">
        <v>1</v>
      </c>
    </row>
    <row r="61" spans="1:5" x14ac:dyDescent="0.3">
      <c r="A61" s="11">
        <v>161615</v>
      </c>
      <c r="B61" s="12" t="s">
        <v>2944</v>
      </c>
      <c r="C61" s="12">
        <f>LEN(Table1[[#This Row],[TCE_sequence]])</f>
        <v>20</v>
      </c>
      <c r="D61" s="12" t="s">
        <v>247</v>
      </c>
      <c r="E61" s="12">
        <v>1</v>
      </c>
    </row>
    <row r="62" spans="1:5" x14ac:dyDescent="0.3">
      <c r="A62" s="9">
        <v>17348</v>
      </c>
      <c r="B62" s="10" t="s">
        <v>2954</v>
      </c>
      <c r="C62" s="10">
        <f>LEN(Table1[[#This Row],[TCE_sequence]])</f>
        <v>25</v>
      </c>
      <c r="D62" s="10" t="s">
        <v>1256</v>
      </c>
      <c r="E62" s="10">
        <v>3</v>
      </c>
    </row>
    <row r="63" spans="1:5" x14ac:dyDescent="0.3">
      <c r="A63" s="11">
        <v>17833</v>
      </c>
      <c r="B63" s="12" t="s">
        <v>2959</v>
      </c>
      <c r="C63" s="12">
        <f>LEN(Table1[[#This Row],[TCE_sequence]])</f>
        <v>9</v>
      </c>
      <c r="D63" s="12" t="s">
        <v>1256</v>
      </c>
      <c r="E63" s="12">
        <v>3</v>
      </c>
    </row>
    <row r="64" spans="1:5" x14ac:dyDescent="0.3">
      <c r="A64" s="9">
        <v>52326</v>
      </c>
      <c r="B64" s="10" t="s">
        <v>2963</v>
      </c>
      <c r="C64" s="10">
        <f>LEN(Table1[[#This Row],[TCE_sequence]])</f>
        <v>15</v>
      </c>
      <c r="D64" s="10" t="s">
        <v>1256</v>
      </c>
      <c r="E64" s="10">
        <v>3</v>
      </c>
    </row>
    <row r="65" spans="1:5" x14ac:dyDescent="0.3">
      <c r="A65" s="11">
        <v>606423</v>
      </c>
      <c r="B65" s="12" t="s">
        <v>2968</v>
      </c>
      <c r="C65" s="12">
        <f>LEN(Table1[[#This Row],[TCE_sequence]])</f>
        <v>20</v>
      </c>
      <c r="D65" s="12" t="s">
        <v>1256</v>
      </c>
      <c r="E65" s="12">
        <v>3</v>
      </c>
    </row>
  </sheetData>
  <conditionalFormatting sqref="A2:A32">
    <cfRule type="duplicateValues" dxfId="5" priority="4"/>
  </conditionalFormatting>
  <conditionalFormatting sqref="A35:A65">
    <cfRule type="duplicateValues" dxfId="4" priority="2"/>
  </conditionalFormatting>
  <conditionalFormatting sqref="B2:B32">
    <cfRule type="duplicateValues" dxfId="3" priority="3"/>
  </conditionalFormatting>
  <conditionalFormatting sqref="B35:B65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69D3-5CBD-465D-A805-6880C51E762D}">
  <dimension ref="A1:F68"/>
  <sheetViews>
    <sheetView topLeftCell="A4" zoomScale="130" zoomScaleNormal="130" workbookViewId="0">
      <selection activeCell="M19" sqref="M19"/>
    </sheetView>
  </sheetViews>
  <sheetFormatPr defaultColWidth="8.88671875" defaultRowHeight="14.4" x14ac:dyDescent="0.3"/>
  <cols>
    <col min="1" max="1" width="13" style="4" customWidth="1"/>
    <col min="2" max="2" width="27.6640625" style="19" customWidth="1"/>
    <col min="3" max="3" width="12.33203125" style="19" customWidth="1"/>
    <col min="4" max="4" width="9.44140625" style="19" customWidth="1"/>
    <col min="5" max="5" width="37.44140625" style="19" customWidth="1"/>
    <col min="6" max="6" width="13" style="19" customWidth="1"/>
    <col min="7" max="16384" width="8.88671875" style="19"/>
  </cols>
  <sheetData>
    <row r="1" spans="1:6" x14ac:dyDescent="0.3">
      <c r="A1" s="4" t="s">
        <v>3152</v>
      </c>
      <c r="B1" s="19" t="s">
        <v>3153</v>
      </c>
    </row>
    <row r="3" spans="1:6" x14ac:dyDescent="0.3">
      <c r="A3" s="32" t="s">
        <v>3154</v>
      </c>
    </row>
    <row r="4" spans="1:6" x14ac:dyDescent="0.3">
      <c r="A4" s="33" t="s">
        <v>3155</v>
      </c>
      <c r="B4" s="28" t="s">
        <v>3156</v>
      </c>
      <c r="C4" s="28" t="s">
        <v>3157</v>
      </c>
      <c r="D4" s="28" t="s">
        <v>3158</v>
      </c>
      <c r="E4" s="28" t="s">
        <v>3159</v>
      </c>
      <c r="F4" s="29" t="s">
        <v>3160</v>
      </c>
    </row>
    <row r="5" spans="1:6" x14ac:dyDescent="0.3">
      <c r="A5" s="34">
        <v>120875</v>
      </c>
      <c r="B5" s="36" t="s">
        <v>1230</v>
      </c>
      <c r="C5" s="19">
        <v>0</v>
      </c>
      <c r="D5" s="19" t="s">
        <v>496</v>
      </c>
      <c r="E5" s="19" t="s">
        <v>496</v>
      </c>
      <c r="F5" s="19" t="s">
        <v>496</v>
      </c>
    </row>
    <row r="6" spans="1:6" x14ac:dyDescent="0.3">
      <c r="A6" s="35">
        <v>55530</v>
      </c>
      <c r="B6" s="37" t="s">
        <v>1196</v>
      </c>
      <c r="C6" s="19">
        <v>0</v>
      </c>
      <c r="D6" s="19" t="s">
        <v>496</v>
      </c>
      <c r="E6" s="19" t="s">
        <v>496</v>
      </c>
      <c r="F6" s="19" t="s">
        <v>496</v>
      </c>
    </row>
    <row r="7" spans="1:6" x14ac:dyDescent="0.3">
      <c r="A7" s="34">
        <v>72314</v>
      </c>
      <c r="B7" s="36" t="s">
        <v>1254</v>
      </c>
      <c r="C7" s="19">
        <v>0</v>
      </c>
      <c r="D7" s="19" t="s">
        <v>496</v>
      </c>
      <c r="E7" s="19" t="s">
        <v>496</v>
      </c>
      <c r="F7" s="19" t="s">
        <v>496</v>
      </c>
    </row>
    <row r="8" spans="1:6" x14ac:dyDescent="0.3">
      <c r="A8" s="35">
        <v>120569</v>
      </c>
      <c r="B8" s="37" t="s">
        <v>1200</v>
      </c>
      <c r="C8" s="19">
        <v>0</v>
      </c>
      <c r="D8" s="19" t="s">
        <v>496</v>
      </c>
      <c r="E8" s="19" t="s">
        <v>496</v>
      </c>
      <c r="F8" s="19" t="s">
        <v>496</v>
      </c>
    </row>
    <row r="9" spans="1:6" x14ac:dyDescent="0.3">
      <c r="A9" s="34">
        <v>161616</v>
      </c>
      <c r="B9" s="36" t="s">
        <v>1264</v>
      </c>
      <c r="C9" s="19">
        <v>0</v>
      </c>
      <c r="D9" s="19" t="s">
        <v>496</v>
      </c>
      <c r="E9" s="19" t="s">
        <v>496</v>
      </c>
      <c r="F9" s="19" t="s">
        <v>496</v>
      </c>
    </row>
    <row r="10" spans="1:6" ht="15" thickBot="1" x14ac:dyDescent="0.35">
      <c r="A10" s="35">
        <v>144864</v>
      </c>
      <c r="B10" s="37" t="s">
        <v>1272</v>
      </c>
      <c r="C10" s="19">
        <v>0</v>
      </c>
      <c r="D10" s="19" t="s">
        <v>496</v>
      </c>
      <c r="E10" s="19" t="s">
        <v>496</v>
      </c>
      <c r="F10" s="19" t="s">
        <v>496</v>
      </c>
    </row>
    <row r="11" spans="1:6" ht="15" thickBot="1" x14ac:dyDescent="0.35">
      <c r="A11" s="34">
        <v>57417</v>
      </c>
      <c r="B11" s="36" t="s">
        <v>1204</v>
      </c>
      <c r="C11" s="19">
        <v>1</v>
      </c>
      <c r="D11" s="30" t="s">
        <v>3161</v>
      </c>
      <c r="E11" s="30" t="s">
        <v>3162</v>
      </c>
      <c r="F11" s="31">
        <v>4.4999999999999998E-2</v>
      </c>
    </row>
    <row r="12" spans="1:6" x14ac:dyDescent="0.3">
      <c r="A12" s="35">
        <v>49254</v>
      </c>
      <c r="B12" s="37" t="s">
        <v>1206</v>
      </c>
      <c r="C12" s="19">
        <v>0</v>
      </c>
      <c r="D12" s="19" t="s">
        <v>496</v>
      </c>
      <c r="E12" s="19" t="s">
        <v>496</v>
      </c>
      <c r="F12" s="19" t="s">
        <v>496</v>
      </c>
    </row>
    <row r="13" spans="1:6" x14ac:dyDescent="0.3">
      <c r="A13" s="34">
        <v>155064</v>
      </c>
      <c r="B13" s="36" t="s">
        <v>1208</v>
      </c>
      <c r="C13" s="19">
        <v>0</v>
      </c>
      <c r="D13" s="19" t="s">
        <v>496</v>
      </c>
      <c r="E13" s="19" t="s">
        <v>496</v>
      </c>
      <c r="F13" s="19" t="s">
        <v>496</v>
      </c>
    </row>
    <row r="14" spans="1:6" x14ac:dyDescent="0.3">
      <c r="A14" s="35">
        <v>19</v>
      </c>
      <c r="B14" s="37" t="s">
        <v>1295</v>
      </c>
      <c r="C14" s="19">
        <v>0</v>
      </c>
      <c r="D14" s="19" t="s">
        <v>496</v>
      </c>
      <c r="E14" s="19" t="s">
        <v>496</v>
      </c>
      <c r="F14" s="19" t="s">
        <v>496</v>
      </c>
    </row>
    <row r="15" spans="1:6" x14ac:dyDescent="0.3">
      <c r="A15" s="34">
        <v>154080</v>
      </c>
      <c r="B15" s="36" t="s">
        <v>1211</v>
      </c>
      <c r="C15" s="19">
        <v>0</v>
      </c>
      <c r="D15" s="19" t="s">
        <v>496</v>
      </c>
      <c r="E15" s="19" t="s">
        <v>496</v>
      </c>
      <c r="F15" s="19" t="s">
        <v>496</v>
      </c>
    </row>
    <row r="16" spans="1:6" x14ac:dyDescent="0.3">
      <c r="A16" s="35">
        <v>25123</v>
      </c>
      <c r="B16" s="37" t="s">
        <v>1302</v>
      </c>
      <c r="C16" s="19">
        <v>0</v>
      </c>
      <c r="D16" s="19" t="s">
        <v>496</v>
      </c>
      <c r="E16" s="19" t="s">
        <v>496</v>
      </c>
      <c r="F16" s="19" t="s">
        <v>496</v>
      </c>
    </row>
    <row r="17" spans="1:6" x14ac:dyDescent="0.3">
      <c r="A17" s="34">
        <v>154713</v>
      </c>
      <c r="B17" s="36" t="s">
        <v>1214</v>
      </c>
      <c r="C17" s="19">
        <v>0</v>
      </c>
      <c r="D17" s="19" t="s">
        <v>496</v>
      </c>
      <c r="E17" s="19" t="s">
        <v>496</v>
      </c>
      <c r="F17" s="19" t="s">
        <v>496</v>
      </c>
    </row>
    <row r="18" spans="1:6" x14ac:dyDescent="0.3">
      <c r="A18" s="35">
        <v>154099</v>
      </c>
      <c r="B18" s="37" t="s">
        <v>1218</v>
      </c>
      <c r="C18" s="19">
        <v>0</v>
      </c>
      <c r="D18" s="19" t="s">
        <v>496</v>
      </c>
      <c r="E18" s="19" t="s">
        <v>496</v>
      </c>
      <c r="F18" s="19" t="s">
        <v>496</v>
      </c>
    </row>
    <row r="19" spans="1:6" x14ac:dyDescent="0.3">
      <c r="A19" s="34">
        <v>161618</v>
      </c>
      <c r="B19" s="36" t="s">
        <v>1221</v>
      </c>
      <c r="C19" s="19">
        <v>0</v>
      </c>
      <c r="D19" s="19" t="s">
        <v>496</v>
      </c>
      <c r="E19" s="19" t="s">
        <v>496</v>
      </c>
      <c r="F19" s="19" t="s">
        <v>496</v>
      </c>
    </row>
    <row r="20" spans="1:6" x14ac:dyDescent="0.3">
      <c r="A20" s="35">
        <v>161626</v>
      </c>
      <c r="B20" s="37" t="s">
        <v>1224</v>
      </c>
      <c r="C20" s="19">
        <v>0</v>
      </c>
      <c r="D20" s="19" t="s">
        <v>496</v>
      </c>
      <c r="E20" s="19" t="s">
        <v>496</v>
      </c>
      <c r="F20" s="19" t="s">
        <v>496</v>
      </c>
    </row>
    <row r="21" spans="1:6" x14ac:dyDescent="0.3">
      <c r="A21" s="34">
        <v>21936</v>
      </c>
      <c r="B21" s="36" t="s">
        <v>1319</v>
      </c>
      <c r="C21" s="19">
        <v>0</v>
      </c>
      <c r="D21" s="19" t="s">
        <v>496</v>
      </c>
      <c r="E21" s="19" t="s">
        <v>496</v>
      </c>
      <c r="F21" s="19" t="s">
        <v>496</v>
      </c>
    </row>
    <row r="22" spans="1:6" x14ac:dyDescent="0.3">
      <c r="A22" s="35">
        <v>161728</v>
      </c>
      <c r="B22" s="37" t="s">
        <v>1227</v>
      </c>
      <c r="C22" s="19">
        <v>0</v>
      </c>
      <c r="D22" s="19" t="s">
        <v>496</v>
      </c>
      <c r="E22" s="19" t="s">
        <v>496</v>
      </c>
      <c r="F22" s="19" t="s">
        <v>496</v>
      </c>
    </row>
    <row r="23" spans="1:6" x14ac:dyDescent="0.3">
      <c r="A23" s="34">
        <v>76584</v>
      </c>
      <c r="B23" s="36" t="s">
        <v>1322</v>
      </c>
      <c r="C23" s="19">
        <v>0</v>
      </c>
      <c r="D23" s="19" t="s">
        <v>496</v>
      </c>
      <c r="E23" s="19" t="s">
        <v>496</v>
      </c>
      <c r="F23" s="19" t="s">
        <v>496</v>
      </c>
    </row>
    <row r="24" spans="1:6" x14ac:dyDescent="0.3">
      <c r="A24" s="35">
        <v>161687</v>
      </c>
      <c r="B24" s="37" t="s">
        <v>1233</v>
      </c>
      <c r="C24" s="19">
        <v>0</v>
      </c>
      <c r="D24" s="19" t="s">
        <v>496</v>
      </c>
      <c r="E24" s="19" t="s">
        <v>496</v>
      </c>
      <c r="F24" s="19" t="s">
        <v>496</v>
      </c>
    </row>
    <row r="25" spans="1:6" x14ac:dyDescent="0.3">
      <c r="A25" s="34">
        <v>57416</v>
      </c>
      <c r="B25" s="36" t="s">
        <v>1236</v>
      </c>
      <c r="C25" s="19">
        <v>0</v>
      </c>
      <c r="D25" s="19" t="s">
        <v>496</v>
      </c>
      <c r="E25" s="19" t="s">
        <v>496</v>
      </c>
      <c r="F25" s="19" t="s">
        <v>496</v>
      </c>
    </row>
    <row r="26" spans="1:6" x14ac:dyDescent="0.3">
      <c r="A26" s="35">
        <v>22331</v>
      </c>
      <c r="B26" s="37" t="s">
        <v>1239</v>
      </c>
      <c r="C26" s="19">
        <v>0</v>
      </c>
      <c r="D26" s="19" t="s">
        <v>496</v>
      </c>
      <c r="E26" s="19" t="s">
        <v>496</v>
      </c>
      <c r="F26" s="19" t="s">
        <v>496</v>
      </c>
    </row>
    <row r="27" spans="1:6" x14ac:dyDescent="0.3">
      <c r="A27" s="34">
        <v>155656</v>
      </c>
      <c r="B27" s="36" t="s">
        <v>1242</v>
      </c>
      <c r="C27" s="19">
        <v>0</v>
      </c>
      <c r="D27" s="19" t="s">
        <v>496</v>
      </c>
      <c r="E27" s="19" t="s">
        <v>496</v>
      </c>
      <c r="F27" s="19" t="s">
        <v>496</v>
      </c>
    </row>
    <row r="28" spans="1:6" x14ac:dyDescent="0.3">
      <c r="A28" s="35">
        <v>7799</v>
      </c>
      <c r="B28" s="37" t="s">
        <v>1245</v>
      </c>
      <c r="C28" s="19">
        <v>1</v>
      </c>
      <c r="D28" s="30" t="s">
        <v>3161</v>
      </c>
      <c r="E28" s="30" t="s">
        <v>3162</v>
      </c>
      <c r="F28" s="30">
        <v>2.7E-2</v>
      </c>
    </row>
    <row r="29" spans="1:6" x14ac:dyDescent="0.3">
      <c r="A29" s="34">
        <v>17838</v>
      </c>
      <c r="B29" s="36" t="s">
        <v>1362</v>
      </c>
      <c r="C29" s="19">
        <v>0</v>
      </c>
      <c r="D29" s="19" t="s">
        <v>496</v>
      </c>
      <c r="E29" s="19" t="s">
        <v>496</v>
      </c>
      <c r="F29" s="19" t="s">
        <v>496</v>
      </c>
    </row>
    <row r="30" spans="1:6" x14ac:dyDescent="0.3">
      <c r="A30" s="35">
        <v>140597</v>
      </c>
      <c r="B30" s="37" t="s">
        <v>1377</v>
      </c>
      <c r="C30" s="19">
        <v>0</v>
      </c>
      <c r="D30" s="19" t="s">
        <v>496</v>
      </c>
      <c r="E30" s="19" t="s">
        <v>496</v>
      </c>
      <c r="F30" s="19" t="s">
        <v>496</v>
      </c>
    </row>
    <row r="31" spans="1:6" x14ac:dyDescent="0.3">
      <c r="A31" s="34">
        <v>154098</v>
      </c>
      <c r="B31" s="36" t="s">
        <v>1247</v>
      </c>
      <c r="C31" s="19">
        <v>0</v>
      </c>
      <c r="D31" s="19" t="s">
        <v>496</v>
      </c>
      <c r="E31" s="19" t="s">
        <v>496</v>
      </c>
      <c r="F31" s="19" t="s">
        <v>496</v>
      </c>
    </row>
    <row r="32" spans="1:6" x14ac:dyDescent="0.3">
      <c r="A32" s="35">
        <v>35787</v>
      </c>
      <c r="B32" s="37" t="s">
        <v>1249</v>
      </c>
      <c r="C32" s="19">
        <v>0</v>
      </c>
      <c r="D32" s="19" t="s">
        <v>496</v>
      </c>
      <c r="E32" s="19" t="s">
        <v>496</v>
      </c>
      <c r="F32" s="19" t="s">
        <v>496</v>
      </c>
    </row>
    <row r="33" spans="1:6" x14ac:dyDescent="0.3">
      <c r="A33" s="34">
        <v>155357</v>
      </c>
      <c r="B33" s="36" t="s">
        <v>1268</v>
      </c>
      <c r="C33" s="19">
        <v>0</v>
      </c>
      <c r="D33" s="19" t="s">
        <v>496</v>
      </c>
      <c r="E33" s="19" t="s">
        <v>496</v>
      </c>
      <c r="F33" s="19" t="s">
        <v>496</v>
      </c>
    </row>
    <row r="34" spans="1:6" x14ac:dyDescent="0.3">
      <c r="A34" s="35">
        <v>156012</v>
      </c>
      <c r="B34" s="37" t="s">
        <v>1270</v>
      </c>
      <c r="C34" s="19">
        <v>0</v>
      </c>
      <c r="D34" s="19" t="s">
        <v>496</v>
      </c>
      <c r="E34" s="19" t="s">
        <v>496</v>
      </c>
      <c r="F34" s="19" t="s">
        <v>496</v>
      </c>
    </row>
    <row r="35" spans="1:6" x14ac:dyDescent="0.3">
      <c r="B35" s="4"/>
    </row>
    <row r="36" spans="1:6" x14ac:dyDescent="0.3">
      <c r="B36" s="4"/>
    </row>
    <row r="37" spans="1:6" x14ac:dyDescent="0.3">
      <c r="B37" s="4"/>
    </row>
    <row r="38" spans="1:6" x14ac:dyDescent="0.3">
      <c r="A38" s="32" t="s">
        <v>3112</v>
      </c>
      <c r="B38" s="4"/>
    </row>
    <row r="39" spans="1:6" x14ac:dyDescent="0.3">
      <c r="A39" s="34">
        <v>92817</v>
      </c>
      <c r="B39" s="36" t="s">
        <v>3021</v>
      </c>
      <c r="C39" s="19">
        <v>0</v>
      </c>
      <c r="D39" s="19" t="s">
        <v>496</v>
      </c>
      <c r="E39" s="19" t="s">
        <v>496</v>
      </c>
      <c r="F39" s="19" t="s">
        <v>496</v>
      </c>
    </row>
    <row r="40" spans="1:6" x14ac:dyDescent="0.3">
      <c r="A40" s="35">
        <v>181114</v>
      </c>
      <c r="B40" s="37" t="s">
        <v>3020</v>
      </c>
      <c r="C40" s="19">
        <v>0</v>
      </c>
      <c r="D40" s="19" t="s">
        <v>496</v>
      </c>
      <c r="E40" s="19" t="s">
        <v>496</v>
      </c>
      <c r="F40" s="19" t="s">
        <v>496</v>
      </c>
    </row>
    <row r="41" spans="1:6" x14ac:dyDescent="0.3">
      <c r="A41" s="34">
        <v>161353</v>
      </c>
      <c r="B41" s="36" t="s">
        <v>3015</v>
      </c>
      <c r="C41" s="19">
        <v>0</v>
      </c>
      <c r="D41" s="19" t="s">
        <v>496</v>
      </c>
      <c r="E41" s="19" t="s">
        <v>496</v>
      </c>
      <c r="F41" s="19" t="s">
        <v>496</v>
      </c>
    </row>
    <row r="42" spans="1:6" x14ac:dyDescent="0.3">
      <c r="A42" s="35">
        <v>55158</v>
      </c>
      <c r="B42" s="37" t="s">
        <v>2983</v>
      </c>
      <c r="C42" s="19">
        <v>1</v>
      </c>
      <c r="D42" s="30" t="s">
        <v>3163</v>
      </c>
      <c r="E42" s="30" t="s">
        <v>3164</v>
      </c>
      <c r="F42" s="30">
        <v>8.3000000000000001E-4</v>
      </c>
    </row>
    <row r="43" spans="1:6" x14ac:dyDescent="0.3">
      <c r="A43" s="34">
        <v>606440</v>
      </c>
      <c r="B43" s="36" t="s">
        <v>3011</v>
      </c>
      <c r="C43" s="19">
        <v>0</v>
      </c>
      <c r="D43" s="19" t="s">
        <v>496</v>
      </c>
      <c r="E43" s="19" t="s">
        <v>496</v>
      </c>
      <c r="F43" s="19" t="s">
        <v>496</v>
      </c>
    </row>
    <row r="44" spans="1:6" x14ac:dyDescent="0.3">
      <c r="A44" s="35">
        <v>1545</v>
      </c>
      <c r="B44" s="37" t="s">
        <v>3004</v>
      </c>
      <c r="C44" s="19">
        <v>0</v>
      </c>
      <c r="D44" s="19" t="s">
        <v>496</v>
      </c>
      <c r="E44" s="19" t="s">
        <v>496</v>
      </c>
      <c r="F44" s="19" t="s">
        <v>496</v>
      </c>
    </row>
    <row r="45" spans="1:6" x14ac:dyDescent="0.3">
      <c r="A45" s="34">
        <v>423580</v>
      </c>
      <c r="B45" s="36" t="s">
        <v>3007</v>
      </c>
      <c r="C45" s="19">
        <v>0</v>
      </c>
      <c r="D45" s="19" t="s">
        <v>496</v>
      </c>
      <c r="E45" s="19" t="s">
        <v>496</v>
      </c>
      <c r="F45" s="19" t="s">
        <v>496</v>
      </c>
    </row>
    <row r="46" spans="1:6" x14ac:dyDescent="0.3">
      <c r="A46" s="35">
        <v>1681</v>
      </c>
      <c r="B46" s="37" t="s">
        <v>2992</v>
      </c>
      <c r="C46" s="19">
        <v>0</v>
      </c>
      <c r="D46" s="19" t="s">
        <v>496</v>
      </c>
      <c r="E46" s="19" t="s">
        <v>496</v>
      </c>
      <c r="F46" s="19" t="s">
        <v>496</v>
      </c>
    </row>
    <row r="47" spans="1:6" x14ac:dyDescent="0.3">
      <c r="A47" s="34">
        <v>35140</v>
      </c>
      <c r="B47" s="36" t="s">
        <v>2993</v>
      </c>
      <c r="C47" s="19">
        <v>0</v>
      </c>
      <c r="D47" s="19" t="s">
        <v>496</v>
      </c>
      <c r="E47" s="19" t="s">
        <v>496</v>
      </c>
      <c r="F47" s="19" t="s">
        <v>496</v>
      </c>
    </row>
    <row r="48" spans="1:6" ht="15" thickBot="1" x14ac:dyDescent="0.35">
      <c r="A48" s="35">
        <v>37041</v>
      </c>
      <c r="B48" s="37" t="s">
        <v>2996</v>
      </c>
      <c r="C48" s="19">
        <v>0</v>
      </c>
      <c r="D48" s="19" t="s">
        <v>496</v>
      </c>
      <c r="E48" s="19" t="s">
        <v>496</v>
      </c>
      <c r="F48" s="19" t="s">
        <v>496</v>
      </c>
    </row>
    <row r="49" spans="1:6" ht="15" thickBot="1" x14ac:dyDescent="0.35">
      <c r="A49" s="34">
        <v>52690</v>
      </c>
      <c r="B49" s="36" t="s">
        <v>3000</v>
      </c>
      <c r="C49" s="19">
        <v>1</v>
      </c>
      <c r="D49" s="30" t="s">
        <v>3165</v>
      </c>
      <c r="E49" s="30" t="s">
        <v>3166</v>
      </c>
      <c r="F49" s="31">
        <v>0.04</v>
      </c>
    </row>
    <row r="50" spans="1:6" x14ac:dyDescent="0.3">
      <c r="A50" s="35">
        <v>55394</v>
      </c>
      <c r="B50" s="37" t="s">
        <v>3001</v>
      </c>
      <c r="C50" s="19">
        <v>0</v>
      </c>
      <c r="D50" s="19" t="s">
        <v>496</v>
      </c>
      <c r="E50" s="19" t="s">
        <v>496</v>
      </c>
      <c r="F50" s="19" t="s">
        <v>496</v>
      </c>
    </row>
    <row r="51" spans="1:6" x14ac:dyDescent="0.3">
      <c r="A51" s="34">
        <v>70980</v>
      </c>
      <c r="B51" s="36" t="s">
        <v>3002</v>
      </c>
      <c r="C51" s="19">
        <v>0</v>
      </c>
      <c r="D51" s="19" t="s">
        <v>496</v>
      </c>
      <c r="E51" s="19" t="s">
        <v>496</v>
      </c>
      <c r="F51" s="19" t="s">
        <v>496</v>
      </c>
    </row>
    <row r="52" spans="1:6" x14ac:dyDescent="0.3">
      <c r="A52" s="35">
        <v>140652</v>
      </c>
      <c r="B52" s="37" t="s">
        <v>3003</v>
      </c>
      <c r="C52" s="19">
        <v>0</v>
      </c>
      <c r="D52" s="19" t="s">
        <v>496</v>
      </c>
      <c r="E52" s="19" t="s">
        <v>496</v>
      </c>
      <c r="F52" s="19" t="s">
        <v>496</v>
      </c>
    </row>
    <row r="53" spans="1:6" x14ac:dyDescent="0.3">
      <c r="A53" s="34">
        <v>40164</v>
      </c>
      <c r="B53" s="36" t="s">
        <v>2987</v>
      </c>
      <c r="C53" s="19">
        <v>0</v>
      </c>
      <c r="D53" s="19" t="s">
        <v>496</v>
      </c>
      <c r="E53" s="19" t="s">
        <v>496</v>
      </c>
      <c r="F53" s="19" t="s">
        <v>496</v>
      </c>
    </row>
    <row r="54" spans="1:6" x14ac:dyDescent="0.3">
      <c r="A54" s="35">
        <v>10838</v>
      </c>
      <c r="B54" s="37" t="s">
        <v>2971</v>
      </c>
      <c r="C54" s="19">
        <v>0</v>
      </c>
      <c r="D54" s="19" t="s">
        <v>496</v>
      </c>
      <c r="E54" s="19" t="s">
        <v>496</v>
      </c>
      <c r="F54" s="19" t="s">
        <v>496</v>
      </c>
    </row>
    <row r="55" spans="1:6" x14ac:dyDescent="0.3">
      <c r="A55" s="34">
        <v>60442</v>
      </c>
      <c r="B55" s="36" t="s">
        <v>2975</v>
      </c>
      <c r="C55" s="19">
        <v>0</v>
      </c>
      <c r="D55" s="19" t="s">
        <v>496</v>
      </c>
      <c r="E55" s="19" t="s">
        <v>496</v>
      </c>
      <c r="F55" s="19" t="s">
        <v>496</v>
      </c>
    </row>
    <row r="56" spans="1:6" x14ac:dyDescent="0.3">
      <c r="A56" s="35">
        <v>140706</v>
      </c>
      <c r="B56" s="37" t="s">
        <v>2981</v>
      </c>
      <c r="C56" s="19">
        <v>0</v>
      </c>
      <c r="D56" s="19" t="s">
        <v>496</v>
      </c>
      <c r="E56" s="19" t="s">
        <v>496</v>
      </c>
      <c r="F56" s="19" t="s">
        <v>496</v>
      </c>
    </row>
    <row r="57" spans="1:6" x14ac:dyDescent="0.3">
      <c r="A57" s="34">
        <v>497169</v>
      </c>
      <c r="B57" s="36" t="s">
        <v>2977</v>
      </c>
      <c r="C57" s="19">
        <v>0</v>
      </c>
      <c r="D57" s="19" t="s">
        <v>496</v>
      </c>
      <c r="E57" s="19" t="s">
        <v>496</v>
      </c>
      <c r="F57" s="19" t="s">
        <v>496</v>
      </c>
    </row>
    <row r="58" spans="1:6" x14ac:dyDescent="0.3">
      <c r="A58" s="35">
        <v>155246</v>
      </c>
      <c r="B58" s="37" t="s">
        <v>2952</v>
      </c>
      <c r="C58" s="19">
        <v>0</v>
      </c>
      <c r="D58" s="19" t="s">
        <v>496</v>
      </c>
      <c r="E58" s="19" t="s">
        <v>496</v>
      </c>
      <c r="F58" s="19" t="s">
        <v>496</v>
      </c>
    </row>
    <row r="59" spans="1:6" x14ac:dyDescent="0.3">
      <c r="A59" s="34">
        <v>62062</v>
      </c>
      <c r="B59" s="36" t="s">
        <v>2946</v>
      </c>
      <c r="C59" s="19">
        <v>0</v>
      </c>
      <c r="D59" s="19" t="s">
        <v>496</v>
      </c>
      <c r="E59" s="19" t="s">
        <v>496</v>
      </c>
      <c r="F59" s="19" t="s">
        <v>496</v>
      </c>
    </row>
    <row r="60" spans="1:6" x14ac:dyDescent="0.3">
      <c r="A60" s="35">
        <v>154071</v>
      </c>
      <c r="B60" s="37" t="s">
        <v>2950</v>
      </c>
      <c r="C60" s="19">
        <v>0</v>
      </c>
      <c r="D60" s="19" t="s">
        <v>496</v>
      </c>
      <c r="E60" s="19" t="s">
        <v>496</v>
      </c>
      <c r="F60" s="19" t="s">
        <v>496</v>
      </c>
    </row>
    <row r="61" spans="1:6" x14ac:dyDescent="0.3">
      <c r="A61" s="34">
        <v>3064</v>
      </c>
      <c r="B61" s="36" t="s">
        <v>2938</v>
      </c>
      <c r="C61" s="19">
        <v>0</v>
      </c>
      <c r="D61" s="19" t="s">
        <v>496</v>
      </c>
      <c r="E61" s="19" t="s">
        <v>496</v>
      </c>
      <c r="F61" s="19" t="s">
        <v>496</v>
      </c>
    </row>
    <row r="62" spans="1:6" x14ac:dyDescent="0.3">
      <c r="A62" s="35">
        <v>73784</v>
      </c>
      <c r="B62" s="37" t="s">
        <v>2940</v>
      </c>
      <c r="C62" s="19">
        <v>1</v>
      </c>
      <c r="D62" s="30" t="s">
        <v>3167</v>
      </c>
      <c r="E62" s="30" t="s">
        <v>3168</v>
      </c>
      <c r="F62" s="30">
        <v>0.12</v>
      </c>
    </row>
    <row r="63" spans="1:6" x14ac:dyDescent="0.3">
      <c r="A63" s="34">
        <v>107024</v>
      </c>
      <c r="B63" s="36" t="s">
        <v>2941</v>
      </c>
      <c r="C63" s="19">
        <v>0</v>
      </c>
      <c r="D63" s="19" t="s">
        <v>496</v>
      </c>
      <c r="E63" s="19" t="s">
        <v>496</v>
      </c>
      <c r="F63" s="19" t="s">
        <v>496</v>
      </c>
    </row>
    <row r="64" spans="1:6" x14ac:dyDescent="0.3">
      <c r="A64" s="35">
        <v>161615</v>
      </c>
      <c r="B64" s="37" t="s">
        <v>2944</v>
      </c>
      <c r="C64" s="19">
        <v>0</v>
      </c>
      <c r="D64" s="19" t="s">
        <v>496</v>
      </c>
      <c r="E64" s="19" t="s">
        <v>496</v>
      </c>
      <c r="F64" s="19" t="s">
        <v>496</v>
      </c>
    </row>
    <row r="65" spans="1:6" x14ac:dyDescent="0.3">
      <c r="A65" s="34">
        <v>17348</v>
      </c>
      <c r="B65" s="36" t="s">
        <v>2954</v>
      </c>
      <c r="C65" s="19">
        <v>0</v>
      </c>
      <c r="D65" s="19" t="s">
        <v>496</v>
      </c>
      <c r="E65" s="19" t="s">
        <v>496</v>
      </c>
      <c r="F65" s="19" t="s">
        <v>496</v>
      </c>
    </row>
    <row r="66" spans="1:6" x14ac:dyDescent="0.3">
      <c r="A66" s="35">
        <v>17833</v>
      </c>
      <c r="B66" s="37" t="s">
        <v>2959</v>
      </c>
      <c r="C66" s="19">
        <v>0</v>
      </c>
      <c r="D66" s="19" t="s">
        <v>496</v>
      </c>
      <c r="E66" s="19" t="s">
        <v>496</v>
      </c>
      <c r="F66" s="19" t="s">
        <v>496</v>
      </c>
    </row>
    <row r="67" spans="1:6" x14ac:dyDescent="0.3">
      <c r="A67" s="34">
        <v>52326</v>
      </c>
      <c r="B67" s="36" t="s">
        <v>2963</v>
      </c>
      <c r="C67" s="19">
        <v>0</v>
      </c>
      <c r="D67" s="19" t="s">
        <v>496</v>
      </c>
      <c r="E67" s="19" t="s">
        <v>496</v>
      </c>
      <c r="F67" s="19" t="s">
        <v>496</v>
      </c>
    </row>
    <row r="68" spans="1:6" x14ac:dyDescent="0.3">
      <c r="A68" s="35">
        <v>606423</v>
      </c>
      <c r="B68" s="37" t="s">
        <v>2968</v>
      </c>
      <c r="C68" s="19">
        <v>0</v>
      </c>
      <c r="D68" s="19" t="s">
        <v>496</v>
      </c>
      <c r="E68" s="19" t="s">
        <v>496</v>
      </c>
      <c r="F68" s="19" t="s">
        <v>496</v>
      </c>
    </row>
  </sheetData>
  <conditionalFormatting sqref="A5:A34">
    <cfRule type="duplicateValues" dxfId="1" priority="2"/>
  </conditionalFormatting>
  <conditionalFormatting sqref="A39:A68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2DAA1E452FA45A3E4BC56D88B5658" ma:contentTypeVersion="17" ma:contentTypeDescription="Create a new document." ma:contentTypeScope="" ma:versionID="66b402f235eebe725927aeb6988ca7be">
  <xsd:schema xmlns:xsd="http://www.w3.org/2001/XMLSchema" xmlns:xs="http://www.w3.org/2001/XMLSchema" xmlns:p="http://schemas.microsoft.com/office/2006/metadata/properties" xmlns:ns3="c16c369f-e96c-4ec6-b0a9-1289498330e7" xmlns:ns4="866b6c4c-1a0f-4d10-884b-043c90d75b52" targetNamespace="http://schemas.microsoft.com/office/2006/metadata/properties" ma:root="true" ma:fieldsID="eb0d3f11e4e9c6048d1eb70e903f39f5" ns3:_="" ns4:_="">
    <xsd:import namespace="c16c369f-e96c-4ec6-b0a9-1289498330e7"/>
    <xsd:import namespace="866b6c4c-1a0f-4d10-884b-043c90d75b5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c369f-e96c-4ec6-b0a9-1289498330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b6c4c-1a0f-4d10-884b-043c90d75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6b6c4c-1a0f-4d10-884b-043c90d75b52" xsi:nil="true"/>
  </documentManagement>
</p:properties>
</file>

<file path=customXml/itemProps1.xml><?xml version="1.0" encoding="utf-8"?>
<ds:datastoreItem xmlns:ds="http://schemas.openxmlformats.org/officeDocument/2006/customXml" ds:itemID="{4598CA54-EADC-407A-A255-ABE1CA7F1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c369f-e96c-4ec6-b0a9-1289498330e7"/>
    <ds:schemaRef ds:uri="866b6c4c-1a0f-4d10-884b-043c90d75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553032-CEF4-4788-8A15-30A2A24EB0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C4FA90-1CCC-4EAD-884A-2B5260AD731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289624B-1B2B-48F8-A929-924630FB3824}">
  <ds:schemaRefs>
    <ds:schemaRef ds:uri="866b6c4c-1a0f-4d10-884b-043c90d75b52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c16c369f-e96c-4ec6-b0a9-1289498330e7"/>
    <ds:schemaRef ds:uri="http://schemas.microsoft.com/office/2006/metadata/properti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tce_optimization</vt:lpstr>
      <vt:lpstr>np_prtn</vt:lpstr>
      <vt:lpstr>rv_prtn</vt:lpstr>
      <vt:lpstr>hyp</vt:lpstr>
      <vt:lpstr>HEG</vt:lpstr>
      <vt:lpstr>locus</vt:lpstr>
      <vt:lpstr>alleles</vt:lpstr>
      <vt:lpstr>Sheet2</vt:lpstr>
      <vt:lpstr>IR</vt:lpstr>
      <vt:lpstr>SAU</vt:lpstr>
      <vt:lpstr>popcov</vt:lpstr>
      <vt:lpstr>correlation</vt:lpstr>
      <vt:lpstr>score</vt:lpstr>
      <vt:lpstr>grand_summary_table_exp_2022030</vt:lpstr>
      <vt:lpstr>Sheet1</vt:lpstr>
      <vt:lpstr>top&amp;bottom30 genes</vt:lpstr>
      <vt:lpstr>top&amp;bottom30 TCE</vt:lpstr>
      <vt:lpstr>motif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sya</dc:creator>
  <cp:keywords/>
  <dc:description/>
  <cp:lastModifiedBy>Nurul Syahidah Binti Shaffee</cp:lastModifiedBy>
  <cp:revision/>
  <dcterms:created xsi:type="dcterms:W3CDTF">2022-03-03T08:03:09Z</dcterms:created>
  <dcterms:modified xsi:type="dcterms:W3CDTF">2024-10-04T15:31:02Z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0x010100C222DAA1E452FA45A3E4BC56D88B5658</vt:lpwstr>
  </property>
</Properties>
</file>