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workbookProtection workbookAlgorithmName="SHA-512" workbookHashValue="SptiUkTyhnaqRKeht3vbJusBeD8DKNifWQXh+BUehbnpoEs35ASc6H3wQEdj8Pch+YBmMKPeLHI4ewDApQaMGg==" workbookSaltValue="dKpw+tDYEPOx7B2C3ZHCOQ==" workbookSpinCount="100000" lockStructure="1"/>
  <bookViews>
    <workbookView xWindow="0" yWindow="0" windowWidth="20490" windowHeight="7755"/>
  </bookViews>
  <sheets>
    <sheet name="Dashboard" sheetId="4" r:id="rId1"/>
    <sheet name="Rekap" sheetId="2" r:id="rId2"/>
    <sheet name="Pertanian" sheetId="1" r:id="rId3"/>
    <sheet name="Tabel Bantu" sheetId="5" r:id="rId4"/>
  </sheets>
  <definedNames>
    <definedName name="Slicer_Costumer">#N/A</definedName>
    <definedName name="Slicer_Keterangan">#N/A</definedName>
    <definedName name="Slicer_Komoditas">#N/A</definedName>
    <definedName name="Slicer_Tanggal">#N/A</definedName>
    <definedName name="Slicer_Validation">#N/A</definedName>
  </definedNames>
  <calcPr calcId="144525"/>
  <pivotCaches>
    <pivotCache cacheId="6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2" i="1" l="1"/>
  <c r="F211" i="1"/>
  <c r="F210" i="1"/>
  <c r="F209" i="1"/>
  <c r="F208" i="1"/>
  <c r="F207" i="1" l="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5" i="1"/>
  <c r="F94" i="1"/>
  <c r="F92" i="1"/>
  <c r="F91" i="1"/>
  <c r="F90" i="1"/>
  <c r="F89" i="1"/>
  <c r="F88" i="1"/>
  <c r="F87" i="1"/>
  <c r="F86" i="1"/>
  <c r="F84" i="1"/>
  <c r="F83" i="1"/>
  <c r="F81" i="1"/>
  <c r="F80" i="1"/>
  <c r="F79" i="1"/>
  <c r="F76" i="1"/>
  <c r="F75" i="1"/>
  <c r="F74" i="1"/>
  <c r="F73" i="1"/>
  <c r="F72" i="1"/>
  <c r="F71" i="1"/>
  <c r="F70" i="1"/>
  <c r="F69" i="1"/>
  <c r="F68" i="1"/>
  <c r="F67" i="1"/>
  <c r="F66" i="1"/>
  <c r="F65" i="1"/>
  <c r="F64" i="1"/>
  <c r="F63" i="1"/>
  <c r="F62" i="1"/>
  <c r="F61" i="1"/>
  <c r="F60" i="1"/>
  <c r="F59" i="1"/>
  <c r="F58" i="1"/>
  <c r="F57" i="1"/>
  <c r="F56" i="1"/>
  <c r="F55" i="1"/>
  <c r="F54" i="1"/>
  <c r="F53" i="1"/>
  <c r="F52" i="1"/>
  <c r="F51" i="1"/>
  <c r="F48" i="1"/>
  <c r="F47" i="1"/>
  <c r="F43" i="1"/>
  <c r="F42" i="1"/>
  <c r="F41" i="1"/>
  <c r="F40" i="1"/>
  <c r="F39" i="1"/>
  <c r="F38" i="1"/>
  <c r="F37" i="1"/>
  <c r="F36"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H212" i="1"/>
  <c r="H210" i="1"/>
  <c r="H208" i="1"/>
  <c r="H206" i="1"/>
  <c r="H204" i="1"/>
  <c r="H202" i="1"/>
  <c r="H200" i="1"/>
  <c r="H198" i="1"/>
  <c r="H196" i="1"/>
  <c r="H194" i="1"/>
  <c r="H192" i="1"/>
  <c r="H190" i="1"/>
  <c r="H188" i="1"/>
  <c r="H186" i="1"/>
  <c r="H184" i="1"/>
  <c r="H182" i="1"/>
  <c r="H180" i="1"/>
  <c r="H178" i="1"/>
  <c r="H176" i="1"/>
  <c r="H174" i="1"/>
  <c r="H172" i="1"/>
  <c r="H170" i="1"/>
  <c r="H168" i="1"/>
  <c r="H166" i="1"/>
  <c r="H164" i="1"/>
  <c r="H162" i="1"/>
  <c r="H160" i="1"/>
  <c r="H158" i="1"/>
  <c r="H156" i="1"/>
  <c r="H154" i="1"/>
  <c r="H152" i="1"/>
  <c r="H150" i="1"/>
  <c r="H148" i="1"/>
  <c r="H146" i="1"/>
  <c r="H144" i="1"/>
  <c r="H142" i="1"/>
  <c r="H140" i="1"/>
  <c r="H138" i="1"/>
  <c r="H136" i="1"/>
  <c r="H134" i="1"/>
  <c r="H132" i="1"/>
  <c r="H130" i="1"/>
  <c r="H128" i="1"/>
  <c r="H126" i="1"/>
  <c r="H124" i="1"/>
  <c r="H122" i="1"/>
  <c r="H120" i="1"/>
  <c r="H118" i="1"/>
  <c r="H116" i="1"/>
  <c r="H114" i="1"/>
  <c r="H112" i="1"/>
  <c r="H110" i="1"/>
  <c r="H108" i="1"/>
  <c r="H106" i="1"/>
  <c r="H104" i="1"/>
  <c r="H102" i="1"/>
  <c r="H100" i="1"/>
  <c r="H98" i="1"/>
  <c r="H211" i="1"/>
  <c r="H209" i="1"/>
  <c r="H207" i="1"/>
  <c r="H205" i="1"/>
  <c r="H203" i="1"/>
  <c r="H201" i="1"/>
  <c r="H199" i="1"/>
  <c r="H197" i="1"/>
  <c r="H195" i="1"/>
  <c r="H193" i="1"/>
  <c r="H191" i="1"/>
  <c r="H189" i="1"/>
  <c r="H187" i="1"/>
  <c r="H185" i="1"/>
  <c r="H183" i="1"/>
  <c r="H181" i="1"/>
  <c r="H179" i="1"/>
  <c r="H177" i="1"/>
  <c r="H175" i="1"/>
  <c r="H173" i="1"/>
  <c r="H171" i="1"/>
  <c r="H169" i="1"/>
  <c r="H167" i="1"/>
  <c r="H165" i="1"/>
  <c r="H163" i="1"/>
  <c r="H161" i="1"/>
  <c r="H159" i="1"/>
  <c r="H157" i="1"/>
  <c r="H155" i="1"/>
  <c r="H153" i="1"/>
  <c r="H151" i="1"/>
  <c r="H149" i="1"/>
  <c r="H147" i="1"/>
  <c r="H145" i="1"/>
  <c r="H143" i="1"/>
  <c r="H141" i="1"/>
  <c r="H139" i="1"/>
  <c r="H137" i="1"/>
  <c r="H135" i="1"/>
  <c r="H133" i="1"/>
  <c r="H131" i="1"/>
  <c r="H129" i="1"/>
  <c r="H127" i="1"/>
  <c r="H125" i="1"/>
  <c r="H123" i="1"/>
  <c r="H121" i="1"/>
  <c r="H119" i="1"/>
  <c r="H117" i="1"/>
  <c r="H115" i="1"/>
  <c r="H113" i="1"/>
  <c r="H111" i="1"/>
  <c r="H109" i="1"/>
  <c r="H107" i="1"/>
  <c r="H105" i="1"/>
  <c r="H103" i="1"/>
  <c r="H101" i="1"/>
  <c r="H99" i="1"/>
  <c r="H97" i="1"/>
  <c r="H95" i="1"/>
  <c r="H93" i="1"/>
  <c r="H91" i="1"/>
  <c r="H89" i="1"/>
  <c r="H87" i="1"/>
  <c r="H85" i="1"/>
  <c r="H83" i="1"/>
  <c r="H81" i="1"/>
  <c r="H79" i="1"/>
  <c r="H77" i="1"/>
  <c r="H75" i="1"/>
  <c r="H73" i="1"/>
  <c r="H71" i="1"/>
  <c r="H69" i="1"/>
  <c r="H67" i="1"/>
  <c r="H65" i="1"/>
  <c r="H63" i="1"/>
  <c r="H61" i="1"/>
  <c r="H59" i="1"/>
  <c r="H57" i="1"/>
  <c r="H55" i="1"/>
  <c r="H53" i="1"/>
  <c r="H51" i="1"/>
  <c r="H49" i="1"/>
  <c r="H47" i="1"/>
  <c r="H45" i="1"/>
  <c r="H43" i="1"/>
  <c r="H92" i="1"/>
  <c r="H48" i="1"/>
  <c r="H39" i="1"/>
  <c r="H33" i="1"/>
  <c r="H29" i="1"/>
  <c r="H25" i="1"/>
  <c r="H21" i="1"/>
  <c r="H15" i="1"/>
  <c r="H11" i="1"/>
  <c r="H7" i="1"/>
  <c r="H3" i="1"/>
  <c r="H94" i="1"/>
  <c r="H90" i="1"/>
  <c r="H86" i="1"/>
  <c r="H82" i="1"/>
  <c r="H78" i="1"/>
  <c r="H74" i="1"/>
  <c r="H70" i="1"/>
  <c r="H66" i="1"/>
  <c r="H62" i="1"/>
  <c r="H58" i="1"/>
  <c r="H54" i="1"/>
  <c r="H50" i="1"/>
  <c r="H46" i="1"/>
  <c r="H42" i="1"/>
  <c r="H40" i="1"/>
  <c r="H38" i="1"/>
  <c r="H36" i="1"/>
  <c r="H34" i="1"/>
  <c r="H32" i="1"/>
  <c r="H28" i="1"/>
  <c r="H26" i="1"/>
  <c r="H24" i="1"/>
  <c r="H20" i="1"/>
  <c r="H18" i="1"/>
  <c r="H14" i="1"/>
  <c r="H12" i="1"/>
  <c r="H8" i="1"/>
  <c r="H6" i="1"/>
  <c r="H2" i="1"/>
  <c r="H96" i="1"/>
  <c r="H80" i="1"/>
  <c r="H72" i="1"/>
  <c r="H60" i="1"/>
  <c r="H56" i="1"/>
  <c r="H41" i="1"/>
  <c r="H35" i="1"/>
  <c r="H31" i="1"/>
  <c r="H19" i="1"/>
  <c r="H9" i="1"/>
  <c r="H30" i="1"/>
  <c r="H22" i="1"/>
  <c r="H16" i="1"/>
  <c r="H10" i="1"/>
  <c r="H84" i="1"/>
  <c r="H44" i="1"/>
  <c r="H23" i="1"/>
  <c r="H13" i="1"/>
  <c r="H88" i="1"/>
  <c r="H64" i="1"/>
  <c r="H52" i="1"/>
  <c r="H27" i="1"/>
  <c r="H17" i="1"/>
  <c r="H4" i="1"/>
  <c r="H68" i="1"/>
  <c r="H5" i="1"/>
  <c r="H76" i="1"/>
  <c r="H37" i="1"/>
  <c r="W2" i="4"/>
  <c r="D50" i="2"/>
  <c r="D51" i="2"/>
</calcChain>
</file>

<file path=xl/sharedStrings.xml><?xml version="1.0" encoding="utf-8"?>
<sst xmlns="http://schemas.openxmlformats.org/spreadsheetml/2006/main" count="1030" uniqueCount="70">
  <si>
    <t>Tanggal</t>
  </si>
  <si>
    <t>Komoditas</t>
  </si>
  <si>
    <t>Jumlah</t>
  </si>
  <si>
    <t>Satuan</t>
  </si>
  <si>
    <t>Harga per satuan (Rp)</t>
  </si>
  <si>
    <t>Total (Rp)</t>
  </si>
  <si>
    <t>Costumer</t>
  </si>
  <si>
    <t>Keterangan</t>
  </si>
  <si>
    <t>Bayam</t>
  </si>
  <si>
    <t>Kg</t>
  </si>
  <si>
    <t>Lunas</t>
  </si>
  <si>
    <t>Paria</t>
  </si>
  <si>
    <t>Terong Ungu</t>
  </si>
  <si>
    <t>Tomat</t>
  </si>
  <si>
    <t>Labu Madu</t>
  </si>
  <si>
    <t>Belum Dibayar</t>
  </si>
  <si>
    <t>Kubis</t>
  </si>
  <si>
    <t>Kacang Panjang Hijau</t>
  </si>
  <si>
    <t>Timun</t>
  </si>
  <si>
    <t>Kacang Panjang  Ungu</t>
  </si>
  <si>
    <t>Jagung Manis</t>
  </si>
  <si>
    <t>Buah</t>
  </si>
  <si>
    <t>Jamur</t>
  </si>
  <si>
    <t>Row Labels</t>
  </si>
  <si>
    <t>Grand Total</t>
  </si>
  <si>
    <t>Sum of Total (Rp)</t>
  </si>
  <si>
    <t>Column Labels</t>
  </si>
  <si>
    <t>Sum of Jumlah</t>
  </si>
  <si>
    <t>Validation</t>
  </si>
  <si>
    <t>Konsumen Akhir</t>
  </si>
  <si>
    <t>Reseller</t>
  </si>
  <si>
    <t xml:space="preserve">Community Learning Center PT. Primakelola - PT BIB </t>
  </si>
  <si>
    <t>Tahun 2021</t>
  </si>
  <si>
    <t>Dashboard Data Penjualan Sayuran Tahap II</t>
  </si>
  <si>
    <t>Max</t>
  </si>
  <si>
    <t>Min</t>
  </si>
  <si>
    <t>Persentasi</t>
  </si>
  <si>
    <t>Total</t>
  </si>
  <si>
    <t xml:space="preserve"> TOTAL PEMASUKAN</t>
  </si>
  <si>
    <t>Nov</t>
  </si>
  <si>
    <t>Cabai</t>
  </si>
  <si>
    <t>Tabel Bantu</t>
  </si>
  <si>
    <t>Customer</t>
  </si>
  <si>
    <t>Adi</t>
  </si>
  <si>
    <t>Budi</t>
  </si>
  <si>
    <t>Andi</t>
  </si>
  <si>
    <t>Caca</t>
  </si>
  <si>
    <t>Ica</t>
  </si>
  <si>
    <t>Deni</t>
  </si>
  <si>
    <t>Erwin</t>
  </si>
  <si>
    <t>Fahri</t>
  </si>
  <si>
    <t>Gugun</t>
  </si>
  <si>
    <t>Heru</t>
  </si>
  <si>
    <t>Jeny</t>
  </si>
  <si>
    <t>Karin</t>
  </si>
  <si>
    <t>Laila</t>
  </si>
  <si>
    <t>Monika</t>
  </si>
  <si>
    <t>Novi</t>
  </si>
  <si>
    <t>Opik</t>
  </si>
  <si>
    <t>Perel</t>
  </si>
  <si>
    <t>Raina</t>
  </si>
  <si>
    <t>May</t>
  </si>
  <si>
    <t>Jun</t>
  </si>
  <si>
    <t>Jul</t>
  </si>
  <si>
    <t>Aug</t>
  </si>
  <si>
    <t>Sep</t>
  </si>
  <si>
    <t>Oct</t>
  </si>
  <si>
    <t>Dec</t>
  </si>
  <si>
    <t>Dashboard Data Penjualan Sayuran</t>
  </si>
  <si>
    <t>Community Learning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</si>
</sst>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Rp&quot;* #,##0_-;\-&quot;Rp&quot;* #,##0_-;_-&quot;Rp&quot;* &quot;-&quot;_-;_-@_-"/>
    <numFmt numFmtId="165" formatCode="_-* #,##0_-;\-* #,##0_-;_-* &quot;-&quot;_-;_-@_-"/>
    <numFmt numFmtId="166" formatCode="_-* #,##0.00_-;\-* #,##0.00_-;_-* &quot;-&quot;??_-;_-@_-"/>
  </numFmts>
  <fonts count="12" x14ac:knownFonts="1">
    <font>
      <sz val="11"/>
      <color theme="1"/>
      <name val="Tw Cen MT"/>
      <family val="2"/>
      <scheme val="minor"/>
    </font>
    <font>
      <sz val="11"/>
      <color theme="1"/>
      <name val="Tw Cen MT"/>
      <family val="2"/>
      <scheme val="minor"/>
    </font>
    <font>
      <b/>
      <sz val="11"/>
      <color theme="0"/>
      <name val="Calibri"/>
      <family val="2"/>
    </font>
    <font>
      <sz val="11"/>
      <color theme="1"/>
      <name val="Calibri"/>
    </font>
    <font>
      <sz val="11"/>
      <color theme="1"/>
      <name val="Calibri"/>
      <family val="2"/>
    </font>
    <font>
      <b/>
      <sz val="14"/>
      <color rgb="FF000000"/>
      <name val="Calibri"/>
      <family val="2"/>
    </font>
    <font>
      <b/>
      <sz val="16"/>
      <color theme="4" tint="-0.499984740745262"/>
      <name val="Tw Cen MT"/>
      <family val="2"/>
      <scheme val="minor"/>
    </font>
    <font>
      <b/>
      <sz val="20"/>
      <color theme="0" tint="-0.499984740745262"/>
      <name val="Tw Cen MT"/>
      <family val="2"/>
      <scheme val="minor"/>
    </font>
    <font>
      <b/>
      <sz val="16"/>
      <color rgb="FF000000"/>
      <name val="Calibri"/>
      <family val="2"/>
    </font>
    <font>
      <sz val="16"/>
      <color theme="1"/>
      <name val="Tw Cen MT"/>
      <family val="2"/>
      <scheme val="minor"/>
    </font>
    <font>
      <sz val="11"/>
      <color rgb="FF000000"/>
      <name val="Calibri"/>
    </font>
    <font>
      <b/>
      <sz val="11"/>
      <color theme="1"/>
      <name val="Tw Cen MT"/>
      <family val="2"/>
      <scheme val="minor"/>
    </font>
  </fonts>
  <fills count="6">
    <fill>
      <patternFill patternType="none"/>
    </fill>
    <fill>
      <patternFill patternType="gray125"/>
    </fill>
    <fill>
      <patternFill patternType="solid">
        <fgColor rgb="FFB4C6E7"/>
        <bgColor rgb="FFB4C6E7"/>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tint="0.59999389629810485"/>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166"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65">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4" fontId="2" fillId="2" borderId="2" xfId="0" applyNumberFormat="1" applyFont="1" applyFill="1" applyBorder="1" applyAlignment="1">
      <alignment horizontal="center" vertical="center" wrapText="1"/>
    </xf>
    <xf numFmtId="4" fontId="2" fillId="2" borderId="3" xfId="0" applyNumberFormat="1" applyFont="1" applyFill="1" applyBorder="1" applyAlignment="1">
      <alignment horizontal="center" vertical="center" wrapText="1"/>
    </xf>
    <xf numFmtId="14" fontId="3" fillId="0" borderId="4" xfId="0" applyNumberFormat="1" applyFont="1" applyFill="1" applyBorder="1" applyAlignment="1">
      <alignment horizontal="right" vertical="center" wrapText="1"/>
    </xf>
    <xf numFmtId="0" fontId="0" fillId="0" borderId="5" xfId="0" applyFont="1" applyFill="1" applyBorder="1" applyAlignment="1">
      <alignment vertical="center"/>
    </xf>
    <xf numFmtId="4" fontId="3" fillId="0" borderId="5" xfId="0" applyNumberFormat="1" applyFont="1" applyFill="1" applyBorder="1" applyAlignment="1">
      <alignment horizontal="right" vertical="center" wrapText="1"/>
    </xf>
    <xf numFmtId="3" fontId="3" fillId="0" borderId="5" xfId="0" applyNumberFormat="1" applyFont="1" applyFill="1" applyBorder="1" applyAlignment="1">
      <alignment horizontal="right" vertical="center" wrapText="1"/>
    </xf>
    <xf numFmtId="0" fontId="3" fillId="0" borderId="5" xfId="0" applyFont="1" applyFill="1" applyBorder="1" applyAlignment="1">
      <alignment vertical="center"/>
    </xf>
    <xf numFmtId="0" fontId="4" fillId="0" borderId="6" xfId="0" applyFont="1" applyFill="1" applyBorder="1" applyAlignment="1">
      <alignment vertical="center"/>
    </xf>
    <xf numFmtId="14" fontId="3" fillId="0" borderId="4" xfId="0" applyNumberFormat="1" applyFont="1" applyFill="1" applyBorder="1" applyAlignment="1">
      <alignment vertical="center"/>
    </xf>
    <xf numFmtId="4" fontId="3" fillId="0" borderId="5" xfId="0" applyNumberFormat="1" applyFont="1" applyFill="1" applyBorder="1" applyAlignment="1">
      <alignment horizontal="right" vertical="center"/>
    </xf>
    <xf numFmtId="3" fontId="3" fillId="0" borderId="5" xfId="0" applyNumberFormat="1" applyFont="1" applyFill="1" applyBorder="1" applyAlignment="1">
      <alignment vertical="center"/>
    </xf>
    <xf numFmtId="0" fontId="4" fillId="0" borderId="5" xfId="0" applyFont="1" applyFill="1" applyBorder="1" applyAlignment="1">
      <alignment vertical="center"/>
    </xf>
    <xf numFmtId="3" fontId="3" fillId="0" borderId="5" xfId="2" applyNumberFormat="1" applyFont="1" applyFill="1" applyBorder="1" applyAlignment="1">
      <alignment vertical="center"/>
    </xf>
    <xf numFmtId="3" fontId="3" fillId="0" borderId="5" xfId="1" applyNumberFormat="1" applyFont="1" applyFill="1" applyBorder="1" applyAlignment="1">
      <alignment horizontal="right" vertical="center"/>
    </xf>
    <xf numFmtId="3" fontId="3" fillId="0" borderId="5" xfId="1" applyNumberFormat="1" applyFont="1" applyFill="1" applyBorder="1" applyAlignment="1">
      <alignment vertical="center"/>
    </xf>
    <xf numFmtId="15" fontId="3" fillId="0" borderId="5" xfId="0" applyNumberFormat="1" applyFont="1" applyFill="1" applyBorder="1" applyAlignment="1">
      <alignment vertical="center"/>
    </xf>
    <xf numFmtId="14" fontId="3" fillId="0" borderId="4" xfId="0" applyNumberFormat="1" applyFont="1" applyFill="1" applyBorder="1" applyAlignment="1"/>
    <xf numFmtId="3" fontId="4" fillId="0" borderId="5" xfId="0" applyNumberFormat="1" applyFont="1" applyFill="1" applyBorder="1" applyAlignment="1">
      <alignment vertical="center"/>
    </xf>
    <xf numFmtId="15" fontId="4" fillId="0" borderId="5" xfId="0" applyNumberFormat="1" applyFont="1" applyFill="1" applyBorder="1" applyAlignment="1">
      <alignment vertical="center"/>
    </xf>
    <xf numFmtId="15" fontId="4" fillId="0" borderId="6" xfId="0" applyNumberFormat="1" applyFont="1" applyFill="1" applyBorder="1" applyAlignment="1">
      <alignment vertical="center"/>
    </xf>
    <xf numFmtId="15" fontId="3" fillId="0" borderId="6" xfId="0" applyNumberFormat="1" applyFont="1" applyFill="1" applyBorder="1" applyAlignment="1">
      <alignment vertical="center"/>
    </xf>
    <xf numFmtId="0" fontId="3" fillId="0" borderId="6" xfId="0" applyFont="1" applyFill="1" applyBorder="1" applyAlignment="1">
      <alignment vertical="center"/>
    </xf>
    <xf numFmtId="3" fontId="4" fillId="0" borderId="5" xfId="1" applyNumberFormat="1" applyFont="1" applyFill="1" applyBorder="1" applyAlignment="1">
      <alignment vertical="center"/>
    </xf>
    <xf numFmtId="14" fontId="4" fillId="0" borderId="4" xfId="0" applyNumberFormat="1" applyFont="1" applyFill="1" applyBorder="1" applyAlignment="1">
      <alignment vertical="center"/>
    </xf>
    <xf numFmtId="0" fontId="4" fillId="0" borderId="6" xfId="0" applyNumberFormat="1" applyFont="1" applyFill="1" applyBorder="1" applyAlignment="1">
      <alignment vertical="center"/>
    </xf>
    <xf numFmtId="3" fontId="4" fillId="0" borderId="5" xfId="1" applyNumberFormat="1" applyFont="1" applyFill="1" applyBorder="1" applyAlignment="1">
      <alignment horizontal="right" vertical="center"/>
    </xf>
    <xf numFmtId="14" fontId="4" fillId="0" borderId="7" xfId="0" applyNumberFormat="1" applyFont="1" applyFill="1" applyBorder="1" applyAlignment="1">
      <alignment vertical="center"/>
    </xf>
    <xf numFmtId="0" fontId="0" fillId="0" borderId="8" xfId="0" applyFont="1" applyFill="1" applyBorder="1" applyAlignment="1">
      <alignment vertical="center"/>
    </xf>
    <xf numFmtId="4" fontId="4" fillId="0" borderId="8" xfId="0" applyNumberFormat="1" applyFont="1" applyFill="1" applyBorder="1" applyAlignment="1">
      <alignment horizontal="right" vertical="center"/>
    </xf>
    <xf numFmtId="0" fontId="3" fillId="0" borderId="8" xfId="0" applyFont="1" applyFill="1" applyBorder="1" applyAlignment="1">
      <alignment vertical="center"/>
    </xf>
    <xf numFmtId="3" fontId="3" fillId="0" borderId="8" xfId="0" applyNumberFormat="1" applyFont="1" applyFill="1" applyBorder="1" applyAlignment="1">
      <alignment vertical="center"/>
    </xf>
    <xf numFmtId="0" fontId="4" fillId="0" borderId="8" xfId="0" applyFont="1" applyFill="1" applyBorder="1" applyAlignment="1">
      <alignment vertical="center"/>
    </xf>
    <xf numFmtId="0" fontId="4" fillId="0" borderId="9" xfId="0" applyFont="1" applyFill="1" applyBorder="1" applyAlignment="1">
      <alignment vertical="center"/>
    </xf>
    <xf numFmtId="14" fontId="3" fillId="0" borderId="7" xfId="0" applyNumberFormat="1" applyFont="1" applyFill="1" applyBorder="1" applyAlignment="1">
      <alignment vertical="center"/>
    </xf>
    <xf numFmtId="4" fontId="0" fillId="0" borderId="8" xfId="0" applyNumberFormat="1" applyFont="1" applyFill="1" applyBorder="1" applyAlignment="1">
      <alignment horizontal="right" vertical="center"/>
    </xf>
    <xf numFmtId="0" fontId="3" fillId="0" borderId="9" xfId="0" applyFont="1" applyFill="1" applyBorder="1" applyAlignment="1">
      <alignment vertical="center"/>
    </xf>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1" fontId="0" fillId="0" borderId="0" xfId="0" applyNumberFormat="1"/>
    <xf numFmtId="10" fontId="0" fillId="0" borderId="0" xfId="0" applyNumberFormat="1"/>
    <xf numFmtId="0" fontId="2" fillId="2" borderId="3" xfId="0" applyFont="1" applyFill="1" applyBorder="1" applyAlignment="1">
      <alignment horizontal="center" vertical="center" wrapText="1"/>
    </xf>
    <xf numFmtId="0" fontId="5" fillId="0" borderId="0" xfId="0" applyFont="1" applyAlignment="1">
      <alignment vertical="center"/>
    </xf>
    <xf numFmtId="0" fontId="0" fillId="5" borderId="0" xfId="0" applyFill="1"/>
    <xf numFmtId="0" fontId="0" fillId="5" borderId="0" xfId="0" applyFill="1" applyAlignment="1">
      <alignment wrapText="1"/>
    </xf>
    <xf numFmtId="1" fontId="0" fillId="0" borderId="0" xfId="0" pivotButton="1" applyNumberFormat="1"/>
    <xf numFmtId="1" fontId="0" fillId="0" borderId="0" xfId="0" applyNumberFormat="1" applyAlignment="1">
      <alignment horizontal="left"/>
    </xf>
    <xf numFmtId="1" fontId="0" fillId="0" borderId="0" xfId="0" applyNumberFormat="1" applyAlignment="1">
      <alignment horizontal="left" indent="1"/>
    </xf>
    <xf numFmtId="0" fontId="0" fillId="0" borderId="0" xfId="0" applyAlignment="1">
      <alignment horizontal="left" indent="1"/>
    </xf>
    <xf numFmtId="0" fontId="0" fillId="0" borderId="0" xfId="0" applyAlignment="1">
      <alignment horizontal="center" vertical="center"/>
    </xf>
    <xf numFmtId="0" fontId="8" fillId="5" borderId="0" xfId="0" applyFont="1" applyFill="1" applyAlignment="1">
      <alignment vertical="center"/>
    </xf>
    <xf numFmtId="0" fontId="9" fillId="5" borderId="0" xfId="0" applyFont="1" applyFill="1"/>
    <xf numFmtId="4" fontId="10" fillId="0" borderId="8" xfId="0" applyNumberFormat="1" applyFont="1" applyFill="1" applyBorder="1" applyAlignment="1">
      <alignment horizontal="right" vertical="center"/>
    </xf>
    <xf numFmtId="4" fontId="10" fillId="0" borderId="5" xfId="0" applyNumberFormat="1" applyFont="1" applyFill="1" applyBorder="1" applyAlignment="1">
      <alignment horizontal="right" vertical="center"/>
    </xf>
    <xf numFmtId="4" fontId="0" fillId="0" borderId="5" xfId="0" applyNumberFormat="1" applyFont="1" applyFill="1" applyBorder="1" applyAlignment="1">
      <alignment horizontal="left" vertical="center"/>
    </xf>
    <xf numFmtId="4" fontId="0" fillId="0" borderId="8" xfId="0" applyNumberFormat="1" applyFont="1" applyFill="1" applyBorder="1" applyAlignment="1">
      <alignment horizontal="left" vertical="center"/>
    </xf>
    <xf numFmtId="164" fontId="0" fillId="0" borderId="0" xfId="0" applyNumberFormat="1" applyAlignment="1">
      <alignment horizontal="left"/>
    </xf>
    <xf numFmtId="164" fontId="0" fillId="0" borderId="0" xfId="0" applyNumberFormat="1" applyAlignment="1">
      <alignment horizontal="left" indent="1"/>
    </xf>
    <xf numFmtId="0" fontId="11" fillId="0" borderId="0" xfId="0" applyFont="1"/>
    <xf numFmtId="164" fontId="7" fillId="3" borderId="0" xfId="3" applyFont="1" applyFill="1" applyAlignment="1">
      <alignment horizontal="center" vertical="center"/>
    </xf>
    <xf numFmtId="0" fontId="6" fillId="4" borderId="0" xfId="0" applyFont="1" applyFill="1" applyAlignment="1">
      <alignment horizontal="center" vertical="center" wrapText="1"/>
    </xf>
  </cellXfs>
  <cellStyles count="4">
    <cellStyle name="Comma" xfId="1" builtinId="3"/>
    <cellStyle name="Comma [0]" xfId="2" builtinId="6"/>
    <cellStyle name="Currency [0]" xfId="3" builtinId="7"/>
    <cellStyle name="Normal" xfId="0" builtinId="0"/>
  </cellStyles>
  <dxfs count="843">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numFmt numFmtId="164" formatCode="_-&quot;Rp&quot;* #,##0_-;\-&quot;Rp&quot;* #,##0_-;_-&quot;Rp&quot;* &quot;-&quot;_-;_-@_-"/>
    </dxf>
    <dxf>
      <numFmt numFmtId="164" formatCode="_-&quot;Rp&quot;* #,##0_-;\-&quot;Rp&quot;* #,##0_-;_-&quot;Rp&quot;* &quot;-&quot;_-;_-@_-"/>
    </dxf>
    <dxf>
      <numFmt numFmtId="1" formatCode="0"/>
    </dxf>
    <dxf>
      <numFmt numFmtId="1" formatCode="0"/>
    </dxf>
    <dxf>
      <numFmt numFmtId="1" formatCode="0"/>
    </dxf>
    <dxf>
      <numFmt numFmtId="1" formatCode="0"/>
    </dxf>
    <dxf>
      <numFmt numFmtId="1" formatCode="0"/>
    </dxf>
    <dxf>
      <numFmt numFmtId="1" formatCode="0"/>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alignment horizontal="left" vertical="bottom" textRotation="0" wrapText="0" indent="1"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3" formatCode="#,##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none"/>
      </font>
      <numFmt numFmtId="4" formatCode="#,##0.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vertical/>
        <horizontal/>
      </border>
    </dxf>
    <dxf>
      <numFmt numFmtId="4" formatCode="#,##0.00"/>
      <fill>
        <patternFill patternType="none">
          <fgColor indexed="64"/>
          <bgColor auto="1"/>
        </patternFill>
      </fill>
      <alignment horizontal="righ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67" formatCode="dd/mm/yyyy"/>
      <fill>
        <patternFill patternType="none">
          <fgColor indexed="64"/>
          <bgColor auto="1"/>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1"/>
        <color theme="0"/>
        <name val="Calibri"/>
        <scheme val="none"/>
      </font>
      <numFmt numFmtId="4" formatCode="#,##0.00"/>
      <fill>
        <patternFill patternType="solid">
          <fgColor rgb="FFB4C6E7"/>
          <bgColor rgb="FFB4C6E7"/>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[Dashboard Analisa Penjualan Produk Pertanian Menggunakan Excel.xlsx]Rekap!Bulan</c:name>
    <c:fmtId val="4"/>
  </c:pivotSource>
  <c:chart>
    <c:title>
      <c:tx>
        <c:rich>
          <a:bodyPr rot="0" vert="horz"/>
          <a:lstStyle/>
          <a:p>
            <a:pPr>
              <a:defRPr/>
            </a:pPr>
            <a:r>
              <a:rPr lang="en-US"/>
              <a:t>Total Pemasukan Penjualan Per Bulan</a:t>
            </a:r>
          </a:p>
        </c:rich>
      </c:tx>
      <c:layout>
        <c:manualLayout>
          <c:xMode val="edge"/>
          <c:yMode val="edge"/>
          <c:x val="3.4670742070814727E-2"/>
          <c:y val="3.8041138945709305E-2"/>
        </c:manualLayout>
      </c:layout>
      <c:overlay val="0"/>
    </c:title>
    <c:autoTitleDeleted val="0"/>
    <c:pivotFmts>
      <c:pivotFmt>
        <c:idx val="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Rekap!$E$18</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Rekap!$D$19:$D$27</c:f>
              <c:strCache>
                <c:ptCount val="8"/>
                <c:pt idx="0">
                  <c:v>May</c:v>
                </c:pt>
                <c:pt idx="1">
                  <c:v>Jun</c:v>
                </c:pt>
                <c:pt idx="2">
                  <c:v>Jul</c:v>
                </c:pt>
                <c:pt idx="3">
                  <c:v>Aug</c:v>
                </c:pt>
                <c:pt idx="4">
                  <c:v>Sep</c:v>
                </c:pt>
                <c:pt idx="5">
                  <c:v>Oct</c:v>
                </c:pt>
                <c:pt idx="6">
                  <c:v>Nov</c:v>
                </c:pt>
                <c:pt idx="7">
                  <c:v>Dec</c:v>
                </c:pt>
              </c:strCache>
            </c:strRef>
          </c:cat>
          <c:val>
            <c:numRef>
              <c:f>Rekap!$E$19:$E$27</c:f>
              <c:numCache>
                <c:formatCode>_-"Rp"* #,##0_-;\-"Rp"* #,##0_-;_-"Rp"* "-"_-;_-@_-</c:formatCode>
                <c:ptCount val="8"/>
                <c:pt idx="0">
                  <c:v>237000</c:v>
                </c:pt>
                <c:pt idx="1">
                  <c:v>1698000</c:v>
                </c:pt>
                <c:pt idx="2">
                  <c:v>2010800</c:v>
                </c:pt>
                <c:pt idx="3">
                  <c:v>1461800</c:v>
                </c:pt>
                <c:pt idx="4">
                  <c:v>325000</c:v>
                </c:pt>
                <c:pt idx="5">
                  <c:v>3161500</c:v>
                </c:pt>
                <c:pt idx="6">
                  <c:v>4943500</c:v>
                </c:pt>
                <c:pt idx="7">
                  <c:v>168500</c:v>
                </c:pt>
              </c:numCache>
            </c:numRef>
          </c:val>
          <c:extLst xmlns:c16r2="http://schemas.microsoft.com/office/drawing/2015/06/chart">
            <c:ext xmlns:c16="http://schemas.microsoft.com/office/drawing/2014/chart" uri="{C3380CC4-5D6E-409C-BE32-E72D297353CC}">
              <c16:uniqueId val="{00000000-3EB3-425D-81DD-88218670D5EF}"/>
            </c:ext>
          </c:extLst>
        </c:ser>
        <c:dLbls>
          <c:dLblPos val="outEnd"/>
          <c:showLegendKey val="0"/>
          <c:showVal val="1"/>
          <c:showCatName val="0"/>
          <c:showSerName val="0"/>
          <c:showPercent val="0"/>
          <c:showBubbleSize val="0"/>
        </c:dLbls>
        <c:gapWidth val="182"/>
        <c:axId val="77830400"/>
        <c:axId val="77833344"/>
      </c:barChart>
      <c:catAx>
        <c:axId val="77830400"/>
        <c:scaling>
          <c:orientation val="minMax"/>
        </c:scaling>
        <c:delete val="0"/>
        <c:axPos val="l"/>
        <c:numFmt formatCode="General" sourceLinked="1"/>
        <c:majorTickMark val="out"/>
        <c:minorTickMark val="none"/>
        <c:tickLblPos val="nextTo"/>
        <c:txPr>
          <a:bodyPr rot="-60000000" vert="horz"/>
          <a:lstStyle/>
          <a:p>
            <a:pPr>
              <a:defRPr/>
            </a:pPr>
            <a:endParaRPr lang="en-US"/>
          </a:p>
        </c:txPr>
        <c:crossAx val="77833344"/>
        <c:crosses val="autoZero"/>
        <c:auto val="1"/>
        <c:lblAlgn val="ctr"/>
        <c:lblOffset val="100"/>
        <c:noMultiLvlLbl val="0"/>
      </c:catAx>
      <c:valAx>
        <c:axId val="77833344"/>
        <c:scaling>
          <c:orientation val="minMax"/>
        </c:scaling>
        <c:delete val="1"/>
        <c:axPos val="b"/>
        <c:numFmt formatCode="_-&quot;Rp&quot;* #,##0_-;\-&quot;Rp&quot;* #,##0_-;_-&quot;Rp&quot;* &quot;-&quot;_-;_-@_-" sourceLinked="1"/>
        <c:majorTickMark val="out"/>
        <c:minorTickMark val="none"/>
        <c:tickLblPos val="nextTo"/>
        <c:crossAx val="77830400"/>
        <c:crosses val="autoZero"/>
        <c:crossBetween val="between"/>
      </c:valAx>
    </c:plotArea>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[Dashboard Analisa Penjualan Produk Pertanian Menggunakan Excel.xlsx]Rekap!Komoditas/bulan</c:name>
    <c:fmtId val="30"/>
  </c:pivotSource>
  <c:chart>
    <c:title>
      <c:tx>
        <c:rich>
          <a:bodyPr rot="0" vert="horz"/>
          <a:lstStyle/>
          <a:p>
            <a:pPr>
              <a:defRPr/>
            </a:pPr>
            <a:r>
              <a:rPr lang="en-US"/>
              <a:t>Total Pemasukan Penjualan Bulanann Per Komoditas</a:t>
            </a:r>
          </a:p>
        </c:rich>
      </c:tx>
      <c:layout>
        <c:manualLayout>
          <c:xMode val="edge"/>
          <c:yMode val="edge"/>
          <c:x val="1.3114209732382425E-2"/>
          <c:y val="2.7704214967256672E-2"/>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dLbl>
          <c:idx val="0"/>
          <c:delete val="1"/>
          <c:extLst xmlns:c16r2="http://schemas.microsoft.com/office/drawing/2015/06/chart">
            <c:ext xmlns:c15="http://schemas.microsoft.com/office/drawing/2012/chart" uri="{CE6537A1-D6FC-4f65-9D91-7224C49458BB}"/>
          </c:extLst>
        </c:dLbl>
      </c:pivotFmt>
      <c:pivotFmt>
        <c:idx val="15"/>
        <c:dLbl>
          <c:idx val="0"/>
          <c:delete val="1"/>
          <c:extLst xmlns:c16r2="http://schemas.microsoft.com/office/drawing/2015/06/chart">
            <c:ext xmlns:c15="http://schemas.microsoft.com/office/drawing/2012/chart" uri="{CE6537A1-D6FC-4f65-9D91-7224C49458BB}"/>
          </c:extLst>
        </c:dLbl>
      </c:pivotFmt>
      <c:pivotFmt>
        <c:idx val="16"/>
        <c:dLbl>
          <c:idx val="0"/>
          <c:delete val="1"/>
          <c:extLst xmlns:c16r2="http://schemas.microsoft.com/office/drawing/2015/06/chart">
            <c:ext xmlns:c15="http://schemas.microsoft.com/office/drawing/2012/chart" uri="{CE6537A1-D6FC-4f65-9D91-7224C49458BB}"/>
          </c:extLst>
        </c:dLbl>
      </c:pivotFmt>
      <c:pivotFmt>
        <c:idx val="17"/>
        <c:dLbl>
          <c:idx val="0"/>
          <c:delete val="1"/>
          <c:extLst xmlns:c16r2="http://schemas.microsoft.com/office/drawing/2015/06/chart">
            <c:ext xmlns:c15="http://schemas.microsoft.com/office/drawing/2012/chart" uri="{CE6537A1-D6FC-4f65-9D91-7224C49458BB}"/>
          </c:extLst>
        </c:dLbl>
      </c:pivotFmt>
      <c:pivotFmt>
        <c:idx val="18"/>
        <c:dLbl>
          <c:idx val="0"/>
          <c:delete val="1"/>
          <c:extLst xmlns:c16r2="http://schemas.microsoft.com/office/drawing/2015/06/chart">
            <c:ext xmlns:c15="http://schemas.microsoft.com/office/drawing/2012/chart" uri="{CE6537A1-D6FC-4f65-9D91-7224C49458BB}"/>
          </c:extLst>
        </c:dLbl>
      </c:pivotFmt>
      <c:pivotFmt>
        <c:idx val="19"/>
        <c:dLbl>
          <c:idx val="0"/>
          <c:delete val="1"/>
          <c:extLst xmlns:c16r2="http://schemas.microsoft.com/office/drawing/2015/06/chart">
            <c:ext xmlns:c15="http://schemas.microsoft.com/office/drawing/2012/chart" uri="{CE6537A1-D6FC-4f65-9D91-7224C49458BB}"/>
          </c:extLst>
        </c:dLbl>
      </c:pivotFmt>
      <c:pivotFmt>
        <c:idx val="20"/>
        <c:dLbl>
          <c:idx val="0"/>
          <c:delete val="1"/>
          <c:extLst xmlns:c16r2="http://schemas.microsoft.com/office/drawing/2015/06/chart">
            <c:ext xmlns:c15="http://schemas.microsoft.com/office/drawing/2012/chart" uri="{CE6537A1-D6FC-4f65-9D91-7224C49458BB}"/>
          </c:extLst>
        </c:dLbl>
      </c:pivotFmt>
      <c:pivotFmt>
        <c:idx val="21"/>
        <c:dLbl>
          <c:idx val="0"/>
          <c:delete val="1"/>
          <c:extLst xmlns:c16r2="http://schemas.microsoft.com/office/drawing/2015/06/chart">
            <c:ext xmlns:c15="http://schemas.microsoft.com/office/drawing/2012/chart" uri="{CE6537A1-D6FC-4f65-9D91-7224C49458BB}"/>
          </c:extLst>
        </c:dLbl>
      </c:pivotFmt>
      <c:pivotFmt>
        <c:idx val="22"/>
        <c:dLbl>
          <c:idx val="0"/>
          <c:delete val="1"/>
          <c:extLst xmlns:c16r2="http://schemas.microsoft.com/office/drawing/2015/06/chart">
            <c:ext xmlns:c15="http://schemas.microsoft.com/office/drawing/2012/chart" uri="{CE6537A1-D6FC-4f65-9D91-7224C49458BB}"/>
          </c:extLst>
        </c:dLbl>
      </c:pivotFmt>
      <c:pivotFmt>
        <c:idx val="23"/>
        <c:dLbl>
          <c:idx val="0"/>
          <c:delete val="1"/>
          <c:extLst xmlns:c16r2="http://schemas.microsoft.com/office/drawing/2015/06/chart">
            <c:ext xmlns:c15="http://schemas.microsoft.com/office/drawing/2012/chart" uri="{CE6537A1-D6FC-4f65-9D91-7224C49458BB}"/>
          </c:extLst>
        </c:dLbl>
      </c:pivotFmt>
      <c:pivotFmt>
        <c:idx val="24"/>
        <c:dLbl>
          <c:idx val="0"/>
          <c:delete val="1"/>
          <c:extLst xmlns:c16r2="http://schemas.microsoft.com/office/drawing/2015/06/char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dLbl>
          <c:idx val="0"/>
          <c:delete val="1"/>
          <c:extLst xmlns:c16r2="http://schemas.microsoft.com/office/drawing/2015/06/chart">
            <c:ext xmlns:c15="http://schemas.microsoft.com/office/drawing/2012/chart" uri="{CE6537A1-D6FC-4f65-9D91-7224C49458BB}"/>
          </c:extLst>
        </c:dLbl>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
        <c:idx val="60"/>
        <c:marker>
          <c:symbol val="none"/>
        </c:marker>
      </c:pivotFmt>
      <c:pivotFmt>
        <c:idx val="61"/>
        <c:marker>
          <c:symbol val="none"/>
        </c:marker>
      </c:pivotFmt>
    </c:pivotFmts>
    <c:plotArea>
      <c:layout/>
      <c:barChart>
        <c:barDir val="col"/>
        <c:grouping val="clustered"/>
        <c:varyColors val="0"/>
        <c:ser>
          <c:idx val="0"/>
          <c:order val="0"/>
          <c:tx>
            <c:strRef>
              <c:f>Rekap!$B$5:$B$6</c:f>
              <c:strCache>
                <c:ptCount val="1"/>
                <c:pt idx="0">
                  <c:v>Bayam</c:v>
                </c:pt>
              </c:strCache>
            </c:strRef>
          </c:tx>
          <c:invertIfNegative val="0"/>
          <c:cat>
            <c:strRef>
              <c:f>Rekap!$A$7:$A$15</c:f>
              <c:strCache>
                <c:ptCount val="8"/>
                <c:pt idx="0">
                  <c:v>May</c:v>
                </c:pt>
                <c:pt idx="1">
                  <c:v>Jun</c:v>
                </c:pt>
                <c:pt idx="2">
                  <c:v>Jul</c:v>
                </c:pt>
                <c:pt idx="3">
                  <c:v>Aug</c:v>
                </c:pt>
                <c:pt idx="4">
                  <c:v>Sep</c:v>
                </c:pt>
                <c:pt idx="5">
                  <c:v>Oct</c:v>
                </c:pt>
                <c:pt idx="6">
                  <c:v>Nov</c:v>
                </c:pt>
                <c:pt idx="7">
                  <c:v>Dec</c:v>
                </c:pt>
              </c:strCache>
            </c:strRef>
          </c:cat>
          <c:val>
            <c:numRef>
              <c:f>Rekap!$B$7:$B$15</c:f>
              <c:numCache>
                <c:formatCode>_-"Rp"* #,##0_-;\-"Rp"* #,##0_-;_-"Rp"* "-"_-;_-@_-</c:formatCode>
                <c:ptCount val="8"/>
                <c:pt idx="0">
                  <c:v>42000</c:v>
                </c:pt>
              </c:numCache>
            </c:numRef>
          </c:val>
          <c:extLst xmlns:c16r2="http://schemas.microsoft.com/office/drawing/2015/06/chart">
            <c:ext xmlns:c16="http://schemas.microsoft.com/office/drawing/2014/chart" uri="{C3380CC4-5D6E-409C-BE32-E72D297353CC}">
              <c16:uniqueId val="{00000000-71AC-4C77-9DE2-E25CF121C3A8}"/>
            </c:ext>
          </c:extLst>
        </c:ser>
        <c:ser>
          <c:idx val="1"/>
          <c:order val="1"/>
          <c:tx>
            <c:strRef>
              <c:f>Rekap!$C$5:$C$6</c:f>
              <c:strCache>
                <c:ptCount val="1"/>
                <c:pt idx="0">
                  <c:v>Jagung Manis</c:v>
                </c:pt>
              </c:strCache>
            </c:strRef>
          </c:tx>
          <c:invertIfNegative val="0"/>
          <c:cat>
            <c:strRef>
              <c:f>Rekap!$A$7:$A$15</c:f>
              <c:strCache>
                <c:ptCount val="8"/>
                <c:pt idx="0">
                  <c:v>May</c:v>
                </c:pt>
                <c:pt idx="1">
                  <c:v>Jun</c:v>
                </c:pt>
                <c:pt idx="2">
                  <c:v>Jul</c:v>
                </c:pt>
                <c:pt idx="3">
                  <c:v>Aug</c:v>
                </c:pt>
                <c:pt idx="4">
                  <c:v>Sep</c:v>
                </c:pt>
                <c:pt idx="5">
                  <c:v>Oct</c:v>
                </c:pt>
                <c:pt idx="6">
                  <c:v>Nov</c:v>
                </c:pt>
                <c:pt idx="7">
                  <c:v>Dec</c:v>
                </c:pt>
              </c:strCache>
            </c:strRef>
          </c:cat>
          <c:val>
            <c:numRef>
              <c:f>Rekap!$C$7:$C$15</c:f>
              <c:numCache>
                <c:formatCode>_-"Rp"* #,##0_-;\-"Rp"* #,##0_-;_-"Rp"* "-"_-;_-@_-</c:formatCode>
                <c:ptCount val="8"/>
                <c:pt idx="6">
                  <c:v>1241000</c:v>
                </c:pt>
              </c:numCache>
            </c:numRef>
          </c:val>
        </c:ser>
        <c:ser>
          <c:idx val="2"/>
          <c:order val="2"/>
          <c:tx>
            <c:strRef>
              <c:f>Rekap!$D$5:$D$6</c:f>
              <c:strCache>
                <c:ptCount val="1"/>
                <c:pt idx="0">
                  <c:v>Jamur</c:v>
                </c:pt>
              </c:strCache>
            </c:strRef>
          </c:tx>
          <c:invertIfNegative val="0"/>
          <c:cat>
            <c:strRef>
              <c:f>Rekap!$A$7:$A$15</c:f>
              <c:strCache>
                <c:ptCount val="8"/>
                <c:pt idx="0">
                  <c:v>May</c:v>
                </c:pt>
                <c:pt idx="1">
                  <c:v>Jun</c:v>
                </c:pt>
                <c:pt idx="2">
                  <c:v>Jul</c:v>
                </c:pt>
                <c:pt idx="3">
                  <c:v>Aug</c:v>
                </c:pt>
                <c:pt idx="4">
                  <c:v>Sep</c:v>
                </c:pt>
                <c:pt idx="5">
                  <c:v>Oct</c:v>
                </c:pt>
                <c:pt idx="6">
                  <c:v>Nov</c:v>
                </c:pt>
                <c:pt idx="7">
                  <c:v>Dec</c:v>
                </c:pt>
              </c:strCache>
            </c:strRef>
          </c:cat>
          <c:val>
            <c:numRef>
              <c:f>Rekap!$D$7:$D$15</c:f>
              <c:numCache>
                <c:formatCode>_-"Rp"* #,##0_-;\-"Rp"* #,##0_-;_-"Rp"* "-"_-;_-@_-</c:formatCode>
                <c:ptCount val="8"/>
                <c:pt idx="6">
                  <c:v>14000</c:v>
                </c:pt>
                <c:pt idx="7">
                  <c:v>56000</c:v>
                </c:pt>
              </c:numCache>
            </c:numRef>
          </c:val>
        </c:ser>
        <c:ser>
          <c:idx val="3"/>
          <c:order val="3"/>
          <c:tx>
            <c:strRef>
              <c:f>Rekap!$E$5:$E$6</c:f>
              <c:strCache>
                <c:ptCount val="1"/>
                <c:pt idx="0">
                  <c:v>Kacang Panjang  Ungu</c:v>
                </c:pt>
              </c:strCache>
            </c:strRef>
          </c:tx>
          <c:invertIfNegative val="0"/>
          <c:cat>
            <c:strRef>
              <c:f>Rekap!$A$7:$A$15</c:f>
              <c:strCache>
                <c:ptCount val="8"/>
                <c:pt idx="0">
                  <c:v>May</c:v>
                </c:pt>
                <c:pt idx="1">
                  <c:v>Jun</c:v>
                </c:pt>
                <c:pt idx="2">
                  <c:v>Jul</c:v>
                </c:pt>
                <c:pt idx="3">
                  <c:v>Aug</c:v>
                </c:pt>
                <c:pt idx="4">
                  <c:v>Sep</c:v>
                </c:pt>
                <c:pt idx="5">
                  <c:v>Oct</c:v>
                </c:pt>
                <c:pt idx="6">
                  <c:v>Nov</c:v>
                </c:pt>
                <c:pt idx="7">
                  <c:v>Dec</c:v>
                </c:pt>
              </c:strCache>
            </c:strRef>
          </c:cat>
          <c:val>
            <c:numRef>
              <c:f>Rekap!$E$7:$E$15</c:f>
              <c:numCache>
                <c:formatCode>_-"Rp"* #,##0_-;\-"Rp"* #,##0_-;_-"Rp"* "-"_-;_-@_-</c:formatCode>
                <c:ptCount val="8"/>
                <c:pt idx="6">
                  <c:v>23000</c:v>
                </c:pt>
              </c:numCache>
            </c:numRef>
          </c:val>
        </c:ser>
        <c:ser>
          <c:idx val="4"/>
          <c:order val="4"/>
          <c:tx>
            <c:strRef>
              <c:f>Rekap!$F$5:$F$6</c:f>
              <c:strCache>
                <c:ptCount val="1"/>
                <c:pt idx="0">
                  <c:v>Kacang Panjang Hijau</c:v>
                </c:pt>
              </c:strCache>
            </c:strRef>
          </c:tx>
          <c:invertIfNegative val="0"/>
          <c:cat>
            <c:strRef>
              <c:f>Rekap!$A$7:$A$15</c:f>
              <c:strCache>
                <c:ptCount val="8"/>
                <c:pt idx="0">
                  <c:v>May</c:v>
                </c:pt>
                <c:pt idx="1">
                  <c:v>Jun</c:v>
                </c:pt>
                <c:pt idx="2">
                  <c:v>Jul</c:v>
                </c:pt>
                <c:pt idx="3">
                  <c:v>Aug</c:v>
                </c:pt>
                <c:pt idx="4">
                  <c:v>Sep</c:v>
                </c:pt>
                <c:pt idx="5">
                  <c:v>Oct</c:v>
                </c:pt>
                <c:pt idx="6">
                  <c:v>Nov</c:v>
                </c:pt>
                <c:pt idx="7">
                  <c:v>Dec</c:v>
                </c:pt>
              </c:strCache>
            </c:strRef>
          </c:cat>
          <c:val>
            <c:numRef>
              <c:f>Rekap!$F$7:$F$15</c:f>
              <c:numCache>
                <c:formatCode>_-"Rp"* #,##0_-;\-"Rp"* #,##0_-;_-"Rp"* "-"_-;_-@_-</c:formatCode>
                <c:ptCount val="8"/>
                <c:pt idx="5">
                  <c:v>803000</c:v>
                </c:pt>
                <c:pt idx="6">
                  <c:v>179000</c:v>
                </c:pt>
              </c:numCache>
            </c:numRef>
          </c:val>
        </c:ser>
        <c:ser>
          <c:idx val="5"/>
          <c:order val="5"/>
          <c:tx>
            <c:strRef>
              <c:f>Rekap!$G$5:$G$6</c:f>
              <c:strCache>
                <c:ptCount val="1"/>
                <c:pt idx="0">
                  <c:v>Kubis</c:v>
                </c:pt>
              </c:strCache>
            </c:strRef>
          </c:tx>
          <c:invertIfNegative val="0"/>
          <c:cat>
            <c:strRef>
              <c:f>Rekap!$A$7:$A$15</c:f>
              <c:strCache>
                <c:ptCount val="8"/>
                <c:pt idx="0">
                  <c:v>May</c:v>
                </c:pt>
                <c:pt idx="1">
                  <c:v>Jun</c:v>
                </c:pt>
                <c:pt idx="2">
                  <c:v>Jul</c:v>
                </c:pt>
                <c:pt idx="3">
                  <c:v>Aug</c:v>
                </c:pt>
                <c:pt idx="4">
                  <c:v>Sep</c:v>
                </c:pt>
                <c:pt idx="5">
                  <c:v>Oct</c:v>
                </c:pt>
                <c:pt idx="6">
                  <c:v>Nov</c:v>
                </c:pt>
                <c:pt idx="7">
                  <c:v>Dec</c:v>
                </c:pt>
              </c:strCache>
            </c:strRef>
          </c:cat>
          <c:val>
            <c:numRef>
              <c:f>Rekap!$G$7:$G$15</c:f>
              <c:numCache>
                <c:formatCode>_-"Rp"* #,##0_-;\-"Rp"* #,##0_-;_-"Rp"* "-"_-;_-@_-</c:formatCode>
                <c:ptCount val="8"/>
                <c:pt idx="2">
                  <c:v>224000</c:v>
                </c:pt>
                <c:pt idx="3">
                  <c:v>150000</c:v>
                </c:pt>
              </c:numCache>
            </c:numRef>
          </c:val>
        </c:ser>
        <c:ser>
          <c:idx val="6"/>
          <c:order val="6"/>
          <c:tx>
            <c:strRef>
              <c:f>Rekap!$H$5:$H$6</c:f>
              <c:strCache>
                <c:ptCount val="1"/>
                <c:pt idx="0">
                  <c:v>Labu Madu</c:v>
                </c:pt>
              </c:strCache>
            </c:strRef>
          </c:tx>
          <c:invertIfNegative val="0"/>
          <c:cat>
            <c:strRef>
              <c:f>Rekap!$A$7:$A$15</c:f>
              <c:strCache>
                <c:ptCount val="8"/>
                <c:pt idx="0">
                  <c:v>May</c:v>
                </c:pt>
                <c:pt idx="1">
                  <c:v>Jun</c:v>
                </c:pt>
                <c:pt idx="2">
                  <c:v>Jul</c:v>
                </c:pt>
                <c:pt idx="3">
                  <c:v>Aug</c:v>
                </c:pt>
                <c:pt idx="4">
                  <c:v>Sep</c:v>
                </c:pt>
                <c:pt idx="5">
                  <c:v>Oct</c:v>
                </c:pt>
                <c:pt idx="6">
                  <c:v>Nov</c:v>
                </c:pt>
                <c:pt idx="7">
                  <c:v>Dec</c:v>
                </c:pt>
              </c:strCache>
            </c:strRef>
          </c:cat>
          <c:val>
            <c:numRef>
              <c:f>Rekap!$H$7:$H$15</c:f>
              <c:numCache>
                <c:formatCode>_-"Rp"* #,##0_-;\-"Rp"* #,##0_-;_-"Rp"* "-"_-;_-@_-</c:formatCode>
                <c:ptCount val="8"/>
                <c:pt idx="1">
                  <c:v>60000</c:v>
                </c:pt>
                <c:pt idx="2">
                  <c:v>959000</c:v>
                </c:pt>
                <c:pt idx="3">
                  <c:v>1005000</c:v>
                </c:pt>
                <c:pt idx="4">
                  <c:v>265000</c:v>
                </c:pt>
              </c:numCache>
            </c:numRef>
          </c:val>
        </c:ser>
        <c:ser>
          <c:idx val="7"/>
          <c:order val="7"/>
          <c:tx>
            <c:strRef>
              <c:f>Rekap!$I$5:$I$6</c:f>
              <c:strCache>
                <c:ptCount val="1"/>
                <c:pt idx="0">
                  <c:v>Paria</c:v>
                </c:pt>
              </c:strCache>
            </c:strRef>
          </c:tx>
          <c:invertIfNegative val="0"/>
          <c:cat>
            <c:strRef>
              <c:f>Rekap!$A$7:$A$15</c:f>
              <c:strCache>
                <c:ptCount val="8"/>
                <c:pt idx="0">
                  <c:v>May</c:v>
                </c:pt>
                <c:pt idx="1">
                  <c:v>Jun</c:v>
                </c:pt>
                <c:pt idx="2">
                  <c:v>Jul</c:v>
                </c:pt>
                <c:pt idx="3">
                  <c:v>Aug</c:v>
                </c:pt>
                <c:pt idx="4">
                  <c:v>Sep</c:v>
                </c:pt>
                <c:pt idx="5">
                  <c:v>Oct</c:v>
                </c:pt>
                <c:pt idx="6">
                  <c:v>Nov</c:v>
                </c:pt>
                <c:pt idx="7">
                  <c:v>Dec</c:v>
                </c:pt>
              </c:strCache>
            </c:strRef>
          </c:cat>
          <c:val>
            <c:numRef>
              <c:f>Rekap!$I$7:$I$15</c:f>
              <c:numCache>
                <c:formatCode>_-"Rp"* #,##0_-;\-"Rp"* #,##0_-;_-"Rp"* "-"_-;_-@_-</c:formatCode>
                <c:ptCount val="8"/>
                <c:pt idx="0">
                  <c:v>195000</c:v>
                </c:pt>
                <c:pt idx="1">
                  <c:v>279000</c:v>
                </c:pt>
                <c:pt idx="2">
                  <c:v>253800</c:v>
                </c:pt>
              </c:numCache>
            </c:numRef>
          </c:val>
        </c:ser>
        <c:ser>
          <c:idx val="8"/>
          <c:order val="8"/>
          <c:tx>
            <c:strRef>
              <c:f>Rekap!$J$5:$J$6</c:f>
              <c:strCache>
                <c:ptCount val="1"/>
                <c:pt idx="0">
                  <c:v>Terong Ungu</c:v>
                </c:pt>
              </c:strCache>
            </c:strRef>
          </c:tx>
          <c:invertIfNegative val="0"/>
          <c:cat>
            <c:strRef>
              <c:f>Rekap!$A$7:$A$15</c:f>
              <c:strCache>
                <c:ptCount val="8"/>
                <c:pt idx="0">
                  <c:v>May</c:v>
                </c:pt>
                <c:pt idx="1">
                  <c:v>Jun</c:v>
                </c:pt>
                <c:pt idx="2">
                  <c:v>Jul</c:v>
                </c:pt>
                <c:pt idx="3">
                  <c:v>Aug</c:v>
                </c:pt>
                <c:pt idx="4">
                  <c:v>Sep</c:v>
                </c:pt>
                <c:pt idx="5">
                  <c:v>Oct</c:v>
                </c:pt>
                <c:pt idx="6">
                  <c:v>Nov</c:v>
                </c:pt>
                <c:pt idx="7">
                  <c:v>Dec</c:v>
                </c:pt>
              </c:strCache>
            </c:strRef>
          </c:cat>
          <c:val>
            <c:numRef>
              <c:f>Rekap!$J$7:$J$15</c:f>
              <c:numCache>
                <c:formatCode>_-"Rp"* #,##0_-;\-"Rp"* #,##0_-;_-"Rp"* "-"_-;_-@_-</c:formatCode>
                <c:ptCount val="8"/>
                <c:pt idx="1">
                  <c:v>624000</c:v>
                </c:pt>
                <c:pt idx="2">
                  <c:v>574000</c:v>
                </c:pt>
                <c:pt idx="3">
                  <c:v>306800</c:v>
                </c:pt>
                <c:pt idx="4">
                  <c:v>55000</c:v>
                </c:pt>
                <c:pt idx="5">
                  <c:v>610000</c:v>
                </c:pt>
                <c:pt idx="6">
                  <c:v>1705000</c:v>
                </c:pt>
              </c:numCache>
            </c:numRef>
          </c:val>
        </c:ser>
        <c:ser>
          <c:idx val="9"/>
          <c:order val="9"/>
          <c:tx>
            <c:strRef>
              <c:f>Rekap!$K$5:$K$6</c:f>
              <c:strCache>
                <c:ptCount val="1"/>
                <c:pt idx="0">
                  <c:v>Timun</c:v>
                </c:pt>
              </c:strCache>
            </c:strRef>
          </c:tx>
          <c:invertIfNegative val="0"/>
          <c:cat>
            <c:strRef>
              <c:f>Rekap!$A$7:$A$15</c:f>
              <c:strCache>
                <c:ptCount val="8"/>
                <c:pt idx="0">
                  <c:v>May</c:v>
                </c:pt>
                <c:pt idx="1">
                  <c:v>Jun</c:v>
                </c:pt>
                <c:pt idx="2">
                  <c:v>Jul</c:v>
                </c:pt>
                <c:pt idx="3">
                  <c:v>Aug</c:v>
                </c:pt>
                <c:pt idx="4">
                  <c:v>Sep</c:v>
                </c:pt>
                <c:pt idx="5">
                  <c:v>Oct</c:v>
                </c:pt>
                <c:pt idx="6">
                  <c:v>Nov</c:v>
                </c:pt>
                <c:pt idx="7">
                  <c:v>Dec</c:v>
                </c:pt>
              </c:strCache>
            </c:strRef>
          </c:cat>
          <c:val>
            <c:numRef>
              <c:f>Rekap!$K$7:$K$15</c:f>
              <c:numCache>
                <c:formatCode>_-"Rp"* #,##0_-;\-"Rp"* #,##0_-;_-"Rp"* "-"_-;_-@_-</c:formatCode>
                <c:ptCount val="8"/>
                <c:pt idx="5">
                  <c:v>96500</c:v>
                </c:pt>
                <c:pt idx="6">
                  <c:v>981000</c:v>
                </c:pt>
              </c:numCache>
            </c:numRef>
          </c:val>
        </c:ser>
        <c:ser>
          <c:idx val="10"/>
          <c:order val="10"/>
          <c:tx>
            <c:strRef>
              <c:f>Rekap!$L$5:$L$6</c:f>
              <c:strCache>
                <c:ptCount val="1"/>
                <c:pt idx="0">
                  <c:v>Tomat</c:v>
                </c:pt>
              </c:strCache>
            </c:strRef>
          </c:tx>
          <c:invertIfNegative val="0"/>
          <c:cat>
            <c:strRef>
              <c:f>Rekap!$A$7:$A$15</c:f>
              <c:strCache>
                <c:ptCount val="8"/>
                <c:pt idx="0">
                  <c:v>May</c:v>
                </c:pt>
                <c:pt idx="1">
                  <c:v>Jun</c:v>
                </c:pt>
                <c:pt idx="2">
                  <c:v>Jul</c:v>
                </c:pt>
                <c:pt idx="3">
                  <c:v>Aug</c:v>
                </c:pt>
                <c:pt idx="4">
                  <c:v>Sep</c:v>
                </c:pt>
                <c:pt idx="5">
                  <c:v>Oct</c:v>
                </c:pt>
                <c:pt idx="6">
                  <c:v>Nov</c:v>
                </c:pt>
                <c:pt idx="7">
                  <c:v>Dec</c:v>
                </c:pt>
              </c:strCache>
            </c:strRef>
          </c:cat>
          <c:val>
            <c:numRef>
              <c:f>Rekap!$L$7:$L$15</c:f>
              <c:numCache>
                <c:formatCode>_-"Rp"* #,##0_-;\-"Rp"* #,##0_-;_-"Rp"* "-"_-;_-@_-</c:formatCode>
                <c:ptCount val="8"/>
                <c:pt idx="1">
                  <c:v>735000</c:v>
                </c:pt>
                <c:pt idx="4">
                  <c:v>5000</c:v>
                </c:pt>
                <c:pt idx="5">
                  <c:v>1652000</c:v>
                </c:pt>
                <c:pt idx="6">
                  <c:v>800500</c:v>
                </c:pt>
              </c:numCache>
            </c:numRef>
          </c:val>
        </c:ser>
        <c:ser>
          <c:idx val="11"/>
          <c:order val="11"/>
          <c:tx>
            <c:strRef>
              <c:f>Rekap!$M$5:$M$6</c:f>
              <c:strCache>
                <c:ptCount val="1"/>
                <c:pt idx="0">
                  <c:v>Cabai</c:v>
                </c:pt>
              </c:strCache>
            </c:strRef>
          </c:tx>
          <c:invertIfNegative val="0"/>
          <c:cat>
            <c:strRef>
              <c:f>Rekap!$A$7:$A$15</c:f>
              <c:strCache>
                <c:ptCount val="8"/>
                <c:pt idx="0">
                  <c:v>May</c:v>
                </c:pt>
                <c:pt idx="1">
                  <c:v>Jun</c:v>
                </c:pt>
                <c:pt idx="2">
                  <c:v>Jul</c:v>
                </c:pt>
                <c:pt idx="3">
                  <c:v>Aug</c:v>
                </c:pt>
                <c:pt idx="4">
                  <c:v>Sep</c:v>
                </c:pt>
                <c:pt idx="5">
                  <c:v>Oct</c:v>
                </c:pt>
                <c:pt idx="6">
                  <c:v>Nov</c:v>
                </c:pt>
                <c:pt idx="7">
                  <c:v>Dec</c:v>
                </c:pt>
              </c:strCache>
            </c:strRef>
          </c:cat>
          <c:val>
            <c:numRef>
              <c:f>Rekap!$M$7:$M$15</c:f>
              <c:numCache>
                <c:formatCode>_-"Rp"* #,##0_-;\-"Rp"* #,##0_-;_-"Rp"* "-"_-;_-@_-</c:formatCode>
                <c:ptCount val="8"/>
                <c:pt idx="7">
                  <c:v>112500</c:v>
                </c:pt>
              </c:numCache>
            </c:numRef>
          </c:val>
        </c:ser>
        <c:dLbls>
          <c:showLegendKey val="0"/>
          <c:showVal val="0"/>
          <c:showCatName val="0"/>
          <c:showSerName val="0"/>
          <c:showPercent val="0"/>
          <c:showBubbleSize val="0"/>
        </c:dLbls>
        <c:gapWidth val="100"/>
        <c:axId val="85321984"/>
        <c:axId val="85327872"/>
      </c:barChart>
      <c:catAx>
        <c:axId val="85321984"/>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85327872"/>
        <c:crosses val="autoZero"/>
        <c:auto val="1"/>
        <c:lblAlgn val="ctr"/>
        <c:lblOffset val="100"/>
        <c:noMultiLvlLbl val="0"/>
      </c:catAx>
      <c:valAx>
        <c:axId val="85327872"/>
        <c:scaling>
          <c:orientation val="minMax"/>
        </c:scaling>
        <c:delete val="0"/>
        <c:axPos val="l"/>
        <c:numFmt formatCode="_-&quot;Rp&quot;* #,##0_-;\-&quot;Rp&quot;* #,##0_-;_-&quot;Rp&quot;* &quot;-&quot;_-;_-@_-" sourceLinked="1"/>
        <c:majorTickMark val="none"/>
        <c:minorTickMark val="none"/>
        <c:tickLblPos val="nextTo"/>
        <c:txPr>
          <a:bodyPr rot="-60000000" vert="horz"/>
          <a:lstStyle/>
          <a:p>
            <a:pPr>
              <a:defRPr/>
            </a:pPr>
            <a:endParaRPr lang="en-US"/>
          </a:p>
        </c:txPr>
        <c:crossAx val="85321984"/>
        <c:crosses val="autoZero"/>
        <c:crossBetween val="between"/>
      </c:valAx>
    </c:plotArea>
    <c:legend>
      <c:legendPos val="r"/>
      <c:layout>
        <c:manualLayout>
          <c:xMode val="edge"/>
          <c:yMode val="edge"/>
          <c:x val="0.85225910392062976"/>
          <c:y val="2.2670063562897268E-2"/>
          <c:w val="0.13991155516191939"/>
          <c:h val="0.92288506490665567"/>
        </c:manualLayout>
      </c:layout>
      <c:overlay val="0"/>
      <c:txPr>
        <a:bodyPr rot="0" vert="horz"/>
        <a:lstStyle/>
        <a:p>
          <a:pPr>
            <a:defRPr/>
          </a:pPr>
          <a:endParaRPr lang="en-US"/>
        </a:p>
      </c:txPr>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[Dashboard Analisa Penjualan Produk Pertanian Menggunakan Excel.xlsx]Rekap!Komoditas</c:name>
    <c:fmtId val="8"/>
  </c:pivotSource>
  <c:chart>
    <c:title>
      <c:tx>
        <c:rich>
          <a:bodyPr rot="0" vert="horz"/>
          <a:lstStyle/>
          <a:p>
            <a:pPr>
              <a:defRPr/>
            </a:pPr>
            <a:r>
              <a:rPr lang="en-US"/>
              <a:t>Total Pemasukan Penjualan Per Komoditas</a:t>
            </a:r>
          </a:p>
        </c:rich>
      </c:tx>
      <c:layout>
        <c:manualLayout>
          <c:xMode val="edge"/>
          <c:yMode val="edge"/>
          <c:x val="1.7992877878382069E-2"/>
          <c:y val="3.8308467015806619E-2"/>
        </c:manualLayout>
      </c:layout>
      <c:overlay val="0"/>
    </c:title>
    <c:autoTitleDeleted val="0"/>
    <c:pivotFmts>
      <c:pivotFmt>
        <c:idx val="0"/>
      </c:pivotFmt>
      <c:pivotFmt>
        <c:idx val="1"/>
      </c:pivotFmt>
      <c:pivotFmt>
        <c:idx val="2"/>
        <c:dLbl>
          <c:idx val="0"/>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Rekap!$E$30</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Rekap!$D$31:$D$43</c:f>
              <c:strCache>
                <c:ptCount val="12"/>
                <c:pt idx="0">
                  <c:v>Bayam</c:v>
                </c:pt>
                <c:pt idx="1">
                  <c:v>Jagung Manis</c:v>
                </c:pt>
                <c:pt idx="2">
                  <c:v>Jamur</c:v>
                </c:pt>
                <c:pt idx="3">
                  <c:v>Kacang Panjang  Ungu</c:v>
                </c:pt>
                <c:pt idx="4">
                  <c:v>Kacang Panjang Hijau</c:v>
                </c:pt>
                <c:pt idx="5">
                  <c:v>Kubis</c:v>
                </c:pt>
                <c:pt idx="6">
                  <c:v>Labu Madu</c:v>
                </c:pt>
                <c:pt idx="7">
                  <c:v>Paria</c:v>
                </c:pt>
                <c:pt idx="8">
                  <c:v>Terong Ungu</c:v>
                </c:pt>
                <c:pt idx="9">
                  <c:v>Timun</c:v>
                </c:pt>
                <c:pt idx="10">
                  <c:v>Tomat</c:v>
                </c:pt>
                <c:pt idx="11">
                  <c:v>Cabai</c:v>
                </c:pt>
              </c:strCache>
            </c:strRef>
          </c:cat>
          <c:val>
            <c:numRef>
              <c:f>Rekap!$E$31:$E$43</c:f>
              <c:numCache>
                <c:formatCode>_-"Rp"* #,##0_-;\-"Rp"* #,##0_-;_-"Rp"* "-"_-;_-@_-</c:formatCode>
                <c:ptCount val="12"/>
                <c:pt idx="0">
                  <c:v>42000</c:v>
                </c:pt>
                <c:pt idx="1">
                  <c:v>1241000</c:v>
                </c:pt>
                <c:pt idx="2">
                  <c:v>70000</c:v>
                </c:pt>
                <c:pt idx="3">
                  <c:v>23000</c:v>
                </c:pt>
                <c:pt idx="4">
                  <c:v>982000</c:v>
                </c:pt>
                <c:pt idx="5">
                  <c:v>374000</c:v>
                </c:pt>
                <c:pt idx="6">
                  <c:v>2289000</c:v>
                </c:pt>
                <c:pt idx="7">
                  <c:v>727800</c:v>
                </c:pt>
                <c:pt idx="8">
                  <c:v>3874800</c:v>
                </c:pt>
                <c:pt idx="9">
                  <c:v>1077500</c:v>
                </c:pt>
                <c:pt idx="10">
                  <c:v>3192500</c:v>
                </c:pt>
                <c:pt idx="11">
                  <c:v>112500</c:v>
                </c:pt>
              </c:numCache>
            </c:numRef>
          </c:val>
          <c:extLst xmlns:c16r2="http://schemas.microsoft.com/office/drawing/2015/06/chart">
            <c:ext xmlns:c16="http://schemas.microsoft.com/office/drawing/2014/chart" uri="{C3380CC4-5D6E-409C-BE32-E72D297353CC}">
              <c16:uniqueId val="{00000000-5CAC-47D2-825A-F10B5A816A00}"/>
            </c:ext>
          </c:extLst>
        </c:ser>
        <c:dLbls>
          <c:showLegendKey val="0"/>
          <c:showVal val="0"/>
          <c:showCatName val="0"/>
          <c:showSerName val="0"/>
          <c:showPercent val="0"/>
          <c:showBubbleSize val="0"/>
        </c:dLbls>
        <c:gapWidth val="182"/>
        <c:axId val="85375232"/>
        <c:axId val="85385216"/>
      </c:barChart>
      <c:catAx>
        <c:axId val="85375232"/>
        <c:scaling>
          <c:orientation val="minMax"/>
        </c:scaling>
        <c:delete val="0"/>
        <c:axPos val="l"/>
        <c:numFmt formatCode="General" sourceLinked="1"/>
        <c:majorTickMark val="none"/>
        <c:minorTickMark val="none"/>
        <c:tickLblPos val="nextTo"/>
        <c:txPr>
          <a:bodyPr rot="-60000000" vert="horz"/>
          <a:lstStyle/>
          <a:p>
            <a:pPr>
              <a:defRPr/>
            </a:pPr>
            <a:endParaRPr lang="en-US"/>
          </a:p>
        </c:txPr>
        <c:crossAx val="85385216"/>
        <c:crosses val="autoZero"/>
        <c:auto val="1"/>
        <c:lblAlgn val="ctr"/>
        <c:lblOffset val="100"/>
        <c:noMultiLvlLbl val="0"/>
      </c:catAx>
      <c:valAx>
        <c:axId val="85385216"/>
        <c:scaling>
          <c:orientation val="minMax"/>
        </c:scaling>
        <c:delete val="1"/>
        <c:axPos val="b"/>
        <c:numFmt formatCode="_-&quot;Rp&quot;* #,##0_-;\-&quot;Rp&quot;* #,##0_-;_-&quot;Rp&quot;* &quot;-&quot;_-;_-@_-" sourceLinked="1"/>
        <c:majorTickMark val="none"/>
        <c:minorTickMark val="none"/>
        <c:tickLblPos val="nextTo"/>
        <c:crossAx val="85375232"/>
        <c:crosses val="autoZero"/>
        <c:crossBetween val="between"/>
      </c:valAx>
    </c:plotArea>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Analisa Penjualan Produk Pertanian Menggunakan Excel.xlsx]Rekap!Pie</c:name>
    <c:fmtId val="3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s>
    <c:plotArea>
      <c:layout/>
      <c:pieChart>
        <c:varyColors val="1"/>
        <c:ser>
          <c:idx val="0"/>
          <c:order val="0"/>
          <c:tx>
            <c:strRef>
              <c:f>Rekap!$E$45</c:f>
              <c:strCache>
                <c:ptCount val="1"/>
                <c:pt idx="0">
                  <c:v>Total</c:v>
                </c:pt>
              </c:strCache>
            </c:strRef>
          </c:tx>
          <c:dPt>
            <c:idx val="0"/>
            <c:bubble3D val="0"/>
            <c:extLst xmlns:c16r2="http://schemas.microsoft.com/office/drawing/2015/06/chart">
              <c:ext xmlns:c16="http://schemas.microsoft.com/office/drawing/2014/chart" uri="{C3380CC4-5D6E-409C-BE32-E72D297353CC}">
                <c16:uniqueId val="{00000001-2B6F-4399-B973-9CA9E1E6E510}"/>
              </c:ext>
            </c:extLst>
          </c:dPt>
          <c:dPt>
            <c:idx val="1"/>
            <c:bubble3D val="0"/>
            <c:extLst xmlns:c16r2="http://schemas.microsoft.com/office/drawing/2015/06/chart">
              <c:ext xmlns:c16="http://schemas.microsoft.com/office/drawing/2014/chart" uri="{C3380CC4-5D6E-409C-BE32-E72D297353CC}">
                <c16:uniqueId val="{00000003-2B6F-4399-B973-9CA9E1E6E510}"/>
              </c:ext>
            </c:extLst>
          </c:dPt>
          <c:cat>
            <c:strRef>
              <c:f>Rekap!$D$46:$D$48</c:f>
              <c:strCache>
                <c:ptCount val="2"/>
                <c:pt idx="0">
                  <c:v>Konsumen Akhir</c:v>
                </c:pt>
                <c:pt idx="1">
                  <c:v>Reseller</c:v>
                </c:pt>
              </c:strCache>
            </c:strRef>
          </c:cat>
          <c:val>
            <c:numRef>
              <c:f>Rekap!$E$46:$E$48</c:f>
              <c:numCache>
                <c:formatCode>_-"Rp"* #,##0_-;\-"Rp"* #,##0_-;_-"Rp"* "-"_-;_-@_-</c:formatCode>
                <c:ptCount val="2"/>
                <c:pt idx="0">
                  <c:v>1623000</c:v>
                </c:pt>
                <c:pt idx="1">
                  <c:v>12383100</c:v>
                </c:pt>
              </c:numCache>
            </c:numRef>
          </c:val>
          <c:extLst xmlns:c16r2="http://schemas.microsoft.com/office/drawing/2015/06/chart">
            <c:ext xmlns:c16="http://schemas.microsoft.com/office/drawing/2014/chart" uri="{C3380CC4-5D6E-409C-BE32-E72D297353CC}">
              <c16:uniqueId val="{00000004-2B6F-4399-B973-9CA9E1E6E510}"/>
            </c:ext>
          </c:extLst>
        </c:ser>
        <c:ser>
          <c:idx val="1"/>
          <c:order val="1"/>
          <c:tx>
            <c:strRef>
              <c:f>Rekap!$F$45</c:f>
              <c:strCache>
                <c:ptCount val="1"/>
                <c:pt idx="0">
                  <c:v>Persentasi</c:v>
                </c:pt>
              </c:strCache>
            </c:strRef>
          </c:tx>
          <c:dPt>
            <c:idx val="0"/>
            <c:bubble3D val="0"/>
            <c:extLst xmlns:c16r2="http://schemas.microsoft.com/office/drawing/2015/06/chart">
              <c:ext xmlns:c16="http://schemas.microsoft.com/office/drawing/2014/chart" uri="{C3380CC4-5D6E-409C-BE32-E72D297353CC}">
                <c16:uniqueId val="{00000006-2B6F-4399-B973-9CA9E1E6E510}"/>
              </c:ext>
            </c:extLst>
          </c:dPt>
          <c:dPt>
            <c:idx val="1"/>
            <c:bubble3D val="0"/>
            <c:extLst xmlns:c16r2="http://schemas.microsoft.com/office/drawing/2015/06/chart">
              <c:ext xmlns:c16="http://schemas.microsoft.com/office/drawing/2014/chart" uri="{C3380CC4-5D6E-409C-BE32-E72D297353CC}">
                <c16:uniqueId val="{00000008-2B6F-4399-B973-9CA9E1E6E510}"/>
              </c:ext>
            </c:extLst>
          </c:dPt>
          <c:cat>
            <c:strRef>
              <c:f>Rekap!$D$46:$D$48</c:f>
              <c:strCache>
                <c:ptCount val="2"/>
                <c:pt idx="0">
                  <c:v>Konsumen Akhir</c:v>
                </c:pt>
                <c:pt idx="1">
                  <c:v>Reseller</c:v>
                </c:pt>
              </c:strCache>
            </c:strRef>
          </c:cat>
          <c:val>
            <c:numRef>
              <c:f>Rekap!$F$46:$F$48</c:f>
              <c:numCache>
                <c:formatCode>0.00%</c:formatCode>
                <c:ptCount val="2"/>
                <c:pt idx="0">
                  <c:v>0.11587808169297663</c:v>
                </c:pt>
                <c:pt idx="1">
                  <c:v>0.88412191830702336</c:v>
                </c:pt>
              </c:numCache>
            </c:numRef>
          </c:val>
          <c:extLst xmlns:c16r2="http://schemas.microsoft.com/office/drawing/2015/06/chart">
            <c:ext xmlns:c16="http://schemas.microsoft.com/office/drawing/2014/chart" uri="{C3380CC4-5D6E-409C-BE32-E72D297353CC}">
              <c16:uniqueId val="{00000009-2B6F-4399-B973-9CA9E1E6E510}"/>
            </c:ext>
          </c:extLst>
        </c:ser>
        <c:dLbls>
          <c:showLegendKey val="0"/>
          <c:showVal val="0"/>
          <c:showCatName val="0"/>
          <c:showSerName val="0"/>
          <c:showPercent val="0"/>
          <c:showBubbleSize val="0"/>
          <c:showLeaderLines val="1"/>
        </c:dLbls>
        <c:firstSliceAng val="288"/>
      </c:pieChart>
    </c:plotArea>
    <c:plotVisOnly val="1"/>
    <c:dispBlanksAs val="gap"/>
    <c:showDLblsOverMax val="0"/>
  </c:chart>
  <c:printSettings>
    <c:headerFooter/>
    <c:pageMargins b="0.75" l="0.7" r="0.7" t="0.75" header="0.3" footer="0.3"/>
    <c:pageSetup/>
  </c:printSettings>
  <c:userShapes r:id="rId1"/>
  <c:extLst xmlns:c16r2="http://schemas.microsoft.com/office/drawing/2015/06/chart">
    <c:ext xmlns:c14="http://schemas.microsoft.com/office/drawing/2007/8/2/chart" uri="{781A3756-C4B2-4CAC-9D66-4F8BD8637D16}">
      <c14:pivotOptions>
        <c14:dropZoneFilter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246011</xdr:colOff>
      <xdr:row>19</xdr:row>
      <xdr:rowOff>13813</xdr:rowOff>
    </xdr:from>
    <xdr:to>
      <xdr:col>24</xdr:col>
      <xdr:colOff>581395</xdr:colOff>
      <xdr:row>37</xdr:row>
      <xdr:rowOff>12369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418307</xdr:colOff>
      <xdr:row>4</xdr:row>
      <xdr:rowOff>13353</xdr:rowOff>
    </xdr:from>
    <xdr:to>
      <xdr:col>24</xdr:col>
      <xdr:colOff>544285</xdr:colOff>
      <xdr:row>18</xdr:row>
      <xdr:rowOff>96837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408214</xdr:colOff>
      <xdr:row>0</xdr:row>
      <xdr:rowOff>38225</xdr:rowOff>
    </xdr:from>
    <xdr:to>
      <xdr:col>20</xdr:col>
      <xdr:colOff>353786</xdr:colOff>
      <xdr:row>3</xdr:row>
      <xdr:rowOff>108857</xdr:rowOff>
    </xdr:to>
    <mc:AlternateContent xmlns:mc="http://schemas.openxmlformats.org/markup-compatibility/2006" xmlns:a14="http://schemas.microsoft.com/office/drawing/2010/main">
      <mc:Choice Requires="a14">
        <xdr:graphicFrame macro="">
          <xdr:nvGraphicFramePr>
            <xdr:cNvPr id="11" name="Tanggal"/>
            <xdr:cNvGraphicFramePr/>
          </xdr:nvGraphicFramePr>
          <xdr:xfrm>
            <a:off x="0" y="0"/>
            <a:ext cx="0" cy="0"/>
          </xdr:xfrm>
          <a:graphic>
            <a:graphicData uri="http://schemas.microsoft.com/office/drawing/2010/slicer">
              <sle:slicer xmlns:sle="http://schemas.microsoft.com/office/drawing/2010/slicer" name="Tanggal"/>
            </a:graphicData>
          </a:graphic>
        </xdr:graphicFrame>
      </mc:Choice>
      <mc:Fallback xmlns="">
        <xdr:sp macro="" textlink="">
          <xdr:nvSpPr>
            <xdr:cNvPr id="0" name=""/>
            <xdr:cNvSpPr>
              <a:spLocks noTextEdit="1"/>
            </xdr:cNvSpPr>
          </xdr:nvSpPr>
          <xdr:spPr>
            <a:xfrm>
              <a:off x="7933150" y="38225"/>
              <a:ext cx="5241038" cy="9637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35873</xdr:colOff>
      <xdr:row>19</xdr:row>
      <xdr:rowOff>27708</xdr:rowOff>
    </xdr:from>
    <xdr:to>
      <xdr:col>4</xdr:col>
      <xdr:colOff>221426</xdr:colOff>
      <xdr:row>38</xdr:row>
      <xdr:rowOff>0</xdr:rowOff>
    </xdr:to>
    <mc:AlternateContent xmlns:mc="http://schemas.openxmlformats.org/markup-compatibility/2006" xmlns:a14="http://schemas.microsoft.com/office/drawing/2010/main">
      <mc:Choice Requires="a14">
        <xdr:graphicFrame macro="">
          <xdr:nvGraphicFramePr>
            <xdr:cNvPr id="12" name="Komoditas"/>
            <xdr:cNvGraphicFramePr/>
          </xdr:nvGraphicFramePr>
          <xdr:xfrm>
            <a:off x="0" y="0"/>
            <a:ext cx="0" cy="0"/>
          </xdr:xfrm>
          <a:graphic>
            <a:graphicData uri="http://schemas.microsoft.com/office/drawing/2010/slicer">
              <sle:slicer xmlns:sle="http://schemas.microsoft.com/office/drawing/2010/slicer" name="Komoditas"/>
            </a:graphicData>
          </a:graphic>
        </xdr:graphicFrame>
      </mc:Choice>
      <mc:Fallback xmlns="">
        <xdr:sp macro="" textlink="">
          <xdr:nvSpPr>
            <xdr:cNvPr id="0" name=""/>
            <xdr:cNvSpPr>
              <a:spLocks noTextEdit="1"/>
            </xdr:cNvSpPr>
          </xdr:nvSpPr>
          <xdr:spPr>
            <a:xfrm>
              <a:off x="35873" y="3674422"/>
              <a:ext cx="2906982" cy="3333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7146</xdr:rowOff>
    </xdr:from>
    <xdr:to>
      <xdr:col>4</xdr:col>
      <xdr:colOff>222663</xdr:colOff>
      <xdr:row>19</xdr:row>
      <xdr:rowOff>27215</xdr:rowOff>
    </xdr:to>
    <mc:AlternateContent xmlns:mc="http://schemas.openxmlformats.org/markup-compatibility/2006" xmlns:a14="http://schemas.microsoft.com/office/drawing/2010/main">
      <mc:Choice Requires="a14">
        <xdr:graphicFrame macro="">
          <xdr:nvGraphicFramePr>
            <xdr:cNvPr id="13" name="Costumer"/>
            <xdr:cNvGraphicFramePr/>
          </xdr:nvGraphicFramePr>
          <xdr:xfrm>
            <a:off x="0" y="0"/>
            <a:ext cx="0" cy="0"/>
          </xdr:xfrm>
          <a:graphic>
            <a:graphicData uri="http://schemas.microsoft.com/office/drawing/2010/slicer">
              <sle:slicer xmlns:sle="http://schemas.microsoft.com/office/drawing/2010/slicer" name="Costumer"/>
            </a:graphicData>
          </a:graphic>
        </xdr:graphicFrame>
      </mc:Choice>
      <mc:Fallback xmlns="">
        <xdr:sp macro="" textlink="">
          <xdr:nvSpPr>
            <xdr:cNvPr id="0" name=""/>
            <xdr:cNvSpPr>
              <a:spLocks noTextEdit="1"/>
            </xdr:cNvSpPr>
          </xdr:nvSpPr>
          <xdr:spPr>
            <a:xfrm>
              <a:off x="0" y="897794"/>
              <a:ext cx="2919351" cy="2862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356258</xdr:colOff>
      <xdr:row>0</xdr:row>
      <xdr:rowOff>47161</xdr:rowOff>
    </xdr:from>
    <xdr:to>
      <xdr:col>12</xdr:col>
      <xdr:colOff>272143</xdr:colOff>
      <xdr:row>3</xdr:row>
      <xdr:rowOff>136071</xdr:rowOff>
    </xdr:to>
    <mc:AlternateContent xmlns:mc="http://schemas.openxmlformats.org/markup-compatibility/2006" xmlns:a14="http://schemas.microsoft.com/office/drawing/2010/main">
      <mc:Choice Requires="a14">
        <xdr:graphicFrame macro="">
          <xdr:nvGraphicFramePr>
            <xdr:cNvPr id="14" name="Validation"/>
            <xdr:cNvGraphicFramePr/>
          </xdr:nvGraphicFramePr>
          <xdr:xfrm>
            <a:off x="0" y="0"/>
            <a:ext cx="0" cy="0"/>
          </xdr:xfrm>
          <a:graphic>
            <a:graphicData uri="http://schemas.microsoft.com/office/drawing/2010/slicer">
              <sle:slicer xmlns:sle="http://schemas.microsoft.com/office/drawing/2010/slicer" name="Validation"/>
            </a:graphicData>
          </a:graphic>
        </xdr:graphicFrame>
      </mc:Choice>
      <mc:Fallback xmlns="">
        <xdr:sp macro="" textlink="">
          <xdr:nvSpPr>
            <xdr:cNvPr id="0" name=""/>
            <xdr:cNvSpPr>
              <a:spLocks noTextEdit="1"/>
            </xdr:cNvSpPr>
          </xdr:nvSpPr>
          <xdr:spPr>
            <a:xfrm>
              <a:off x="6504213" y="47161"/>
              <a:ext cx="1412669" cy="954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114269</xdr:colOff>
      <xdr:row>0</xdr:row>
      <xdr:rowOff>41935</xdr:rowOff>
    </xdr:from>
    <xdr:to>
      <xdr:col>9</xdr:col>
      <xdr:colOff>185552</xdr:colOff>
      <xdr:row>3</xdr:row>
      <xdr:rowOff>136071</xdr:rowOff>
    </xdr:to>
    <mc:AlternateContent xmlns:mc="http://schemas.openxmlformats.org/markup-compatibility/2006" xmlns:a14="http://schemas.microsoft.com/office/drawing/2010/main">
      <mc:Choice Requires="a14">
        <xdr:graphicFrame macro="">
          <xdr:nvGraphicFramePr>
            <xdr:cNvPr id="15" name="Keterangan"/>
            <xdr:cNvGraphicFramePr/>
          </xdr:nvGraphicFramePr>
          <xdr:xfrm>
            <a:off x="0" y="0"/>
            <a:ext cx="0" cy="0"/>
          </xdr:xfrm>
          <a:graphic>
            <a:graphicData uri="http://schemas.microsoft.com/office/drawing/2010/slicer">
              <sle:slicer xmlns:sle="http://schemas.microsoft.com/office/drawing/2010/slicer" name="Keterangan"/>
            </a:graphicData>
          </a:graphic>
        </xdr:graphicFrame>
      </mc:Choice>
      <mc:Fallback xmlns="">
        <xdr:sp macro="" textlink="">
          <xdr:nvSpPr>
            <xdr:cNvPr id="0" name=""/>
            <xdr:cNvSpPr>
              <a:spLocks noTextEdit="1"/>
            </xdr:cNvSpPr>
          </xdr:nvSpPr>
          <xdr:spPr>
            <a:xfrm>
              <a:off x="5049951" y="41935"/>
              <a:ext cx="1419628" cy="960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19</xdr:row>
      <xdr:rowOff>12370</xdr:rowOff>
    </xdr:from>
    <xdr:to>
      <xdr:col>14</xdr:col>
      <xdr:colOff>185552</xdr:colOff>
      <xdr:row>36</xdr:row>
      <xdr:rowOff>173181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xdr:colOff>
      <xdr:row>4</xdr:row>
      <xdr:rowOff>12371</xdr:rowOff>
    </xdr:from>
    <xdr:to>
      <xdr:col>11</xdr:col>
      <xdr:colOff>371104</xdr:colOff>
      <xdr:row>18</xdr:row>
      <xdr:rowOff>98961</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0.02895</cdr:x>
      <cdr:y>0.08756</cdr:y>
    </cdr:from>
    <cdr:to>
      <cdr:x>0.31053</cdr:x>
      <cdr:y>0.34101</cdr:y>
    </cdr:to>
    <cdr:sp macro="" textlink="Rekap!$D$50">
      <cdr:nvSpPr>
        <cdr:cNvPr id="2" name="TextBox 1"/>
        <cdr:cNvSpPr txBox="1"/>
      </cdr:nvSpPr>
      <cdr:spPr>
        <a:xfrm xmlns:a="http://schemas.openxmlformats.org/drawingml/2006/main">
          <a:off x="136070" y="235032"/>
          <a:ext cx="1323604" cy="6803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167C5EC2-B66A-4DC6-BF18-6EBD631959D3}" type="TxLink">
            <a:rPr lang="en-US" sz="1200" b="1" i="0" u="none" strike="noStrike">
              <a:solidFill>
                <a:schemeClr val="accent1">
                  <a:lumMod val="50000"/>
                </a:schemeClr>
              </a:solidFill>
              <a:effectLst/>
              <a:latin typeface="Calibri"/>
              <a:cs typeface="Calibri"/>
            </a:rPr>
            <a:pPr/>
            <a:t>Konsumen Akhir
Rp 1623000.
12%</a:t>
          </a:fld>
          <a:endParaRPr lang="en-US" sz="1400" b="1">
            <a:solidFill>
              <a:schemeClr val="accent1">
                <a:lumMod val="50000"/>
              </a:schemeClr>
            </a:solidFill>
          </a:endParaRPr>
        </a:p>
      </cdr:txBody>
    </cdr:sp>
  </cdr:relSizeAnchor>
  <cdr:relSizeAnchor xmlns:cdr="http://schemas.openxmlformats.org/drawingml/2006/chartDrawing">
    <cdr:from>
      <cdr:x>0.71579</cdr:x>
      <cdr:y>0.67742</cdr:y>
    </cdr:from>
    <cdr:to>
      <cdr:x>0.98158</cdr:x>
      <cdr:y>0.92627</cdr:y>
    </cdr:to>
    <cdr:sp macro="" textlink="Rekap!$D$51">
      <cdr:nvSpPr>
        <cdr:cNvPr id="5" name="TextBox 4"/>
        <cdr:cNvSpPr txBox="1"/>
      </cdr:nvSpPr>
      <cdr:spPr>
        <a:xfrm xmlns:a="http://schemas.openxmlformats.org/drawingml/2006/main">
          <a:off x="3364674" y="1818408"/>
          <a:ext cx="1249383" cy="6679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3E552529-1871-4B5D-ABEA-297998A7E1FB}" type="TxLink">
            <a:rPr lang="en-US" sz="1200" b="1" i="0" u="none" strike="noStrike">
              <a:solidFill>
                <a:schemeClr val="accent1">
                  <a:lumMod val="75000"/>
                </a:schemeClr>
              </a:solidFill>
              <a:latin typeface="Calibri"/>
              <a:cs typeface="Calibri"/>
            </a:rPr>
            <a:pPr/>
            <a:t>Reseller
Rp 12383100.
88%</a:t>
          </a:fld>
          <a:endParaRPr lang="en-US" sz="1400" b="1">
            <a:solidFill>
              <a:schemeClr val="accent1">
                <a:lumMod val="75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bie" refreshedDate="44736.735131134257" createdVersion="5" refreshedVersion="4" minRefreshableVersion="3" recordCount="211">
  <cacheSource type="worksheet">
    <worksheetSource name="Datasayur"/>
  </cacheSource>
  <cacheFields count="9">
    <cacheField name="Tanggal" numFmtId="14">
      <sharedItems containsSemiMixedTypes="0" containsNonDate="0" containsDate="1" containsString="0" minDate="2021-05-20T00:00:00" maxDate="2021-12-13T00:00:00" count="89">
        <d v="2021-05-20T00:00:00"/>
        <d v="2021-05-21T00:00:00"/>
        <d v="2021-05-22T00:00:00"/>
        <d v="2021-05-23T00:00:00"/>
        <d v="2021-05-25T00:00:00"/>
        <d v="2021-05-26T00:00:00"/>
        <d v="2021-05-27T00:00:00"/>
        <d v="2021-05-30T00:00:00"/>
        <d v="2021-05-31T00:00:00"/>
        <d v="2021-06-01T00:00:00"/>
        <d v="2021-06-02T00:00:00"/>
        <d v="2021-06-07T00:00:00"/>
        <d v="2021-06-08T00:00:00"/>
        <d v="2021-06-11T00:00:00"/>
        <d v="2021-06-13T00:00:00"/>
        <d v="2021-06-14T00:00:00"/>
        <d v="2021-06-15T00:00:00"/>
        <d v="2021-06-16T00:00:00"/>
        <d v="2021-06-17T00:00:00"/>
        <d v="2021-06-18T00:00:00"/>
        <d v="2021-06-20T00:00:00"/>
        <d v="2021-06-21T00:00:00"/>
        <d v="2021-06-22T00:00:00"/>
        <d v="2021-06-23T00:00:00"/>
        <d v="2021-06-25T00:00:00"/>
        <d v="2021-06-26T00:00:00"/>
        <d v="2021-06-29T00:00:00"/>
        <d v="2021-06-30T00:00:00"/>
        <d v="2021-07-01T00:00:00"/>
        <d v="2021-07-02T00:00:00"/>
        <d v="2021-07-03T00:00:00"/>
        <d v="2021-07-05T00:00:00"/>
        <d v="2021-07-06T00:00:00"/>
        <d v="2021-07-07T00:00:00"/>
        <d v="2021-07-11T00:00:00"/>
        <d v="2021-07-12T00:00:00"/>
        <d v="2021-07-14T00:00:00"/>
        <d v="2021-07-18T00:00:00"/>
        <d v="2021-07-19T00:00:00"/>
        <d v="2021-07-21T00:00:00"/>
        <d v="2021-07-22T00:00:00"/>
        <d v="2021-07-23T00:00:00"/>
        <d v="2021-07-24T00:00:00"/>
        <d v="2021-07-25T00:00:00"/>
        <d v="2021-07-29T00:00:00"/>
        <d v="2021-08-01T00:00:00"/>
        <d v="2021-08-03T00:00:00"/>
        <d v="2021-08-09T00:00:00"/>
        <d v="2021-08-11T00:00:00"/>
        <d v="2021-08-13T00:00:00"/>
        <d v="2021-08-14T00:00:00"/>
        <d v="2021-08-19T00:00:00"/>
        <d v="2021-08-29T00:00:00"/>
        <d v="2021-09-05T00:00:00"/>
        <d v="2021-09-22T00:00:00"/>
        <d v="2021-10-04T00:00:00"/>
        <d v="2021-10-06T00:00:00"/>
        <d v="2021-10-08T00:00:00"/>
        <d v="2021-10-09T00:00:00"/>
        <d v="2021-10-11T00:00:00"/>
        <d v="2021-10-12T00:00:00"/>
        <d v="2021-10-13T00:00:00"/>
        <d v="2021-10-15T00:00:00"/>
        <d v="2021-10-17T00:00:00"/>
        <d v="2021-10-19T00:00:00"/>
        <d v="2021-10-21T00:00:00"/>
        <d v="2021-10-23T00:00:00"/>
        <d v="2021-10-25T00:00:00"/>
        <d v="2021-10-28T00:00:00"/>
        <d v="2021-10-30T00:00:00"/>
        <d v="2021-11-03T00:00:00"/>
        <d v="2021-11-04T00:00:00"/>
        <d v="2021-11-05T00:00:00"/>
        <d v="2021-11-07T00:00:00"/>
        <d v="2021-11-09T00:00:00"/>
        <d v="2021-11-11T00:00:00"/>
        <d v="2021-11-13T00:00:00"/>
        <d v="2021-11-15T00:00:00"/>
        <d v="2021-11-16T00:00:00"/>
        <d v="2021-11-17T00:00:00"/>
        <d v="2021-11-19T00:00:00"/>
        <d v="2021-11-21T00:00:00"/>
        <d v="2021-11-23T00:00:00"/>
        <d v="2021-11-25T00:00:00"/>
        <d v="2021-11-27T00:00:00"/>
        <d v="2021-12-08T00:00:00"/>
        <d v="2021-12-09T00:00:00"/>
        <d v="2021-12-10T00:00:00"/>
        <d v="2021-12-12T00:00:00"/>
      </sharedItems>
      <fieldGroup base="0">
        <rangePr groupBy="months" startDate="2021-05-20T00:00:00" endDate="2021-12-13T00:00:00"/>
        <groupItems count="14">
          <s v="&lt;5/20/2021"/>
          <s v="Jan"/>
          <s v="Feb"/>
          <s v="Mar"/>
          <s v="Apr"/>
          <s v="May"/>
          <s v="Jun"/>
          <s v="Jul"/>
          <s v="Aug"/>
          <s v="Sep"/>
          <s v="Oct"/>
          <s v="Nov"/>
          <s v="Dec"/>
          <s v="&gt;12/13/2021"/>
        </groupItems>
      </fieldGroup>
    </cacheField>
    <cacheField name="Komoditas" numFmtId="0">
      <sharedItems count="12">
        <s v="Bayam"/>
        <s v="Paria"/>
        <s v="Terong Ungu"/>
        <s v="Tomat"/>
        <s v="Labu Madu"/>
        <s v="Kubis"/>
        <s v="Kacang Panjang Hijau"/>
        <s v="Timun"/>
        <s v="Kacang Panjang  Ungu"/>
        <s v="Jagung Manis"/>
        <s v="Jamur"/>
        <s v="Cabai"/>
      </sharedItems>
    </cacheField>
    <cacheField name="Jumlah" numFmtId="4">
      <sharedItems containsSemiMixedTypes="0" containsString="0" containsNumber="1" minValue="0.25" maxValue="150"/>
    </cacheField>
    <cacheField name="Satuan" numFmtId="4">
      <sharedItems count="2">
        <s v="Kg"/>
        <s v="Buah"/>
      </sharedItems>
    </cacheField>
    <cacheField name="Harga per satuan (Rp)" numFmtId="0">
      <sharedItems containsSemiMixedTypes="0" containsString="0" containsNumber="1" containsInteger="1" minValue="1500" maxValue="75000"/>
    </cacheField>
    <cacheField name="Total (Rp)" numFmtId="3">
      <sharedItems containsSemiMixedTypes="0" containsString="0" containsNumber="1" containsInteger="1" minValue="4000" maxValue="792500"/>
    </cacheField>
    <cacheField name="Costumer" numFmtId="0">
      <sharedItems count="36">
        <s v="Jeny"/>
        <s v="Perel"/>
        <s v="Raina"/>
        <s v="Laila"/>
        <s v="Opik"/>
        <s v="Monika"/>
        <s v="Heru"/>
        <s v="Fahri"/>
        <s v="Gugun"/>
        <s v="Ica"/>
        <s v="Budi"/>
        <s v="Caca"/>
        <s v="Erwin"/>
        <s v="Deni"/>
        <s v="Karin"/>
        <s v="Adi"/>
        <s v="Novi"/>
        <s v="Andi"/>
        <s v="Bu Amini" u="1"/>
        <s v="HRB" u="1"/>
        <s v="Bu Yem" u="1"/>
        <s v="UMKM center" u="1"/>
        <s v="Tarisya" u="1"/>
        <s v="Pak Adam" u="1"/>
        <s v="Tika" u="1"/>
        <s v="Kirana" u="1"/>
        <s v="Pak Dindin" u="1"/>
        <s v="Bu Sri" u="1"/>
        <s v="Bu Puji" u="1"/>
        <s v="Ibu-ibu Mustika" u="1"/>
        <s v="Pak Slamet" u="1"/>
        <s v="Pekerja CLC" u="1"/>
        <s v="Mba Shely PPA" u="1"/>
        <s v="Pak Gino" u="1"/>
        <s v="Bu Hasanah" u="1"/>
        <s v="Bu Rahayu" u="1"/>
      </sharedItems>
    </cacheField>
    <cacheField name="Validation" numFmtId="0">
      <sharedItems count="2">
        <s v="Konsumen Akhir"/>
        <s v="Reseller"/>
      </sharedItems>
    </cacheField>
    <cacheField name="Keterangan" numFmtId="0">
      <sharedItems count="2">
        <s v="Lunas"/>
        <s v="Belum Dibaya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1">
  <r>
    <x v="0"/>
    <x v="0"/>
    <n v="2"/>
    <x v="0"/>
    <n v="6000"/>
    <n v="12000"/>
    <x v="0"/>
    <x v="0"/>
    <x v="0"/>
  </r>
  <r>
    <x v="1"/>
    <x v="0"/>
    <n v="2"/>
    <x v="0"/>
    <n v="6000"/>
    <n v="12000"/>
    <x v="0"/>
    <x v="0"/>
    <x v="0"/>
  </r>
  <r>
    <x v="1"/>
    <x v="1"/>
    <n v="1.5"/>
    <x v="0"/>
    <n v="6000"/>
    <n v="9000"/>
    <x v="1"/>
    <x v="1"/>
    <x v="0"/>
  </r>
  <r>
    <x v="2"/>
    <x v="0"/>
    <n v="2"/>
    <x v="0"/>
    <n v="6000"/>
    <n v="12000"/>
    <x v="0"/>
    <x v="0"/>
    <x v="0"/>
  </r>
  <r>
    <x v="2"/>
    <x v="1"/>
    <n v="2"/>
    <x v="0"/>
    <n v="7500"/>
    <n v="15000"/>
    <x v="2"/>
    <x v="1"/>
    <x v="0"/>
  </r>
  <r>
    <x v="3"/>
    <x v="0"/>
    <n v="1"/>
    <x v="0"/>
    <n v="6000"/>
    <n v="6000"/>
    <x v="3"/>
    <x v="0"/>
    <x v="0"/>
  </r>
  <r>
    <x v="3"/>
    <x v="1"/>
    <n v="2"/>
    <x v="0"/>
    <n v="6000"/>
    <n v="12000"/>
    <x v="4"/>
    <x v="1"/>
    <x v="0"/>
  </r>
  <r>
    <x v="4"/>
    <x v="1"/>
    <n v="8"/>
    <x v="0"/>
    <n v="6000"/>
    <n v="48000"/>
    <x v="1"/>
    <x v="1"/>
    <x v="0"/>
  </r>
  <r>
    <x v="5"/>
    <x v="1"/>
    <n v="2.5"/>
    <x v="0"/>
    <n v="6000"/>
    <n v="15000"/>
    <x v="4"/>
    <x v="1"/>
    <x v="0"/>
  </r>
  <r>
    <x v="6"/>
    <x v="1"/>
    <n v="2"/>
    <x v="0"/>
    <n v="6000"/>
    <n v="12000"/>
    <x v="5"/>
    <x v="1"/>
    <x v="0"/>
  </r>
  <r>
    <x v="7"/>
    <x v="1"/>
    <n v="5"/>
    <x v="0"/>
    <n v="6000"/>
    <n v="30000"/>
    <x v="4"/>
    <x v="1"/>
    <x v="0"/>
  </r>
  <r>
    <x v="8"/>
    <x v="1"/>
    <n v="9"/>
    <x v="0"/>
    <n v="6000"/>
    <n v="54000"/>
    <x v="4"/>
    <x v="1"/>
    <x v="0"/>
  </r>
  <r>
    <x v="9"/>
    <x v="2"/>
    <n v="1"/>
    <x v="0"/>
    <n v="6000"/>
    <n v="6000"/>
    <x v="4"/>
    <x v="1"/>
    <x v="0"/>
  </r>
  <r>
    <x v="10"/>
    <x v="1"/>
    <n v="3"/>
    <x v="0"/>
    <n v="6000"/>
    <n v="18000"/>
    <x v="5"/>
    <x v="1"/>
    <x v="0"/>
  </r>
  <r>
    <x v="11"/>
    <x v="1"/>
    <n v="7"/>
    <x v="0"/>
    <n v="6000"/>
    <n v="42000"/>
    <x v="4"/>
    <x v="1"/>
    <x v="0"/>
  </r>
  <r>
    <x v="11"/>
    <x v="1"/>
    <n v="1"/>
    <x v="0"/>
    <n v="6000"/>
    <n v="6000"/>
    <x v="6"/>
    <x v="0"/>
    <x v="0"/>
  </r>
  <r>
    <x v="11"/>
    <x v="2"/>
    <n v="4"/>
    <x v="0"/>
    <n v="6000"/>
    <n v="24000"/>
    <x v="4"/>
    <x v="1"/>
    <x v="0"/>
  </r>
  <r>
    <x v="11"/>
    <x v="2"/>
    <n v="5"/>
    <x v="0"/>
    <n v="6000"/>
    <n v="30000"/>
    <x v="6"/>
    <x v="0"/>
    <x v="0"/>
  </r>
  <r>
    <x v="11"/>
    <x v="3"/>
    <n v="2"/>
    <x v="0"/>
    <n v="10000"/>
    <n v="20000"/>
    <x v="6"/>
    <x v="0"/>
    <x v="0"/>
  </r>
  <r>
    <x v="12"/>
    <x v="2"/>
    <n v="2"/>
    <x v="0"/>
    <n v="8000"/>
    <n v="16000"/>
    <x v="2"/>
    <x v="1"/>
    <x v="0"/>
  </r>
  <r>
    <x v="12"/>
    <x v="3"/>
    <n v="4"/>
    <x v="0"/>
    <n v="12000"/>
    <n v="48000"/>
    <x v="2"/>
    <x v="1"/>
    <x v="0"/>
  </r>
  <r>
    <x v="13"/>
    <x v="1"/>
    <n v="2"/>
    <x v="0"/>
    <n v="6000"/>
    <n v="12000"/>
    <x v="5"/>
    <x v="1"/>
    <x v="0"/>
  </r>
  <r>
    <x v="13"/>
    <x v="2"/>
    <n v="13"/>
    <x v="0"/>
    <n v="7000"/>
    <n v="91000"/>
    <x v="4"/>
    <x v="1"/>
    <x v="0"/>
  </r>
  <r>
    <x v="13"/>
    <x v="3"/>
    <n v="15"/>
    <x v="0"/>
    <n v="9000"/>
    <n v="135000"/>
    <x v="4"/>
    <x v="1"/>
    <x v="0"/>
  </r>
  <r>
    <x v="13"/>
    <x v="3"/>
    <n v="1"/>
    <x v="0"/>
    <n v="9000"/>
    <n v="9000"/>
    <x v="7"/>
    <x v="0"/>
    <x v="0"/>
  </r>
  <r>
    <x v="14"/>
    <x v="4"/>
    <n v="2.4"/>
    <x v="0"/>
    <n v="25000"/>
    <n v="60000"/>
    <x v="8"/>
    <x v="0"/>
    <x v="0"/>
  </r>
  <r>
    <x v="15"/>
    <x v="1"/>
    <n v="4"/>
    <x v="0"/>
    <n v="6000"/>
    <n v="24000"/>
    <x v="4"/>
    <x v="1"/>
    <x v="0"/>
  </r>
  <r>
    <x v="15"/>
    <x v="3"/>
    <n v="9"/>
    <x v="0"/>
    <n v="9000"/>
    <n v="81000"/>
    <x v="4"/>
    <x v="1"/>
    <x v="0"/>
  </r>
  <r>
    <x v="16"/>
    <x v="3"/>
    <n v="10"/>
    <x v="0"/>
    <n v="9000"/>
    <n v="90000"/>
    <x v="4"/>
    <x v="1"/>
    <x v="0"/>
  </r>
  <r>
    <x v="17"/>
    <x v="2"/>
    <n v="13"/>
    <x v="0"/>
    <n v="5000"/>
    <n v="65000"/>
    <x v="9"/>
    <x v="0"/>
    <x v="0"/>
  </r>
  <r>
    <x v="17"/>
    <x v="3"/>
    <n v="5.5"/>
    <x v="0"/>
    <n v="10000"/>
    <n v="55000"/>
    <x v="9"/>
    <x v="0"/>
    <x v="0"/>
  </r>
  <r>
    <x v="18"/>
    <x v="1"/>
    <n v="2"/>
    <x v="0"/>
    <n v="6000"/>
    <n v="12000"/>
    <x v="5"/>
    <x v="1"/>
    <x v="0"/>
  </r>
  <r>
    <x v="18"/>
    <x v="2"/>
    <n v="16"/>
    <x v="0"/>
    <n v="6000"/>
    <n v="96000"/>
    <x v="4"/>
    <x v="1"/>
    <x v="0"/>
  </r>
  <r>
    <x v="18"/>
    <x v="2"/>
    <n v="3"/>
    <x v="0"/>
    <n v="6000"/>
    <n v="20000"/>
    <x v="10"/>
    <x v="0"/>
    <x v="0"/>
  </r>
  <r>
    <x v="18"/>
    <x v="3"/>
    <n v="9"/>
    <x v="0"/>
    <n v="9000"/>
    <n v="81000"/>
    <x v="4"/>
    <x v="1"/>
    <x v="0"/>
  </r>
  <r>
    <x v="19"/>
    <x v="3"/>
    <n v="5"/>
    <x v="0"/>
    <n v="9000"/>
    <n v="45000"/>
    <x v="10"/>
    <x v="0"/>
    <x v="0"/>
  </r>
  <r>
    <x v="19"/>
    <x v="3"/>
    <n v="5"/>
    <x v="0"/>
    <n v="9000"/>
    <n v="45000"/>
    <x v="4"/>
    <x v="1"/>
    <x v="0"/>
  </r>
  <r>
    <x v="20"/>
    <x v="1"/>
    <n v="3"/>
    <x v="0"/>
    <n v="6000"/>
    <n v="18000"/>
    <x v="5"/>
    <x v="1"/>
    <x v="0"/>
  </r>
  <r>
    <x v="21"/>
    <x v="2"/>
    <n v="10"/>
    <x v="0"/>
    <n v="6000"/>
    <n v="60000"/>
    <x v="6"/>
    <x v="0"/>
    <x v="0"/>
  </r>
  <r>
    <x v="22"/>
    <x v="1"/>
    <n v="2"/>
    <x v="0"/>
    <n v="6000"/>
    <n v="12000"/>
    <x v="5"/>
    <x v="1"/>
    <x v="0"/>
  </r>
  <r>
    <x v="22"/>
    <x v="1"/>
    <n v="3.5"/>
    <x v="0"/>
    <n v="6000"/>
    <n v="21000"/>
    <x v="4"/>
    <x v="1"/>
    <x v="0"/>
  </r>
  <r>
    <x v="22"/>
    <x v="2"/>
    <n v="14"/>
    <x v="0"/>
    <n v="6000"/>
    <n v="84000"/>
    <x v="4"/>
    <x v="1"/>
    <x v="0"/>
  </r>
  <r>
    <x v="22"/>
    <x v="2"/>
    <n v="2"/>
    <x v="0"/>
    <n v="6000"/>
    <n v="12000"/>
    <x v="5"/>
    <x v="1"/>
    <x v="0"/>
  </r>
  <r>
    <x v="22"/>
    <x v="2"/>
    <n v="3"/>
    <x v="0"/>
    <n v="6000"/>
    <n v="18000"/>
    <x v="4"/>
    <x v="1"/>
    <x v="0"/>
  </r>
  <r>
    <x v="22"/>
    <x v="3"/>
    <n v="14"/>
    <x v="0"/>
    <n v="9000"/>
    <n v="126000"/>
    <x v="4"/>
    <x v="1"/>
    <x v="0"/>
  </r>
  <r>
    <x v="23"/>
    <x v="1"/>
    <n v="3"/>
    <x v="0"/>
    <n v="6000"/>
    <n v="18000"/>
    <x v="5"/>
    <x v="1"/>
    <x v="0"/>
  </r>
  <r>
    <x v="24"/>
    <x v="1"/>
    <n v="7"/>
    <x v="0"/>
    <n v="6000"/>
    <n v="42000"/>
    <x v="4"/>
    <x v="1"/>
    <x v="0"/>
  </r>
  <r>
    <x v="24"/>
    <x v="2"/>
    <n v="2"/>
    <x v="0"/>
    <n v="6000"/>
    <n v="12000"/>
    <x v="5"/>
    <x v="1"/>
    <x v="0"/>
  </r>
  <r>
    <x v="25"/>
    <x v="2"/>
    <n v="9"/>
    <x v="0"/>
    <n v="6000"/>
    <n v="54000"/>
    <x v="4"/>
    <x v="1"/>
    <x v="0"/>
  </r>
  <r>
    <x v="26"/>
    <x v="1"/>
    <n v="9"/>
    <x v="0"/>
    <n v="6000"/>
    <n v="54000"/>
    <x v="4"/>
    <x v="1"/>
    <x v="0"/>
  </r>
  <r>
    <x v="27"/>
    <x v="2"/>
    <n v="5"/>
    <x v="0"/>
    <n v="6000"/>
    <n v="30000"/>
    <x v="2"/>
    <x v="1"/>
    <x v="0"/>
  </r>
  <r>
    <x v="27"/>
    <x v="2"/>
    <n v="1"/>
    <x v="0"/>
    <n v="6000"/>
    <n v="6000"/>
    <x v="2"/>
    <x v="1"/>
    <x v="0"/>
  </r>
  <r>
    <x v="28"/>
    <x v="1"/>
    <n v="2"/>
    <x v="0"/>
    <n v="6000"/>
    <n v="12000"/>
    <x v="11"/>
    <x v="0"/>
    <x v="0"/>
  </r>
  <r>
    <x v="28"/>
    <x v="2"/>
    <n v="2"/>
    <x v="0"/>
    <n v="6000"/>
    <n v="12000"/>
    <x v="11"/>
    <x v="0"/>
    <x v="0"/>
  </r>
  <r>
    <x v="28"/>
    <x v="4"/>
    <n v="1"/>
    <x v="0"/>
    <n v="30000"/>
    <n v="30000"/>
    <x v="11"/>
    <x v="0"/>
    <x v="0"/>
  </r>
  <r>
    <x v="29"/>
    <x v="1"/>
    <n v="2"/>
    <x v="0"/>
    <n v="6000"/>
    <n v="12000"/>
    <x v="11"/>
    <x v="0"/>
    <x v="0"/>
  </r>
  <r>
    <x v="29"/>
    <x v="2"/>
    <n v="3"/>
    <x v="0"/>
    <n v="6000"/>
    <n v="18000"/>
    <x v="11"/>
    <x v="0"/>
    <x v="0"/>
  </r>
  <r>
    <x v="30"/>
    <x v="1"/>
    <n v="6"/>
    <x v="0"/>
    <n v="6000"/>
    <n v="36000"/>
    <x v="4"/>
    <x v="1"/>
    <x v="0"/>
  </r>
  <r>
    <x v="30"/>
    <x v="2"/>
    <n v="3"/>
    <x v="0"/>
    <n v="6000"/>
    <n v="18000"/>
    <x v="4"/>
    <x v="1"/>
    <x v="0"/>
  </r>
  <r>
    <x v="31"/>
    <x v="1"/>
    <n v="2"/>
    <x v="0"/>
    <n v="6000"/>
    <n v="12000"/>
    <x v="2"/>
    <x v="1"/>
    <x v="0"/>
  </r>
  <r>
    <x v="31"/>
    <x v="1"/>
    <n v="1.5"/>
    <x v="0"/>
    <n v="6000"/>
    <n v="9000"/>
    <x v="2"/>
    <x v="1"/>
    <x v="1"/>
  </r>
  <r>
    <x v="32"/>
    <x v="2"/>
    <n v="9"/>
    <x v="0"/>
    <n v="6000"/>
    <n v="54000"/>
    <x v="1"/>
    <x v="1"/>
    <x v="0"/>
  </r>
  <r>
    <x v="32"/>
    <x v="2"/>
    <n v="5"/>
    <x v="0"/>
    <n v="7000"/>
    <n v="35000"/>
    <x v="10"/>
    <x v="0"/>
    <x v="0"/>
  </r>
  <r>
    <x v="32"/>
    <x v="4"/>
    <n v="2"/>
    <x v="0"/>
    <n v="25000"/>
    <n v="50000"/>
    <x v="2"/>
    <x v="1"/>
    <x v="0"/>
  </r>
  <r>
    <x v="32"/>
    <x v="4"/>
    <n v="14.5"/>
    <x v="0"/>
    <n v="25000"/>
    <n v="362500"/>
    <x v="2"/>
    <x v="1"/>
    <x v="1"/>
  </r>
  <r>
    <x v="32"/>
    <x v="5"/>
    <n v="5.5"/>
    <x v="0"/>
    <n v="14000"/>
    <n v="77000"/>
    <x v="10"/>
    <x v="0"/>
    <x v="0"/>
  </r>
  <r>
    <x v="33"/>
    <x v="1"/>
    <n v="5"/>
    <x v="0"/>
    <n v="6000"/>
    <n v="30000"/>
    <x v="4"/>
    <x v="1"/>
    <x v="0"/>
  </r>
  <r>
    <x v="33"/>
    <x v="2"/>
    <n v="12"/>
    <x v="0"/>
    <n v="6000"/>
    <n v="72000"/>
    <x v="4"/>
    <x v="1"/>
    <x v="0"/>
  </r>
  <r>
    <x v="33"/>
    <x v="5"/>
    <n v="6"/>
    <x v="0"/>
    <n v="10000"/>
    <n v="60000"/>
    <x v="2"/>
    <x v="1"/>
    <x v="0"/>
  </r>
  <r>
    <x v="33"/>
    <x v="5"/>
    <n v="1.7"/>
    <x v="0"/>
    <n v="10000"/>
    <n v="17000"/>
    <x v="2"/>
    <x v="1"/>
    <x v="0"/>
  </r>
  <r>
    <x v="34"/>
    <x v="1"/>
    <n v="6"/>
    <x v="0"/>
    <n v="6000"/>
    <n v="36000"/>
    <x v="4"/>
    <x v="1"/>
    <x v="0"/>
  </r>
  <r>
    <x v="34"/>
    <x v="2"/>
    <n v="10"/>
    <x v="0"/>
    <n v="6000"/>
    <n v="60000"/>
    <x v="4"/>
    <x v="1"/>
    <x v="0"/>
  </r>
  <r>
    <x v="34"/>
    <x v="4"/>
    <n v="6"/>
    <x v="0"/>
    <n v="25000"/>
    <n v="150000"/>
    <x v="12"/>
    <x v="0"/>
    <x v="0"/>
  </r>
  <r>
    <x v="35"/>
    <x v="1"/>
    <n v="2"/>
    <x v="0"/>
    <n v="6000"/>
    <n v="12000"/>
    <x v="13"/>
    <x v="0"/>
    <x v="0"/>
  </r>
  <r>
    <x v="35"/>
    <x v="1"/>
    <n v="5"/>
    <x v="0"/>
    <n v="6000"/>
    <n v="30000"/>
    <x v="4"/>
    <x v="1"/>
    <x v="0"/>
  </r>
  <r>
    <x v="35"/>
    <x v="2"/>
    <n v="6.3"/>
    <x v="0"/>
    <n v="6000"/>
    <n v="38000"/>
    <x v="13"/>
    <x v="0"/>
    <x v="0"/>
  </r>
  <r>
    <x v="35"/>
    <x v="2"/>
    <n v="7"/>
    <x v="0"/>
    <n v="6000"/>
    <n v="42000"/>
    <x v="4"/>
    <x v="1"/>
    <x v="0"/>
  </r>
  <r>
    <x v="36"/>
    <x v="2"/>
    <n v="5"/>
    <x v="0"/>
    <n v="6000"/>
    <n v="30000"/>
    <x v="10"/>
    <x v="0"/>
    <x v="0"/>
  </r>
  <r>
    <x v="37"/>
    <x v="1"/>
    <n v="3"/>
    <x v="0"/>
    <n v="6000"/>
    <n v="18000"/>
    <x v="13"/>
    <x v="0"/>
    <x v="0"/>
  </r>
  <r>
    <x v="37"/>
    <x v="2"/>
    <n v="5"/>
    <x v="0"/>
    <n v="6000"/>
    <n v="30000"/>
    <x v="13"/>
    <x v="0"/>
    <x v="0"/>
  </r>
  <r>
    <x v="38"/>
    <x v="2"/>
    <n v="2"/>
    <x v="0"/>
    <n v="6000"/>
    <n v="12000"/>
    <x v="14"/>
    <x v="0"/>
    <x v="0"/>
  </r>
  <r>
    <x v="39"/>
    <x v="1"/>
    <n v="1"/>
    <x v="0"/>
    <n v="6000"/>
    <n v="6000"/>
    <x v="4"/>
    <x v="1"/>
    <x v="0"/>
  </r>
  <r>
    <x v="39"/>
    <x v="2"/>
    <n v="3"/>
    <x v="0"/>
    <n v="6000"/>
    <n v="18000"/>
    <x v="4"/>
    <x v="1"/>
    <x v="0"/>
  </r>
  <r>
    <x v="40"/>
    <x v="2"/>
    <n v="5"/>
    <x v="0"/>
    <n v="6000"/>
    <n v="30000"/>
    <x v="13"/>
    <x v="0"/>
    <x v="0"/>
  </r>
  <r>
    <x v="40"/>
    <x v="5"/>
    <n v="7"/>
    <x v="0"/>
    <n v="10000"/>
    <n v="70000"/>
    <x v="2"/>
    <x v="1"/>
    <x v="0"/>
  </r>
  <r>
    <x v="41"/>
    <x v="1"/>
    <n v="4"/>
    <x v="0"/>
    <n v="6000"/>
    <n v="24000"/>
    <x v="4"/>
    <x v="1"/>
    <x v="0"/>
  </r>
  <r>
    <x v="41"/>
    <x v="2"/>
    <n v="9"/>
    <x v="0"/>
    <n v="6000"/>
    <n v="54000"/>
    <x v="4"/>
    <x v="1"/>
    <x v="0"/>
  </r>
  <r>
    <x v="42"/>
    <x v="1"/>
    <n v="2.8"/>
    <x v="0"/>
    <n v="6000"/>
    <n v="16800"/>
    <x v="2"/>
    <x v="1"/>
    <x v="1"/>
  </r>
  <r>
    <x v="42"/>
    <x v="2"/>
    <n v="3"/>
    <x v="0"/>
    <n v="6000"/>
    <n v="18000"/>
    <x v="2"/>
    <x v="1"/>
    <x v="1"/>
  </r>
  <r>
    <x v="42"/>
    <x v="4"/>
    <n v="3"/>
    <x v="0"/>
    <n v="25000"/>
    <n v="75000"/>
    <x v="2"/>
    <x v="1"/>
    <x v="0"/>
  </r>
  <r>
    <x v="42"/>
    <x v="4"/>
    <n v="1.6"/>
    <x v="0"/>
    <n v="25000"/>
    <n v="40000"/>
    <x v="2"/>
    <x v="1"/>
    <x v="1"/>
  </r>
  <r>
    <x v="43"/>
    <x v="4"/>
    <n v="10.1"/>
    <x v="0"/>
    <n v="25000"/>
    <n v="251500"/>
    <x v="2"/>
    <x v="1"/>
    <x v="1"/>
  </r>
  <r>
    <x v="44"/>
    <x v="2"/>
    <n v="5.5"/>
    <x v="0"/>
    <n v="6000"/>
    <n v="33000"/>
    <x v="2"/>
    <x v="1"/>
    <x v="1"/>
  </r>
  <r>
    <x v="45"/>
    <x v="2"/>
    <n v="10"/>
    <x v="0"/>
    <n v="6000"/>
    <n v="60000"/>
    <x v="2"/>
    <x v="1"/>
    <x v="0"/>
  </r>
  <r>
    <x v="46"/>
    <x v="2"/>
    <n v="3"/>
    <x v="0"/>
    <n v="6000"/>
    <n v="25000"/>
    <x v="11"/>
    <x v="0"/>
    <x v="0"/>
  </r>
  <r>
    <x v="46"/>
    <x v="5"/>
    <n v="15"/>
    <x v="0"/>
    <n v="10000"/>
    <n v="150000"/>
    <x v="2"/>
    <x v="1"/>
    <x v="0"/>
  </r>
  <r>
    <x v="47"/>
    <x v="4"/>
    <n v="8.5"/>
    <x v="0"/>
    <n v="25000"/>
    <n v="212500"/>
    <x v="2"/>
    <x v="1"/>
    <x v="1"/>
  </r>
  <r>
    <x v="48"/>
    <x v="2"/>
    <n v="23.7"/>
    <x v="0"/>
    <n v="4000"/>
    <n v="94800"/>
    <x v="2"/>
    <x v="1"/>
    <x v="1"/>
  </r>
  <r>
    <x v="48"/>
    <x v="4"/>
    <n v="31.7"/>
    <x v="0"/>
    <n v="25000"/>
    <n v="792500"/>
    <x v="2"/>
    <x v="1"/>
    <x v="1"/>
  </r>
  <r>
    <x v="49"/>
    <x v="2"/>
    <n v="5"/>
    <x v="0"/>
    <n v="5000"/>
    <n v="25000"/>
    <x v="1"/>
    <x v="1"/>
    <x v="0"/>
  </r>
  <r>
    <x v="50"/>
    <x v="2"/>
    <n v="6"/>
    <x v="0"/>
    <n v="4000"/>
    <n v="24000"/>
    <x v="0"/>
    <x v="0"/>
    <x v="0"/>
  </r>
  <r>
    <x v="51"/>
    <x v="2"/>
    <n v="12"/>
    <x v="0"/>
    <n v="4000"/>
    <n v="48000"/>
    <x v="2"/>
    <x v="1"/>
    <x v="1"/>
  </r>
  <r>
    <x v="52"/>
    <x v="2"/>
    <n v="5"/>
    <x v="0"/>
    <n v="6000"/>
    <n v="30000"/>
    <x v="10"/>
    <x v="0"/>
    <x v="1"/>
  </r>
  <r>
    <x v="53"/>
    <x v="2"/>
    <n v="10"/>
    <x v="0"/>
    <n v="4000"/>
    <n v="40000"/>
    <x v="1"/>
    <x v="1"/>
    <x v="0"/>
  </r>
  <r>
    <x v="53"/>
    <x v="4"/>
    <n v="10.6"/>
    <x v="0"/>
    <n v="25000"/>
    <n v="265000"/>
    <x v="2"/>
    <x v="1"/>
    <x v="1"/>
  </r>
  <r>
    <x v="54"/>
    <x v="2"/>
    <n v="3"/>
    <x v="0"/>
    <n v="5000"/>
    <n v="15000"/>
    <x v="6"/>
    <x v="0"/>
    <x v="0"/>
  </r>
  <r>
    <x v="54"/>
    <x v="3"/>
    <n v="0.25"/>
    <x v="0"/>
    <n v="20000"/>
    <n v="5000"/>
    <x v="6"/>
    <x v="0"/>
    <x v="0"/>
  </r>
  <r>
    <x v="55"/>
    <x v="3"/>
    <n v="8.5"/>
    <x v="0"/>
    <n v="9000"/>
    <n v="76500"/>
    <x v="4"/>
    <x v="1"/>
    <x v="0"/>
  </r>
  <r>
    <x v="56"/>
    <x v="3"/>
    <n v="14.5"/>
    <x v="0"/>
    <n v="9000"/>
    <n v="130500"/>
    <x v="4"/>
    <x v="1"/>
    <x v="0"/>
  </r>
  <r>
    <x v="56"/>
    <x v="6"/>
    <n v="8.5"/>
    <x v="0"/>
    <n v="5000"/>
    <n v="42500"/>
    <x v="4"/>
    <x v="1"/>
    <x v="0"/>
  </r>
  <r>
    <x v="57"/>
    <x v="6"/>
    <n v="15"/>
    <x v="0"/>
    <n v="5000"/>
    <n v="75000"/>
    <x v="4"/>
    <x v="1"/>
    <x v="0"/>
  </r>
  <r>
    <x v="58"/>
    <x v="3"/>
    <n v="17.5"/>
    <x v="0"/>
    <n v="9000"/>
    <n v="157500"/>
    <x v="4"/>
    <x v="1"/>
    <x v="0"/>
  </r>
  <r>
    <x v="59"/>
    <x v="6"/>
    <n v="24"/>
    <x v="0"/>
    <n v="6000"/>
    <n v="144000"/>
    <x v="4"/>
    <x v="1"/>
    <x v="0"/>
  </r>
  <r>
    <x v="60"/>
    <x v="3"/>
    <n v="9"/>
    <x v="0"/>
    <n v="9000"/>
    <n v="81000"/>
    <x v="4"/>
    <x v="1"/>
    <x v="0"/>
  </r>
  <r>
    <x v="61"/>
    <x v="6"/>
    <n v="15"/>
    <x v="0"/>
    <n v="6000"/>
    <n v="90000"/>
    <x v="4"/>
    <x v="1"/>
    <x v="0"/>
  </r>
  <r>
    <x v="62"/>
    <x v="2"/>
    <n v="10.5"/>
    <x v="0"/>
    <n v="5000"/>
    <n v="52500"/>
    <x v="4"/>
    <x v="1"/>
    <x v="0"/>
  </r>
  <r>
    <x v="62"/>
    <x v="3"/>
    <n v="12"/>
    <x v="0"/>
    <n v="9000"/>
    <n v="108000"/>
    <x v="4"/>
    <x v="1"/>
    <x v="0"/>
  </r>
  <r>
    <x v="62"/>
    <x v="6"/>
    <n v="19"/>
    <x v="0"/>
    <n v="5000"/>
    <n v="95000"/>
    <x v="4"/>
    <x v="1"/>
    <x v="0"/>
  </r>
  <r>
    <x v="63"/>
    <x v="2"/>
    <n v="9"/>
    <x v="0"/>
    <n v="5000"/>
    <n v="45000"/>
    <x v="4"/>
    <x v="1"/>
    <x v="0"/>
  </r>
  <r>
    <x v="63"/>
    <x v="3"/>
    <n v="9.5"/>
    <x v="0"/>
    <n v="9000"/>
    <n v="85500"/>
    <x v="4"/>
    <x v="1"/>
    <x v="0"/>
  </r>
  <r>
    <x v="63"/>
    <x v="6"/>
    <n v="12.5"/>
    <x v="0"/>
    <n v="5000"/>
    <n v="62500"/>
    <x v="4"/>
    <x v="1"/>
    <x v="0"/>
  </r>
  <r>
    <x v="64"/>
    <x v="2"/>
    <n v="8"/>
    <x v="0"/>
    <n v="5000"/>
    <n v="40000"/>
    <x v="4"/>
    <x v="1"/>
    <x v="0"/>
  </r>
  <r>
    <x v="64"/>
    <x v="3"/>
    <n v="14"/>
    <x v="0"/>
    <n v="9000"/>
    <n v="126000"/>
    <x v="4"/>
    <x v="1"/>
    <x v="0"/>
  </r>
  <r>
    <x v="64"/>
    <x v="6"/>
    <n v="20"/>
    <x v="0"/>
    <n v="5000"/>
    <n v="100000"/>
    <x v="4"/>
    <x v="1"/>
    <x v="0"/>
  </r>
  <r>
    <x v="65"/>
    <x v="2"/>
    <n v="11"/>
    <x v="0"/>
    <n v="5000"/>
    <n v="55000"/>
    <x v="4"/>
    <x v="1"/>
    <x v="0"/>
  </r>
  <r>
    <x v="65"/>
    <x v="2"/>
    <n v="3"/>
    <x v="0"/>
    <n v="5000"/>
    <n v="15000"/>
    <x v="6"/>
    <x v="0"/>
    <x v="0"/>
  </r>
  <r>
    <x v="65"/>
    <x v="3"/>
    <n v="16"/>
    <x v="0"/>
    <n v="9000"/>
    <n v="144000"/>
    <x v="4"/>
    <x v="1"/>
    <x v="0"/>
  </r>
  <r>
    <x v="65"/>
    <x v="3"/>
    <n v="2"/>
    <x v="0"/>
    <n v="9000"/>
    <n v="18000"/>
    <x v="6"/>
    <x v="0"/>
    <x v="0"/>
  </r>
  <r>
    <x v="65"/>
    <x v="6"/>
    <n v="15.5"/>
    <x v="0"/>
    <n v="4000"/>
    <n v="62000"/>
    <x v="4"/>
    <x v="1"/>
    <x v="0"/>
  </r>
  <r>
    <x v="65"/>
    <x v="6"/>
    <n v="1"/>
    <x v="0"/>
    <n v="4000"/>
    <n v="4000"/>
    <x v="6"/>
    <x v="0"/>
    <x v="0"/>
  </r>
  <r>
    <x v="65"/>
    <x v="7"/>
    <n v="6.5"/>
    <x v="0"/>
    <n v="5000"/>
    <n v="32500"/>
    <x v="4"/>
    <x v="1"/>
    <x v="0"/>
  </r>
  <r>
    <x v="66"/>
    <x v="2"/>
    <n v="31.5"/>
    <x v="0"/>
    <n v="5000"/>
    <n v="157500"/>
    <x v="4"/>
    <x v="1"/>
    <x v="0"/>
  </r>
  <r>
    <x v="66"/>
    <x v="2"/>
    <n v="10"/>
    <x v="0"/>
    <n v="5000"/>
    <n v="50000"/>
    <x v="6"/>
    <x v="0"/>
    <x v="0"/>
  </r>
  <r>
    <x v="66"/>
    <x v="3"/>
    <n v="36"/>
    <x v="0"/>
    <n v="9000"/>
    <n v="324000"/>
    <x v="4"/>
    <x v="1"/>
    <x v="0"/>
  </r>
  <r>
    <x v="66"/>
    <x v="3"/>
    <n v="2"/>
    <x v="0"/>
    <n v="9000"/>
    <n v="18000"/>
    <x v="6"/>
    <x v="0"/>
    <x v="0"/>
  </r>
  <r>
    <x v="66"/>
    <x v="6"/>
    <n v="11"/>
    <x v="0"/>
    <n v="4000"/>
    <n v="44000"/>
    <x v="6"/>
    <x v="0"/>
    <x v="0"/>
  </r>
  <r>
    <x v="67"/>
    <x v="2"/>
    <n v="22"/>
    <x v="0"/>
    <n v="5000"/>
    <n v="110000"/>
    <x v="4"/>
    <x v="1"/>
    <x v="0"/>
  </r>
  <r>
    <x v="67"/>
    <x v="3"/>
    <n v="20"/>
    <x v="0"/>
    <n v="9000"/>
    <n v="180000"/>
    <x v="4"/>
    <x v="1"/>
    <x v="0"/>
  </r>
  <r>
    <x v="67"/>
    <x v="6"/>
    <n v="16"/>
    <x v="0"/>
    <n v="4000"/>
    <n v="64000"/>
    <x v="4"/>
    <x v="1"/>
    <x v="0"/>
  </r>
  <r>
    <x v="67"/>
    <x v="7"/>
    <n v="4"/>
    <x v="0"/>
    <n v="5000"/>
    <n v="20000"/>
    <x v="4"/>
    <x v="1"/>
    <x v="0"/>
  </r>
  <r>
    <x v="68"/>
    <x v="2"/>
    <n v="13"/>
    <x v="0"/>
    <n v="5000"/>
    <n v="65000"/>
    <x v="4"/>
    <x v="1"/>
    <x v="0"/>
  </r>
  <r>
    <x v="68"/>
    <x v="3"/>
    <n v="29"/>
    <x v="0"/>
    <n v="7000"/>
    <n v="203000"/>
    <x v="4"/>
    <x v="1"/>
    <x v="0"/>
  </r>
  <r>
    <x v="68"/>
    <x v="6"/>
    <n v="5"/>
    <x v="0"/>
    <n v="4000"/>
    <n v="20000"/>
    <x v="4"/>
    <x v="1"/>
    <x v="0"/>
  </r>
  <r>
    <x v="68"/>
    <x v="7"/>
    <n v="11"/>
    <x v="0"/>
    <n v="4000"/>
    <n v="44000"/>
    <x v="4"/>
    <x v="1"/>
    <x v="0"/>
  </r>
  <r>
    <x v="69"/>
    <x v="2"/>
    <n v="4"/>
    <x v="0"/>
    <n v="5000"/>
    <n v="20000"/>
    <x v="11"/>
    <x v="0"/>
    <x v="0"/>
  </r>
  <r>
    <x v="70"/>
    <x v="2"/>
    <n v="38"/>
    <x v="0"/>
    <n v="5000"/>
    <n v="190000"/>
    <x v="4"/>
    <x v="1"/>
    <x v="0"/>
  </r>
  <r>
    <x v="70"/>
    <x v="3"/>
    <n v="24"/>
    <x v="0"/>
    <n v="7000"/>
    <n v="168000"/>
    <x v="4"/>
    <x v="1"/>
    <x v="0"/>
  </r>
  <r>
    <x v="70"/>
    <x v="6"/>
    <n v="6"/>
    <x v="0"/>
    <n v="4000"/>
    <n v="24000"/>
    <x v="4"/>
    <x v="1"/>
    <x v="0"/>
  </r>
  <r>
    <x v="70"/>
    <x v="7"/>
    <n v="48"/>
    <x v="0"/>
    <n v="4000"/>
    <n v="192000"/>
    <x v="4"/>
    <x v="1"/>
    <x v="0"/>
  </r>
  <r>
    <x v="71"/>
    <x v="3"/>
    <n v="59"/>
    <x v="0"/>
    <n v="6000"/>
    <n v="354000"/>
    <x v="4"/>
    <x v="1"/>
    <x v="0"/>
  </r>
  <r>
    <x v="71"/>
    <x v="6"/>
    <n v="6.5"/>
    <x v="0"/>
    <n v="5000"/>
    <n v="32500"/>
    <x v="4"/>
    <x v="1"/>
    <x v="0"/>
  </r>
  <r>
    <x v="71"/>
    <x v="7"/>
    <n v="30"/>
    <x v="0"/>
    <n v="3000"/>
    <n v="90000"/>
    <x v="4"/>
    <x v="1"/>
    <x v="0"/>
  </r>
  <r>
    <x v="72"/>
    <x v="2"/>
    <n v="19"/>
    <x v="0"/>
    <n v="6000"/>
    <n v="114000"/>
    <x v="4"/>
    <x v="1"/>
    <x v="0"/>
  </r>
  <r>
    <x v="72"/>
    <x v="7"/>
    <n v="20"/>
    <x v="0"/>
    <n v="3000"/>
    <n v="60000"/>
    <x v="4"/>
    <x v="1"/>
    <x v="0"/>
  </r>
  <r>
    <x v="73"/>
    <x v="2"/>
    <n v="12"/>
    <x v="0"/>
    <n v="6000"/>
    <n v="72000"/>
    <x v="4"/>
    <x v="1"/>
    <x v="0"/>
  </r>
  <r>
    <x v="73"/>
    <x v="3"/>
    <n v="31.5"/>
    <x v="0"/>
    <n v="5000"/>
    <n v="157500"/>
    <x v="4"/>
    <x v="1"/>
    <x v="0"/>
  </r>
  <r>
    <x v="73"/>
    <x v="6"/>
    <n v="6.5"/>
    <x v="0"/>
    <n v="5000"/>
    <n v="32500"/>
    <x v="4"/>
    <x v="1"/>
    <x v="0"/>
  </r>
  <r>
    <x v="73"/>
    <x v="7"/>
    <n v="14.5"/>
    <x v="0"/>
    <n v="3000"/>
    <n v="43500"/>
    <x v="4"/>
    <x v="1"/>
    <x v="0"/>
  </r>
  <r>
    <x v="74"/>
    <x v="6"/>
    <n v="7"/>
    <x v="0"/>
    <n v="4000"/>
    <n v="28000"/>
    <x v="4"/>
    <x v="1"/>
    <x v="0"/>
  </r>
  <r>
    <x v="74"/>
    <x v="7"/>
    <n v="24"/>
    <x v="0"/>
    <n v="3000"/>
    <n v="72000"/>
    <x v="4"/>
    <x v="1"/>
    <x v="0"/>
  </r>
  <r>
    <x v="74"/>
    <x v="2"/>
    <n v="9"/>
    <x v="0"/>
    <n v="6000"/>
    <n v="54000"/>
    <x v="4"/>
    <x v="1"/>
    <x v="0"/>
  </r>
  <r>
    <x v="74"/>
    <x v="3"/>
    <n v="13"/>
    <x v="0"/>
    <n v="7000"/>
    <n v="91000"/>
    <x v="4"/>
    <x v="1"/>
    <x v="0"/>
  </r>
  <r>
    <x v="74"/>
    <x v="6"/>
    <n v="2.5"/>
    <x v="0"/>
    <n v="4000"/>
    <n v="10000"/>
    <x v="6"/>
    <x v="0"/>
    <x v="0"/>
  </r>
  <r>
    <x v="75"/>
    <x v="7"/>
    <n v="18"/>
    <x v="0"/>
    <n v="3000"/>
    <n v="54000"/>
    <x v="4"/>
    <x v="1"/>
    <x v="0"/>
  </r>
  <r>
    <x v="75"/>
    <x v="2"/>
    <n v="8.5"/>
    <x v="0"/>
    <n v="6000"/>
    <n v="51000"/>
    <x v="4"/>
    <x v="1"/>
    <x v="0"/>
  </r>
  <r>
    <x v="75"/>
    <x v="6"/>
    <n v="1"/>
    <x v="0"/>
    <n v="4000"/>
    <n v="4000"/>
    <x v="4"/>
    <x v="1"/>
    <x v="0"/>
  </r>
  <r>
    <x v="75"/>
    <x v="8"/>
    <n v="3"/>
    <x v="0"/>
    <n v="5000"/>
    <n v="15000"/>
    <x v="5"/>
    <x v="1"/>
    <x v="0"/>
  </r>
  <r>
    <x v="75"/>
    <x v="7"/>
    <n v="3"/>
    <x v="0"/>
    <n v="5000"/>
    <n v="15000"/>
    <x v="5"/>
    <x v="1"/>
    <x v="0"/>
  </r>
  <r>
    <x v="75"/>
    <x v="2"/>
    <n v="7"/>
    <x v="0"/>
    <n v="6000"/>
    <n v="42000"/>
    <x v="5"/>
    <x v="1"/>
    <x v="0"/>
  </r>
  <r>
    <x v="75"/>
    <x v="3"/>
    <n v="5"/>
    <x v="0"/>
    <n v="6000"/>
    <n v="30000"/>
    <x v="5"/>
    <x v="1"/>
    <x v="0"/>
  </r>
  <r>
    <x v="76"/>
    <x v="2"/>
    <n v="67"/>
    <x v="0"/>
    <n v="6000"/>
    <n v="402000"/>
    <x v="4"/>
    <x v="1"/>
    <x v="0"/>
  </r>
  <r>
    <x v="76"/>
    <x v="7"/>
    <n v="12.5"/>
    <x v="0"/>
    <n v="4000"/>
    <n v="50000"/>
    <x v="4"/>
    <x v="1"/>
    <x v="0"/>
  </r>
  <r>
    <x v="76"/>
    <x v="6"/>
    <n v="3"/>
    <x v="0"/>
    <n v="4000"/>
    <n v="12000"/>
    <x v="4"/>
    <x v="1"/>
    <x v="0"/>
  </r>
  <r>
    <x v="76"/>
    <x v="2"/>
    <n v="5"/>
    <x v="0"/>
    <n v="5000"/>
    <n v="25000"/>
    <x v="5"/>
    <x v="1"/>
    <x v="0"/>
  </r>
  <r>
    <x v="77"/>
    <x v="2"/>
    <n v="5"/>
    <x v="0"/>
    <n v="6000"/>
    <n v="30000"/>
    <x v="4"/>
    <x v="1"/>
    <x v="0"/>
  </r>
  <r>
    <x v="77"/>
    <x v="7"/>
    <n v="10"/>
    <x v="0"/>
    <n v="3500"/>
    <n v="35000"/>
    <x v="4"/>
    <x v="1"/>
    <x v="0"/>
  </r>
  <r>
    <x v="77"/>
    <x v="2"/>
    <n v="5"/>
    <x v="0"/>
    <n v="6000"/>
    <n v="30000"/>
    <x v="5"/>
    <x v="1"/>
    <x v="0"/>
  </r>
  <r>
    <x v="77"/>
    <x v="7"/>
    <n v="10"/>
    <x v="0"/>
    <n v="3500"/>
    <n v="35000"/>
    <x v="5"/>
    <x v="1"/>
    <x v="0"/>
  </r>
  <r>
    <x v="77"/>
    <x v="6"/>
    <n v="7"/>
    <x v="0"/>
    <n v="4000"/>
    <n v="28000"/>
    <x v="5"/>
    <x v="1"/>
    <x v="0"/>
  </r>
  <r>
    <x v="77"/>
    <x v="2"/>
    <n v="2"/>
    <x v="0"/>
    <n v="5000"/>
    <n v="10000"/>
    <x v="6"/>
    <x v="0"/>
    <x v="0"/>
  </r>
  <r>
    <x v="77"/>
    <x v="9"/>
    <n v="75"/>
    <x v="1"/>
    <n v="1800"/>
    <n v="135000"/>
    <x v="4"/>
    <x v="1"/>
    <x v="0"/>
  </r>
  <r>
    <x v="77"/>
    <x v="9"/>
    <n v="35"/>
    <x v="1"/>
    <n v="2000"/>
    <n v="70000"/>
    <x v="15"/>
    <x v="0"/>
    <x v="0"/>
  </r>
  <r>
    <x v="77"/>
    <x v="9"/>
    <n v="20"/>
    <x v="1"/>
    <n v="2000"/>
    <n v="40000"/>
    <x v="6"/>
    <x v="0"/>
    <x v="0"/>
  </r>
  <r>
    <x v="77"/>
    <x v="9"/>
    <n v="40"/>
    <x v="1"/>
    <n v="1800"/>
    <n v="72000"/>
    <x v="5"/>
    <x v="1"/>
    <x v="0"/>
  </r>
  <r>
    <x v="77"/>
    <x v="9"/>
    <n v="35"/>
    <x v="1"/>
    <n v="1800"/>
    <n v="63000"/>
    <x v="16"/>
    <x v="1"/>
    <x v="0"/>
  </r>
  <r>
    <x v="78"/>
    <x v="7"/>
    <n v="3"/>
    <x v="0"/>
    <n v="4000"/>
    <n v="12000"/>
    <x v="8"/>
    <x v="0"/>
    <x v="0"/>
  </r>
  <r>
    <x v="78"/>
    <x v="9"/>
    <n v="75"/>
    <x v="1"/>
    <n v="2000"/>
    <n v="150000"/>
    <x v="8"/>
    <x v="0"/>
    <x v="0"/>
  </r>
  <r>
    <x v="78"/>
    <x v="9"/>
    <n v="150"/>
    <x v="1"/>
    <n v="1800"/>
    <n v="270000"/>
    <x v="16"/>
    <x v="1"/>
    <x v="0"/>
  </r>
  <r>
    <x v="78"/>
    <x v="9"/>
    <n v="75"/>
    <x v="1"/>
    <n v="1800"/>
    <n v="135000"/>
    <x v="17"/>
    <x v="0"/>
    <x v="0"/>
  </r>
  <r>
    <x v="79"/>
    <x v="2"/>
    <n v="5"/>
    <x v="0"/>
    <n v="7000"/>
    <n v="35000"/>
    <x v="4"/>
    <x v="1"/>
    <x v="0"/>
  </r>
  <r>
    <x v="79"/>
    <x v="7"/>
    <n v="27"/>
    <x v="0"/>
    <n v="3000"/>
    <n v="81000"/>
    <x v="4"/>
    <x v="1"/>
    <x v="0"/>
  </r>
  <r>
    <x v="79"/>
    <x v="6"/>
    <n v="2"/>
    <x v="0"/>
    <n v="4000"/>
    <n v="8000"/>
    <x v="4"/>
    <x v="1"/>
    <x v="0"/>
  </r>
  <r>
    <x v="79"/>
    <x v="9"/>
    <n v="100"/>
    <x v="1"/>
    <n v="1500"/>
    <n v="150000"/>
    <x v="4"/>
    <x v="1"/>
    <x v="0"/>
  </r>
  <r>
    <x v="79"/>
    <x v="2"/>
    <n v="5"/>
    <x v="0"/>
    <n v="6000"/>
    <n v="30000"/>
    <x v="5"/>
    <x v="1"/>
    <x v="0"/>
  </r>
  <r>
    <x v="79"/>
    <x v="8"/>
    <n v="2"/>
    <x v="0"/>
    <n v="4000"/>
    <n v="8000"/>
    <x v="5"/>
    <x v="1"/>
    <x v="0"/>
  </r>
  <r>
    <x v="79"/>
    <x v="9"/>
    <n v="30"/>
    <x v="1"/>
    <n v="1700"/>
    <n v="51000"/>
    <x v="5"/>
    <x v="1"/>
    <x v="0"/>
  </r>
  <r>
    <x v="80"/>
    <x v="2"/>
    <n v="31"/>
    <x v="0"/>
    <n v="8000"/>
    <n v="248000"/>
    <x v="5"/>
    <x v="1"/>
    <x v="0"/>
  </r>
  <r>
    <x v="80"/>
    <x v="7"/>
    <n v="10"/>
    <x v="0"/>
    <n v="1500"/>
    <n v="15000"/>
    <x v="5"/>
    <x v="1"/>
    <x v="0"/>
  </r>
  <r>
    <x v="81"/>
    <x v="2"/>
    <n v="43"/>
    <x v="0"/>
    <n v="8000"/>
    <n v="344000"/>
    <x v="5"/>
    <x v="1"/>
    <x v="0"/>
  </r>
  <r>
    <x v="81"/>
    <x v="7"/>
    <n v="13"/>
    <x v="0"/>
    <n v="1500"/>
    <n v="19500"/>
    <x v="5"/>
    <x v="1"/>
    <x v="0"/>
  </r>
  <r>
    <x v="81"/>
    <x v="10"/>
    <n v="0.5"/>
    <x v="0"/>
    <n v="28000"/>
    <n v="14000"/>
    <x v="5"/>
    <x v="1"/>
    <x v="0"/>
  </r>
  <r>
    <x v="81"/>
    <x v="9"/>
    <n v="70"/>
    <x v="1"/>
    <n v="1500"/>
    <n v="105000"/>
    <x v="5"/>
    <x v="1"/>
    <x v="0"/>
  </r>
  <r>
    <x v="82"/>
    <x v="7"/>
    <n v="36"/>
    <x v="0"/>
    <n v="3000"/>
    <n v="108000"/>
    <x v="4"/>
    <x v="1"/>
    <x v="0"/>
  </r>
  <r>
    <x v="83"/>
    <x v="7"/>
    <n v="26"/>
    <x v="0"/>
    <n v="3000"/>
    <n v="78000"/>
    <x v="4"/>
    <x v="1"/>
    <x v="0"/>
  </r>
  <r>
    <x v="83"/>
    <x v="2"/>
    <n v="4"/>
    <x v="0"/>
    <n v="7000"/>
    <n v="28000"/>
    <x v="4"/>
    <x v="1"/>
    <x v="0"/>
  </r>
  <r>
    <x v="84"/>
    <x v="7"/>
    <n v="7"/>
    <x v="0"/>
    <n v="3000"/>
    <n v="21000"/>
    <x v="4"/>
    <x v="1"/>
    <x v="0"/>
  </r>
  <r>
    <x v="85"/>
    <x v="10"/>
    <n v="1"/>
    <x v="0"/>
    <n v="28000"/>
    <n v="28000"/>
    <x v="4"/>
    <x v="1"/>
    <x v="0"/>
  </r>
  <r>
    <x v="85"/>
    <x v="11"/>
    <n v="1.5"/>
    <x v="0"/>
    <n v="75000"/>
    <n v="112500"/>
    <x v="4"/>
    <x v="1"/>
    <x v="0"/>
  </r>
  <r>
    <x v="86"/>
    <x v="10"/>
    <n v="0.5"/>
    <x v="0"/>
    <n v="28000"/>
    <n v="14000"/>
    <x v="4"/>
    <x v="1"/>
    <x v="0"/>
  </r>
  <r>
    <x v="87"/>
    <x v="10"/>
    <n v="0.25"/>
    <x v="0"/>
    <n v="28000"/>
    <n v="7000"/>
    <x v="4"/>
    <x v="1"/>
    <x v="0"/>
  </r>
  <r>
    <x v="88"/>
    <x v="10"/>
    <n v="0.25"/>
    <x v="0"/>
    <n v="28000"/>
    <n v="7000"/>
    <x v="4"/>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axmin" cacheId="6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14">
  <location ref="H35:J48" firstHeaderRow="0"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13">
        <item x="0"/>
        <item x="9"/>
        <item x="10"/>
        <item x="8"/>
        <item x="6"/>
        <item x="5"/>
        <item x="4"/>
        <item x="1"/>
        <item x="2"/>
        <item x="7"/>
        <item x="3"/>
        <item x="11"/>
        <item t="default"/>
      </items>
    </pivotField>
    <pivotField numFmtId="4" showAll="0"/>
    <pivotField showAll="0"/>
    <pivotField dataField="1" showAll="0"/>
    <pivotField numFmtId="3" showAll="0"/>
    <pivotField showAll="0">
      <items count="37">
        <item x="15"/>
        <item x="17"/>
        <item m="1" x="18"/>
        <item m="1" x="34"/>
        <item m="1" x="28"/>
        <item m="1" x="35"/>
        <item m="1" x="27"/>
        <item m="1" x="20"/>
        <item x="10"/>
        <item x="11"/>
        <item x="13"/>
        <item x="12"/>
        <item x="7"/>
        <item x="8"/>
        <item x="6"/>
        <item m="1" x="19"/>
        <item m="1" x="29"/>
        <item x="9"/>
        <item x="0"/>
        <item x="14"/>
        <item m="1" x="25"/>
        <item x="3"/>
        <item m="1" x="32"/>
        <item x="5"/>
        <item x="16"/>
        <item x="4"/>
        <item m="1" x="23"/>
        <item m="1" x="26"/>
        <item m="1" x="33"/>
        <item m="1" x="30"/>
        <item m="1" x="31"/>
        <item x="1"/>
        <item x="2"/>
        <item m="1" x="22"/>
        <item m="1" x="24"/>
        <item m="1" x="21"/>
        <item t="default"/>
      </items>
    </pivotField>
    <pivotField showAll="0">
      <items count="3">
        <item x="0"/>
        <item x="1"/>
        <item t="default"/>
      </items>
    </pivotField>
    <pivotField showAll="0">
      <items count="3">
        <item x="1"/>
        <item x="0"/>
        <item t="default"/>
      </items>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Min" fld="4" subtotal="min" baseField="1" baseItem="0"/>
    <dataField name="Max" fld="4" subtotal="max" baseField="0" baseItem="5"/>
  </dataFields>
  <formats count="1">
    <format dxfId="6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Bulan" cacheId="6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22">
  <location ref="D18:E27"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13">
        <item x="0"/>
        <item x="11"/>
        <item x="9"/>
        <item x="10"/>
        <item x="8"/>
        <item x="6"/>
        <item x="5"/>
        <item x="4"/>
        <item x="1"/>
        <item x="2"/>
        <item x="7"/>
        <item x="3"/>
        <item t="default"/>
      </items>
    </pivotField>
    <pivotField numFmtId="4" showAll="0"/>
    <pivotField showAll="0"/>
    <pivotField showAll="0"/>
    <pivotField dataField="1" numFmtId="3" showAll="0"/>
    <pivotField showAll="0">
      <items count="37">
        <item x="15"/>
        <item x="17"/>
        <item m="1" x="18"/>
        <item m="1" x="34"/>
        <item m="1" x="28"/>
        <item m="1" x="35"/>
        <item m="1" x="27"/>
        <item m="1" x="20"/>
        <item x="10"/>
        <item x="11"/>
        <item x="13"/>
        <item x="12"/>
        <item x="7"/>
        <item x="8"/>
        <item x="6"/>
        <item m="1" x="19"/>
        <item m="1" x="29"/>
        <item x="9"/>
        <item x="0"/>
        <item x="14"/>
        <item m="1" x="25"/>
        <item x="3"/>
        <item m="1" x="32"/>
        <item x="5"/>
        <item x="16"/>
        <item x="4"/>
        <item m="1" x="23"/>
        <item m="1" x="26"/>
        <item m="1" x="33"/>
        <item m="1" x="30"/>
        <item m="1" x="31"/>
        <item x="1"/>
        <item x="2"/>
        <item m="1" x="22"/>
        <item m="1" x="24"/>
        <item m="1" x="21"/>
        <item t="default"/>
      </items>
    </pivotField>
    <pivotField showAll="0" defaultSubtotal="0">
      <items count="2">
        <item x="0"/>
        <item x="1"/>
      </items>
    </pivotField>
    <pivotField showAll="0">
      <items count="3">
        <item x="1"/>
        <item x="0"/>
        <item t="default"/>
      </items>
    </pivotField>
  </pivotFields>
  <rowFields count="1">
    <field x="0"/>
  </rowFields>
  <rowItems count="9">
    <i>
      <x v="5"/>
    </i>
    <i>
      <x v="6"/>
    </i>
    <i>
      <x v="7"/>
    </i>
    <i>
      <x v="8"/>
    </i>
    <i>
      <x v="9"/>
    </i>
    <i>
      <x v="10"/>
    </i>
    <i>
      <x v="11"/>
    </i>
    <i>
      <x v="12"/>
    </i>
    <i t="grand">
      <x/>
    </i>
  </rowItems>
  <colItems count="1">
    <i/>
  </colItems>
  <dataFields count="1">
    <dataField name="Sum of Total (Rp)" fld="5" baseField="0" baseItem="0" numFmtId="164"/>
  </dataFields>
  <formats count="3">
    <format dxfId="626">
      <pivotArea collapsedLevelsAreSubtotals="1" fieldPosition="0">
        <references count="1">
          <reference field="0" count="1">
            <x v="9"/>
          </reference>
        </references>
      </pivotArea>
    </format>
    <format dxfId="627">
      <pivotArea dataOnly="0" labelOnly="1" outline="0" axis="axisValues" fieldPosition="0"/>
    </format>
    <format dxfId="628">
      <pivotArea outline="0" collapsedLevelsAreSubtotals="1"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Komoditas/bulan" cacheId="6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32">
  <location ref="A5:N15" firstHeaderRow="1" firstDataRow="2" firstDataCol="1"/>
  <pivotFields count="9">
    <pivotField axis="axisRow" numFmtId="14" showAll="0">
      <items count="15">
        <item x="0"/>
        <item x="1"/>
        <item x="2"/>
        <item x="3"/>
        <item x="4"/>
        <item x="5"/>
        <item x="6"/>
        <item x="7"/>
        <item x="8"/>
        <item x="9"/>
        <item x="10"/>
        <item x="11"/>
        <item x="12"/>
        <item x="13"/>
        <item t="default"/>
      </items>
    </pivotField>
    <pivotField axis="axisCol" showAll="0">
      <items count="13">
        <item x="0"/>
        <item x="9"/>
        <item x="10"/>
        <item x="8"/>
        <item x="6"/>
        <item x="5"/>
        <item x="4"/>
        <item x="1"/>
        <item x="2"/>
        <item x="7"/>
        <item x="3"/>
        <item x="11"/>
        <item t="default"/>
      </items>
    </pivotField>
    <pivotField numFmtId="4" showAll="0"/>
    <pivotField showAll="0"/>
    <pivotField showAll="0"/>
    <pivotField dataField="1" numFmtId="3" showAll="0"/>
    <pivotField showAll="0">
      <items count="37">
        <item x="15"/>
        <item x="17"/>
        <item m="1" x="18"/>
        <item m="1" x="34"/>
        <item m="1" x="28"/>
        <item m="1" x="35"/>
        <item m="1" x="27"/>
        <item m="1" x="20"/>
        <item x="10"/>
        <item x="11"/>
        <item x="13"/>
        <item x="12"/>
        <item x="7"/>
        <item x="8"/>
        <item x="6"/>
        <item m="1" x="19"/>
        <item m="1" x="29"/>
        <item x="9"/>
        <item x="0"/>
        <item x="14"/>
        <item m="1" x="25"/>
        <item x="3"/>
        <item m="1" x="32"/>
        <item x="5"/>
        <item x="16"/>
        <item x="4"/>
        <item m="1" x="23"/>
        <item m="1" x="26"/>
        <item m="1" x="33"/>
        <item m="1" x="30"/>
        <item m="1" x="31"/>
        <item x="1"/>
        <item x="2"/>
        <item m="1" x="22"/>
        <item m="1" x="24"/>
        <item m="1" x="21"/>
        <item t="default"/>
      </items>
    </pivotField>
    <pivotField showAll="0">
      <items count="3">
        <item x="0"/>
        <item x="1"/>
        <item t="default"/>
      </items>
    </pivotField>
    <pivotField showAll="0">
      <items count="3">
        <item x="1"/>
        <item x="0"/>
        <item t="default"/>
      </items>
    </pivotField>
  </pivotFields>
  <rowFields count="1">
    <field x="0"/>
  </rowFields>
  <rowItems count="9">
    <i>
      <x v="5"/>
    </i>
    <i>
      <x v="6"/>
    </i>
    <i>
      <x v="7"/>
    </i>
    <i>
      <x v="8"/>
    </i>
    <i>
      <x v="9"/>
    </i>
    <i>
      <x v="10"/>
    </i>
    <i>
      <x v="11"/>
    </i>
    <i>
      <x v="12"/>
    </i>
    <i t="grand">
      <x/>
    </i>
  </rowItems>
  <colFields count="1">
    <field x="1"/>
  </colFields>
  <colItems count="13">
    <i>
      <x/>
    </i>
    <i>
      <x v="1"/>
    </i>
    <i>
      <x v="2"/>
    </i>
    <i>
      <x v="3"/>
    </i>
    <i>
      <x v="4"/>
    </i>
    <i>
      <x v="5"/>
    </i>
    <i>
      <x v="6"/>
    </i>
    <i>
      <x v="7"/>
    </i>
    <i>
      <x v="8"/>
    </i>
    <i>
      <x v="9"/>
    </i>
    <i>
      <x v="10"/>
    </i>
    <i>
      <x v="11"/>
    </i>
    <i t="grand">
      <x/>
    </i>
  </colItems>
  <dataFields count="1">
    <dataField name="Sum of Total (Rp)" fld="5" baseField="0" baseItem="0"/>
  </dataFields>
  <formats count="5">
    <format dxfId="621">
      <pivotArea outline="0" collapsedLevelsAreSubtotals="1" fieldPosition="0"/>
    </format>
    <format dxfId="622">
      <pivotArea dataOnly="0" labelOnly="1" fieldPosition="0">
        <references count="1">
          <reference field="1" count="10">
            <x v="1"/>
            <x v="2"/>
            <x v="3"/>
            <x v="4"/>
            <x v="5"/>
            <x v="6"/>
            <x v="7"/>
            <x v="8"/>
            <x v="9"/>
            <x v="10"/>
          </reference>
        </references>
      </pivotArea>
    </format>
    <format dxfId="623">
      <pivotArea dataOnly="0" labelOnly="1" grandCol="1" outline="0" fieldPosition="0"/>
    </format>
    <format dxfId="624">
      <pivotArea dataOnly="0" labelOnly="1" fieldPosition="0">
        <references count="1">
          <reference field="1" count="10">
            <x v="1"/>
            <x v="2"/>
            <x v="3"/>
            <x v="4"/>
            <x v="5"/>
            <x v="6"/>
            <x v="7"/>
            <x v="8"/>
            <x v="9"/>
            <x v="10"/>
          </reference>
        </references>
      </pivotArea>
    </format>
    <format dxfId="625">
      <pivotArea dataOnly="0" labelOnly="1" grandCol="1" outline="0" fieldPosition="0"/>
    </format>
  </formats>
  <chartFormats count="14">
    <chartFormat chart="30" format="48" series="1">
      <pivotArea type="data" outline="0" fieldPosition="0">
        <references count="1">
          <reference field="1" count="1" selected="0">
            <x v="6"/>
          </reference>
        </references>
      </pivotArea>
    </chartFormat>
    <chartFormat chart="30" format="49" series="1">
      <pivotArea type="data" outline="0" fieldPosition="0">
        <references count="2">
          <reference field="4294967294" count="1" selected="0">
            <x v="0"/>
          </reference>
          <reference field="1" count="1" selected="0">
            <x v="1"/>
          </reference>
        </references>
      </pivotArea>
    </chartFormat>
    <chartFormat chart="30" format="50" series="1">
      <pivotArea type="data" outline="0" fieldPosition="0">
        <references count="1">
          <reference field="4294967294" count="1" selected="0">
            <x v="0"/>
          </reference>
        </references>
      </pivotArea>
    </chartFormat>
    <chartFormat chart="30" format="51" series="1">
      <pivotArea type="data" outline="0" fieldPosition="0">
        <references count="2">
          <reference field="4294967294" count="1" selected="0">
            <x v="0"/>
          </reference>
          <reference field="1" count="1" selected="0">
            <x v="0"/>
          </reference>
        </references>
      </pivotArea>
    </chartFormat>
    <chartFormat chart="30" format="52" series="1">
      <pivotArea type="data" outline="0" fieldPosition="0">
        <references count="2">
          <reference field="4294967294" count="1" selected="0">
            <x v="0"/>
          </reference>
          <reference field="1" count="1" selected="0">
            <x v="2"/>
          </reference>
        </references>
      </pivotArea>
    </chartFormat>
    <chartFormat chart="30" format="53" series="1">
      <pivotArea type="data" outline="0" fieldPosition="0">
        <references count="2">
          <reference field="4294967294" count="1" selected="0">
            <x v="0"/>
          </reference>
          <reference field="1" count="1" selected="0">
            <x v="3"/>
          </reference>
        </references>
      </pivotArea>
    </chartFormat>
    <chartFormat chart="30" format="54" series="1">
      <pivotArea type="data" outline="0" fieldPosition="0">
        <references count="2">
          <reference field="4294967294" count="1" selected="0">
            <x v="0"/>
          </reference>
          <reference field="1" count="1" selected="0">
            <x v="4"/>
          </reference>
        </references>
      </pivotArea>
    </chartFormat>
    <chartFormat chart="30" format="55" series="1">
      <pivotArea type="data" outline="0" fieldPosition="0">
        <references count="2">
          <reference field="4294967294" count="1" selected="0">
            <x v="0"/>
          </reference>
          <reference field="1" count="1" selected="0">
            <x v="5"/>
          </reference>
        </references>
      </pivotArea>
    </chartFormat>
    <chartFormat chart="30" format="56" series="1">
      <pivotArea type="data" outline="0" fieldPosition="0">
        <references count="2">
          <reference field="4294967294" count="1" selected="0">
            <x v="0"/>
          </reference>
          <reference field="1" count="1" selected="0">
            <x v="6"/>
          </reference>
        </references>
      </pivotArea>
    </chartFormat>
    <chartFormat chart="30" format="57" series="1">
      <pivotArea type="data" outline="0" fieldPosition="0">
        <references count="2">
          <reference field="4294967294" count="1" selected="0">
            <x v="0"/>
          </reference>
          <reference field="1" count="1" selected="0">
            <x v="7"/>
          </reference>
        </references>
      </pivotArea>
    </chartFormat>
    <chartFormat chart="30" format="58" series="1">
      <pivotArea type="data" outline="0" fieldPosition="0">
        <references count="2">
          <reference field="4294967294" count="1" selected="0">
            <x v="0"/>
          </reference>
          <reference field="1" count="1" selected="0">
            <x v="8"/>
          </reference>
        </references>
      </pivotArea>
    </chartFormat>
    <chartFormat chart="30" format="59" series="1">
      <pivotArea type="data" outline="0" fieldPosition="0">
        <references count="2">
          <reference field="4294967294" count="1" selected="0">
            <x v="0"/>
          </reference>
          <reference field="1" count="1" selected="0">
            <x v="9"/>
          </reference>
        </references>
      </pivotArea>
    </chartFormat>
    <chartFormat chart="30" format="60" series="1">
      <pivotArea type="data" outline="0" fieldPosition="0">
        <references count="2">
          <reference field="4294967294" count="1" selected="0">
            <x v="0"/>
          </reference>
          <reference field="1" count="1" selected="0">
            <x v="10"/>
          </reference>
        </references>
      </pivotArea>
    </chartFormat>
    <chartFormat chart="30" format="61" series="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e" cacheId="6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36">
  <location ref="D45:F48" firstHeaderRow="0" firstDataRow="1" firstDataCol="1"/>
  <pivotFields count="9">
    <pivotField numFmtId="14" showAll="0">
      <items count="15">
        <item x="0"/>
        <item x="1"/>
        <item x="2"/>
        <item x="3"/>
        <item x="4"/>
        <item x="5"/>
        <item x="6"/>
        <item x="7"/>
        <item x="8"/>
        <item x="9"/>
        <item x="10"/>
        <item x="11"/>
        <item x="12"/>
        <item x="13"/>
        <item t="default"/>
      </items>
    </pivotField>
    <pivotField showAll="0">
      <items count="13">
        <item x="0"/>
        <item x="11"/>
        <item x="9"/>
        <item x="10"/>
        <item x="8"/>
        <item x="6"/>
        <item x="5"/>
        <item x="4"/>
        <item x="1"/>
        <item x="2"/>
        <item x="7"/>
        <item x="3"/>
        <item t="default"/>
      </items>
    </pivotField>
    <pivotField numFmtId="4" showAll="0"/>
    <pivotField showAll="0"/>
    <pivotField showAll="0"/>
    <pivotField dataField="1" numFmtId="3" showAll="0"/>
    <pivotField showAll="0">
      <items count="37">
        <item x="15"/>
        <item x="17"/>
        <item m="1" x="18"/>
        <item m="1" x="34"/>
        <item m="1" x="28"/>
        <item m="1" x="35"/>
        <item m="1" x="27"/>
        <item m="1" x="20"/>
        <item x="10"/>
        <item x="11"/>
        <item x="13"/>
        <item x="12"/>
        <item x="7"/>
        <item x="8"/>
        <item x="6"/>
        <item m="1" x="19"/>
        <item m="1" x="29"/>
        <item x="9"/>
        <item x="0"/>
        <item x="14"/>
        <item m="1" x="25"/>
        <item x="3"/>
        <item m="1" x="32"/>
        <item x="5"/>
        <item x="16"/>
        <item x="4"/>
        <item m="1" x="23"/>
        <item m="1" x="26"/>
        <item m="1" x="33"/>
        <item m="1" x="30"/>
        <item m="1" x="31"/>
        <item x="1"/>
        <item x="2"/>
        <item m="1" x="22"/>
        <item m="1" x="24"/>
        <item m="1" x="21"/>
        <item t="default"/>
      </items>
    </pivotField>
    <pivotField axis="axisRow" showAll="0" defaultSubtotal="0">
      <items count="2">
        <item x="0"/>
        <item x="1"/>
      </items>
    </pivotField>
    <pivotField showAll="0">
      <items count="3">
        <item x="1"/>
        <item x="0"/>
        <item t="default"/>
      </items>
    </pivotField>
  </pivotFields>
  <rowFields count="1">
    <field x="7"/>
  </rowFields>
  <rowItems count="3">
    <i>
      <x/>
    </i>
    <i>
      <x v="1"/>
    </i>
    <i t="grand">
      <x/>
    </i>
  </rowItems>
  <colFields count="1">
    <field x="-2"/>
  </colFields>
  <colItems count="2">
    <i>
      <x/>
    </i>
    <i i="1">
      <x v="1"/>
    </i>
  </colItems>
  <dataFields count="2">
    <dataField name="Total" fld="5" baseField="0" baseItem="0" numFmtId="164"/>
    <dataField name="Persentasi" fld="5" showDataAs="percentOfTotal" baseField="7" baseItem="0" numFmtId="10"/>
  </dataFields>
  <formats count="2">
    <format dxfId="619">
      <pivotArea collapsedLevelsAreSubtotals="1" fieldPosition="0">
        <references count="2">
          <reference field="4294967294" count="1" selected="0">
            <x v="0"/>
          </reference>
          <reference field="7" count="0"/>
        </references>
      </pivotArea>
    </format>
    <format dxfId="620">
      <pivotArea outline="0" collapsedLevelsAreSubtotals="1" fieldPosition="0">
        <references count="1">
          <reference field="4294967294" count="1" selected="0">
            <x v="0"/>
          </reference>
        </references>
      </pivotArea>
    </format>
  </formats>
  <chartFormats count="10">
    <chartFormat chart="19" format="1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1"/>
          </reference>
        </references>
      </pivotArea>
    </chartFormat>
    <chartFormat chart="32" format="8" series="1">
      <pivotArea type="data" outline="0" fieldPosition="0">
        <references count="1">
          <reference field="4294967294" count="1" selected="0">
            <x v="0"/>
          </reference>
        </references>
      </pivotArea>
    </chartFormat>
    <chartFormat chart="32" format="9">
      <pivotArea type="data" outline="0" fieldPosition="0">
        <references count="2">
          <reference field="4294967294" count="1" selected="0">
            <x v="0"/>
          </reference>
          <reference field="7" count="1" selected="0">
            <x v="0"/>
          </reference>
        </references>
      </pivotArea>
    </chartFormat>
    <chartFormat chart="32" format="10">
      <pivotArea type="data" outline="0" fieldPosition="0">
        <references count="2">
          <reference field="4294967294" count="1" selected="0">
            <x v="0"/>
          </reference>
          <reference field="7" count="1" selected="0">
            <x v="1"/>
          </reference>
        </references>
      </pivotArea>
    </chartFormat>
    <chartFormat chart="32" format="11" series="1">
      <pivotArea type="data" outline="0" fieldPosition="0">
        <references count="1">
          <reference field="4294967294" count="1" selected="0">
            <x v="1"/>
          </reference>
        </references>
      </pivotArea>
    </chartFormat>
    <chartFormat chart="32" format="12">
      <pivotArea type="data" outline="0" fieldPosition="0">
        <references count="2">
          <reference field="4294967294" count="1" selected="0">
            <x v="1"/>
          </reference>
          <reference field="7" count="1" selected="0">
            <x v="0"/>
          </reference>
        </references>
      </pivotArea>
    </chartFormat>
    <chartFormat chart="32" format="13">
      <pivotArea type="data" outline="0" fieldPosition="0">
        <references count="2">
          <reference field="4294967294"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Komoditas" cacheId="6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9">
  <location ref="D30:E43"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13">
        <item x="0"/>
        <item x="9"/>
        <item x="10"/>
        <item x="8"/>
        <item x="6"/>
        <item x="5"/>
        <item x="4"/>
        <item x="1"/>
        <item x="2"/>
        <item x="7"/>
        <item x="3"/>
        <item x="11"/>
        <item t="default"/>
      </items>
    </pivotField>
    <pivotField numFmtId="4" showAll="0"/>
    <pivotField showAll="0"/>
    <pivotField showAll="0"/>
    <pivotField dataField="1" numFmtId="3" showAll="0"/>
    <pivotField showAll="0">
      <items count="37">
        <item x="15"/>
        <item x="17"/>
        <item m="1" x="18"/>
        <item m="1" x="34"/>
        <item m="1" x="28"/>
        <item m="1" x="35"/>
        <item m="1" x="27"/>
        <item m="1" x="20"/>
        <item x="10"/>
        <item x="11"/>
        <item x="13"/>
        <item x="12"/>
        <item x="7"/>
        <item x="8"/>
        <item x="6"/>
        <item m="1" x="19"/>
        <item m="1" x="29"/>
        <item x="9"/>
        <item x="0"/>
        <item x="14"/>
        <item m="1" x="25"/>
        <item x="3"/>
        <item m="1" x="32"/>
        <item x="5"/>
        <item x="16"/>
        <item x="4"/>
        <item m="1" x="23"/>
        <item m="1" x="26"/>
        <item m="1" x="33"/>
        <item m="1" x="30"/>
        <item m="1" x="31"/>
        <item x="1"/>
        <item x="2"/>
        <item m="1" x="22"/>
        <item m="1" x="24"/>
        <item m="1" x="21"/>
        <item t="default"/>
      </items>
    </pivotField>
    <pivotField showAll="0" defaultSubtotal="0">
      <items count="2">
        <item x="0"/>
        <item x="1"/>
      </items>
    </pivotField>
    <pivotField showAll="0">
      <items count="3">
        <item x="1"/>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Total (Rp)" fld="5" baseField="0" baseItem="0" numFmtId="164"/>
  </dataFields>
  <chartFormats count="3">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6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24">
  <location ref="A18:B56" firstHeaderRow="1" firstDataRow="1" firstDataCol="1"/>
  <pivotFields count="9">
    <pivotField axis="axisRow" numFmtId="14" showAll="0">
      <items count="15">
        <item x="0"/>
        <item x="1"/>
        <item x="2"/>
        <item x="3"/>
        <item x="4"/>
        <item x="5"/>
        <item x="6"/>
        <item x="7"/>
        <item x="8"/>
        <item x="9"/>
        <item x="10"/>
        <item x="11"/>
        <item x="12"/>
        <item x="13"/>
        <item t="default"/>
      </items>
    </pivotField>
    <pivotField axis="axisRow" showAll="0">
      <items count="13">
        <item x="0"/>
        <item x="9"/>
        <item x="10"/>
        <item x="8"/>
        <item x="6"/>
        <item x="5"/>
        <item x="4"/>
        <item x="1"/>
        <item x="2"/>
        <item x="7"/>
        <item x="3"/>
        <item x="11"/>
        <item t="default"/>
      </items>
    </pivotField>
    <pivotField numFmtId="4" showAll="0"/>
    <pivotField showAll="0"/>
    <pivotField showAll="0"/>
    <pivotField dataField="1" numFmtId="3" showAll="0"/>
    <pivotField showAll="0">
      <items count="37">
        <item x="15"/>
        <item x="17"/>
        <item m="1" x="18"/>
        <item m="1" x="34"/>
        <item m="1" x="28"/>
        <item m="1" x="35"/>
        <item m="1" x="27"/>
        <item m="1" x="20"/>
        <item x="10"/>
        <item x="11"/>
        <item x="13"/>
        <item x="12"/>
        <item x="7"/>
        <item x="8"/>
        <item x="6"/>
        <item m="1" x="19"/>
        <item m="1" x="29"/>
        <item x="9"/>
        <item x="0"/>
        <item x="14"/>
        <item m="1" x="25"/>
        <item x="3"/>
        <item m="1" x="32"/>
        <item x="5"/>
        <item x="16"/>
        <item x="4"/>
        <item m="1" x="23"/>
        <item m="1" x="26"/>
        <item m="1" x="33"/>
        <item m="1" x="30"/>
        <item m="1" x="31"/>
        <item x="1"/>
        <item x="2"/>
        <item m="1" x="22"/>
        <item m="1" x="24"/>
        <item m="1" x="21"/>
        <item t="default"/>
      </items>
    </pivotField>
    <pivotField showAll="0" defaultSubtotal="0">
      <items count="2">
        <item x="0"/>
        <item x="1"/>
      </items>
    </pivotField>
    <pivotField showAll="0">
      <items count="3">
        <item x="1"/>
        <item x="0"/>
        <item t="default"/>
      </items>
    </pivotField>
  </pivotFields>
  <rowFields count="2">
    <field x="0"/>
    <field x="1"/>
  </rowFields>
  <rowItems count="38">
    <i>
      <x v="5"/>
    </i>
    <i r="1">
      <x/>
    </i>
    <i r="1">
      <x v="7"/>
    </i>
    <i>
      <x v="6"/>
    </i>
    <i r="1">
      <x v="6"/>
    </i>
    <i r="1">
      <x v="7"/>
    </i>
    <i r="1">
      <x v="8"/>
    </i>
    <i r="1">
      <x v="10"/>
    </i>
    <i>
      <x v="7"/>
    </i>
    <i r="1">
      <x v="5"/>
    </i>
    <i r="1">
      <x v="6"/>
    </i>
    <i r="1">
      <x v="7"/>
    </i>
    <i r="1">
      <x v="8"/>
    </i>
    <i>
      <x v="8"/>
    </i>
    <i r="1">
      <x v="5"/>
    </i>
    <i r="1">
      <x v="6"/>
    </i>
    <i r="1">
      <x v="8"/>
    </i>
    <i>
      <x v="9"/>
    </i>
    <i r="1">
      <x v="6"/>
    </i>
    <i r="1">
      <x v="8"/>
    </i>
    <i r="1">
      <x v="10"/>
    </i>
    <i>
      <x v="10"/>
    </i>
    <i r="1">
      <x v="4"/>
    </i>
    <i r="1">
      <x v="8"/>
    </i>
    <i r="1">
      <x v="9"/>
    </i>
    <i r="1">
      <x v="10"/>
    </i>
    <i>
      <x v="11"/>
    </i>
    <i r="1">
      <x v="1"/>
    </i>
    <i r="1">
      <x v="2"/>
    </i>
    <i r="1">
      <x v="3"/>
    </i>
    <i r="1">
      <x v="4"/>
    </i>
    <i r="1">
      <x v="8"/>
    </i>
    <i r="1">
      <x v="9"/>
    </i>
    <i r="1">
      <x v="10"/>
    </i>
    <i>
      <x v="12"/>
    </i>
    <i r="1">
      <x v="2"/>
    </i>
    <i r="1">
      <x v="11"/>
    </i>
    <i t="grand">
      <x/>
    </i>
  </rowItems>
  <colItems count="1">
    <i/>
  </colItems>
  <dataFields count="1">
    <dataField name="Sum of Total (Rp)" fld="5" baseField="0" baseItem="0" numFmtId="164"/>
  </dataFields>
  <formats count="2">
    <format dxfId="617">
      <pivotArea dataOnly="0" labelOnly="1" outline="0" axis="axisValues" fieldPosition="0"/>
    </format>
    <format dxfId="618">
      <pivotArea outline="0" collapsedLevelsAreSubtotals="1"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6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14">
  <location ref="H18:I33"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13">
        <item x="0"/>
        <item x="9"/>
        <item x="10"/>
        <item x="8"/>
        <item x="6"/>
        <item x="5"/>
        <item x="4"/>
        <item x="1"/>
        <item x="2"/>
        <item x="7"/>
        <item x="3"/>
        <item x="11"/>
        <item t="default"/>
      </items>
    </pivotField>
    <pivotField dataField="1" numFmtId="4" showAll="0"/>
    <pivotField axis="axisRow" showAll="0">
      <items count="3">
        <item x="1"/>
        <item x="0"/>
        <item t="default"/>
      </items>
    </pivotField>
    <pivotField showAll="0"/>
    <pivotField numFmtId="3" showAll="0"/>
    <pivotField showAll="0">
      <items count="37">
        <item x="15"/>
        <item x="17"/>
        <item m="1" x="18"/>
        <item m="1" x="34"/>
        <item m="1" x="28"/>
        <item m="1" x="35"/>
        <item m="1" x="27"/>
        <item m="1" x="20"/>
        <item x="10"/>
        <item x="11"/>
        <item x="13"/>
        <item x="12"/>
        <item x="7"/>
        <item x="8"/>
        <item x="6"/>
        <item m="1" x="19"/>
        <item m="1" x="29"/>
        <item x="9"/>
        <item x="0"/>
        <item x="14"/>
        <item m="1" x="25"/>
        <item x="3"/>
        <item m="1" x="32"/>
        <item x="5"/>
        <item x="16"/>
        <item x="4"/>
        <item m="1" x="23"/>
        <item m="1" x="26"/>
        <item m="1" x="33"/>
        <item m="1" x="30"/>
        <item m="1" x="31"/>
        <item x="1"/>
        <item x="2"/>
        <item m="1" x="22"/>
        <item m="1" x="24"/>
        <item m="1" x="21"/>
        <item t="default"/>
      </items>
    </pivotField>
    <pivotField showAll="0">
      <items count="3">
        <item x="0"/>
        <item x="1"/>
        <item t="default"/>
      </items>
    </pivotField>
    <pivotField showAll="0">
      <items count="3">
        <item x="1"/>
        <item x="0"/>
        <item t="default"/>
      </items>
    </pivotField>
  </pivotFields>
  <rowFields count="2">
    <field x="3"/>
    <field x="1"/>
  </rowFields>
  <rowItems count="15">
    <i>
      <x/>
    </i>
    <i r="1">
      <x v="1"/>
    </i>
    <i>
      <x v="1"/>
    </i>
    <i r="1">
      <x/>
    </i>
    <i r="1">
      <x v="2"/>
    </i>
    <i r="1">
      <x v="3"/>
    </i>
    <i r="1">
      <x v="4"/>
    </i>
    <i r="1">
      <x v="5"/>
    </i>
    <i r="1">
      <x v="6"/>
    </i>
    <i r="1">
      <x v="7"/>
    </i>
    <i r="1">
      <x v="8"/>
    </i>
    <i r="1">
      <x v="9"/>
    </i>
    <i r="1">
      <x v="10"/>
    </i>
    <i r="1">
      <x v="11"/>
    </i>
    <i t="grand">
      <x/>
    </i>
  </rowItems>
  <colItems count="1">
    <i/>
  </colItems>
  <dataFields count="1">
    <dataField name="Sum of Jumlah" fld="2" baseField="0" baseItem="0" numFmtId="1"/>
  </dataFields>
  <formats count="6">
    <format dxfId="611">
      <pivotArea type="all" dataOnly="0" outline="0" fieldPosition="0"/>
    </format>
    <format dxfId="612">
      <pivotArea outline="0" collapsedLevelsAreSubtotals="1" fieldPosition="0"/>
    </format>
    <format dxfId="613">
      <pivotArea field="1" type="button" dataOnly="0" labelOnly="1" outline="0" axis="axisRow" fieldPosition="1"/>
    </format>
    <format dxfId="614">
      <pivotArea dataOnly="0" labelOnly="1" outline="0" axis="axisValues" fieldPosition="0"/>
    </format>
    <format dxfId="615">
      <pivotArea dataOnly="0" labelOnly="1" fieldPosition="0">
        <references count="1">
          <reference field="1" count="0"/>
        </references>
      </pivotArea>
    </format>
    <format dxfId="61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Sum Total" cacheId="6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36">
  <location ref="H50:H51" firstHeaderRow="1" firstDataRow="1" firstDataCol="0"/>
  <pivotFields count="9">
    <pivotField numFmtId="14" showAll="0">
      <items count="15">
        <item x="0"/>
        <item x="1"/>
        <item x="2"/>
        <item x="3"/>
        <item x="4"/>
        <item x="5"/>
        <item x="6"/>
        <item x="7"/>
        <item x="8"/>
        <item x="9"/>
        <item x="10"/>
        <item x="11"/>
        <item x="12"/>
        <item x="13"/>
        <item t="default"/>
      </items>
    </pivotField>
    <pivotField showAll="0">
      <items count="13">
        <item x="0"/>
        <item x="11"/>
        <item x="9"/>
        <item x="10"/>
        <item x="8"/>
        <item x="6"/>
        <item x="5"/>
        <item x="4"/>
        <item x="1"/>
        <item x="2"/>
        <item x="7"/>
        <item x="3"/>
        <item t="default"/>
      </items>
    </pivotField>
    <pivotField numFmtId="4" showAll="0"/>
    <pivotField showAll="0"/>
    <pivotField showAll="0"/>
    <pivotField dataField="1" numFmtId="3" showAll="0"/>
    <pivotField showAll="0">
      <items count="37">
        <item x="15"/>
        <item x="17"/>
        <item m="1" x="18"/>
        <item m="1" x="34"/>
        <item m="1" x="28"/>
        <item m="1" x="35"/>
        <item m="1" x="27"/>
        <item m="1" x="20"/>
        <item x="10"/>
        <item x="11"/>
        <item x="13"/>
        <item x="12"/>
        <item x="7"/>
        <item x="8"/>
        <item x="6"/>
        <item m="1" x="19"/>
        <item m="1" x="29"/>
        <item x="9"/>
        <item x="0"/>
        <item x="14"/>
        <item m="1" x="25"/>
        <item x="3"/>
        <item m="1" x="32"/>
        <item x="5"/>
        <item x="16"/>
        <item x="4"/>
        <item m="1" x="23"/>
        <item m="1" x="26"/>
        <item m="1" x="33"/>
        <item m="1" x="30"/>
        <item m="1" x="31"/>
        <item x="1"/>
        <item x="2"/>
        <item m="1" x="22"/>
        <item m="1" x="24"/>
        <item m="1" x="21"/>
        <item t="default"/>
      </items>
    </pivotField>
    <pivotField showAll="0" defaultSubtotal="0">
      <items count="2">
        <item x="0"/>
        <item x="1"/>
      </items>
    </pivotField>
    <pivotField showAll="0">
      <items count="3">
        <item x="1"/>
        <item x="0"/>
        <item t="default"/>
      </items>
    </pivotField>
  </pivotFields>
  <rowItems count="1">
    <i/>
  </rowItems>
  <colItems count="1">
    <i/>
  </colItems>
  <dataFields count="1">
    <dataField name="Sum of Total (Rp)" fld="5" baseField="0" baseItem="0" numFmtId="164"/>
  </dataFields>
  <formats count="3">
    <format dxfId="608">
      <pivotArea type="all" dataOnly="0" outline="0" fieldPosition="0"/>
    </format>
    <format dxfId="609">
      <pivotArea outline="0" collapsedLevelsAreSubtotals="1" fieldPosition="0"/>
    </format>
    <format dxfId="6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anggal" sourceName="Tanggal">
  <pivotTables>
    <pivotTable tabId="2" name="Bulan"/>
    <pivotTable tabId="2" name="Komoditas"/>
    <pivotTable tabId="2" name="Komoditas/bulan"/>
    <pivotTable tabId="2" name="Maxmin"/>
    <pivotTable tabId="2" name="Pie"/>
    <pivotTable tabId="2" name="Sum Total"/>
    <pivotTable tabId="2" name="PivotTable9"/>
    <pivotTable tabId="2" name="PivotTable1"/>
  </pivotTables>
  <data>
    <tabular pivotCacheId="1">
      <items count="14">
        <i x="5" s="1"/>
        <i x="6" s="1"/>
        <i x="7" s="1"/>
        <i x="8" s="1"/>
        <i x="9" s="1"/>
        <i x="10" s="1"/>
        <i x="11" s="1"/>
        <i x="12" s="1"/>
        <i x="1" s="1" nd="1"/>
        <i x="2" s="1" nd="1"/>
        <i x="3" s="1" nd="1"/>
        <i x="4"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Komoditas" sourceName="Komoditas">
  <pivotTables>
    <pivotTable tabId="2" name="Bulan"/>
    <pivotTable tabId="2" name="Komoditas"/>
    <pivotTable tabId="2" name="Komoditas/bulan"/>
    <pivotTable tabId="2" name="Maxmin"/>
    <pivotTable tabId="2" name="Pie"/>
    <pivotTable tabId="2" name="Sum Total"/>
    <pivotTable tabId="2" name="PivotTable9"/>
    <pivotTable tabId="2" name="PivotTable1"/>
  </pivotTables>
  <data>
    <tabular pivotCacheId="1">
      <items count="12">
        <i x="0" s="1"/>
        <i x="11" s="1"/>
        <i x="9" s="1"/>
        <i x="10" s="1"/>
        <i x="8" s="1"/>
        <i x="6" s="1"/>
        <i x="5" s="1"/>
        <i x="4" s="1"/>
        <i x="1" s="1"/>
        <i x="2" s="1"/>
        <i x="7"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Validation" sourceName="Validation">
  <pivotTables>
    <pivotTable tabId="2" name="Komoditas/bulan"/>
    <pivotTable tabId="2" name="Komoditas"/>
    <pivotTable tabId="2" name="Maxmin"/>
    <pivotTable tabId="2" name="Sum Total"/>
    <pivotTable tabId="2" name="Bulan"/>
    <pivotTable tabId="2" name="PivotTable9"/>
    <pivotTable tabId="2" name="PivotTable1"/>
    <pivotTable tabId="2" name="Pi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Keterangan" sourceName="Keterangan">
  <pivotTables>
    <pivotTable tabId="2" name="Komoditas/bulan"/>
    <pivotTable tabId="2" name="Komoditas"/>
    <pivotTable tabId="2" name="Pie"/>
    <pivotTable tabId="2" name="Maxmin"/>
    <pivotTable tabId="2" name="Bulan"/>
    <pivotTable tabId="2" name="Sum Total"/>
    <pivotTable tabId="2" name="PivotTable9"/>
    <pivotTable tabId="2" name="PivotTable1"/>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stumer" sourceName="Costumer">
  <pivotTables>
    <pivotTable tabId="2" name="Komoditas/bulan"/>
    <pivotTable tabId="2" name="Komoditas"/>
    <pivotTable tabId="2" name="Pie"/>
    <pivotTable tabId="2" name="Maxmin"/>
    <pivotTable tabId="2" name="Bulan"/>
    <pivotTable tabId="2" name="Sum Total"/>
    <pivotTable tabId="2" name="PivotTable9"/>
    <pivotTable tabId="2" name="PivotTable1"/>
  </pivotTables>
  <data>
    <tabular pivotCacheId="1">
      <items count="36">
        <i x="15" s="1"/>
        <i x="17" s="1"/>
        <i x="10" s="1"/>
        <i x="11" s="1"/>
        <i x="13" s="1"/>
        <i x="12" s="1"/>
        <i x="7" s="1"/>
        <i x="8" s="1"/>
        <i x="6" s="1"/>
        <i x="9" s="1"/>
        <i x="0" s="1"/>
        <i x="14" s="1"/>
        <i x="3" s="1"/>
        <i x="5" s="1"/>
        <i x="16" s="1"/>
        <i x="4" s="1"/>
        <i x="1" s="1"/>
        <i x="2" s="1"/>
        <i x="18" s="1" nd="1"/>
        <i x="34" s="1" nd="1"/>
        <i x="28" s="1" nd="1"/>
        <i x="35" s="1" nd="1"/>
        <i x="27" s="1" nd="1"/>
        <i x="20" s="1" nd="1"/>
        <i x="19" s="1" nd="1"/>
        <i x="29" s="1" nd="1"/>
        <i x="25" s="1" nd="1"/>
        <i x="32" s="1" nd="1"/>
        <i x="23" s="1" nd="1"/>
        <i x="26" s="1" nd="1"/>
        <i x="33" s="1" nd="1"/>
        <i x="30" s="1" nd="1"/>
        <i x="31" s="1" nd="1"/>
        <i x="22" s="1" nd="1"/>
        <i x="24" s="1" nd="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anggal" cache="Slicer_Tanggal" caption="Tanggal" columnCount="7" rowHeight="241300"/>
  <slicer name="Komoditas" cache="Slicer_Komoditas" caption="Komoditas" rowHeight="241300"/>
  <slicer name="Validation" cache="Slicer_Validation" caption="Validation" rowHeight="241300"/>
  <slicer name="Keterangan" cache="Slicer_Keterangan" caption="Keterangan" rowHeight="241300"/>
  <slicer name="Costumer" cache="Slicer_Costumer" caption="Costumer" columnCount="2" rowHeight="241300"/>
</slicers>
</file>

<file path=xl/tables/table1.xml><?xml version="1.0" encoding="utf-8"?>
<table xmlns="http://schemas.openxmlformats.org/spreadsheetml/2006/main" id="2" name="Datasayur" displayName="Datasayur" ref="A1:I212" totalsRowShown="0" headerRowDxfId="842" dataDxfId="840" headerRowBorderDxfId="841" tableBorderDxfId="839" totalsRowBorderDxfId="838">
  <autoFilter ref="A1:I212"/>
  <sortState ref="A2:I207">
    <sortCondition ref="A1:A207"/>
  </sortState>
  <tableColumns count="9">
    <tableColumn id="1" name="Tanggal" dataDxfId="837"/>
    <tableColumn id="3" name="Komoditas" dataDxfId="836"/>
    <tableColumn id="4" name="Jumlah" dataDxfId="835"/>
    <tableColumn id="9" name="Satuan" dataDxfId="834"/>
    <tableColumn id="5" name="Harga per satuan (Rp)" dataDxfId="833"/>
    <tableColumn id="6" name="Total (Rp)" dataDxfId="832">
      <calculatedColumnFormula>C2*E2</calculatedColumnFormula>
    </tableColumn>
    <tableColumn id="7" name="Costumer" dataDxfId="831"/>
    <tableColumn id="10" name="Validation" dataDxfId="830">
      <calculatedColumnFormula>VLOOKUP(Datasayur[[#This Row],[Costumer]],Table1[#All],2,0)</calculatedColumnFormula>
    </tableColumn>
    <tableColumn id="8" name="Keterangan" dataDxfId="829"/>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3:B21" totalsRowShown="0">
  <autoFilter ref="A3:B21"/>
  <tableColumns count="2">
    <tableColumn id="1" name="Customer" dataDxfId="828"/>
    <tableColumn id="2" name="Validation"/>
  </tableColumns>
  <tableStyleInfo name="TableStyleLight20"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Integral">
      <a:majorFont>
        <a:latin typeface="Tw Cen MT Condensed"/>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xmlns=""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showGridLines="0" tabSelected="1" zoomScale="70" zoomScaleNormal="70" workbookViewId="0">
      <selection activeCell="A2" sqref="A2"/>
    </sheetView>
  </sheetViews>
  <sheetFormatPr defaultRowHeight="14.25" x14ac:dyDescent="0.2"/>
  <cols>
    <col min="5" max="5" width="3.375" customWidth="1"/>
    <col min="6" max="6" width="19.5" customWidth="1"/>
    <col min="22" max="22" width="18.875" customWidth="1"/>
  </cols>
  <sheetData>
    <row r="1" spans="1:25" ht="21" x14ac:dyDescent="0.3">
      <c r="A1" s="54" t="s">
        <v>69</v>
      </c>
      <c r="B1" s="55"/>
      <c r="C1" s="47"/>
      <c r="D1" s="47"/>
      <c r="E1" s="47"/>
      <c r="F1" s="47"/>
      <c r="G1" s="47"/>
    </row>
    <row r="2" spans="1:25" ht="21" x14ac:dyDescent="0.3">
      <c r="A2" s="54" t="s">
        <v>68</v>
      </c>
      <c r="B2" s="55"/>
      <c r="C2" s="47"/>
      <c r="D2" s="47"/>
      <c r="E2" s="47"/>
      <c r="F2" s="48"/>
      <c r="G2" s="48"/>
      <c r="V2" s="64" t="s">
        <v>38</v>
      </c>
      <c r="W2" s="63">
        <f>GETPIVOTDATA("Total (Rp)",Rekap!$H$50)</f>
        <v>14006100</v>
      </c>
      <c r="X2" s="63"/>
      <c r="Y2" s="63"/>
    </row>
    <row r="3" spans="1:25" ht="21" x14ac:dyDescent="0.3">
      <c r="A3" s="54" t="s">
        <v>32</v>
      </c>
      <c r="B3" s="55"/>
      <c r="C3" s="47"/>
      <c r="D3" s="47"/>
      <c r="E3" s="47"/>
      <c r="F3" s="48"/>
      <c r="G3" s="47"/>
      <c r="V3" s="64"/>
      <c r="W3" s="63"/>
      <c r="X3" s="63"/>
      <c r="Y3" s="63"/>
    </row>
  </sheetData>
  <mergeCells count="2">
    <mergeCell ref="W2:Y3"/>
    <mergeCell ref="V2:V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zoomScale="80" zoomScaleNormal="80" workbookViewId="0">
      <selection activeCell="I10" sqref="I10"/>
    </sheetView>
  </sheetViews>
  <sheetFormatPr defaultRowHeight="14.25" x14ac:dyDescent="0.2"/>
  <cols>
    <col min="1" max="1" width="22.125" customWidth="1"/>
    <col min="2" max="2" width="16" customWidth="1"/>
    <col min="3" max="3" width="13" customWidth="1"/>
    <col min="4" max="4" width="12.5" customWidth="1"/>
    <col min="5" max="5" width="16" customWidth="1"/>
    <col min="6" max="6" width="8.875" customWidth="1"/>
    <col min="7" max="7" width="11.375" customWidth="1"/>
    <col min="8" max="8" width="22.125" customWidth="1"/>
    <col min="9" max="9" width="12.625" customWidth="1"/>
    <col min="10" max="10" width="10.25" customWidth="1"/>
    <col min="11" max="11" width="12.25" customWidth="1"/>
    <col min="12" max="12" width="13" customWidth="1"/>
    <col min="13" max="13" width="11.375" customWidth="1"/>
    <col min="14" max="14" width="13.375" customWidth="1"/>
    <col min="15" max="15" width="16" bestFit="1" customWidth="1"/>
    <col min="16" max="16" width="14" customWidth="1"/>
    <col min="17" max="17" width="15.625" customWidth="1"/>
    <col min="18" max="19" width="11.25" bestFit="1" customWidth="1"/>
    <col min="20" max="20" width="12.25" bestFit="1" customWidth="1"/>
    <col min="21" max="23" width="9.875" customWidth="1"/>
    <col min="24" max="24" width="10.75" customWidth="1"/>
    <col min="25" max="25" width="11.25" bestFit="1" customWidth="1"/>
    <col min="26" max="26" width="9.875" bestFit="1" customWidth="1"/>
    <col min="27" max="27" width="10.75" bestFit="1" customWidth="1"/>
    <col min="28" max="28" width="9.875" bestFit="1" customWidth="1"/>
    <col min="29" max="29" width="10.75" bestFit="1" customWidth="1"/>
    <col min="30" max="30" width="8.125" bestFit="1" customWidth="1"/>
    <col min="31" max="31" width="9" bestFit="1" customWidth="1"/>
    <col min="32" max="32" width="17.375" bestFit="1" customWidth="1"/>
    <col min="33" max="33" width="10.75" bestFit="1" customWidth="1"/>
    <col min="34" max="34" width="9" bestFit="1" customWidth="1"/>
    <col min="35" max="37" width="11.25" bestFit="1" customWidth="1"/>
    <col min="38" max="38" width="9" bestFit="1" customWidth="1"/>
    <col min="39" max="39" width="17.875" bestFit="1" customWidth="1"/>
    <col min="40" max="40" width="17.375" bestFit="1" customWidth="1"/>
    <col min="41" max="41" width="11.25" bestFit="1" customWidth="1"/>
    <col min="42" max="43" width="9.875" bestFit="1" customWidth="1"/>
    <col min="44" max="44" width="11.25" bestFit="1" customWidth="1"/>
    <col min="45" max="45" width="12.25" bestFit="1" customWidth="1"/>
  </cols>
  <sheetData>
    <row r="1" spans="1:14" ht="18.75" x14ac:dyDescent="0.2">
      <c r="A1" s="46" t="s">
        <v>31</v>
      </c>
    </row>
    <row r="2" spans="1:14" ht="18.75" x14ac:dyDescent="0.2">
      <c r="A2" s="46" t="s">
        <v>33</v>
      </c>
    </row>
    <row r="3" spans="1:14" ht="18.75" x14ac:dyDescent="0.2">
      <c r="A3" s="46" t="s">
        <v>32</v>
      </c>
    </row>
    <row r="4" spans="1:14" ht="18.75" x14ac:dyDescent="0.2">
      <c r="A4" s="46"/>
    </row>
    <row r="5" spans="1:14" x14ac:dyDescent="0.2">
      <c r="A5" s="39" t="s">
        <v>25</v>
      </c>
      <c r="B5" s="39" t="s">
        <v>26</v>
      </c>
    </row>
    <row r="6" spans="1:14" x14ac:dyDescent="0.2">
      <c r="A6" s="39" t="s">
        <v>23</v>
      </c>
      <c r="B6" t="s">
        <v>8</v>
      </c>
      <c r="C6" s="53" t="s">
        <v>20</v>
      </c>
      <c r="D6" s="53" t="s">
        <v>22</v>
      </c>
      <c r="E6" s="53" t="s">
        <v>19</v>
      </c>
      <c r="F6" s="53" t="s">
        <v>17</v>
      </c>
      <c r="G6" s="53" t="s">
        <v>16</v>
      </c>
      <c r="H6" s="53" t="s">
        <v>14</v>
      </c>
      <c r="I6" s="53" t="s">
        <v>11</v>
      </c>
      <c r="J6" s="53" t="s">
        <v>12</v>
      </c>
      <c r="K6" s="53" t="s">
        <v>18</v>
      </c>
      <c r="L6" s="53" t="s">
        <v>13</v>
      </c>
      <c r="M6" t="s">
        <v>40</v>
      </c>
      <c r="N6" s="53" t="s">
        <v>24</v>
      </c>
    </row>
    <row r="7" spans="1:14" x14ac:dyDescent="0.2">
      <c r="A7" s="40" t="s">
        <v>61</v>
      </c>
      <c r="B7" s="42">
        <v>42000</v>
      </c>
      <c r="C7" s="42"/>
      <c r="D7" s="42"/>
      <c r="E7" s="42"/>
      <c r="F7" s="42"/>
      <c r="G7" s="42"/>
      <c r="H7" s="42"/>
      <c r="I7" s="42">
        <v>195000</v>
      </c>
      <c r="J7" s="42"/>
      <c r="K7" s="42"/>
      <c r="L7" s="42"/>
      <c r="M7" s="42"/>
      <c r="N7" s="42">
        <v>237000</v>
      </c>
    </row>
    <row r="8" spans="1:14" x14ac:dyDescent="0.2">
      <c r="A8" s="40" t="s">
        <v>62</v>
      </c>
      <c r="B8" s="42"/>
      <c r="C8" s="42"/>
      <c r="D8" s="42"/>
      <c r="E8" s="42"/>
      <c r="F8" s="42"/>
      <c r="G8" s="42"/>
      <c r="H8" s="42">
        <v>60000</v>
      </c>
      <c r="I8" s="42">
        <v>279000</v>
      </c>
      <c r="J8" s="42">
        <v>624000</v>
      </c>
      <c r="K8" s="42"/>
      <c r="L8" s="42">
        <v>735000</v>
      </c>
      <c r="M8" s="42"/>
      <c r="N8" s="42">
        <v>1698000</v>
      </c>
    </row>
    <row r="9" spans="1:14" x14ac:dyDescent="0.2">
      <c r="A9" s="40" t="s">
        <v>63</v>
      </c>
      <c r="B9" s="42"/>
      <c r="C9" s="42"/>
      <c r="D9" s="42"/>
      <c r="E9" s="42"/>
      <c r="F9" s="42"/>
      <c r="G9" s="42">
        <v>224000</v>
      </c>
      <c r="H9" s="42">
        <v>959000</v>
      </c>
      <c r="I9" s="42">
        <v>253800</v>
      </c>
      <c r="J9" s="42">
        <v>574000</v>
      </c>
      <c r="K9" s="42"/>
      <c r="L9" s="42"/>
      <c r="M9" s="42"/>
      <c r="N9" s="42">
        <v>2010800</v>
      </c>
    </row>
    <row r="10" spans="1:14" x14ac:dyDescent="0.2">
      <c r="A10" s="40" t="s">
        <v>64</v>
      </c>
      <c r="B10" s="42"/>
      <c r="C10" s="42"/>
      <c r="D10" s="42"/>
      <c r="E10" s="42"/>
      <c r="F10" s="42"/>
      <c r="G10" s="42">
        <v>150000</v>
      </c>
      <c r="H10" s="42">
        <v>1005000</v>
      </c>
      <c r="I10" s="42"/>
      <c r="J10" s="42">
        <v>306800</v>
      </c>
      <c r="K10" s="42"/>
      <c r="L10" s="42"/>
      <c r="M10" s="42"/>
      <c r="N10" s="42">
        <v>1461800</v>
      </c>
    </row>
    <row r="11" spans="1:14" x14ac:dyDescent="0.2">
      <c r="A11" s="40" t="s">
        <v>65</v>
      </c>
      <c r="B11" s="42"/>
      <c r="C11" s="42"/>
      <c r="D11" s="42"/>
      <c r="E11" s="42"/>
      <c r="F11" s="42"/>
      <c r="G11" s="42"/>
      <c r="H11" s="42">
        <v>265000</v>
      </c>
      <c r="I11" s="42"/>
      <c r="J11" s="42">
        <v>55000</v>
      </c>
      <c r="K11" s="42"/>
      <c r="L11" s="42">
        <v>5000</v>
      </c>
      <c r="M11" s="42"/>
      <c r="N11" s="42">
        <v>325000</v>
      </c>
    </row>
    <row r="12" spans="1:14" x14ac:dyDescent="0.2">
      <c r="A12" s="40" t="s">
        <v>66</v>
      </c>
      <c r="B12" s="42"/>
      <c r="C12" s="42"/>
      <c r="D12" s="42"/>
      <c r="E12" s="42"/>
      <c r="F12" s="42">
        <v>803000</v>
      </c>
      <c r="G12" s="42"/>
      <c r="H12" s="42"/>
      <c r="I12" s="42"/>
      <c r="J12" s="42">
        <v>610000</v>
      </c>
      <c r="K12" s="42">
        <v>96500</v>
      </c>
      <c r="L12" s="42">
        <v>1652000</v>
      </c>
      <c r="M12" s="42"/>
      <c r="N12" s="42">
        <v>3161500</v>
      </c>
    </row>
    <row r="13" spans="1:14" x14ac:dyDescent="0.2">
      <c r="A13" s="40" t="s">
        <v>39</v>
      </c>
      <c r="B13" s="42"/>
      <c r="C13" s="42">
        <v>1241000</v>
      </c>
      <c r="D13" s="42">
        <v>14000</v>
      </c>
      <c r="E13" s="42">
        <v>23000</v>
      </c>
      <c r="F13" s="42">
        <v>179000</v>
      </c>
      <c r="G13" s="42"/>
      <c r="H13" s="42"/>
      <c r="I13" s="42"/>
      <c r="J13" s="42">
        <v>1705000</v>
      </c>
      <c r="K13" s="42">
        <v>981000</v>
      </c>
      <c r="L13" s="42">
        <v>800500</v>
      </c>
      <c r="M13" s="42"/>
      <c r="N13" s="42">
        <v>4943500</v>
      </c>
    </row>
    <row r="14" spans="1:14" x14ac:dyDescent="0.2">
      <c r="A14" s="40" t="s">
        <v>67</v>
      </c>
      <c r="B14" s="42"/>
      <c r="C14" s="42"/>
      <c r="D14" s="42">
        <v>56000</v>
      </c>
      <c r="E14" s="42"/>
      <c r="F14" s="42"/>
      <c r="G14" s="42"/>
      <c r="H14" s="42"/>
      <c r="I14" s="42"/>
      <c r="J14" s="42"/>
      <c r="K14" s="42"/>
      <c r="L14" s="42"/>
      <c r="M14" s="42">
        <v>112500</v>
      </c>
      <c r="N14" s="42">
        <v>168500</v>
      </c>
    </row>
    <row r="15" spans="1:14" x14ac:dyDescent="0.2">
      <c r="A15" s="40" t="s">
        <v>24</v>
      </c>
      <c r="B15" s="42">
        <v>42000</v>
      </c>
      <c r="C15" s="42">
        <v>1241000</v>
      </c>
      <c r="D15" s="42">
        <v>70000</v>
      </c>
      <c r="E15" s="42">
        <v>23000</v>
      </c>
      <c r="F15" s="42">
        <v>982000</v>
      </c>
      <c r="G15" s="42">
        <v>374000</v>
      </c>
      <c r="H15" s="42">
        <v>2289000</v>
      </c>
      <c r="I15" s="42">
        <v>727800</v>
      </c>
      <c r="J15" s="42">
        <v>3874800</v>
      </c>
      <c r="K15" s="42">
        <v>1077500</v>
      </c>
      <c r="L15" s="42">
        <v>3192500</v>
      </c>
      <c r="M15" s="42">
        <v>112500</v>
      </c>
      <c r="N15" s="42">
        <v>14006100</v>
      </c>
    </row>
    <row r="18" spans="1:9" x14ac:dyDescent="0.2">
      <c r="A18" s="39" t="s">
        <v>23</v>
      </c>
      <c r="B18" s="42" t="s">
        <v>25</v>
      </c>
      <c r="D18" s="39" t="s">
        <v>23</v>
      </c>
      <c r="E18" s="42" t="s">
        <v>25</v>
      </c>
      <c r="H18" s="49" t="s">
        <v>23</v>
      </c>
      <c r="I18" s="43" t="s">
        <v>27</v>
      </c>
    </row>
    <row r="19" spans="1:9" x14ac:dyDescent="0.2">
      <c r="A19" s="40" t="s">
        <v>61</v>
      </c>
      <c r="B19" s="42">
        <v>237000</v>
      </c>
      <c r="D19" s="40" t="s">
        <v>61</v>
      </c>
      <c r="E19" s="42">
        <v>237000</v>
      </c>
      <c r="H19" s="50" t="s">
        <v>21</v>
      </c>
      <c r="I19" s="43">
        <v>705</v>
      </c>
    </row>
    <row r="20" spans="1:9" x14ac:dyDescent="0.2">
      <c r="A20" s="52" t="s">
        <v>8</v>
      </c>
      <c r="B20" s="42">
        <v>42000</v>
      </c>
      <c r="D20" s="40" t="s">
        <v>62</v>
      </c>
      <c r="E20" s="42">
        <v>1698000</v>
      </c>
      <c r="H20" s="51" t="s">
        <v>20</v>
      </c>
      <c r="I20" s="43">
        <v>705</v>
      </c>
    </row>
    <row r="21" spans="1:9" x14ac:dyDescent="0.2">
      <c r="A21" s="52" t="s">
        <v>11</v>
      </c>
      <c r="B21" s="42">
        <v>195000</v>
      </c>
      <c r="D21" s="40" t="s">
        <v>63</v>
      </c>
      <c r="E21" s="42">
        <v>2010800</v>
      </c>
      <c r="H21" s="50" t="s">
        <v>9</v>
      </c>
      <c r="I21" s="43">
        <v>1866.15</v>
      </c>
    </row>
    <row r="22" spans="1:9" x14ac:dyDescent="0.2">
      <c r="A22" s="40" t="s">
        <v>62</v>
      </c>
      <c r="B22" s="42">
        <v>1698000</v>
      </c>
      <c r="D22" s="40" t="s">
        <v>64</v>
      </c>
      <c r="E22" s="42">
        <v>1461800</v>
      </c>
      <c r="H22" s="51" t="s">
        <v>8</v>
      </c>
      <c r="I22" s="43">
        <v>7</v>
      </c>
    </row>
    <row r="23" spans="1:9" x14ac:dyDescent="0.2">
      <c r="A23" s="52" t="s">
        <v>14</v>
      </c>
      <c r="B23" s="42">
        <v>60000</v>
      </c>
      <c r="D23" s="40" t="s">
        <v>65</v>
      </c>
      <c r="E23" s="42">
        <v>325000</v>
      </c>
      <c r="H23" s="51" t="s">
        <v>22</v>
      </c>
      <c r="I23" s="43">
        <v>2.5</v>
      </c>
    </row>
    <row r="24" spans="1:9" x14ac:dyDescent="0.2">
      <c r="A24" s="52" t="s">
        <v>11</v>
      </c>
      <c r="B24" s="42">
        <v>279000</v>
      </c>
      <c r="D24" s="40" t="s">
        <v>66</v>
      </c>
      <c r="E24" s="42">
        <v>3161500</v>
      </c>
      <c r="H24" s="51" t="s">
        <v>19</v>
      </c>
      <c r="I24" s="43">
        <v>5</v>
      </c>
    </row>
    <row r="25" spans="1:9" x14ac:dyDescent="0.2">
      <c r="A25" s="52" t="s">
        <v>12</v>
      </c>
      <c r="B25" s="42">
        <v>624000</v>
      </c>
      <c r="D25" s="40" t="s">
        <v>39</v>
      </c>
      <c r="E25" s="42">
        <v>4943500</v>
      </c>
      <c r="H25" s="51" t="s">
        <v>17</v>
      </c>
      <c r="I25" s="43">
        <v>204</v>
      </c>
    </row>
    <row r="26" spans="1:9" x14ac:dyDescent="0.2">
      <c r="A26" s="52" t="s">
        <v>13</v>
      </c>
      <c r="B26" s="42">
        <v>735000</v>
      </c>
      <c r="D26" s="40" t="s">
        <v>67</v>
      </c>
      <c r="E26" s="42">
        <v>168500</v>
      </c>
      <c r="H26" s="51" t="s">
        <v>16</v>
      </c>
      <c r="I26" s="43">
        <v>35.200000000000003</v>
      </c>
    </row>
    <row r="27" spans="1:9" x14ac:dyDescent="0.2">
      <c r="A27" s="40" t="s">
        <v>63</v>
      </c>
      <c r="B27" s="42">
        <v>2010800</v>
      </c>
      <c r="D27" s="40" t="s">
        <v>24</v>
      </c>
      <c r="E27" s="42">
        <v>14006100</v>
      </c>
      <c r="H27" s="51" t="s">
        <v>14</v>
      </c>
      <c r="I27" s="43">
        <v>91.399999999999991</v>
      </c>
    </row>
    <row r="28" spans="1:9" x14ac:dyDescent="0.2">
      <c r="A28" s="52" t="s">
        <v>16</v>
      </c>
      <c r="B28" s="42">
        <v>224000</v>
      </c>
      <c r="H28" s="51" t="s">
        <v>11</v>
      </c>
      <c r="I28" s="43">
        <v>120.8</v>
      </c>
    </row>
    <row r="29" spans="1:9" x14ac:dyDescent="0.2">
      <c r="A29" s="52" t="s">
        <v>14</v>
      </c>
      <c r="B29" s="42">
        <v>959000</v>
      </c>
      <c r="H29" s="51" t="s">
        <v>12</v>
      </c>
      <c r="I29" s="43">
        <v>663</v>
      </c>
    </row>
    <row r="30" spans="1:9" x14ac:dyDescent="0.2">
      <c r="A30" s="52" t="s">
        <v>11</v>
      </c>
      <c r="B30" s="42">
        <v>253800</v>
      </c>
      <c r="D30" s="39" t="s">
        <v>23</v>
      </c>
      <c r="E30" t="s">
        <v>25</v>
      </c>
      <c r="H30" s="51" t="s">
        <v>18</v>
      </c>
      <c r="I30" s="43">
        <v>333.5</v>
      </c>
    </row>
    <row r="31" spans="1:9" x14ac:dyDescent="0.2">
      <c r="A31" s="52" t="s">
        <v>12</v>
      </c>
      <c r="B31" s="42">
        <v>574000</v>
      </c>
      <c r="D31" s="41" t="s">
        <v>8</v>
      </c>
      <c r="E31" s="42">
        <v>42000</v>
      </c>
      <c r="H31" s="51" t="s">
        <v>13</v>
      </c>
      <c r="I31" s="43">
        <v>402.25</v>
      </c>
    </row>
    <row r="32" spans="1:9" x14ac:dyDescent="0.2">
      <c r="A32" s="40" t="s">
        <v>64</v>
      </c>
      <c r="B32" s="42">
        <v>1461800</v>
      </c>
      <c r="D32" s="41" t="s">
        <v>20</v>
      </c>
      <c r="E32" s="42">
        <v>1241000</v>
      </c>
      <c r="H32" s="51" t="s">
        <v>40</v>
      </c>
      <c r="I32" s="43">
        <v>1.5</v>
      </c>
    </row>
    <row r="33" spans="1:16" x14ac:dyDescent="0.2">
      <c r="A33" s="52" t="s">
        <v>16</v>
      </c>
      <c r="B33" s="42">
        <v>150000</v>
      </c>
      <c r="D33" s="41" t="s">
        <v>22</v>
      </c>
      <c r="E33" s="42">
        <v>70000</v>
      </c>
      <c r="H33" s="50" t="s">
        <v>24</v>
      </c>
      <c r="I33" s="43">
        <v>2571.15</v>
      </c>
    </row>
    <row r="34" spans="1:16" x14ac:dyDescent="0.2">
      <c r="A34" s="52" t="s">
        <v>14</v>
      </c>
      <c r="B34" s="42">
        <v>1005000</v>
      </c>
      <c r="D34" s="41" t="s">
        <v>19</v>
      </c>
      <c r="E34" s="42">
        <v>23000</v>
      </c>
      <c r="K34" s="43"/>
    </row>
    <row r="35" spans="1:16" x14ac:dyDescent="0.2">
      <c r="A35" s="52" t="s">
        <v>12</v>
      </c>
      <c r="B35" s="42">
        <v>306800</v>
      </c>
      <c r="D35" s="41" t="s">
        <v>17</v>
      </c>
      <c r="E35" s="42">
        <v>982000</v>
      </c>
      <c r="H35" s="39" t="s">
        <v>23</v>
      </c>
      <c r="I35" t="s">
        <v>35</v>
      </c>
      <c r="J35" t="s">
        <v>34</v>
      </c>
      <c r="K35" s="43"/>
      <c r="N35" s="42"/>
      <c r="O35" s="42"/>
      <c r="P35" s="42"/>
    </row>
    <row r="36" spans="1:16" x14ac:dyDescent="0.2">
      <c r="A36" s="40" t="s">
        <v>65</v>
      </c>
      <c r="B36" s="42">
        <v>325000</v>
      </c>
      <c r="D36" s="41" t="s">
        <v>16</v>
      </c>
      <c r="E36" s="42">
        <v>374000</v>
      </c>
      <c r="H36" s="41" t="s">
        <v>8</v>
      </c>
      <c r="I36" s="42">
        <v>6000</v>
      </c>
      <c r="J36" s="42">
        <v>6000</v>
      </c>
      <c r="K36" s="43"/>
      <c r="N36" s="60"/>
      <c r="O36" s="42"/>
      <c r="P36" s="42"/>
    </row>
    <row r="37" spans="1:16" x14ac:dyDescent="0.2">
      <c r="A37" s="52" t="s">
        <v>14</v>
      </c>
      <c r="B37" s="42">
        <v>265000</v>
      </c>
      <c r="D37" s="41" t="s">
        <v>14</v>
      </c>
      <c r="E37" s="42">
        <v>2289000</v>
      </c>
      <c r="H37" s="41" t="s">
        <v>20</v>
      </c>
      <c r="I37" s="42">
        <v>1500</v>
      </c>
      <c r="J37" s="42">
        <v>2000</v>
      </c>
      <c r="K37" s="43"/>
      <c r="N37" s="61"/>
      <c r="O37" s="42"/>
      <c r="P37" s="42"/>
    </row>
    <row r="38" spans="1:16" x14ac:dyDescent="0.2">
      <c r="A38" s="52" t="s">
        <v>12</v>
      </c>
      <c r="B38" s="42">
        <v>55000</v>
      </c>
      <c r="D38" s="41" t="s">
        <v>11</v>
      </c>
      <c r="E38" s="42">
        <v>727800</v>
      </c>
      <c r="H38" s="41" t="s">
        <v>22</v>
      </c>
      <c r="I38" s="42">
        <v>28000</v>
      </c>
      <c r="J38" s="42">
        <v>28000</v>
      </c>
      <c r="K38" s="43"/>
      <c r="N38" s="61"/>
      <c r="O38" s="42"/>
      <c r="P38" s="42"/>
    </row>
    <row r="39" spans="1:16" x14ac:dyDescent="0.2">
      <c r="A39" s="52" t="s">
        <v>13</v>
      </c>
      <c r="B39" s="42">
        <v>5000</v>
      </c>
      <c r="D39" s="41" t="s">
        <v>12</v>
      </c>
      <c r="E39" s="42">
        <v>3874800</v>
      </c>
      <c r="H39" s="41" t="s">
        <v>19</v>
      </c>
      <c r="I39" s="42">
        <v>4000</v>
      </c>
      <c r="J39" s="42">
        <v>5000</v>
      </c>
      <c r="K39" s="43"/>
      <c r="N39" s="61"/>
      <c r="O39" s="42"/>
      <c r="P39" s="42"/>
    </row>
    <row r="40" spans="1:16" x14ac:dyDescent="0.2">
      <c r="A40" s="40" t="s">
        <v>66</v>
      </c>
      <c r="B40" s="42">
        <v>3161500</v>
      </c>
      <c r="D40" s="41" t="s">
        <v>18</v>
      </c>
      <c r="E40" s="42">
        <v>1077500</v>
      </c>
      <c r="H40" s="41" t="s">
        <v>17</v>
      </c>
      <c r="I40" s="42">
        <v>4000</v>
      </c>
      <c r="J40" s="42">
        <v>6000</v>
      </c>
      <c r="K40" s="43"/>
      <c r="N40" s="61"/>
      <c r="O40" s="42"/>
      <c r="P40" s="42"/>
    </row>
    <row r="41" spans="1:16" x14ac:dyDescent="0.2">
      <c r="A41" s="52" t="s">
        <v>17</v>
      </c>
      <c r="B41" s="42">
        <v>803000</v>
      </c>
      <c r="D41" s="41" t="s">
        <v>13</v>
      </c>
      <c r="E41" s="42">
        <v>3192500</v>
      </c>
      <c r="H41" s="41" t="s">
        <v>16</v>
      </c>
      <c r="I41" s="42">
        <v>10000</v>
      </c>
      <c r="J41" s="42">
        <v>14000</v>
      </c>
      <c r="N41" s="61"/>
      <c r="O41" s="42"/>
      <c r="P41" s="42"/>
    </row>
    <row r="42" spans="1:16" x14ac:dyDescent="0.2">
      <c r="A42" s="52" t="s">
        <v>12</v>
      </c>
      <c r="B42" s="42">
        <v>610000</v>
      </c>
      <c r="D42" s="41" t="s">
        <v>40</v>
      </c>
      <c r="E42" s="42">
        <v>112500</v>
      </c>
      <c r="H42" s="41" t="s">
        <v>14</v>
      </c>
      <c r="I42" s="42">
        <v>25000</v>
      </c>
      <c r="J42" s="42">
        <v>30000</v>
      </c>
      <c r="N42" s="61"/>
      <c r="O42" s="42"/>
      <c r="P42" s="42"/>
    </row>
    <row r="43" spans="1:16" x14ac:dyDescent="0.2">
      <c r="A43" s="52" t="s">
        <v>18</v>
      </c>
      <c r="B43" s="42">
        <v>96500</v>
      </c>
      <c r="D43" s="41" t="s">
        <v>24</v>
      </c>
      <c r="E43" s="42">
        <v>14006100</v>
      </c>
      <c r="H43" s="41" t="s">
        <v>11</v>
      </c>
      <c r="I43" s="42">
        <v>6000</v>
      </c>
      <c r="J43" s="42">
        <v>7500</v>
      </c>
      <c r="N43" s="61"/>
      <c r="O43" s="42"/>
      <c r="P43" s="42"/>
    </row>
    <row r="44" spans="1:16" x14ac:dyDescent="0.2">
      <c r="A44" s="52" t="s">
        <v>13</v>
      </c>
      <c r="B44" s="42">
        <v>1652000</v>
      </c>
      <c r="H44" s="41" t="s">
        <v>12</v>
      </c>
      <c r="I44" s="42">
        <v>4000</v>
      </c>
      <c r="J44" s="42">
        <v>8000</v>
      </c>
      <c r="N44" s="60"/>
      <c r="O44" s="42"/>
      <c r="P44" s="42"/>
    </row>
    <row r="45" spans="1:16" x14ac:dyDescent="0.2">
      <c r="A45" s="40" t="s">
        <v>39</v>
      </c>
      <c r="B45" s="42">
        <v>4943500</v>
      </c>
      <c r="D45" s="39" t="s">
        <v>23</v>
      </c>
      <c r="E45" t="s">
        <v>37</v>
      </c>
      <c r="F45" t="s">
        <v>36</v>
      </c>
      <c r="H45" s="41" t="s">
        <v>18</v>
      </c>
      <c r="I45" s="42">
        <v>1500</v>
      </c>
      <c r="J45" s="42">
        <v>5000</v>
      </c>
    </row>
    <row r="46" spans="1:16" x14ac:dyDescent="0.2">
      <c r="A46" s="52" t="s">
        <v>20</v>
      </c>
      <c r="B46" s="42">
        <v>1241000</v>
      </c>
      <c r="D46" s="41" t="s">
        <v>29</v>
      </c>
      <c r="E46" s="42">
        <v>1623000</v>
      </c>
      <c r="F46" s="44">
        <v>0.11587808169297663</v>
      </c>
      <c r="H46" s="41" t="s">
        <v>13</v>
      </c>
      <c r="I46" s="42">
        <v>5000</v>
      </c>
      <c r="J46" s="42">
        <v>20000</v>
      </c>
    </row>
    <row r="47" spans="1:16" x14ac:dyDescent="0.2">
      <c r="A47" s="52" t="s">
        <v>22</v>
      </c>
      <c r="B47" s="42">
        <v>14000</v>
      </c>
      <c r="D47" s="41" t="s">
        <v>30</v>
      </c>
      <c r="E47" s="42">
        <v>12383100</v>
      </c>
      <c r="F47" s="44">
        <v>0.88412191830702336</v>
      </c>
      <c r="H47" s="41" t="s">
        <v>40</v>
      </c>
      <c r="I47" s="42">
        <v>75000</v>
      </c>
      <c r="J47" s="42">
        <v>75000</v>
      </c>
    </row>
    <row r="48" spans="1:16" x14ac:dyDescent="0.2">
      <c r="A48" s="52" t="s">
        <v>19</v>
      </c>
      <c r="B48" s="42">
        <v>23000</v>
      </c>
      <c r="D48" s="41" t="s">
        <v>24</v>
      </c>
      <c r="E48" s="42">
        <v>14006100</v>
      </c>
      <c r="F48" s="44">
        <v>1</v>
      </c>
      <c r="H48" s="41" t="s">
        <v>24</v>
      </c>
      <c r="I48" s="42">
        <v>1500</v>
      </c>
      <c r="J48" s="42">
        <v>75000</v>
      </c>
    </row>
    <row r="49" spans="1:8" x14ac:dyDescent="0.2">
      <c r="A49" s="52" t="s">
        <v>17</v>
      </c>
      <c r="B49" s="42">
        <v>179000</v>
      </c>
    </row>
    <row r="50" spans="1:8" x14ac:dyDescent="0.2">
      <c r="A50" s="52" t="s">
        <v>12</v>
      </c>
      <c r="B50" s="42">
        <v>1705000</v>
      </c>
      <c r="D50" t="str">
        <f>D46&amp;CHAR(10)&amp;TEXT(GETPIVOTDATA("Total",$D$45,"Validation",D46),"Rp #.###")&amp;CHAR(10)&amp;TEXT(GETPIVOTDATA("Persentasi",$D$45,"Validation",D46),"0%")</f>
        <v>Konsumen Akhir
Rp 1623000.
12%</v>
      </c>
      <c r="H50" s="42" t="s">
        <v>25</v>
      </c>
    </row>
    <row r="51" spans="1:8" x14ac:dyDescent="0.2">
      <c r="A51" s="52" t="s">
        <v>18</v>
      </c>
      <c r="B51" s="42">
        <v>981000</v>
      </c>
      <c r="D51" t="str">
        <f>D47&amp;CHAR(10)&amp;TEXT(GETPIVOTDATA("Total",$D$45,"Validation",D47),"Rp #.###")&amp;CHAR(10)&amp;TEXT(GETPIVOTDATA("Persentasi",$D$45,"Validation",D47),"0%")</f>
        <v>Reseller
Rp 12383100.
88%</v>
      </c>
      <c r="H51" s="42">
        <v>14006100</v>
      </c>
    </row>
    <row r="52" spans="1:8" x14ac:dyDescent="0.2">
      <c r="A52" s="52" t="s">
        <v>13</v>
      </c>
      <c r="B52" s="42">
        <v>800500</v>
      </c>
    </row>
    <row r="53" spans="1:8" x14ac:dyDescent="0.2">
      <c r="A53" s="40" t="s">
        <v>67</v>
      </c>
      <c r="B53" s="42">
        <v>168500</v>
      </c>
    </row>
    <row r="54" spans="1:8" x14ac:dyDescent="0.2">
      <c r="A54" s="52" t="s">
        <v>22</v>
      </c>
      <c r="B54" s="42">
        <v>56000</v>
      </c>
    </row>
    <row r="55" spans="1:8" x14ac:dyDescent="0.2">
      <c r="A55" s="52" t="s">
        <v>40</v>
      </c>
      <c r="B55" s="42">
        <v>112500</v>
      </c>
    </row>
    <row r="56" spans="1:8" x14ac:dyDescent="0.2">
      <c r="A56" s="40" t="s">
        <v>24</v>
      </c>
      <c r="B56" s="42">
        <v>14006100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2"/>
  <sheetViews>
    <sheetView zoomScale="70" zoomScaleNormal="70" workbookViewId="0">
      <selection activeCell="L14" sqref="L14"/>
    </sheetView>
  </sheetViews>
  <sheetFormatPr defaultRowHeight="14.25" x14ac:dyDescent="0.2"/>
  <cols>
    <col min="1" max="1" width="12.625" customWidth="1"/>
    <col min="2" max="2" width="23.5" customWidth="1"/>
    <col min="3" max="3" width="16.25" customWidth="1"/>
    <col min="4" max="4" width="16.375" customWidth="1"/>
    <col min="5" max="5" width="18.625" customWidth="1"/>
    <col min="6" max="6" width="19.25" customWidth="1"/>
    <col min="7" max="7" width="18.75" customWidth="1"/>
    <col min="8" max="8" width="21.5" customWidth="1"/>
    <col min="9" max="9" width="13.875" customWidth="1"/>
  </cols>
  <sheetData>
    <row r="1" spans="1:9" ht="15" x14ac:dyDescent="0.2">
      <c r="A1" s="1" t="s">
        <v>0</v>
      </c>
      <c r="B1" s="2" t="s">
        <v>1</v>
      </c>
      <c r="C1" s="3" t="s">
        <v>2</v>
      </c>
      <c r="D1" s="3" t="s">
        <v>3</v>
      </c>
      <c r="E1" s="3" t="s">
        <v>4</v>
      </c>
      <c r="F1" s="3" t="s">
        <v>5</v>
      </c>
      <c r="G1" s="2" t="s">
        <v>6</v>
      </c>
      <c r="H1" s="45" t="s">
        <v>28</v>
      </c>
      <c r="I1" s="4" t="s">
        <v>7</v>
      </c>
    </row>
    <row r="2" spans="1:9" ht="15" x14ac:dyDescent="0.2">
      <c r="A2" s="5">
        <v>44336</v>
      </c>
      <c r="B2" s="6" t="s">
        <v>8</v>
      </c>
      <c r="C2" s="7">
        <v>2</v>
      </c>
      <c r="D2" s="7" t="s">
        <v>9</v>
      </c>
      <c r="E2" s="8">
        <v>6000</v>
      </c>
      <c r="F2" s="8">
        <f t="shared" ref="F2:F34" si="0">E2*C2</f>
        <v>12000</v>
      </c>
      <c r="G2" s="9" t="s">
        <v>53</v>
      </c>
      <c r="H2" s="24" t="str">
        <f>VLOOKUP(Datasayur[[#This Row],[Costumer]],Table1[#All],2,0)</f>
        <v>Konsumen Akhir</v>
      </c>
      <c r="I2" s="10" t="s">
        <v>10</v>
      </c>
    </row>
    <row r="3" spans="1:9" ht="15" x14ac:dyDescent="0.2">
      <c r="A3" s="11">
        <v>44337</v>
      </c>
      <c r="B3" s="6" t="s">
        <v>8</v>
      </c>
      <c r="C3" s="12">
        <v>2</v>
      </c>
      <c r="D3" s="7" t="s">
        <v>9</v>
      </c>
      <c r="E3" s="13">
        <v>6000</v>
      </c>
      <c r="F3" s="8">
        <f t="shared" si="0"/>
        <v>12000</v>
      </c>
      <c r="G3" s="9" t="s">
        <v>53</v>
      </c>
      <c r="H3" s="24" t="str">
        <f>VLOOKUP(Datasayur[[#This Row],[Costumer]],Table1[#All],2,0)</f>
        <v>Konsumen Akhir</v>
      </c>
      <c r="I3" s="10" t="s">
        <v>10</v>
      </c>
    </row>
    <row r="4" spans="1:9" ht="15" x14ac:dyDescent="0.2">
      <c r="A4" s="11">
        <v>44337</v>
      </c>
      <c r="B4" s="6" t="s">
        <v>11</v>
      </c>
      <c r="C4" s="12">
        <v>1.5</v>
      </c>
      <c r="D4" s="7" t="s">
        <v>9</v>
      </c>
      <c r="E4" s="13">
        <v>6000</v>
      </c>
      <c r="F4" s="8">
        <f t="shared" si="0"/>
        <v>9000</v>
      </c>
      <c r="G4" s="9" t="s">
        <v>59</v>
      </c>
      <c r="H4" s="24" t="str">
        <f>VLOOKUP(Datasayur[[#This Row],[Costumer]],Table1[#All],2,0)</f>
        <v>Reseller</v>
      </c>
      <c r="I4" s="10" t="s">
        <v>10</v>
      </c>
    </row>
    <row r="5" spans="1:9" ht="15" x14ac:dyDescent="0.2">
      <c r="A5" s="11">
        <v>44338</v>
      </c>
      <c r="B5" s="6" t="s">
        <v>8</v>
      </c>
      <c r="C5" s="12">
        <v>2</v>
      </c>
      <c r="D5" s="7" t="s">
        <v>9</v>
      </c>
      <c r="E5" s="13">
        <v>6000</v>
      </c>
      <c r="F5" s="8">
        <f t="shared" si="0"/>
        <v>12000</v>
      </c>
      <c r="G5" s="9" t="s">
        <v>53</v>
      </c>
      <c r="H5" s="24" t="str">
        <f>VLOOKUP(Datasayur[[#This Row],[Costumer]],Table1[#All],2,0)</f>
        <v>Konsumen Akhir</v>
      </c>
      <c r="I5" s="10" t="s">
        <v>10</v>
      </c>
    </row>
    <row r="6" spans="1:9" ht="15" x14ac:dyDescent="0.2">
      <c r="A6" s="11">
        <v>44338</v>
      </c>
      <c r="B6" s="6" t="s">
        <v>11</v>
      </c>
      <c r="C6" s="12">
        <v>2</v>
      </c>
      <c r="D6" s="7" t="s">
        <v>9</v>
      </c>
      <c r="E6" s="13">
        <v>7500</v>
      </c>
      <c r="F6" s="8">
        <f t="shared" si="0"/>
        <v>15000</v>
      </c>
      <c r="G6" s="14" t="s">
        <v>60</v>
      </c>
      <c r="H6" s="24" t="str">
        <f>VLOOKUP(Datasayur[[#This Row],[Costumer]],Table1[#All],2,0)</f>
        <v>Reseller</v>
      </c>
      <c r="I6" s="10" t="s">
        <v>10</v>
      </c>
    </row>
    <row r="7" spans="1:9" ht="15" x14ac:dyDescent="0.2">
      <c r="A7" s="11">
        <v>44339</v>
      </c>
      <c r="B7" s="6" t="s">
        <v>8</v>
      </c>
      <c r="C7" s="12">
        <v>1</v>
      </c>
      <c r="D7" s="7" t="s">
        <v>9</v>
      </c>
      <c r="E7" s="13">
        <v>6000</v>
      </c>
      <c r="F7" s="8">
        <f t="shared" si="0"/>
        <v>6000</v>
      </c>
      <c r="G7" s="9" t="s">
        <v>55</v>
      </c>
      <c r="H7" s="24" t="str">
        <f>VLOOKUP(Datasayur[[#This Row],[Costumer]],Table1[#All],2,0)</f>
        <v>Konsumen Akhir</v>
      </c>
      <c r="I7" s="10" t="s">
        <v>10</v>
      </c>
    </row>
    <row r="8" spans="1:9" ht="15" x14ac:dyDescent="0.2">
      <c r="A8" s="11">
        <v>44339</v>
      </c>
      <c r="B8" s="6" t="s">
        <v>11</v>
      </c>
      <c r="C8" s="12">
        <v>2</v>
      </c>
      <c r="D8" s="7" t="s">
        <v>9</v>
      </c>
      <c r="E8" s="13">
        <v>6000</v>
      </c>
      <c r="F8" s="8">
        <f t="shared" si="0"/>
        <v>12000</v>
      </c>
      <c r="G8" s="9" t="s">
        <v>58</v>
      </c>
      <c r="H8" s="24" t="str">
        <f>VLOOKUP(Datasayur[[#This Row],[Costumer]],Table1[#All],2,0)</f>
        <v>Reseller</v>
      </c>
      <c r="I8" s="10" t="s">
        <v>10</v>
      </c>
    </row>
    <row r="9" spans="1:9" ht="15" x14ac:dyDescent="0.2">
      <c r="A9" s="11">
        <v>44341</v>
      </c>
      <c r="B9" s="6" t="s">
        <v>11</v>
      </c>
      <c r="C9" s="12">
        <v>8</v>
      </c>
      <c r="D9" s="7" t="s">
        <v>9</v>
      </c>
      <c r="E9" s="13">
        <v>6000</v>
      </c>
      <c r="F9" s="8">
        <f t="shared" si="0"/>
        <v>48000</v>
      </c>
      <c r="G9" s="9" t="s">
        <v>59</v>
      </c>
      <c r="H9" s="24" t="str">
        <f>VLOOKUP(Datasayur[[#This Row],[Costumer]],Table1[#All],2,0)</f>
        <v>Reseller</v>
      </c>
      <c r="I9" s="10" t="s">
        <v>10</v>
      </c>
    </row>
    <row r="10" spans="1:9" ht="15" x14ac:dyDescent="0.2">
      <c r="A10" s="11">
        <v>44342</v>
      </c>
      <c r="B10" s="6" t="s">
        <v>11</v>
      </c>
      <c r="C10" s="12">
        <v>2.5</v>
      </c>
      <c r="D10" s="7" t="s">
        <v>9</v>
      </c>
      <c r="E10" s="13">
        <v>6000</v>
      </c>
      <c r="F10" s="8">
        <f t="shared" si="0"/>
        <v>15000</v>
      </c>
      <c r="G10" s="9" t="s">
        <v>58</v>
      </c>
      <c r="H10" s="24" t="str">
        <f>VLOOKUP(Datasayur[[#This Row],[Costumer]],Table1[#All],2,0)</f>
        <v>Reseller</v>
      </c>
      <c r="I10" s="10" t="s">
        <v>10</v>
      </c>
    </row>
    <row r="11" spans="1:9" ht="15" x14ac:dyDescent="0.2">
      <c r="A11" s="11">
        <v>44343</v>
      </c>
      <c r="B11" s="6" t="s">
        <v>11</v>
      </c>
      <c r="C11" s="12">
        <v>2</v>
      </c>
      <c r="D11" s="7" t="s">
        <v>9</v>
      </c>
      <c r="E11" s="13">
        <v>6000</v>
      </c>
      <c r="F11" s="8">
        <f t="shared" si="0"/>
        <v>12000</v>
      </c>
      <c r="G11" s="9" t="s">
        <v>56</v>
      </c>
      <c r="H11" s="24" t="str">
        <f>VLOOKUP(Datasayur[[#This Row],[Costumer]],Table1[#All],2,0)</f>
        <v>Reseller</v>
      </c>
      <c r="I11" s="10" t="s">
        <v>10</v>
      </c>
    </row>
    <row r="12" spans="1:9" ht="15" x14ac:dyDescent="0.2">
      <c r="A12" s="11">
        <v>44346</v>
      </c>
      <c r="B12" s="6" t="s">
        <v>11</v>
      </c>
      <c r="C12" s="12">
        <v>5</v>
      </c>
      <c r="D12" s="7" t="s">
        <v>9</v>
      </c>
      <c r="E12" s="13">
        <v>6000</v>
      </c>
      <c r="F12" s="8">
        <f t="shared" si="0"/>
        <v>30000</v>
      </c>
      <c r="G12" s="9" t="s">
        <v>58</v>
      </c>
      <c r="H12" s="24" t="str">
        <f>VLOOKUP(Datasayur[[#This Row],[Costumer]],Table1[#All],2,0)</f>
        <v>Reseller</v>
      </c>
      <c r="I12" s="10" t="s">
        <v>10</v>
      </c>
    </row>
    <row r="13" spans="1:9" ht="15" x14ac:dyDescent="0.2">
      <c r="A13" s="11">
        <v>44347</v>
      </c>
      <c r="B13" s="6" t="s">
        <v>11</v>
      </c>
      <c r="C13" s="12">
        <v>9</v>
      </c>
      <c r="D13" s="7" t="s">
        <v>9</v>
      </c>
      <c r="E13" s="13">
        <v>6000</v>
      </c>
      <c r="F13" s="8">
        <f t="shared" si="0"/>
        <v>54000</v>
      </c>
      <c r="G13" s="9" t="s">
        <v>58</v>
      </c>
      <c r="H13" s="24" t="str">
        <f>VLOOKUP(Datasayur[[#This Row],[Costumer]],Table1[#All],2,0)</f>
        <v>Reseller</v>
      </c>
      <c r="I13" s="10" t="s">
        <v>10</v>
      </c>
    </row>
    <row r="14" spans="1:9" ht="15" x14ac:dyDescent="0.2">
      <c r="A14" s="5">
        <v>44348</v>
      </c>
      <c r="B14" s="6" t="s">
        <v>12</v>
      </c>
      <c r="C14" s="7">
        <v>1</v>
      </c>
      <c r="D14" s="7" t="s">
        <v>9</v>
      </c>
      <c r="E14" s="8">
        <v>6000</v>
      </c>
      <c r="F14" s="8">
        <f t="shared" si="0"/>
        <v>6000</v>
      </c>
      <c r="G14" s="9" t="s">
        <v>58</v>
      </c>
      <c r="H14" s="24" t="str">
        <f>VLOOKUP(Datasayur[[#This Row],[Costumer]],Table1[#All],2,0)</f>
        <v>Reseller</v>
      </c>
      <c r="I14" s="10" t="s">
        <v>10</v>
      </c>
    </row>
    <row r="15" spans="1:9" ht="15" x14ac:dyDescent="0.2">
      <c r="A15" s="11">
        <v>44349</v>
      </c>
      <c r="B15" s="6" t="s">
        <v>11</v>
      </c>
      <c r="C15" s="12">
        <v>3</v>
      </c>
      <c r="D15" s="7" t="s">
        <v>9</v>
      </c>
      <c r="E15" s="13">
        <v>6000</v>
      </c>
      <c r="F15" s="8">
        <f t="shared" si="0"/>
        <v>18000</v>
      </c>
      <c r="G15" s="9" t="s">
        <v>56</v>
      </c>
      <c r="H15" s="24" t="str">
        <f>VLOOKUP(Datasayur[[#This Row],[Costumer]],Table1[#All],2,0)</f>
        <v>Reseller</v>
      </c>
      <c r="I15" s="10" t="s">
        <v>10</v>
      </c>
    </row>
    <row r="16" spans="1:9" ht="15" x14ac:dyDescent="0.2">
      <c r="A16" s="11">
        <v>44354</v>
      </c>
      <c r="B16" s="6" t="s">
        <v>11</v>
      </c>
      <c r="C16" s="12">
        <v>7</v>
      </c>
      <c r="D16" s="7" t="s">
        <v>9</v>
      </c>
      <c r="E16" s="13">
        <v>6000</v>
      </c>
      <c r="F16" s="8">
        <f t="shared" si="0"/>
        <v>42000</v>
      </c>
      <c r="G16" s="9" t="s">
        <v>58</v>
      </c>
      <c r="H16" s="24" t="str">
        <f>VLOOKUP(Datasayur[[#This Row],[Costumer]],Table1[#All],2,0)</f>
        <v>Reseller</v>
      </c>
      <c r="I16" s="10" t="s">
        <v>10</v>
      </c>
    </row>
    <row r="17" spans="1:9" ht="15" x14ac:dyDescent="0.2">
      <c r="A17" s="11">
        <v>44354</v>
      </c>
      <c r="B17" s="6" t="s">
        <v>11</v>
      </c>
      <c r="C17" s="12">
        <v>1</v>
      </c>
      <c r="D17" s="7" t="s">
        <v>9</v>
      </c>
      <c r="E17" s="13">
        <v>6000</v>
      </c>
      <c r="F17" s="8">
        <f t="shared" si="0"/>
        <v>6000</v>
      </c>
      <c r="G17" s="9" t="s">
        <v>52</v>
      </c>
      <c r="H17" s="24" t="str">
        <f>VLOOKUP(Datasayur[[#This Row],[Costumer]],Table1[#All],2,0)</f>
        <v>Konsumen Akhir</v>
      </c>
      <c r="I17" s="10" t="s">
        <v>10</v>
      </c>
    </row>
    <row r="18" spans="1:9" ht="15" x14ac:dyDescent="0.2">
      <c r="A18" s="5">
        <v>44354</v>
      </c>
      <c r="B18" s="6" t="s">
        <v>12</v>
      </c>
      <c r="C18" s="7">
        <v>4</v>
      </c>
      <c r="D18" s="7" t="s">
        <v>9</v>
      </c>
      <c r="E18" s="8">
        <v>6000</v>
      </c>
      <c r="F18" s="8">
        <f t="shared" si="0"/>
        <v>24000</v>
      </c>
      <c r="G18" s="9" t="s">
        <v>58</v>
      </c>
      <c r="H18" s="24" t="str">
        <f>VLOOKUP(Datasayur[[#This Row],[Costumer]],Table1[#All],2,0)</f>
        <v>Reseller</v>
      </c>
      <c r="I18" s="10" t="s">
        <v>10</v>
      </c>
    </row>
    <row r="19" spans="1:9" ht="15" x14ac:dyDescent="0.2">
      <c r="A19" s="5">
        <v>44354</v>
      </c>
      <c r="B19" s="6" t="s">
        <v>12</v>
      </c>
      <c r="C19" s="7">
        <v>5</v>
      </c>
      <c r="D19" s="7" t="s">
        <v>9</v>
      </c>
      <c r="E19" s="8">
        <v>6000</v>
      </c>
      <c r="F19" s="8">
        <f t="shared" si="0"/>
        <v>30000</v>
      </c>
      <c r="G19" s="9" t="s">
        <v>52</v>
      </c>
      <c r="H19" s="24" t="str">
        <f>VLOOKUP(Datasayur[[#This Row],[Costumer]],Table1[#All],2,0)</f>
        <v>Konsumen Akhir</v>
      </c>
      <c r="I19" s="10" t="s">
        <v>10</v>
      </c>
    </row>
    <row r="20" spans="1:9" ht="15" x14ac:dyDescent="0.2">
      <c r="A20" s="5">
        <v>44354</v>
      </c>
      <c r="B20" s="6" t="s">
        <v>13</v>
      </c>
      <c r="C20" s="7">
        <v>2</v>
      </c>
      <c r="D20" s="7" t="s">
        <v>9</v>
      </c>
      <c r="E20" s="8">
        <v>10000</v>
      </c>
      <c r="F20" s="8">
        <f t="shared" si="0"/>
        <v>20000</v>
      </c>
      <c r="G20" s="9" t="s">
        <v>52</v>
      </c>
      <c r="H20" s="24" t="str">
        <f>VLOOKUP(Datasayur[[#This Row],[Costumer]],Table1[#All],2,0)</f>
        <v>Konsumen Akhir</v>
      </c>
      <c r="I20" s="10" t="s">
        <v>10</v>
      </c>
    </row>
    <row r="21" spans="1:9" ht="15" x14ac:dyDescent="0.2">
      <c r="A21" s="5">
        <v>44355</v>
      </c>
      <c r="B21" s="6" t="s">
        <v>12</v>
      </c>
      <c r="C21" s="7">
        <v>2</v>
      </c>
      <c r="D21" s="7" t="s">
        <v>9</v>
      </c>
      <c r="E21" s="8">
        <v>8000</v>
      </c>
      <c r="F21" s="8">
        <f t="shared" si="0"/>
        <v>16000</v>
      </c>
      <c r="G21" s="14" t="s">
        <v>60</v>
      </c>
      <c r="H21" s="24" t="str">
        <f>VLOOKUP(Datasayur[[#This Row],[Costumer]],Table1[#All],2,0)</f>
        <v>Reseller</v>
      </c>
      <c r="I21" s="10" t="s">
        <v>10</v>
      </c>
    </row>
    <row r="22" spans="1:9" ht="15" x14ac:dyDescent="0.2">
      <c r="A22" s="5">
        <v>44355</v>
      </c>
      <c r="B22" s="6" t="s">
        <v>13</v>
      </c>
      <c r="C22" s="12">
        <v>4</v>
      </c>
      <c r="D22" s="7" t="s">
        <v>9</v>
      </c>
      <c r="E22" s="13">
        <v>12000</v>
      </c>
      <c r="F22" s="8">
        <f t="shared" si="0"/>
        <v>48000</v>
      </c>
      <c r="G22" s="14" t="s">
        <v>60</v>
      </c>
      <c r="H22" s="24" t="str">
        <f>VLOOKUP(Datasayur[[#This Row],[Costumer]],Table1[#All],2,0)</f>
        <v>Reseller</v>
      </c>
      <c r="I22" s="10" t="s">
        <v>10</v>
      </c>
    </row>
    <row r="23" spans="1:9" ht="15" x14ac:dyDescent="0.2">
      <c r="A23" s="11">
        <v>44358</v>
      </c>
      <c r="B23" s="6" t="s">
        <v>11</v>
      </c>
      <c r="C23" s="12">
        <v>2</v>
      </c>
      <c r="D23" s="7" t="s">
        <v>9</v>
      </c>
      <c r="E23" s="13">
        <v>6000</v>
      </c>
      <c r="F23" s="8">
        <f t="shared" si="0"/>
        <v>12000</v>
      </c>
      <c r="G23" s="9" t="s">
        <v>56</v>
      </c>
      <c r="H23" s="24" t="str">
        <f>VLOOKUP(Datasayur[[#This Row],[Costumer]],Table1[#All],2,0)</f>
        <v>Reseller</v>
      </c>
      <c r="I23" s="10" t="s">
        <v>10</v>
      </c>
    </row>
    <row r="24" spans="1:9" ht="15" x14ac:dyDescent="0.2">
      <c r="A24" s="5">
        <v>44358</v>
      </c>
      <c r="B24" s="6" t="s">
        <v>12</v>
      </c>
      <c r="C24" s="7">
        <v>13</v>
      </c>
      <c r="D24" s="7" t="s">
        <v>9</v>
      </c>
      <c r="E24" s="8">
        <v>7000</v>
      </c>
      <c r="F24" s="8">
        <f t="shared" si="0"/>
        <v>91000</v>
      </c>
      <c r="G24" s="9" t="s">
        <v>58</v>
      </c>
      <c r="H24" s="24" t="str">
        <f>VLOOKUP(Datasayur[[#This Row],[Costumer]],Table1[#All],2,0)</f>
        <v>Reseller</v>
      </c>
      <c r="I24" s="10" t="s">
        <v>10</v>
      </c>
    </row>
    <row r="25" spans="1:9" ht="15" x14ac:dyDescent="0.2">
      <c r="A25" s="5">
        <v>44358</v>
      </c>
      <c r="B25" s="6" t="s">
        <v>13</v>
      </c>
      <c r="C25" s="12">
        <v>15</v>
      </c>
      <c r="D25" s="7" t="s">
        <v>9</v>
      </c>
      <c r="E25" s="13">
        <v>9000</v>
      </c>
      <c r="F25" s="8">
        <f t="shared" si="0"/>
        <v>135000</v>
      </c>
      <c r="G25" s="9" t="s">
        <v>58</v>
      </c>
      <c r="H25" s="24" t="str">
        <f>VLOOKUP(Datasayur[[#This Row],[Costumer]],Table1[#All],2,0)</f>
        <v>Reseller</v>
      </c>
      <c r="I25" s="10" t="s">
        <v>10</v>
      </c>
    </row>
    <row r="26" spans="1:9" ht="15" x14ac:dyDescent="0.2">
      <c r="A26" s="5">
        <v>44358</v>
      </c>
      <c r="B26" s="6" t="s">
        <v>13</v>
      </c>
      <c r="C26" s="12">
        <v>1</v>
      </c>
      <c r="D26" s="7" t="s">
        <v>9</v>
      </c>
      <c r="E26" s="13">
        <v>9000</v>
      </c>
      <c r="F26" s="8">
        <f t="shared" si="0"/>
        <v>9000</v>
      </c>
      <c r="G26" s="9" t="s">
        <v>50</v>
      </c>
      <c r="H26" s="24" t="str">
        <f>VLOOKUP(Datasayur[[#This Row],[Costumer]],Table1[#All],2,0)</f>
        <v>Konsumen Akhir</v>
      </c>
      <c r="I26" s="10" t="s">
        <v>10</v>
      </c>
    </row>
    <row r="27" spans="1:9" ht="15" x14ac:dyDescent="0.2">
      <c r="A27" s="11">
        <v>44360</v>
      </c>
      <c r="B27" s="6" t="s">
        <v>14</v>
      </c>
      <c r="C27" s="12">
        <v>2.4</v>
      </c>
      <c r="D27" s="7" t="s">
        <v>9</v>
      </c>
      <c r="E27" s="15">
        <v>25000</v>
      </c>
      <c r="F27" s="15">
        <f t="shared" si="0"/>
        <v>60000</v>
      </c>
      <c r="G27" s="9" t="s">
        <v>51</v>
      </c>
      <c r="H27" s="24" t="str">
        <f>VLOOKUP(Datasayur[[#This Row],[Costumer]],Table1[#All],2,0)</f>
        <v>Konsumen Akhir</v>
      </c>
      <c r="I27" s="10" t="s">
        <v>10</v>
      </c>
    </row>
    <row r="28" spans="1:9" ht="15" x14ac:dyDescent="0.2">
      <c r="A28" s="11">
        <v>44361</v>
      </c>
      <c r="B28" s="6" t="s">
        <v>11</v>
      </c>
      <c r="C28" s="12">
        <v>4</v>
      </c>
      <c r="D28" s="7" t="s">
        <v>9</v>
      </c>
      <c r="E28" s="13">
        <v>6000</v>
      </c>
      <c r="F28" s="8">
        <f t="shared" si="0"/>
        <v>24000</v>
      </c>
      <c r="G28" s="9" t="s">
        <v>58</v>
      </c>
      <c r="H28" s="24" t="str">
        <f>VLOOKUP(Datasayur[[#This Row],[Costumer]],Table1[#All],2,0)</f>
        <v>Reseller</v>
      </c>
      <c r="I28" s="10" t="s">
        <v>10</v>
      </c>
    </row>
    <row r="29" spans="1:9" ht="15" x14ac:dyDescent="0.2">
      <c r="A29" s="5">
        <v>44361</v>
      </c>
      <c r="B29" s="6" t="s">
        <v>13</v>
      </c>
      <c r="C29" s="12">
        <v>9</v>
      </c>
      <c r="D29" s="7" t="s">
        <v>9</v>
      </c>
      <c r="E29" s="13">
        <v>9000</v>
      </c>
      <c r="F29" s="8">
        <f t="shared" si="0"/>
        <v>81000</v>
      </c>
      <c r="G29" s="9" t="s">
        <v>58</v>
      </c>
      <c r="H29" s="24" t="str">
        <f>VLOOKUP(Datasayur[[#This Row],[Costumer]],Table1[#All],2,0)</f>
        <v>Reseller</v>
      </c>
      <c r="I29" s="10" t="s">
        <v>10</v>
      </c>
    </row>
    <row r="30" spans="1:9" ht="15" x14ac:dyDescent="0.2">
      <c r="A30" s="5">
        <v>44362</v>
      </c>
      <c r="B30" s="6" t="s">
        <v>13</v>
      </c>
      <c r="C30" s="12">
        <v>10</v>
      </c>
      <c r="D30" s="7" t="s">
        <v>9</v>
      </c>
      <c r="E30" s="13">
        <v>9000</v>
      </c>
      <c r="F30" s="8">
        <f t="shared" si="0"/>
        <v>90000</v>
      </c>
      <c r="G30" s="9" t="s">
        <v>58</v>
      </c>
      <c r="H30" s="24" t="str">
        <f>VLOOKUP(Datasayur[[#This Row],[Costumer]],Table1[#All],2,0)</f>
        <v>Reseller</v>
      </c>
      <c r="I30" s="10" t="s">
        <v>10</v>
      </c>
    </row>
    <row r="31" spans="1:9" ht="15" x14ac:dyDescent="0.2">
      <c r="A31" s="5">
        <v>44363</v>
      </c>
      <c r="B31" s="6" t="s">
        <v>12</v>
      </c>
      <c r="C31" s="7">
        <v>13</v>
      </c>
      <c r="D31" s="7" t="s">
        <v>9</v>
      </c>
      <c r="E31" s="8">
        <v>5000</v>
      </c>
      <c r="F31" s="8">
        <f t="shared" si="0"/>
        <v>65000</v>
      </c>
      <c r="G31" s="9" t="s">
        <v>47</v>
      </c>
      <c r="H31" s="24" t="str">
        <f>VLOOKUP(Datasayur[[#This Row],[Costumer]],Table1[#All],2,0)</f>
        <v>Konsumen Akhir</v>
      </c>
      <c r="I31" s="10" t="s">
        <v>10</v>
      </c>
    </row>
    <row r="32" spans="1:9" ht="15" x14ac:dyDescent="0.2">
      <c r="A32" s="5">
        <v>44363</v>
      </c>
      <c r="B32" s="6" t="s">
        <v>13</v>
      </c>
      <c r="C32" s="12">
        <v>5.5</v>
      </c>
      <c r="D32" s="7" t="s">
        <v>9</v>
      </c>
      <c r="E32" s="13">
        <v>10000</v>
      </c>
      <c r="F32" s="8">
        <f t="shared" si="0"/>
        <v>55000</v>
      </c>
      <c r="G32" s="9" t="s">
        <v>47</v>
      </c>
      <c r="H32" s="24" t="str">
        <f>VLOOKUP(Datasayur[[#This Row],[Costumer]],Table1[#All],2,0)</f>
        <v>Konsumen Akhir</v>
      </c>
      <c r="I32" s="10" t="s">
        <v>10</v>
      </c>
    </row>
    <row r="33" spans="1:9" ht="15" x14ac:dyDescent="0.2">
      <c r="A33" s="11">
        <v>44364</v>
      </c>
      <c r="B33" s="6" t="s">
        <v>11</v>
      </c>
      <c r="C33" s="12">
        <v>2</v>
      </c>
      <c r="D33" s="7" t="s">
        <v>9</v>
      </c>
      <c r="E33" s="13">
        <v>6000</v>
      </c>
      <c r="F33" s="8">
        <f t="shared" si="0"/>
        <v>12000</v>
      </c>
      <c r="G33" s="9" t="s">
        <v>56</v>
      </c>
      <c r="H33" s="24" t="str">
        <f>VLOOKUP(Datasayur[[#This Row],[Costumer]],Table1[#All],2,0)</f>
        <v>Reseller</v>
      </c>
      <c r="I33" s="10" t="s">
        <v>10</v>
      </c>
    </row>
    <row r="34" spans="1:9" ht="15" x14ac:dyDescent="0.2">
      <c r="A34" s="5">
        <v>44364</v>
      </c>
      <c r="B34" s="6" t="s">
        <v>12</v>
      </c>
      <c r="C34" s="7">
        <v>16</v>
      </c>
      <c r="D34" s="7" t="s">
        <v>9</v>
      </c>
      <c r="E34" s="8">
        <v>6000</v>
      </c>
      <c r="F34" s="8">
        <f t="shared" si="0"/>
        <v>96000</v>
      </c>
      <c r="G34" s="9" t="s">
        <v>58</v>
      </c>
      <c r="H34" s="24" t="str">
        <f>VLOOKUP(Datasayur[[#This Row],[Costumer]],Table1[#All],2,0)</f>
        <v>Reseller</v>
      </c>
      <c r="I34" s="10" t="s">
        <v>10</v>
      </c>
    </row>
    <row r="35" spans="1:9" ht="15" x14ac:dyDescent="0.2">
      <c r="A35" s="5">
        <v>44364</v>
      </c>
      <c r="B35" s="6" t="s">
        <v>12</v>
      </c>
      <c r="C35" s="7">
        <v>3</v>
      </c>
      <c r="D35" s="7" t="s">
        <v>9</v>
      </c>
      <c r="E35" s="8">
        <v>6000</v>
      </c>
      <c r="F35" s="8">
        <v>20000</v>
      </c>
      <c r="G35" s="9" t="s">
        <v>44</v>
      </c>
      <c r="H35" s="24" t="str">
        <f>VLOOKUP(Datasayur[[#This Row],[Costumer]],Table1[#All],2,0)</f>
        <v>Konsumen Akhir</v>
      </c>
      <c r="I35" s="10" t="s">
        <v>10</v>
      </c>
    </row>
    <row r="36" spans="1:9" ht="15" x14ac:dyDescent="0.2">
      <c r="A36" s="5">
        <v>44364</v>
      </c>
      <c r="B36" s="6" t="s">
        <v>13</v>
      </c>
      <c r="C36" s="12">
        <v>9</v>
      </c>
      <c r="D36" s="7" t="s">
        <v>9</v>
      </c>
      <c r="E36" s="13">
        <v>9000</v>
      </c>
      <c r="F36" s="8">
        <f t="shared" ref="F36:F43" si="1">E36*C36</f>
        <v>81000</v>
      </c>
      <c r="G36" s="9" t="s">
        <v>58</v>
      </c>
      <c r="H36" s="24" t="str">
        <f>VLOOKUP(Datasayur[[#This Row],[Costumer]],Table1[#All],2,0)</f>
        <v>Reseller</v>
      </c>
      <c r="I36" s="10" t="s">
        <v>10</v>
      </c>
    </row>
    <row r="37" spans="1:9" ht="15" x14ac:dyDescent="0.2">
      <c r="A37" s="5">
        <v>44365</v>
      </c>
      <c r="B37" s="6" t="s">
        <v>13</v>
      </c>
      <c r="C37" s="12">
        <v>5</v>
      </c>
      <c r="D37" s="7" t="s">
        <v>9</v>
      </c>
      <c r="E37" s="13">
        <v>9000</v>
      </c>
      <c r="F37" s="8">
        <f t="shared" si="1"/>
        <v>45000</v>
      </c>
      <c r="G37" s="9" t="s">
        <v>44</v>
      </c>
      <c r="H37" s="24" t="str">
        <f>VLOOKUP(Datasayur[[#This Row],[Costumer]],Table1[#All],2,0)</f>
        <v>Konsumen Akhir</v>
      </c>
      <c r="I37" s="10" t="s">
        <v>10</v>
      </c>
    </row>
    <row r="38" spans="1:9" ht="15" x14ac:dyDescent="0.2">
      <c r="A38" s="5">
        <v>44365</v>
      </c>
      <c r="B38" s="6" t="s">
        <v>13</v>
      </c>
      <c r="C38" s="12">
        <v>5</v>
      </c>
      <c r="D38" s="7" t="s">
        <v>9</v>
      </c>
      <c r="E38" s="13">
        <v>9000</v>
      </c>
      <c r="F38" s="8">
        <f t="shared" si="1"/>
        <v>45000</v>
      </c>
      <c r="G38" s="9" t="s">
        <v>58</v>
      </c>
      <c r="H38" s="24" t="str">
        <f>VLOOKUP(Datasayur[[#This Row],[Costumer]],Table1[#All],2,0)</f>
        <v>Reseller</v>
      </c>
      <c r="I38" s="10" t="s">
        <v>10</v>
      </c>
    </row>
    <row r="39" spans="1:9" ht="15" x14ac:dyDescent="0.2">
      <c r="A39" s="11">
        <v>44367</v>
      </c>
      <c r="B39" s="6" t="s">
        <v>11</v>
      </c>
      <c r="C39" s="12">
        <v>3</v>
      </c>
      <c r="D39" s="7" t="s">
        <v>9</v>
      </c>
      <c r="E39" s="13">
        <v>6000</v>
      </c>
      <c r="F39" s="8">
        <f t="shared" si="1"/>
        <v>18000</v>
      </c>
      <c r="G39" s="9" t="s">
        <v>56</v>
      </c>
      <c r="H39" s="24" t="str">
        <f>VLOOKUP(Datasayur[[#This Row],[Costumer]],Table1[#All],2,0)</f>
        <v>Reseller</v>
      </c>
      <c r="I39" s="10" t="s">
        <v>10</v>
      </c>
    </row>
    <row r="40" spans="1:9" ht="15" x14ac:dyDescent="0.2">
      <c r="A40" s="5">
        <v>44368</v>
      </c>
      <c r="B40" s="6" t="s">
        <v>12</v>
      </c>
      <c r="C40" s="7">
        <v>10</v>
      </c>
      <c r="D40" s="7" t="s">
        <v>9</v>
      </c>
      <c r="E40" s="8">
        <v>6000</v>
      </c>
      <c r="F40" s="8">
        <f t="shared" si="1"/>
        <v>60000</v>
      </c>
      <c r="G40" s="9" t="s">
        <v>52</v>
      </c>
      <c r="H40" s="24" t="str">
        <f>VLOOKUP(Datasayur[[#This Row],[Costumer]],Table1[#All],2,0)</f>
        <v>Konsumen Akhir</v>
      </c>
      <c r="I40" s="10" t="s">
        <v>10</v>
      </c>
    </row>
    <row r="41" spans="1:9" ht="15" x14ac:dyDescent="0.2">
      <c r="A41" s="11">
        <v>44369</v>
      </c>
      <c r="B41" s="6" t="s">
        <v>11</v>
      </c>
      <c r="C41" s="12">
        <v>2</v>
      </c>
      <c r="D41" s="7" t="s">
        <v>9</v>
      </c>
      <c r="E41" s="13">
        <v>6000</v>
      </c>
      <c r="F41" s="8">
        <f t="shared" si="1"/>
        <v>12000</v>
      </c>
      <c r="G41" s="9" t="s">
        <v>56</v>
      </c>
      <c r="H41" s="24" t="str">
        <f>VLOOKUP(Datasayur[[#This Row],[Costumer]],Table1[#All],2,0)</f>
        <v>Reseller</v>
      </c>
      <c r="I41" s="10" t="s">
        <v>10</v>
      </c>
    </row>
    <row r="42" spans="1:9" ht="15" x14ac:dyDescent="0.2">
      <c r="A42" s="11">
        <v>44369</v>
      </c>
      <c r="B42" s="6" t="s">
        <v>11</v>
      </c>
      <c r="C42" s="12">
        <v>3.5</v>
      </c>
      <c r="D42" s="7" t="s">
        <v>9</v>
      </c>
      <c r="E42" s="13">
        <v>6000</v>
      </c>
      <c r="F42" s="8">
        <f t="shared" si="1"/>
        <v>21000</v>
      </c>
      <c r="G42" s="9" t="s">
        <v>58</v>
      </c>
      <c r="H42" s="24" t="str">
        <f>VLOOKUP(Datasayur[[#This Row],[Costumer]],Table1[#All],2,0)</f>
        <v>Reseller</v>
      </c>
      <c r="I42" s="10" t="s">
        <v>10</v>
      </c>
    </row>
    <row r="43" spans="1:9" ht="15" x14ac:dyDescent="0.2">
      <c r="A43" s="5">
        <v>44369</v>
      </c>
      <c r="B43" s="6" t="s">
        <v>12</v>
      </c>
      <c r="C43" s="7">
        <v>14</v>
      </c>
      <c r="D43" s="7" t="s">
        <v>9</v>
      </c>
      <c r="E43" s="8">
        <v>6000</v>
      </c>
      <c r="F43" s="8">
        <f t="shared" si="1"/>
        <v>84000</v>
      </c>
      <c r="G43" s="9" t="s">
        <v>58</v>
      </c>
      <c r="H43" s="24" t="str">
        <f>VLOOKUP(Datasayur[[#This Row],[Costumer]],Table1[#All],2,0)</f>
        <v>Reseller</v>
      </c>
      <c r="I43" s="10" t="s">
        <v>10</v>
      </c>
    </row>
    <row r="44" spans="1:9" ht="15" x14ac:dyDescent="0.2">
      <c r="A44" s="5">
        <v>44369</v>
      </c>
      <c r="B44" s="6" t="s">
        <v>12</v>
      </c>
      <c r="C44" s="7">
        <v>2</v>
      </c>
      <c r="D44" s="7" t="s">
        <v>9</v>
      </c>
      <c r="E44" s="8">
        <v>6000</v>
      </c>
      <c r="F44" s="8">
        <v>12000</v>
      </c>
      <c r="G44" s="9" t="s">
        <v>56</v>
      </c>
      <c r="H44" s="24" t="str">
        <f>VLOOKUP(Datasayur[[#This Row],[Costumer]],Table1[#All],2,0)</f>
        <v>Reseller</v>
      </c>
      <c r="I44" s="10" t="s">
        <v>10</v>
      </c>
    </row>
    <row r="45" spans="1:9" ht="15" x14ac:dyDescent="0.2">
      <c r="A45" s="5">
        <v>44369</v>
      </c>
      <c r="B45" s="6" t="s">
        <v>12</v>
      </c>
      <c r="C45" s="7">
        <v>3</v>
      </c>
      <c r="D45" s="7" t="s">
        <v>9</v>
      </c>
      <c r="E45" s="8">
        <v>6000</v>
      </c>
      <c r="F45" s="8">
        <v>18000</v>
      </c>
      <c r="G45" s="14" t="s">
        <v>58</v>
      </c>
      <c r="H45" s="24" t="str">
        <f>VLOOKUP(Datasayur[[#This Row],[Costumer]],Table1[#All],2,0)</f>
        <v>Reseller</v>
      </c>
      <c r="I45" s="10" t="s">
        <v>10</v>
      </c>
    </row>
    <row r="46" spans="1:9" ht="15" x14ac:dyDescent="0.2">
      <c r="A46" s="5">
        <v>44369</v>
      </c>
      <c r="B46" s="6" t="s">
        <v>13</v>
      </c>
      <c r="C46" s="12">
        <v>14</v>
      </c>
      <c r="D46" s="7" t="s">
        <v>9</v>
      </c>
      <c r="E46" s="13">
        <v>9000</v>
      </c>
      <c r="F46" s="8">
        <v>126000</v>
      </c>
      <c r="G46" s="9" t="s">
        <v>58</v>
      </c>
      <c r="H46" s="24" t="str">
        <f>VLOOKUP(Datasayur[[#This Row],[Costumer]],Table1[#All],2,0)</f>
        <v>Reseller</v>
      </c>
      <c r="I46" s="10" t="s">
        <v>10</v>
      </c>
    </row>
    <row r="47" spans="1:9" ht="15" x14ac:dyDescent="0.2">
      <c r="A47" s="11">
        <v>44370</v>
      </c>
      <c r="B47" s="6" t="s">
        <v>11</v>
      </c>
      <c r="C47" s="12">
        <v>3</v>
      </c>
      <c r="D47" s="7" t="s">
        <v>9</v>
      </c>
      <c r="E47" s="13">
        <v>6000</v>
      </c>
      <c r="F47" s="8">
        <f>E47*C47</f>
        <v>18000</v>
      </c>
      <c r="G47" s="9" t="s">
        <v>56</v>
      </c>
      <c r="H47" s="24" t="str">
        <f>VLOOKUP(Datasayur[[#This Row],[Costumer]],Table1[#All],2,0)</f>
        <v>Reseller</v>
      </c>
      <c r="I47" s="10" t="s">
        <v>10</v>
      </c>
    </row>
    <row r="48" spans="1:9" ht="15" x14ac:dyDescent="0.2">
      <c r="A48" s="11">
        <v>44372</v>
      </c>
      <c r="B48" s="6" t="s">
        <v>11</v>
      </c>
      <c r="C48" s="12">
        <v>7</v>
      </c>
      <c r="D48" s="7" t="s">
        <v>9</v>
      </c>
      <c r="E48" s="13">
        <v>6000</v>
      </c>
      <c r="F48" s="8">
        <f>E48*C48</f>
        <v>42000</v>
      </c>
      <c r="G48" s="9" t="s">
        <v>58</v>
      </c>
      <c r="H48" s="24" t="str">
        <f>VLOOKUP(Datasayur[[#This Row],[Costumer]],Table1[#All],2,0)</f>
        <v>Reseller</v>
      </c>
      <c r="I48" s="10" t="s">
        <v>10</v>
      </c>
    </row>
    <row r="49" spans="1:9" ht="15" x14ac:dyDescent="0.2">
      <c r="A49" s="5">
        <v>44372</v>
      </c>
      <c r="B49" s="6" t="s">
        <v>12</v>
      </c>
      <c r="C49" s="7">
        <v>2</v>
      </c>
      <c r="D49" s="7" t="s">
        <v>9</v>
      </c>
      <c r="E49" s="8">
        <v>6000</v>
      </c>
      <c r="F49" s="8">
        <v>12000</v>
      </c>
      <c r="G49" s="14" t="s">
        <v>56</v>
      </c>
      <c r="H49" s="24" t="str">
        <f>VLOOKUP(Datasayur[[#This Row],[Costumer]],Table1[#All],2,0)</f>
        <v>Reseller</v>
      </c>
      <c r="I49" s="10" t="s">
        <v>10</v>
      </c>
    </row>
    <row r="50" spans="1:9" ht="15" x14ac:dyDescent="0.2">
      <c r="A50" s="11">
        <v>44373</v>
      </c>
      <c r="B50" s="6" t="s">
        <v>12</v>
      </c>
      <c r="C50" s="7">
        <v>9</v>
      </c>
      <c r="D50" s="7" t="s">
        <v>9</v>
      </c>
      <c r="E50" s="8">
        <v>6000</v>
      </c>
      <c r="F50" s="8">
        <v>54000</v>
      </c>
      <c r="G50" s="14" t="s">
        <v>58</v>
      </c>
      <c r="H50" s="24" t="str">
        <f>VLOOKUP(Datasayur[[#This Row],[Costumer]],Table1[#All],2,0)</f>
        <v>Reseller</v>
      </c>
      <c r="I50" s="10" t="s">
        <v>10</v>
      </c>
    </row>
    <row r="51" spans="1:9" ht="15" x14ac:dyDescent="0.2">
      <c r="A51" s="11">
        <v>44376</v>
      </c>
      <c r="B51" s="6" t="s">
        <v>11</v>
      </c>
      <c r="C51" s="12">
        <v>9</v>
      </c>
      <c r="D51" s="7" t="s">
        <v>9</v>
      </c>
      <c r="E51" s="13">
        <v>6000</v>
      </c>
      <c r="F51" s="8">
        <f>E51*C51</f>
        <v>54000</v>
      </c>
      <c r="G51" s="9" t="s">
        <v>58</v>
      </c>
      <c r="H51" s="24" t="str">
        <f>VLOOKUP(Datasayur[[#This Row],[Costumer]],Table1[#All],2,0)</f>
        <v>Reseller</v>
      </c>
      <c r="I51" s="10" t="s">
        <v>10</v>
      </c>
    </row>
    <row r="52" spans="1:9" ht="15" x14ac:dyDescent="0.2">
      <c r="A52" s="11">
        <v>44377</v>
      </c>
      <c r="B52" s="6" t="s">
        <v>12</v>
      </c>
      <c r="C52" s="7">
        <v>5</v>
      </c>
      <c r="D52" s="7" t="s">
        <v>9</v>
      </c>
      <c r="E52" s="8">
        <v>6000</v>
      </c>
      <c r="F52" s="8">
        <f t="shared" ref="F52:F76" si="2">C52*E52</f>
        <v>30000</v>
      </c>
      <c r="G52" s="14" t="s">
        <v>60</v>
      </c>
      <c r="H52" s="24" t="str">
        <f>VLOOKUP(Datasayur[[#This Row],[Costumer]],Table1[#All],2,0)</f>
        <v>Reseller</v>
      </c>
      <c r="I52" s="10" t="s">
        <v>10</v>
      </c>
    </row>
    <row r="53" spans="1:9" ht="15" x14ac:dyDescent="0.2">
      <c r="A53" s="11">
        <v>44377</v>
      </c>
      <c r="B53" s="6" t="s">
        <v>12</v>
      </c>
      <c r="C53" s="7">
        <v>1</v>
      </c>
      <c r="D53" s="7" t="s">
        <v>9</v>
      </c>
      <c r="E53" s="8">
        <v>6000</v>
      </c>
      <c r="F53" s="8">
        <f t="shared" si="2"/>
        <v>6000</v>
      </c>
      <c r="G53" s="14" t="s">
        <v>60</v>
      </c>
      <c r="H53" s="24" t="str">
        <f>VLOOKUP(Datasayur[[#This Row],[Costumer]],Table1[#All],2,0)</f>
        <v>Reseller</v>
      </c>
      <c r="I53" s="10" t="s">
        <v>10</v>
      </c>
    </row>
    <row r="54" spans="1:9" ht="15" x14ac:dyDescent="0.2">
      <c r="A54" s="11">
        <v>44378</v>
      </c>
      <c r="B54" s="6" t="s">
        <v>11</v>
      </c>
      <c r="C54" s="12">
        <v>2</v>
      </c>
      <c r="D54" s="7" t="s">
        <v>9</v>
      </c>
      <c r="E54" s="13">
        <v>6000</v>
      </c>
      <c r="F54" s="8">
        <f t="shared" si="2"/>
        <v>12000</v>
      </c>
      <c r="G54" s="9" t="s">
        <v>46</v>
      </c>
      <c r="H54" s="24" t="str">
        <f>VLOOKUP(Datasayur[[#This Row],[Costumer]],Table1[#All],2,0)</f>
        <v>Konsumen Akhir</v>
      </c>
      <c r="I54" s="10" t="s">
        <v>10</v>
      </c>
    </row>
    <row r="55" spans="1:9" ht="15" x14ac:dyDescent="0.2">
      <c r="A55" s="5">
        <v>44378</v>
      </c>
      <c r="B55" s="6" t="s">
        <v>12</v>
      </c>
      <c r="C55" s="7">
        <v>2</v>
      </c>
      <c r="D55" s="7" t="s">
        <v>9</v>
      </c>
      <c r="E55" s="8">
        <v>6000</v>
      </c>
      <c r="F55" s="8">
        <f t="shared" si="2"/>
        <v>12000</v>
      </c>
      <c r="G55" s="14" t="s">
        <v>46</v>
      </c>
      <c r="H55" s="24" t="str">
        <f>VLOOKUP(Datasayur[[#This Row],[Costumer]],Table1[#All],2,0)</f>
        <v>Konsumen Akhir</v>
      </c>
      <c r="I55" s="10" t="s">
        <v>10</v>
      </c>
    </row>
    <row r="56" spans="1:9" ht="15" x14ac:dyDescent="0.2">
      <c r="A56" s="11">
        <v>44378</v>
      </c>
      <c r="B56" s="6" t="s">
        <v>14</v>
      </c>
      <c r="C56" s="12">
        <v>1</v>
      </c>
      <c r="D56" s="7" t="s">
        <v>9</v>
      </c>
      <c r="E56" s="15">
        <v>30000</v>
      </c>
      <c r="F56" s="15">
        <f t="shared" si="2"/>
        <v>30000</v>
      </c>
      <c r="G56" s="9" t="s">
        <v>46</v>
      </c>
      <c r="H56" s="24" t="str">
        <f>VLOOKUP(Datasayur[[#This Row],[Costumer]],Table1[#All],2,0)</f>
        <v>Konsumen Akhir</v>
      </c>
      <c r="I56" s="10" t="s">
        <v>10</v>
      </c>
    </row>
    <row r="57" spans="1:9" ht="15" x14ac:dyDescent="0.2">
      <c r="A57" s="11">
        <v>44379</v>
      </c>
      <c r="B57" s="6" t="s">
        <v>11</v>
      </c>
      <c r="C57" s="12">
        <v>2</v>
      </c>
      <c r="D57" s="7" t="s">
        <v>9</v>
      </c>
      <c r="E57" s="13">
        <v>6000</v>
      </c>
      <c r="F57" s="8">
        <f t="shared" si="2"/>
        <v>12000</v>
      </c>
      <c r="G57" s="9" t="s">
        <v>46</v>
      </c>
      <c r="H57" s="24" t="str">
        <f>VLOOKUP(Datasayur[[#This Row],[Costumer]],Table1[#All],2,0)</f>
        <v>Konsumen Akhir</v>
      </c>
      <c r="I57" s="10" t="s">
        <v>10</v>
      </c>
    </row>
    <row r="58" spans="1:9" ht="15" x14ac:dyDescent="0.2">
      <c r="A58" s="5">
        <v>44379</v>
      </c>
      <c r="B58" s="6" t="s">
        <v>12</v>
      </c>
      <c r="C58" s="7">
        <v>3</v>
      </c>
      <c r="D58" s="7" t="s">
        <v>9</v>
      </c>
      <c r="E58" s="8">
        <v>6000</v>
      </c>
      <c r="F58" s="8">
        <f t="shared" si="2"/>
        <v>18000</v>
      </c>
      <c r="G58" s="14" t="s">
        <v>46</v>
      </c>
      <c r="H58" s="24" t="str">
        <f>VLOOKUP(Datasayur[[#This Row],[Costumer]],Table1[#All],2,0)</f>
        <v>Konsumen Akhir</v>
      </c>
      <c r="I58" s="10" t="s">
        <v>10</v>
      </c>
    </row>
    <row r="59" spans="1:9" ht="15" x14ac:dyDescent="0.2">
      <c r="A59" s="11">
        <v>44380</v>
      </c>
      <c r="B59" s="6" t="s">
        <v>11</v>
      </c>
      <c r="C59" s="12">
        <v>6</v>
      </c>
      <c r="D59" s="7" t="s">
        <v>9</v>
      </c>
      <c r="E59" s="13">
        <v>6000</v>
      </c>
      <c r="F59" s="8">
        <f t="shared" si="2"/>
        <v>36000</v>
      </c>
      <c r="G59" s="9" t="s">
        <v>58</v>
      </c>
      <c r="H59" s="24" t="str">
        <f>VLOOKUP(Datasayur[[#This Row],[Costumer]],Table1[#All],2,0)</f>
        <v>Reseller</v>
      </c>
      <c r="I59" s="10" t="s">
        <v>10</v>
      </c>
    </row>
    <row r="60" spans="1:9" ht="15" x14ac:dyDescent="0.2">
      <c r="A60" s="11">
        <v>44380</v>
      </c>
      <c r="B60" s="6" t="s">
        <v>12</v>
      </c>
      <c r="C60" s="12">
        <v>3</v>
      </c>
      <c r="D60" s="7" t="s">
        <v>9</v>
      </c>
      <c r="E60" s="16">
        <v>6000</v>
      </c>
      <c r="F60" s="17">
        <f t="shared" si="2"/>
        <v>18000</v>
      </c>
      <c r="G60" s="18" t="s">
        <v>58</v>
      </c>
      <c r="H60" s="24" t="str">
        <f>VLOOKUP(Datasayur[[#This Row],[Costumer]],Table1[#All],2,0)</f>
        <v>Reseller</v>
      </c>
      <c r="I60" s="10" t="s">
        <v>10</v>
      </c>
    </row>
    <row r="61" spans="1:9" ht="15" x14ac:dyDescent="0.2">
      <c r="A61" s="11">
        <v>44382</v>
      </c>
      <c r="B61" s="6" t="s">
        <v>11</v>
      </c>
      <c r="C61" s="12">
        <v>2</v>
      </c>
      <c r="D61" s="7" t="s">
        <v>9</v>
      </c>
      <c r="E61" s="13">
        <v>6000</v>
      </c>
      <c r="F61" s="8">
        <f t="shared" si="2"/>
        <v>12000</v>
      </c>
      <c r="G61" s="14" t="s">
        <v>60</v>
      </c>
      <c r="H61" s="24" t="str">
        <f>VLOOKUP(Datasayur[[#This Row],[Costumer]],Table1[#All],2,0)</f>
        <v>Reseller</v>
      </c>
      <c r="I61" s="10" t="s">
        <v>10</v>
      </c>
    </row>
    <row r="62" spans="1:9" ht="15" x14ac:dyDescent="0.2">
      <c r="A62" s="11">
        <v>44382</v>
      </c>
      <c r="B62" s="6" t="s">
        <v>11</v>
      </c>
      <c r="C62" s="12">
        <v>1.5</v>
      </c>
      <c r="D62" s="7" t="s">
        <v>9</v>
      </c>
      <c r="E62" s="13">
        <v>6000</v>
      </c>
      <c r="F62" s="8">
        <f t="shared" si="2"/>
        <v>9000</v>
      </c>
      <c r="G62" s="14" t="s">
        <v>60</v>
      </c>
      <c r="H62" s="24" t="str">
        <f>VLOOKUP(Datasayur[[#This Row],[Costumer]],Table1[#All],2,0)</f>
        <v>Reseller</v>
      </c>
      <c r="I62" s="10" t="s">
        <v>15</v>
      </c>
    </row>
    <row r="63" spans="1:9" ht="15" x14ac:dyDescent="0.2">
      <c r="A63" s="11">
        <v>44383</v>
      </c>
      <c r="B63" s="6" t="s">
        <v>12</v>
      </c>
      <c r="C63" s="12">
        <v>9</v>
      </c>
      <c r="D63" s="7" t="s">
        <v>9</v>
      </c>
      <c r="E63" s="16">
        <v>6000</v>
      </c>
      <c r="F63" s="17">
        <f t="shared" si="2"/>
        <v>54000</v>
      </c>
      <c r="G63" s="18" t="s">
        <v>59</v>
      </c>
      <c r="H63" s="24" t="str">
        <f>VLOOKUP(Datasayur[[#This Row],[Costumer]],Table1[#All],2,0)</f>
        <v>Reseller</v>
      </c>
      <c r="I63" s="10" t="s">
        <v>10</v>
      </c>
    </row>
    <row r="64" spans="1:9" ht="15" x14ac:dyDescent="0.2">
      <c r="A64" s="11">
        <v>44383</v>
      </c>
      <c r="B64" s="6" t="s">
        <v>12</v>
      </c>
      <c r="C64" s="12">
        <v>5</v>
      </c>
      <c r="D64" s="7" t="s">
        <v>9</v>
      </c>
      <c r="E64" s="16">
        <v>7000</v>
      </c>
      <c r="F64" s="17">
        <f t="shared" si="2"/>
        <v>35000</v>
      </c>
      <c r="G64" s="18" t="s">
        <v>44</v>
      </c>
      <c r="H64" s="24" t="str">
        <f>VLOOKUP(Datasayur[[#This Row],[Costumer]],Table1[#All],2,0)</f>
        <v>Konsumen Akhir</v>
      </c>
      <c r="I64" s="10" t="s">
        <v>10</v>
      </c>
    </row>
    <row r="65" spans="1:9" ht="15" x14ac:dyDescent="0.2">
      <c r="A65" s="11">
        <v>44383</v>
      </c>
      <c r="B65" s="6" t="s">
        <v>14</v>
      </c>
      <c r="C65" s="12">
        <v>2</v>
      </c>
      <c r="D65" s="7" t="s">
        <v>9</v>
      </c>
      <c r="E65" s="15">
        <v>25000</v>
      </c>
      <c r="F65" s="15">
        <f t="shared" si="2"/>
        <v>50000</v>
      </c>
      <c r="G65" s="14" t="s">
        <v>60</v>
      </c>
      <c r="H65" s="24" t="str">
        <f>VLOOKUP(Datasayur[[#This Row],[Costumer]],Table1[#All],2,0)</f>
        <v>Reseller</v>
      </c>
      <c r="I65" s="10" t="s">
        <v>10</v>
      </c>
    </row>
    <row r="66" spans="1:9" ht="15" x14ac:dyDescent="0.2">
      <c r="A66" s="11">
        <v>44383</v>
      </c>
      <c r="B66" s="6" t="s">
        <v>14</v>
      </c>
      <c r="C66" s="12">
        <v>14.5</v>
      </c>
      <c r="D66" s="7" t="s">
        <v>9</v>
      </c>
      <c r="E66" s="15">
        <v>25000</v>
      </c>
      <c r="F66" s="15">
        <f t="shared" si="2"/>
        <v>362500</v>
      </c>
      <c r="G66" s="14" t="s">
        <v>60</v>
      </c>
      <c r="H66" s="24" t="str">
        <f>VLOOKUP(Datasayur[[#This Row],[Costumer]],Table1[#All],2,0)</f>
        <v>Reseller</v>
      </c>
      <c r="I66" s="10" t="s">
        <v>15</v>
      </c>
    </row>
    <row r="67" spans="1:9" ht="15" x14ac:dyDescent="0.25">
      <c r="A67" s="19">
        <v>44383</v>
      </c>
      <c r="B67" s="6" t="s">
        <v>16</v>
      </c>
      <c r="C67" s="12">
        <v>5.5</v>
      </c>
      <c r="D67" s="7" t="s">
        <v>9</v>
      </c>
      <c r="E67" s="17">
        <v>14000</v>
      </c>
      <c r="F67" s="20">
        <f t="shared" si="2"/>
        <v>77000</v>
      </c>
      <c r="G67" s="14" t="s">
        <v>44</v>
      </c>
      <c r="H67" s="24" t="str">
        <f>VLOOKUP(Datasayur[[#This Row],[Costumer]],Table1[#All],2,0)</f>
        <v>Konsumen Akhir</v>
      </c>
      <c r="I67" s="10" t="s">
        <v>10</v>
      </c>
    </row>
    <row r="68" spans="1:9" ht="15" x14ac:dyDescent="0.2">
      <c r="A68" s="11">
        <v>44384</v>
      </c>
      <c r="B68" s="6" t="s">
        <v>11</v>
      </c>
      <c r="C68" s="12">
        <v>5</v>
      </c>
      <c r="D68" s="7" t="s">
        <v>9</v>
      </c>
      <c r="E68" s="13">
        <v>6000</v>
      </c>
      <c r="F68" s="8">
        <f t="shared" si="2"/>
        <v>30000</v>
      </c>
      <c r="G68" s="9" t="s">
        <v>58</v>
      </c>
      <c r="H68" s="24" t="str">
        <f>VLOOKUP(Datasayur[[#This Row],[Costumer]],Table1[#All],2,0)</f>
        <v>Reseller</v>
      </c>
      <c r="I68" s="10" t="s">
        <v>10</v>
      </c>
    </row>
    <row r="69" spans="1:9" ht="15" x14ac:dyDescent="0.2">
      <c r="A69" s="11">
        <v>44384</v>
      </c>
      <c r="B69" s="6" t="s">
        <v>12</v>
      </c>
      <c r="C69" s="12">
        <v>12</v>
      </c>
      <c r="D69" s="7" t="s">
        <v>9</v>
      </c>
      <c r="E69" s="16">
        <v>6000</v>
      </c>
      <c r="F69" s="17">
        <f t="shared" si="2"/>
        <v>72000</v>
      </c>
      <c r="G69" s="14" t="s">
        <v>58</v>
      </c>
      <c r="H69" s="24" t="str">
        <f>VLOOKUP(Datasayur[[#This Row],[Costumer]],Table1[#All],2,0)</f>
        <v>Reseller</v>
      </c>
      <c r="I69" s="10" t="s">
        <v>10</v>
      </c>
    </row>
    <row r="70" spans="1:9" ht="15" x14ac:dyDescent="0.25">
      <c r="A70" s="19">
        <v>44384</v>
      </c>
      <c r="B70" s="6" t="s">
        <v>16</v>
      </c>
      <c r="C70" s="12">
        <v>6</v>
      </c>
      <c r="D70" s="7" t="s">
        <v>9</v>
      </c>
      <c r="E70" s="17">
        <v>10000</v>
      </c>
      <c r="F70" s="20">
        <f t="shared" si="2"/>
        <v>60000</v>
      </c>
      <c r="G70" s="14" t="s">
        <v>60</v>
      </c>
      <c r="H70" s="24" t="str">
        <f>VLOOKUP(Datasayur[[#This Row],[Costumer]],Table1[#All],2,0)</f>
        <v>Reseller</v>
      </c>
      <c r="I70" s="10" t="s">
        <v>10</v>
      </c>
    </row>
    <row r="71" spans="1:9" ht="15" x14ac:dyDescent="0.25">
      <c r="A71" s="19">
        <v>44384</v>
      </c>
      <c r="B71" s="6" t="s">
        <v>16</v>
      </c>
      <c r="C71" s="12">
        <v>1.7</v>
      </c>
      <c r="D71" s="7" t="s">
        <v>9</v>
      </c>
      <c r="E71" s="17">
        <v>10000</v>
      </c>
      <c r="F71" s="20">
        <f t="shared" si="2"/>
        <v>17000</v>
      </c>
      <c r="G71" s="14" t="s">
        <v>60</v>
      </c>
      <c r="H71" s="24" t="str">
        <f>VLOOKUP(Datasayur[[#This Row],[Costumer]],Table1[#All],2,0)</f>
        <v>Reseller</v>
      </c>
      <c r="I71" s="10" t="s">
        <v>10</v>
      </c>
    </row>
    <row r="72" spans="1:9" ht="15" x14ac:dyDescent="0.2">
      <c r="A72" s="11">
        <v>44388</v>
      </c>
      <c r="B72" s="6" t="s">
        <v>11</v>
      </c>
      <c r="C72" s="12">
        <v>6</v>
      </c>
      <c r="D72" s="7" t="s">
        <v>9</v>
      </c>
      <c r="E72" s="13">
        <v>6000</v>
      </c>
      <c r="F72" s="8">
        <f t="shared" si="2"/>
        <v>36000</v>
      </c>
      <c r="G72" s="9" t="s">
        <v>58</v>
      </c>
      <c r="H72" s="24" t="str">
        <f>VLOOKUP(Datasayur[[#This Row],[Costumer]],Table1[#All],2,0)</f>
        <v>Reseller</v>
      </c>
      <c r="I72" s="10" t="s">
        <v>10</v>
      </c>
    </row>
    <row r="73" spans="1:9" ht="15" x14ac:dyDescent="0.2">
      <c r="A73" s="11">
        <v>44388</v>
      </c>
      <c r="B73" s="6" t="s">
        <v>12</v>
      </c>
      <c r="C73" s="12">
        <v>10</v>
      </c>
      <c r="D73" s="7" t="s">
        <v>9</v>
      </c>
      <c r="E73" s="16">
        <v>6000</v>
      </c>
      <c r="F73" s="17">
        <f t="shared" si="2"/>
        <v>60000</v>
      </c>
      <c r="G73" s="18" t="s">
        <v>58</v>
      </c>
      <c r="H73" s="24" t="str">
        <f>VLOOKUP(Datasayur[[#This Row],[Costumer]],Table1[#All],2,0)</f>
        <v>Reseller</v>
      </c>
      <c r="I73" s="10" t="s">
        <v>10</v>
      </c>
    </row>
    <row r="74" spans="1:9" ht="15" x14ac:dyDescent="0.2">
      <c r="A74" s="11">
        <v>44388</v>
      </c>
      <c r="B74" s="6" t="s">
        <v>14</v>
      </c>
      <c r="C74" s="12">
        <v>6</v>
      </c>
      <c r="D74" s="7" t="s">
        <v>9</v>
      </c>
      <c r="E74" s="15">
        <v>25000</v>
      </c>
      <c r="F74" s="15">
        <f t="shared" si="2"/>
        <v>150000</v>
      </c>
      <c r="G74" s="9" t="s">
        <v>49</v>
      </c>
      <c r="H74" s="24" t="str">
        <f>VLOOKUP(Datasayur[[#This Row],[Costumer]],Table1[#All],2,0)</f>
        <v>Konsumen Akhir</v>
      </c>
      <c r="I74" s="10" t="s">
        <v>10</v>
      </c>
    </row>
    <row r="75" spans="1:9" ht="15" x14ac:dyDescent="0.2">
      <c r="A75" s="11">
        <v>44389</v>
      </c>
      <c r="B75" s="6" t="s">
        <v>11</v>
      </c>
      <c r="C75" s="12">
        <v>2</v>
      </c>
      <c r="D75" s="7" t="s">
        <v>9</v>
      </c>
      <c r="E75" s="13">
        <v>6000</v>
      </c>
      <c r="F75" s="8">
        <f t="shared" si="2"/>
        <v>12000</v>
      </c>
      <c r="G75" s="9" t="s">
        <v>48</v>
      </c>
      <c r="H75" s="24" t="str">
        <f>VLOOKUP(Datasayur[[#This Row],[Costumer]],Table1[#All],2,0)</f>
        <v>Konsumen Akhir</v>
      </c>
      <c r="I75" s="10" t="s">
        <v>10</v>
      </c>
    </row>
    <row r="76" spans="1:9" ht="15" x14ac:dyDescent="0.2">
      <c r="A76" s="11">
        <v>44389</v>
      </c>
      <c r="B76" s="6" t="s">
        <v>11</v>
      </c>
      <c r="C76" s="12">
        <v>5</v>
      </c>
      <c r="D76" s="7" t="s">
        <v>9</v>
      </c>
      <c r="E76" s="13">
        <v>6000</v>
      </c>
      <c r="F76" s="8">
        <f t="shared" si="2"/>
        <v>30000</v>
      </c>
      <c r="G76" s="9" t="s">
        <v>58</v>
      </c>
      <c r="H76" s="24" t="str">
        <f>VLOOKUP(Datasayur[[#This Row],[Costumer]],Table1[#All],2,0)</f>
        <v>Reseller</v>
      </c>
      <c r="I76" s="10" t="s">
        <v>10</v>
      </c>
    </row>
    <row r="77" spans="1:9" ht="15" x14ac:dyDescent="0.2">
      <c r="A77" s="11">
        <v>44389</v>
      </c>
      <c r="B77" s="6" t="s">
        <v>12</v>
      </c>
      <c r="C77" s="12">
        <v>6.3</v>
      </c>
      <c r="D77" s="7" t="s">
        <v>9</v>
      </c>
      <c r="E77" s="16">
        <v>6000</v>
      </c>
      <c r="F77" s="17">
        <v>38000</v>
      </c>
      <c r="G77" s="18" t="s">
        <v>48</v>
      </c>
      <c r="H77" s="24" t="str">
        <f>VLOOKUP(Datasayur[[#This Row],[Costumer]],Table1[#All],2,0)</f>
        <v>Konsumen Akhir</v>
      </c>
      <c r="I77" s="10" t="s">
        <v>10</v>
      </c>
    </row>
    <row r="78" spans="1:9" ht="15" x14ac:dyDescent="0.2">
      <c r="A78" s="11">
        <v>44389</v>
      </c>
      <c r="B78" s="6" t="s">
        <v>12</v>
      </c>
      <c r="C78" s="12">
        <v>7</v>
      </c>
      <c r="D78" s="7" t="s">
        <v>9</v>
      </c>
      <c r="E78" s="16">
        <v>6000</v>
      </c>
      <c r="F78" s="17">
        <v>42000</v>
      </c>
      <c r="G78" s="18" t="s">
        <v>58</v>
      </c>
      <c r="H78" s="24" t="str">
        <f>VLOOKUP(Datasayur[[#This Row],[Costumer]],Table1[#All],2,0)</f>
        <v>Reseller</v>
      </c>
      <c r="I78" s="10" t="s">
        <v>10</v>
      </c>
    </row>
    <row r="79" spans="1:9" ht="15" x14ac:dyDescent="0.2">
      <c r="A79" s="11">
        <v>44391</v>
      </c>
      <c r="B79" s="6" t="s">
        <v>12</v>
      </c>
      <c r="C79" s="12">
        <v>5</v>
      </c>
      <c r="D79" s="7" t="s">
        <v>9</v>
      </c>
      <c r="E79" s="16">
        <v>6000</v>
      </c>
      <c r="F79" s="17">
        <f>C79*E79</f>
        <v>30000</v>
      </c>
      <c r="G79" s="18" t="s">
        <v>44</v>
      </c>
      <c r="H79" s="24" t="str">
        <f>VLOOKUP(Datasayur[[#This Row],[Costumer]],Table1[#All],2,0)</f>
        <v>Konsumen Akhir</v>
      </c>
      <c r="I79" s="10" t="s">
        <v>10</v>
      </c>
    </row>
    <row r="80" spans="1:9" ht="15" x14ac:dyDescent="0.2">
      <c r="A80" s="11">
        <v>44395</v>
      </c>
      <c r="B80" s="6" t="s">
        <v>11</v>
      </c>
      <c r="C80" s="12">
        <v>3</v>
      </c>
      <c r="D80" s="7" t="s">
        <v>9</v>
      </c>
      <c r="E80" s="13">
        <v>6000</v>
      </c>
      <c r="F80" s="8">
        <f>C80*E80</f>
        <v>18000</v>
      </c>
      <c r="G80" s="9" t="s">
        <v>48</v>
      </c>
      <c r="H80" s="24" t="str">
        <f>VLOOKUP(Datasayur[[#This Row],[Costumer]],Table1[#All],2,0)</f>
        <v>Konsumen Akhir</v>
      </c>
      <c r="I80" s="10" t="s">
        <v>10</v>
      </c>
    </row>
    <row r="81" spans="1:9" ht="15" x14ac:dyDescent="0.2">
      <c r="A81" s="11">
        <v>44395</v>
      </c>
      <c r="B81" s="6" t="s">
        <v>12</v>
      </c>
      <c r="C81" s="12">
        <v>5</v>
      </c>
      <c r="D81" s="7" t="s">
        <v>9</v>
      </c>
      <c r="E81" s="16">
        <v>6000</v>
      </c>
      <c r="F81" s="17">
        <f>C81*E81</f>
        <v>30000</v>
      </c>
      <c r="G81" s="18" t="s">
        <v>48</v>
      </c>
      <c r="H81" s="24" t="str">
        <f>VLOOKUP(Datasayur[[#This Row],[Costumer]],Table1[#All],2,0)</f>
        <v>Konsumen Akhir</v>
      </c>
      <c r="I81" s="10" t="s">
        <v>10</v>
      </c>
    </row>
    <row r="82" spans="1:9" ht="15" x14ac:dyDescent="0.2">
      <c r="A82" s="11">
        <v>44396</v>
      </c>
      <c r="B82" s="6" t="s">
        <v>12</v>
      </c>
      <c r="C82" s="12">
        <v>2</v>
      </c>
      <c r="D82" s="7" t="s">
        <v>9</v>
      </c>
      <c r="E82" s="16">
        <v>6000</v>
      </c>
      <c r="F82" s="17">
        <v>12000</v>
      </c>
      <c r="G82" s="18" t="s">
        <v>54</v>
      </c>
      <c r="H82" s="24" t="str">
        <f>VLOOKUP(Datasayur[[#This Row],[Costumer]],Table1[#All],2,0)</f>
        <v>Konsumen Akhir</v>
      </c>
      <c r="I82" s="10" t="s">
        <v>10</v>
      </c>
    </row>
    <row r="83" spans="1:9" ht="15" x14ac:dyDescent="0.2">
      <c r="A83" s="11">
        <v>44398</v>
      </c>
      <c r="B83" s="6" t="s">
        <v>11</v>
      </c>
      <c r="C83" s="12">
        <v>1</v>
      </c>
      <c r="D83" s="7" t="s">
        <v>9</v>
      </c>
      <c r="E83" s="13">
        <v>6000</v>
      </c>
      <c r="F83" s="8">
        <f>C83*E83</f>
        <v>6000</v>
      </c>
      <c r="G83" s="9" t="s">
        <v>58</v>
      </c>
      <c r="H83" s="24" t="str">
        <f>VLOOKUP(Datasayur[[#This Row],[Costumer]],Table1[#All],2,0)</f>
        <v>Reseller</v>
      </c>
      <c r="I83" s="10" t="s">
        <v>10</v>
      </c>
    </row>
    <row r="84" spans="1:9" ht="15" x14ac:dyDescent="0.2">
      <c r="A84" s="11">
        <v>44398</v>
      </c>
      <c r="B84" s="6" t="s">
        <v>12</v>
      </c>
      <c r="C84" s="12">
        <v>3</v>
      </c>
      <c r="D84" s="7" t="s">
        <v>9</v>
      </c>
      <c r="E84" s="16">
        <v>6000</v>
      </c>
      <c r="F84" s="17">
        <f>C84*E84</f>
        <v>18000</v>
      </c>
      <c r="G84" s="18" t="s">
        <v>58</v>
      </c>
      <c r="H84" s="24" t="str">
        <f>VLOOKUP(Datasayur[[#This Row],[Costumer]],Table1[#All],2,0)</f>
        <v>Reseller</v>
      </c>
      <c r="I84" s="10" t="s">
        <v>10</v>
      </c>
    </row>
    <row r="85" spans="1:9" ht="15" x14ac:dyDescent="0.2">
      <c r="A85" s="11">
        <v>44399</v>
      </c>
      <c r="B85" s="6" t="s">
        <v>12</v>
      </c>
      <c r="C85" s="12">
        <v>5</v>
      </c>
      <c r="D85" s="7" t="s">
        <v>9</v>
      </c>
      <c r="E85" s="16">
        <v>6000</v>
      </c>
      <c r="F85" s="17">
        <v>30000</v>
      </c>
      <c r="G85" s="21" t="s">
        <v>48</v>
      </c>
      <c r="H85" s="24" t="str">
        <f>VLOOKUP(Datasayur[[#This Row],[Costumer]],Table1[#All],2,0)</f>
        <v>Konsumen Akhir</v>
      </c>
      <c r="I85" s="10" t="s">
        <v>10</v>
      </c>
    </row>
    <row r="86" spans="1:9" ht="15" x14ac:dyDescent="0.25">
      <c r="A86" s="19">
        <v>44399</v>
      </c>
      <c r="B86" s="6" t="s">
        <v>16</v>
      </c>
      <c r="C86" s="12">
        <v>7</v>
      </c>
      <c r="D86" s="7" t="s">
        <v>9</v>
      </c>
      <c r="E86" s="17">
        <v>10000</v>
      </c>
      <c r="F86" s="20">
        <f t="shared" ref="F86:F92" si="3">C86*E86</f>
        <v>70000</v>
      </c>
      <c r="G86" s="14" t="s">
        <v>60</v>
      </c>
      <c r="H86" s="24" t="str">
        <f>VLOOKUP(Datasayur[[#This Row],[Costumer]],Table1[#All],2,0)</f>
        <v>Reseller</v>
      </c>
      <c r="I86" s="10" t="s">
        <v>10</v>
      </c>
    </row>
    <row r="87" spans="1:9" ht="15" x14ac:dyDescent="0.2">
      <c r="A87" s="11">
        <v>44400</v>
      </c>
      <c r="B87" s="6" t="s">
        <v>11</v>
      </c>
      <c r="C87" s="12">
        <v>4</v>
      </c>
      <c r="D87" s="7" t="s">
        <v>9</v>
      </c>
      <c r="E87" s="13">
        <v>6000</v>
      </c>
      <c r="F87" s="8">
        <f t="shared" si="3"/>
        <v>24000</v>
      </c>
      <c r="G87" s="9" t="s">
        <v>58</v>
      </c>
      <c r="H87" s="24" t="str">
        <f>VLOOKUP(Datasayur[[#This Row],[Costumer]],Table1[#All],2,0)</f>
        <v>Reseller</v>
      </c>
      <c r="I87" s="10" t="s">
        <v>10</v>
      </c>
    </row>
    <row r="88" spans="1:9" ht="15" x14ac:dyDescent="0.2">
      <c r="A88" s="11">
        <v>44400</v>
      </c>
      <c r="B88" s="6" t="s">
        <v>12</v>
      </c>
      <c r="C88" s="12">
        <v>9</v>
      </c>
      <c r="D88" s="7" t="s">
        <v>9</v>
      </c>
      <c r="E88" s="16">
        <v>6000</v>
      </c>
      <c r="F88" s="17">
        <f t="shared" si="3"/>
        <v>54000</v>
      </c>
      <c r="G88" s="21" t="s">
        <v>58</v>
      </c>
      <c r="H88" s="24" t="str">
        <f>VLOOKUP(Datasayur[[#This Row],[Costumer]],Table1[#All],2,0)</f>
        <v>Reseller</v>
      </c>
      <c r="I88" s="10" t="s">
        <v>10</v>
      </c>
    </row>
    <row r="89" spans="1:9" ht="15" x14ac:dyDescent="0.2">
      <c r="A89" s="11">
        <v>44401</v>
      </c>
      <c r="B89" s="6" t="s">
        <v>11</v>
      </c>
      <c r="C89" s="12">
        <v>2.8</v>
      </c>
      <c r="D89" s="7" t="s">
        <v>9</v>
      </c>
      <c r="E89" s="13">
        <v>6000</v>
      </c>
      <c r="F89" s="8">
        <f t="shared" si="3"/>
        <v>16800</v>
      </c>
      <c r="G89" s="14" t="s">
        <v>60</v>
      </c>
      <c r="H89" s="24" t="str">
        <f>VLOOKUP(Datasayur[[#This Row],[Costumer]],Table1[#All],2,0)</f>
        <v>Reseller</v>
      </c>
      <c r="I89" s="10" t="s">
        <v>15</v>
      </c>
    </row>
    <row r="90" spans="1:9" ht="15" x14ac:dyDescent="0.2">
      <c r="A90" s="11">
        <v>44401</v>
      </c>
      <c r="B90" s="6" t="s">
        <v>12</v>
      </c>
      <c r="C90" s="12">
        <v>3</v>
      </c>
      <c r="D90" s="7" t="s">
        <v>9</v>
      </c>
      <c r="E90" s="16">
        <v>6000</v>
      </c>
      <c r="F90" s="17">
        <f t="shared" si="3"/>
        <v>18000</v>
      </c>
      <c r="G90" s="14" t="s">
        <v>60</v>
      </c>
      <c r="H90" s="24" t="str">
        <f>VLOOKUP(Datasayur[[#This Row],[Costumer]],Table1[#All],2,0)</f>
        <v>Reseller</v>
      </c>
      <c r="I90" s="22" t="s">
        <v>15</v>
      </c>
    </row>
    <row r="91" spans="1:9" ht="15" x14ac:dyDescent="0.2">
      <c r="A91" s="11">
        <v>44401</v>
      </c>
      <c r="B91" s="6" t="s">
        <v>14</v>
      </c>
      <c r="C91" s="12">
        <v>3</v>
      </c>
      <c r="D91" s="7" t="s">
        <v>9</v>
      </c>
      <c r="E91" s="15">
        <v>25000</v>
      </c>
      <c r="F91" s="15">
        <f t="shared" si="3"/>
        <v>75000</v>
      </c>
      <c r="G91" s="14" t="s">
        <v>60</v>
      </c>
      <c r="H91" s="24" t="str">
        <f>VLOOKUP(Datasayur[[#This Row],[Costumer]],Table1[#All],2,0)</f>
        <v>Reseller</v>
      </c>
      <c r="I91" s="10" t="s">
        <v>10</v>
      </c>
    </row>
    <row r="92" spans="1:9" ht="15" x14ac:dyDescent="0.2">
      <c r="A92" s="11">
        <v>44401</v>
      </c>
      <c r="B92" s="6" t="s">
        <v>14</v>
      </c>
      <c r="C92" s="12">
        <v>1.6</v>
      </c>
      <c r="D92" s="7" t="s">
        <v>9</v>
      </c>
      <c r="E92" s="15">
        <v>25000</v>
      </c>
      <c r="F92" s="15">
        <f t="shared" si="3"/>
        <v>40000</v>
      </c>
      <c r="G92" s="14" t="s">
        <v>60</v>
      </c>
      <c r="H92" s="24" t="str">
        <f>VLOOKUP(Datasayur[[#This Row],[Costumer]],Table1[#All],2,0)</f>
        <v>Reseller</v>
      </c>
      <c r="I92" s="10" t="s">
        <v>15</v>
      </c>
    </row>
    <row r="93" spans="1:9" ht="15" x14ac:dyDescent="0.2">
      <c r="A93" s="11">
        <v>44402</v>
      </c>
      <c r="B93" s="6" t="s">
        <v>14</v>
      </c>
      <c r="C93" s="12">
        <v>10.1</v>
      </c>
      <c r="D93" s="7" t="s">
        <v>9</v>
      </c>
      <c r="E93" s="15">
        <v>25000</v>
      </c>
      <c r="F93" s="15">
        <v>251500</v>
      </c>
      <c r="G93" s="14" t="s">
        <v>60</v>
      </c>
      <c r="H93" s="24" t="str">
        <f>VLOOKUP(Datasayur[[#This Row],[Costumer]],Table1[#All],2,0)</f>
        <v>Reseller</v>
      </c>
      <c r="I93" s="10" t="s">
        <v>15</v>
      </c>
    </row>
    <row r="94" spans="1:9" ht="15" x14ac:dyDescent="0.2">
      <c r="A94" s="11">
        <v>44406</v>
      </c>
      <c r="B94" s="6" t="s">
        <v>12</v>
      </c>
      <c r="C94" s="12">
        <v>5.5</v>
      </c>
      <c r="D94" s="7" t="s">
        <v>9</v>
      </c>
      <c r="E94" s="16">
        <v>6000</v>
      </c>
      <c r="F94" s="17">
        <f>C94*E94</f>
        <v>33000</v>
      </c>
      <c r="G94" s="14" t="s">
        <v>60</v>
      </c>
      <c r="H94" s="24" t="str">
        <f>VLOOKUP(Datasayur[[#This Row],[Costumer]],Table1[#All],2,0)</f>
        <v>Reseller</v>
      </c>
      <c r="I94" s="22" t="s">
        <v>15</v>
      </c>
    </row>
    <row r="95" spans="1:9" ht="15" x14ac:dyDescent="0.2">
      <c r="A95" s="11">
        <v>44409</v>
      </c>
      <c r="B95" s="6" t="s">
        <v>12</v>
      </c>
      <c r="C95" s="12">
        <v>10</v>
      </c>
      <c r="D95" s="7" t="s">
        <v>9</v>
      </c>
      <c r="E95" s="16">
        <v>6000</v>
      </c>
      <c r="F95" s="17">
        <f>C95*E95</f>
        <v>60000</v>
      </c>
      <c r="G95" s="14" t="s">
        <v>60</v>
      </c>
      <c r="H95" s="24" t="str">
        <f>VLOOKUP(Datasayur[[#This Row],[Costumer]],Table1[#All],2,0)</f>
        <v>Reseller</v>
      </c>
      <c r="I95" s="22" t="s">
        <v>10</v>
      </c>
    </row>
    <row r="96" spans="1:9" ht="15" x14ac:dyDescent="0.2">
      <c r="A96" s="11">
        <v>44411</v>
      </c>
      <c r="B96" s="6" t="s">
        <v>12</v>
      </c>
      <c r="C96" s="12">
        <v>3</v>
      </c>
      <c r="D96" s="7" t="s">
        <v>9</v>
      </c>
      <c r="E96" s="16">
        <v>6000</v>
      </c>
      <c r="F96" s="17">
        <v>25000</v>
      </c>
      <c r="G96" s="21" t="s">
        <v>46</v>
      </c>
      <c r="H96" s="24" t="str">
        <f>VLOOKUP(Datasayur[[#This Row],[Costumer]],Table1[#All],2,0)</f>
        <v>Konsumen Akhir</v>
      </c>
      <c r="I96" s="22" t="s">
        <v>10</v>
      </c>
    </row>
    <row r="97" spans="1:9" ht="15" x14ac:dyDescent="0.25">
      <c r="A97" s="19">
        <v>44411</v>
      </c>
      <c r="B97" s="6" t="s">
        <v>16</v>
      </c>
      <c r="C97" s="12">
        <v>15</v>
      </c>
      <c r="D97" s="7" t="s">
        <v>9</v>
      </c>
      <c r="E97" s="17">
        <v>10000</v>
      </c>
      <c r="F97" s="20">
        <f t="shared" ref="F97:F107" si="4">C97*E97</f>
        <v>150000</v>
      </c>
      <c r="G97" s="14" t="s">
        <v>60</v>
      </c>
      <c r="H97" s="24" t="str">
        <f>VLOOKUP(Datasayur[[#This Row],[Costumer]],Table1[#All],2,0)</f>
        <v>Reseller</v>
      </c>
      <c r="I97" s="10" t="s">
        <v>10</v>
      </c>
    </row>
    <row r="98" spans="1:9" ht="15" x14ac:dyDescent="0.2">
      <c r="A98" s="11">
        <v>44417</v>
      </c>
      <c r="B98" s="6" t="s">
        <v>14</v>
      </c>
      <c r="C98" s="12">
        <v>8.5</v>
      </c>
      <c r="D98" s="7" t="s">
        <v>9</v>
      </c>
      <c r="E98" s="15">
        <v>25000</v>
      </c>
      <c r="F98" s="15">
        <f t="shared" si="4"/>
        <v>212500</v>
      </c>
      <c r="G98" s="14" t="s">
        <v>60</v>
      </c>
      <c r="H98" s="24" t="str">
        <f>VLOOKUP(Datasayur[[#This Row],[Costumer]],Table1[#All],2,0)</f>
        <v>Reseller</v>
      </c>
      <c r="I98" s="10" t="s">
        <v>15</v>
      </c>
    </row>
    <row r="99" spans="1:9" ht="15" x14ac:dyDescent="0.2">
      <c r="A99" s="11">
        <v>44419</v>
      </c>
      <c r="B99" s="6" t="s">
        <v>12</v>
      </c>
      <c r="C99" s="12">
        <v>23.7</v>
      </c>
      <c r="D99" s="7" t="s">
        <v>9</v>
      </c>
      <c r="E99" s="16">
        <v>4000</v>
      </c>
      <c r="F99" s="17">
        <f t="shared" si="4"/>
        <v>94800</v>
      </c>
      <c r="G99" s="14" t="s">
        <v>60</v>
      </c>
      <c r="H99" s="24" t="str">
        <f>VLOOKUP(Datasayur[[#This Row],[Costumer]],Table1[#All],2,0)</f>
        <v>Reseller</v>
      </c>
      <c r="I99" s="22" t="s">
        <v>15</v>
      </c>
    </row>
    <row r="100" spans="1:9" ht="15" x14ac:dyDescent="0.2">
      <c r="A100" s="11">
        <v>44419</v>
      </c>
      <c r="B100" s="6" t="s">
        <v>14</v>
      </c>
      <c r="C100" s="12">
        <v>31.7</v>
      </c>
      <c r="D100" s="7" t="s">
        <v>9</v>
      </c>
      <c r="E100" s="15">
        <v>25000</v>
      </c>
      <c r="F100" s="15">
        <f t="shared" si="4"/>
        <v>792500</v>
      </c>
      <c r="G100" s="14" t="s">
        <v>60</v>
      </c>
      <c r="H100" s="24" t="str">
        <f>VLOOKUP(Datasayur[[#This Row],[Costumer]],Table1[#All],2,0)</f>
        <v>Reseller</v>
      </c>
      <c r="I100" s="10" t="s">
        <v>15</v>
      </c>
    </row>
    <row r="101" spans="1:9" ht="15" x14ac:dyDescent="0.2">
      <c r="A101" s="11">
        <v>44421</v>
      </c>
      <c r="B101" s="6" t="s">
        <v>12</v>
      </c>
      <c r="C101" s="12">
        <v>5</v>
      </c>
      <c r="D101" s="7" t="s">
        <v>9</v>
      </c>
      <c r="E101" s="16">
        <v>5000</v>
      </c>
      <c r="F101" s="17">
        <f t="shared" si="4"/>
        <v>25000</v>
      </c>
      <c r="G101" s="21" t="s">
        <v>59</v>
      </c>
      <c r="H101" s="24" t="str">
        <f>VLOOKUP(Datasayur[[#This Row],[Costumer]],Table1[#All],2,0)</f>
        <v>Reseller</v>
      </c>
      <c r="I101" s="22" t="s">
        <v>10</v>
      </c>
    </row>
    <row r="102" spans="1:9" ht="15" x14ac:dyDescent="0.2">
      <c r="A102" s="11">
        <v>44422</v>
      </c>
      <c r="B102" s="6" t="s">
        <v>12</v>
      </c>
      <c r="C102" s="12">
        <v>6</v>
      </c>
      <c r="D102" s="7" t="s">
        <v>9</v>
      </c>
      <c r="E102" s="16">
        <v>4000</v>
      </c>
      <c r="F102" s="17">
        <f t="shared" si="4"/>
        <v>24000</v>
      </c>
      <c r="G102" s="21" t="s">
        <v>53</v>
      </c>
      <c r="H102" s="24" t="str">
        <f>VLOOKUP(Datasayur[[#This Row],[Costumer]],Table1[#All],2,0)</f>
        <v>Konsumen Akhir</v>
      </c>
      <c r="I102" s="22" t="s">
        <v>10</v>
      </c>
    </row>
    <row r="103" spans="1:9" ht="15" x14ac:dyDescent="0.2">
      <c r="A103" s="11">
        <v>44427</v>
      </c>
      <c r="B103" s="6" t="s">
        <v>12</v>
      </c>
      <c r="C103" s="12">
        <v>12</v>
      </c>
      <c r="D103" s="7" t="s">
        <v>9</v>
      </c>
      <c r="E103" s="16">
        <v>4000</v>
      </c>
      <c r="F103" s="17">
        <f t="shared" si="4"/>
        <v>48000</v>
      </c>
      <c r="G103" s="14" t="s">
        <v>60</v>
      </c>
      <c r="H103" s="24" t="str">
        <f>VLOOKUP(Datasayur[[#This Row],[Costumer]],Table1[#All],2,0)</f>
        <v>Reseller</v>
      </c>
      <c r="I103" s="22" t="s">
        <v>15</v>
      </c>
    </row>
    <row r="104" spans="1:9" ht="15" x14ac:dyDescent="0.2">
      <c r="A104" s="11">
        <v>44437</v>
      </c>
      <c r="B104" s="6" t="s">
        <v>12</v>
      </c>
      <c r="C104" s="12">
        <v>5</v>
      </c>
      <c r="D104" s="7" t="s">
        <v>9</v>
      </c>
      <c r="E104" s="16">
        <v>6000</v>
      </c>
      <c r="F104" s="17">
        <f t="shared" si="4"/>
        <v>30000</v>
      </c>
      <c r="G104" s="21" t="s">
        <v>44</v>
      </c>
      <c r="H104" s="24" t="str">
        <f>VLOOKUP(Datasayur[[#This Row],[Costumer]],Table1[#All],2,0)</f>
        <v>Konsumen Akhir</v>
      </c>
      <c r="I104" s="22" t="s">
        <v>15</v>
      </c>
    </row>
    <row r="105" spans="1:9" ht="15" x14ac:dyDescent="0.2">
      <c r="A105" s="11">
        <v>44444</v>
      </c>
      <c r="B105" s="6" t="s">
        <v>12</v>
      </c>
      <c r="C105" s="12">
        <v>10</v>
      </c>
      <c r="D105" s="7" t="s">
        <v>9</v>
      </c>
      <c r="E105" s="16">
        <v>4000</v>
      </c>
      <c r="F105" s="17">
        <f t="shared" si="4"/>
        <v>40000</v>
      </c>
      <c r="G105" s="21" t="s">
        <v>59</v>
      </c>
      <c r="H105" s="24" t="str">
        <f>VLOOKUP(Datasayur[[#This Row],[Costumer]],Table1[#All],2,0)</f>
        <v>Reseller</v>
      </c>
      <c r="I105" s="22" t="s">
        <v>10</v>
      </c>
    </row>
    <row r="106" spans="1:9" ht="15" x14ac:dyDescent="0.2">
      <c r="A106" s="11">
        <v>44444</v>
      </c>
      <c r="B106" s="6" t="s">
        <v>14</v>
      </c>
      <c r="C106" s="12">
        <v>10.6</v>
      </c>
      <c r="D106" s="7" t="s">
        <v>9</v>
      </c>
      <c r="E106" s="15">
        <v>25000</v>
      </c>
      <c r="F106" s="15">
        <f t="shared" si="4"/>
        <v>265000</v>
      </c>
      <c r="G106" s="14" t="s">
        <v>60</v>
      </c>
      <c r="H106" s="24" t="str">
        <f>VLOOKUP(Datasayur[[#This Row],[Costumer]],Table1[#All],2,0)</f>
        <v>Reseller</v>
      </c>
      <c r="I106" s="10" t="s">
        <v>15</v>
      </c>
    </row>
    <row r="107" spans="1:9" ht="15" x14ac:dyDescent="0.2">
      <c r="A107" s="11">
        <v>44461</v>
      </c>
      <c r="B107" s="6" t="s">
        <v>12</v>
      </c>
      <c r="C107" s="12">
        <v>3</v>
      </c>
      <c r="D107" s="7" t="s">
        <v>9</v>
      </c>
      <c r="E107" s="16">
        <v>5000</v>
      </c>
      <c r="F107" s="17">
        <f t="shared" si="4"/>
        <v>15000</v>
      </c>
      <c r="G107" s="9" t="s">
        <v>52</v>
      </c>
      <c r="H107" s="24" t="str">
        <f>VLOOKUP(Datasayur[[#This Row],[Costumer]],Table1[#All],2,0)</f>
        <v>Konsumen Akhir</v>
      </c>
      <c r="I107" s="22" t="s">
        <v>10</v>
      </c>
    </row>
    <row r="108" spans="1:9" ht="15" x14ac:dyDescent="0.2">
      <c r="A108" s="5">
        <v>44461</v>
      </c>
      <c r="B108" s="6" t="s">
        <v>13</v>
      </c>
      <c r="C108" s="12">
        <v>0.25</v>
      </c>
      <c r="D108" s="7" t="s">
        <v>9</v>
      </c>
      <c r="E108" s="13">
        <v>20000</v>
      </c>
      <c r="F108" s="8">
        <f>E108*C108</f>
        <v>5000</v>
      </c>
      <c r="G108" s="9" t="s">
        <v>52</v>
      </c>
      <c r="H108" s="24" t="str">
        <f>VLOOKUP(Datasayur[[#This Row],[Costumer]],Table1[#All],2,0)</f>
        <v>Konsumen Akhir</v>
      </c>
      <c r="I108" s="10" t="s">
        <v>10</v>
      </c>
    </row>
    <row r="109" spans="1:9" ht="15" x14ac:dyDescent="0.2">
      <c r="A109" s="5">
        <v>44473</v>
      </c>
      <c r="B109" s="6" t="s">
        <v>13</v>
      </c>
      <c r="C109" s="12">
        <v>8.5</v>
      </c>
      <c r="D109" s="7" t="s">
        <v>9</v>
      </c>
      <c r="E109" s="13">
        <v>9000</v>
      </c>
      <c r="F109" s="8">
        <f>E109*C109</f>
        <v>76500</v>
      </c>
      <c r="G109" s="9" t="s">
        <v>58</v>
      </c>
      <c r="H109" s="24" t="str">
        <f>VLOOKUP(Datasayur[[#This Row],[Costumer]],Table1[#All],2,0)</f>
        <v>Reseller</v>
      </c>
      <c r="I109" s="10" t="s">
        <v>10</v>
      </c>
    </row>
    <row r="110" spans="1:9" ht="15" x14ac:dyDescent="0.2">
      <c r="A110" s="5">
        <v>44475</v>
      </c>
      <c r="B110" s="6" t="s">
        <v>13</v>
      </c>
      <c r="C110" s="12">
        <v>14.5</v>
      </c>
      <c r="D110" s="7" t="s">
        <v>9</v>
      </c>
      <c r="E110" s="13">
        <v>9000</v>
      </c>
      <c r="F110" s="8">
        <f>E110*C110</f>
        <v>130500</v>
      </c>
      <c r="G110" s="9" t="s">
        <v>58</v>
      </c>
      <c r="H110" s="24" t="str">
        <f>VLOOKUP(Datasayur[[#This Row],[Costumer]],Table1[#All],2,0)</f>
        <v>Reseller</v>
      </c>
      <c r="I110" s="10" t="s">
        <v>10</v>
      </c>
    </row>
    <row r="111" spans="1:9" ht="15" x14ac:dyDescent="0.2">
      <c r="A111" s="11">
        <v>44475</v>
      </c>
      <c r="B111" s="6" t="s">
        <v>17</v>
      </c>
      <c r="C111" s="12">
        <v>8.5</v>
      </c>
      <c r="D111" s="7" t="s">
        <v>9</v>
      </c>
      <c r="E111" s="17">
        <v>5000</v>
      </c>
      <c r="F111" s="20">
        <f>C111*E111</f>
        <v>42500</v>
      </c>
      <c r="G111" s="14" t="s">
        <v>58</v>
      </c>
      <c r="H111" s="24" t="str">
        <f>VLOOKUP(Datasayur[[#This Row],[Costumer]],Table1[#All],2,0)</f>
        <v>Reseller</v>
      </c>
      <c r="I111" s="10" t="s">
        <v>10</v>
      </c>
    </row>
    <row r="112" spans="1:9" ht="15" x14ac:dyDescent="0.2">
      <c r="A112" s="11">
        <v>44477</v>
      </c>
      <c r="B112" s="6" t="s">
        <v>17</v>
      </c>
      <c r="C112" s="12">
        <v>15</v>
      </c>
      <c r="D112" s="7" t="s">
        <v>9</v>
      </c>
      <c r="E112" s="17">
        <v>5000</v>
      </c>
      <c r="F112" s="20">
        <f>C112*E112</f>
        <v>75000</v>
      </c>
      <c r="G112" s="14" t="s">
        <v>58</v>
      </c>
      <c r="H112" s="24" t="str">
        <f>VLOOKUP(Datasayur[[#This Row],[Costumer]],Table1[#All],2,0)</f>
        <v>Reseller</v>
      </c>
      <c r="I112" s="10" t="s">
        <v>10</v>
      </c>
    </row>
    <row r="113" spans="1:9" ht="15" x14ac:dyDescent="0.2">
      <c r="A113" s="5">
        <v>44478</v>
      </c>
      <c r="B113" s="6" t="s">
        <v>13</v>
      </c>
      <c r="C113" s="12">
        <v>17.5</v>
      </c>
      <c r="D113" s="7" t="s">
        <v>9</v>
      </c>
      <c r="E113" s="13">
        <v>9000</v>
      </c>
      <c r="F113" s="8">
        <f>E113*C113</f>
        <v>157500</v>
      </c>
      <c r="G113" s="9" t="s">
        <v>58</v>
      </c>
      <c r="H113" s="24" t="str">
        <f>VLOOKUP(Datasayur[[#This Row],[Costumer]],Table1[#All],2,0)</f>
        <v>Reseller</v>
      </c>
      <c r="I113" s="10" t="s">
        <v>10</v>
      </c>
    </row>
    <row r="114" spans="1:9" ht="15" x14ac:dyDescent="0.2">
      <c r="A114" s="11">
        <v>44480</v>
      </c>
      <c r="B114" s="6" t="s">
        <v>17</v>
      </c>
      <c r="C114" s="12">
        <v>24</v>
      </c>
      <c r="D114" s="7" t="s">
        <v>9</v>
      </c>
      <c r="E114" s="17">
        <v>6000</v>
      </c>
      <c r="F114" s="20">
        <f>C114*E114</f>
        <v>144000</v>
      </c>
      <c r="G114" s="14" t="s">
        <v>58</v>
      </c>
      <c r="H114" s="24" t="str">
        <f>VLOOKUP(Datasayur[[#This Row],[Costumer]],Table1[#All],2,0)</f>
        <v>Reseller</v>
      </c>
      <c r="I114" s="10" t="s">
        <v>10</v>
      </c>
    </row>
    <row r="115" spans="1:9" ht="15" x14ac:dyDescent="0.2">
      <c r="A115" s="5">
        <v>44481</v>
      </c>
      <c r="B115" s="6" t="s">
        <v>13</v>
      </c>
      <c r="C115" s="12">
        <v>9</v>
      </c>
      <c r="D115" s="7" t="s">
        <v>9</v>
      </c>
      <c r="E115" s="13">
        <v>9000</v>
      </c>
      <c r="F115" s="8">
        <f>E115*C115</f>
        <v>81000</v>
      </c>
      <c r="G115" s="9" t="s">
        <v>58</v>
      </c>
      <c r="H115" s="24" t="str">
        <f>VLOOKUP(Datasayur[[#This Row],[Costumer]],Table1[#All],2,0)</f>
        <v>Reseller</v>
      </c>
      <c r="I115" s="10" t="s">
        <v>10</v>
      </c>
    </row>
    <row r="116" spans="1:9" ht="15" x14ac:dyDescent="0.2">
      <c r="A116" s="11">
        <v>44482</v>
      </c>
      <c r="B116" s="6" t="s">
        <v>17</v>
      </c>
      <c r="C116" s="12">
        <v>15</v>
      </c>
      <c r="D116" s="7" t="s">
        <v>9</v>
      </c>
      <c r="E116" s="17">
        <v>6000</v>
      </c>
      <c r="F116" s="20">
        <f>C116*E116</f>
        <v>90000</v>
      </c>
      <c r="G116" s="14" t="s">
        <v>58</v>
      </c>
      <c r="H116" s="24" t="str">
        <f>VLOOKUP(Datasayur[[#This Row],[Costumer]],Table1[#All],2,0)</f>
        <v>Reseller</v>
      </c>
      <c r="I116" s="10" t="s">
        <v>10</v>
      </c>
    </row>
    <row r="117" spans="1:9" ht="15" x14ac:dyDescent="0.2">
      <c r="A117" s="11">
        <v>44484</v>
      </c>
      <c r="B117" s="6" t="s">
        <v>12</v>
      </c>
      <c r="C117" s="12">
        <v>10.5</v>
      </c>
      <c r="D117" s="7" t="s">
        <v>9</v>
      </c>
      <c r="E117" s="16">
        <v>5000</v>
      </c>
      <c r="F117" s="17">
        <f>C117*E117</f>
        <v>52500</v>
      </c>
      <c r="G117" s="9" t="s">
        <v>58</v>
      </c>
      <c r="H117" s="24" t="str">
        <f>VLOOKUP(Datasayur[[#This Row],[Costumer]],Table1[#All],2,0)</f>
        <v>Reseller</v>
      </c>
      <c r="I117" s="22" t="s">
        <v>10</v>
      </c>
    </row>
    <row r="118" spans="1:9" ht="15" x14ac:dyDescent="0.2">
      <c r="A118" s="5">
        <v>44484</v>
      </c>
      <c r="B118" s="6" t="s">
        <v>13</v>
      </c>
      <c r="C118" s="12">
        <v>12</v>
      </c>
      <c r="D118" s="7" t="s">
        <v>9</v>
      </c>
      <c r="E118" s="13">
        <v>9000</v>
      </c>
      <c r="F118" s="8">
        <f>E118*C118</f>
        <v>108000</v>
      </c>
      <c r="G118" s="9" t="s">
        <v>58</v>
      </c>
      <c r="H118" s="24" t="str">
        <f>VLOOKUP(Datasayur[[#This Row],[Costumer]],Table1[#All],2,0)</f>
        <v>Reseller</v>
      </c>
      <c r="I118" s="10" t="s">
        <v>10</v>
      </c>
    </row>
    <row r="119" spans="1:9" ht="15" x14ac:dyDescent="0.2">
      <c r="A119" s="11">
        <v>44484</v>
      </c>
      <c r="B119" s="6" t="s">
        <v>17</v>
      </c>
      <c r="C119" s="12">
        <v>19</v>
      </c>
      <c r="D119" s="7" t="s">
        <v>9</v>
      </c>
      <c r="E119" s="17">
        <v>5000</v>
      </c>
      <c r="F119" s="20">
        <f>C119*E119</f>
        <v>95000</v>
      </c>
      <c r="G119" s="14" t="s">
        <v>58</v>
      </c>
      <c r="H119" s="24" t="str">
        <f>VLOOKUP(Datasayur[[#This Row],[Costumer]],Table1[#All],2,0)</f>
        <v>Reseller</v>
      </c>
      <c r="I119" s="10" t="s">
        <v>10</v>
      </c>
    </row>
    <row r="120" spans="1:9" ht="15" x14ac:dyDescent="0.2">
      <c r="A120" s="11">
        <v>44486</v>
      </c>
      <c r="B120" s="6" t="s">
        <v>12</v>
      </c>
      <c r="C120" s="12">
        <v>9</v>
      </c>
      <c r="D120" s="7" t="s">
        <v>9</v>
      </c>
      <c r="E120" s="16">
        <v>5000</v>
      </c>
      <c r="F120" s="17">
        <f>C120*E120</f>
        <v>45000</v>
      </c>
      <c r="G120" s="9" t="s">
        <v>58</v>
      </c>
      <c r="H120" s="24" t="str">
        <f>VLOOKUP(Datasayur[[#This Row],[Costumer]],Table1[#All],2,0)</f>
        <v>Reseller</v>
      </c>
      <c r="I120" s="22" t="s">
        <v>10</v>
      </c>
    </row>
    <row r="121" spans="1:9" ht="15" x14ac:dyDescent="0.2">
      <c r="A121" s="5">
        <v>44486</v>
      </c>
      <c r="B121" s="6" t="s">
        <v>13</v>
      </c>
      <c r="C121" s="12">
        <v>9.5</v>
      </c>
      <c r="D121" s="7" t="s">
        <v>9</v>
      </c>
      <c r="E121" s="13">
        <v>9000</v>
      </c>
      <c r="F121" s="8">
        <f>E121*C121</f>
        <v>85500</v>
      </c>
      <c r="G121" s="9" t="s">
        <v>58</v>
      </c>
      <c r="H121" s="24" t="str">
        <f>VLOOKUP(Datasayur[[#This Row],[Costumer]],Table1[#All],2,0)</f>
        <v>Reseller</v>
      </c>
      <c r="I121" s="10" t="s">
        <v>10</v>
      </c>
    </row>
    <row r="122" spans="1:9" ht="15" x14ac:dyDescent="0.2">
      <c r="A122" s="11">
        <v>44486</v>
      </c>
      <c r="B122" s="6" t="s">
        <v>17</v>
      </c>
      <c r="C122" s="12">
        <v>12.5</v>
      </c>
      <c r="D122" s="7" t="s">
        <v>9</v>
      </c>
      <c r="E122" s="17">
        <v>5000</v>
      </c>
      <c r="F122" s="20">
        <f>C122*E122</f>
        <v>62500</v>
      </c>
      <c r="G122" s="14" t="s">
        <v>58</v>
      </c>
      <c r="H122" s="24" t="str">
        <f>VLOOKUP(Datasayur[[#This Row],[Costumer]],Table1[#All],2,0)</f>
        <v>Reseller</v>
      </c>
      <c r="I122" s="10" t="s">
        <v>10</v>
      </c>
    </row>
    <row r="123" spans="1:9" ht="15" x14ac:dyDescent="0.2">
      <c r="A123" s="11">
        <v>44488</v>
      </c>
      <c r="B123" s="6" t="s">
        <v>12</v>
      </c>
      <c r="C123" s="12">
        <v>8</v>
      </c>
      <c r="D123" s="7" t="s">
        <v>9</v>
      </c>
      <c r="E123" s="16">
        <v>5000</v>
      </c>
      <c r="F123" s="17">
        <f>C123*E123</f>
        <v>40000</v>
      </c>
      <c r="G123" s="9" t="s">
        <v>58</v>
      </c>
      <c r="H123" s="24" t="str">
        <f>VLOOKUP(Datasayur[[#This Row],[Costumer]],Table1[#All],2,0)</f>
        <v>Reseller</v>
      </c>
      <c r="I123" s="22" t="s">
        <v>10</v>
      </c>
    </row>
    <row r="124" spans="1:9" ht="15" x14ac:dyDescent="0.2">
      <c r="A124" s="5">
        <v>44488</v>
      </c>
      <c r="B124" s="6" t="s">
        <v>13</v>
      </c>
      <c r="C124" s="12">
        <v>14</v>
      </c>
      <c r="D124" s="7" t="s">
        <v>9</v>
      </c>
      <c r="E124" s="13">
        <v>9000</v>
      </c>
      <c r="F124" s="8">
        <f>E124*C124</f>
        <v>126000</v>
      </c>
      <c r="G124" s="9" t="s">
        <v>58</v>
      </c>
      <c r="H124" s="24" t="str">
        <f>VLOOKUP(Datasayur[[#This Row],[Costumer]],Table1[#All],2,0)</f>
        <v>Reseller</v>
      </c>
      <c r="I124" s="10" t="s">
        <v>10</v>
      </c>
    </row>
    <row r="125" spans="1:9" ht="15" x14ac:dyDescent="0.2">
      <c r="A125" s="11">
        <v>44488</v>
      </c>
      <c r="B125" s="6" t="s">
        <v>17</v>
      </c>
      <c r="C125" s="12">
        <v>20</v>
      </c>
      <c r="D125" s="7" t="s">
        <v>9</v>
      </c>
      <c r="E125" s="17">
        <v>5000</v>
      </c>
      <c r="F125" s="20">
        <f>C125*E125</f>
        <v>100000</v>
      </c>
      <c r="G125" s="14" t="s">
        <v>58</v>
      </c>
      <c r="H125" s="24" t="str">
        <f>VLOOKUP(Datasayur[[#This Row],[Costumer]],Table1[#All],2,0)</f>
        <v>Reseller</v>
      </c>
      <c r="I125" s="10" t="s">
        <v>10</v>
      </c>
    </row>
    <row r="126" spans="1:9" ht="15" x14ac:dyDescent="0.2">
      <c r="A126" s="11">
        <v>44490</v>
      </c>
      <c r="B126" s="6" t="s">
        <v>12</v>
      </c>
      <c r="C126" s="12">
        <v>11</v>
      </c>
      <c r="D126" s="7" t="s">
        <v>9</v>
      </c>
      <c r="E126" s="16">
        <v>5000</v>
      </c>
      <c r="F126" s="17">
        <f>C126*E126</f>
        <v>55000</v>
      </c>
      <c r="G126" s="18" t="s">
        <v>58</v>
      </c>
      <c r="H126" s="24" t="str">
        <f>VLOOKUP(Datasayur[[#This Row],[Costumer]],Table1[#All],2,0)</f>
        <v>Reseller</v>
      </c>
      <c r="I126" s="23" t="s">
        <v>10</v>
      </c>
    </row>
    <row r="127" spans="1:9" ht="15" x14ac:dyDescent="0.2">
      <c r="A127" s="11">
        <v>44490</v>
      </c>
      <c r="B127" s="6" t="s">
        <v>12</v>
      </c>
      <c r="C127" s="12">
        <v>3</v>
      </c>
      <c r="D127" s="7" t="s">
        <v>9</v>
      </c>
      <c r="E127" s="16">
        <v>5000</v>
      </c>
      <c r="F127" s="17">
        <f>C127*E127</f>
        <v>15000</v>
      </c>
      <c r="G127" s="9" t="s">
        <v>52</v>
      </c>
      <c r="H127" s="24" t="str">
        <f>VLOOKUP(Datasayur[[#This Row],[Costumer]],Table1[#All],2,0)</f>
        <v>Konsumen Akhir</v>
      </c>
      <c r="I127" s="23" t="s">
        <v>10</v>
      </c>
    </row>
    <row r="128" spans="1:9" ht="15" x14ac:dyDescent="0.2">
      <c r="A128" s="5">
        <v>44490</v>
      </c>
      <c r="B128" s="6" t="s">
        <v>13</v>
      </c>
      <c r="C128" s="12">
        <v>16</v>
      </c>
      <c r="D128" s="7" t="s">
        <v>9</v>
      </c>
      <c r="E128" s="13">
        <v>9000</v>
      </c>
      <c r="F128" s="8">
        <f>E128*C128</f>
        <v>144000</v>
      </c>
      <c r="G128" s="14" t="s">
        <v>58</v>
      </c>
      <c r="H128" s="24" t="str">
        <f>VLOOKUP(Datasayur[[#This Row],[Costumer]],Table1[#All],2,0)</f>
        <v>Reseller</v>
      </c>
      <c r="I128" s="10" t="s">
        <v>10</v>
      </c>
    </row>
    <row r="129" spans="1:9" ht="15" x14ac:dyDescent="0.2">
      <c r="A129" s="5">
        <v>44490</v>
      </c>
      <c r="B129" s="6" t="s">
        <v>13</v>
      </c>
      <c r="C129" s="12">
        <v>2</v>
      </c>
      <c r="D129" s="7" t="s">
        <v>9</v>
      </c>
      <c r="E129" s="13">
        <v>9000</v>
      </c>
      <c r="F129" s="8">
        <f>E129*C129</f>
        <v>18000</v>
      </c>
      <c r="G129" s="9" t="s">
        <v>52</v>
      </c>
      <c r="H129" s="24" t="str">
        <f>VLOOKUP(Datasayur[[#This Row],[Costumer]],Table1[#All],2,0)</f>
        <v>Konsumen Akhir</v>
      </c>
      <c r="I129" s="24" t="s">
        <v>10</v>
      </c>
    </row>
    <row r="130" spans="1:9" ht="15" x14ac:dyDescent="0.2">
      <c r="A130" s="11">
        <v>44490</v>
      </c>
      <c r="B130" s="6" t="s">
        <v>17</v>
      </c>
      <c r="C130" s="12">
        <v>15.5</v>
      </c>
      <c r="D130" s="7" t="s">
        <v>9</v>
      </c>
      <c r="E130" s="25">
        <v>4000</v>
      </c>
      <c r="F130" s="20">
        <f>C130*E130</f>
        <v>62000</v>
      </c>
      <c r="G130" s="14" t="s">
        <v>58</v>
      </c>
      <c r="H130" s="24" t="str">
        <f>VLOOKUP(Datasayur[[#This Row],[Costumer]],Table1[#All],2,0)</f>
        <v>Reseller</v>
      </c>
      <c r="I130" s="10" t="s">
        <v>10</v>
      </c>
    </row>
    <row r="131" spans="1:9" ht="15" x14ac:dyDescent="0.2">
      <c r="A131" s="26">
        <v>44490</v>
      </c>
      <c r="B131" s="6" t="s">
        <v>17</v>
      </c>
      <c r="C131" s="12">
        <v>1</v>
      </c>
      <c r="D131" s="7" t="s">
        <v>9</v>
      </c>
      <c r="E131" s="25">
        <v>4000</v>
      </c>
      <c r="F131" s="20">
        <f>C131*E131</f>
        <v>4000</v>
      </c>
      <c r="G131" s="9" t="s">
        <v>52</v>
      </c>
      <c r="H131" s="24" t="str">
        <f>VLOOKUP(Datasayur[[#This Row],[Costumer]],Table1[#All],2,0)</f>
        <v>Konsumen Akhir</v>
      </c>
      <c r="I131" s="10" t="s">
        <v>10</v>
      </c>
    </row>
    <row r="132" spans="1:9" ht="15" x14ac:dyDescent="0.2">
      <c r="A132" s="11">
        <v>44490</v>
      </c>
      <c r="B132" s="6" t="s">
        <v>18</v>
      </c>
      <c r="C132" s="12">
        <v>6.5</v>
      </c>
      <c r="D132" s="7" t="s">
        <v>9</v>
      </c>
      <c r="E132" s="9">
        <v>5000</v>
      </c>
      <c r="F132" s="20">
        <f>C132*E132</f>
        <v>32500</v>
      </c>
      <c r="G132" s="9" t="s">
        <v>58</v>
      </c>
      <c r="H132" s="24" t="str">
        <f>VLOOKUP(Datasayur[[#This Row],[Costumer]],Table1[#All],2,0)</f>
        <v>Reseller</v>
      </c>
      <c r="I132" s="24" t="s">
        <v>10</v>
      </c>
    </row>
    <row r="133" spans="1:9" ht="15" x14ac:dyDescent="0.2">
      <c r="A133" s="11">
        <v>44492</v>
      </c>
      <c r="B133" s="6" t="s">
        <v>12</v>
      </c>
      <c r="C133" s="12">
        <v>31.5</v>
      </c>
      <c r="D133" s="7" t="s">
        <v>9</v>
      </c>
      <c r="E133" s="16">
        <v>5000</v>
      </c>
      <c r="F133" s="17">
        <f>C133*E133</f>
        <v>157500</v>
      </c>
      <c r="G133" s="18" t="s">
        <v>58</v>
      </c>
      <c r="H133" s="24" t="str">
        <f>VLOOKUP(Datasayur[[#This Row],[Costumer]],Table1[#All],2,0)</f>
        <v>Reseller</v>
      </c>
      <c r="I133" s="23" t="s">
        <v>10</v>
      </c>
    </row>
    <row r="134" spans="1:9" ht="15" x14ac:dyDescent="0.2">
      <c r="A134" s="11">
        <v>44492</v>
      </c>
      <c r="B134" s="6" t="s">
        <v>12</v>
      </c>
      <c r="C134" s="12">
        <v>10</v>
      </c>
      <c r="D134" s="7" t="s">
        <v>9</v>
      </c>
      <c r="E134" s="16">
        <v>5000</v>
      </c>
      <c r="F134" s="17">
        <f>C134*E134</f>
        <v>50000</v>
      </c>
      <c r="G134" s="9" t="s">
        <v>52</v>
      </c>
      <c r="H134" s="24" t="str">
        <f>VLOOKUP(Datasayur[[#This Row],[Costumer]],Table1[#All],2,0)</f>
        <v>Konsumen Akhir</v>
      </c>
      <c r="I134" s="23" t="s">
        <v>10</v>
      </c>
    </row>
    <row r="135" spans="1:9" ht="15" x14ac:dyDescent="0.2">
      <c r="A135" s="5">
        <v>44492</v>
      </c>
      <c r="B135" s="6" t="s">
        <v>13</v>
      </c>
      <c r="C135" s="12">
        <v>36</v>
      </c>
      <c r="D135" s="7" t="s">
        <v>9</v>
      </c>
      <c r="E135" s="13">
        <v>9000</v>
      </c>
      <c r="F135" s="8">
        <f>E135*C135</f>
        <v>324000</v>
      </c>
      <c r="G135" s="14" t="s">
        <v>58</v>
      </c>
      <c r="H135" s="24" t="str">
        <f>VLOOKUP(Datasayur[[#This Row],[Costumer]],Table1[#All],2,0)</f>
        <v>Reseller</v>
      </c>
      <c r="I135" s="10" t="s">
        <v>10</v>
      </c>
    </row>
    <row r="136" spans="1:9" ht="15" x14ac:dyDescent="0.2">
      <c r="A136" s="5">
        <v>44492</v>
      </c>
      <c r="B136" s="6" t="s">
        <v>13</v>
      </c>
      <c r="C136" s="12">
        <v>2</v>
      </c>
      <c r="D136" s="7" t="s">
        <v>9</v>
      </c>
      <c r="E136" s="13">
        <v>9000</v>
      </c>
      <c r="F136" s="8">
        <f>E136*C136</f>
        <v>18000</v>
      </c>
      <c r="G136" s="9" t="s">
        <v>52</v>
      </c>
      <c r="H136" s="24" t="str">
        <f>VLOOKUP(Datasayur[[#This Row],[Costumer]],Table1[#All],2,0)</f>
        <v>Konsumen Akhir</v>
      </c>
      <c r="I136" s="24" t="s">
        <v>10</v>
      </c>
    </row>
    <row r="137" spans="1:9" ht="15" x14ac:dyDescent="0.2">
      <c r="A137" s="11">
        <v>44492</v>
      </c>
      <c r="B137" s="6" t="s">
        <v>17</v>
      </c>
      <c r="C137" s="12">
        <v>11</v>
      </c>
      <c r="D137" s="7" t="s">
        <v>9</v>
      </c>
      <c r="E137" s="25">
        <v>4000</v>
      </c>
      <c r="F137" s="20">
        <f>C137*E137</f>
        <v>44000</v>
      </c>
      <c r="G137" s="9" t="s">
        <v>52</v>
      </c>
      <c r="H137" s="24" t="str">
        <f>VLOOKUP(Datasayur[[#This Row],[Costumer]],Table1[#All],2,0)</f>
        <v>Konsumen Akhir</v>
      </c>
      <c r="I137" s="27" t="s">
        <v>10</v>
      </c>
    </row>
    <row r="138" spans="1:9" ht="15" x14ac:dyDescent="0.2">
      <c r="A138" s="11">
        <v>44494</v>
      </c>
      <c r="B138" s="6" t="s">
        <v>12</v>
      </c>
      <c r="C138" s="12">
        <v>22</v>
      </c>
      <c r="D138" s="7" t="s">
        <v>9</v>
      </c>
      <c r="E138" s="16">
        <v>5000</v>
      </c>
      <c r="F138" s="17">
        <f>C138*E138</f>
        <v>110000</v>
      </c>
      <c r="G138" s="18" t="s">
        <v>58</v>
      </c>
      <c r="H138" s="24" t="str">
        <f>VLOOKUP(Datasayur[[#This Row],[Costumer]],Table1[#All],2,0)</f>
        <v>Reseller</v>
      </c>
      <c r="I138" s="23" t="s">
        <v>10</v>
      </c>
    </row>
    <row r="139" spans="1:9" ht="15" x14ac:dyDescent="0.2">
      <c r="A139" s="5">
        <v>44494</v>
      </c>
      <c r="B139" s="6" t="s">
        <v>13</v>
      </c>
      <c r="C139" s="12">
        <v>20</v>
      </c>
      <c r="D139" s="7" t="s">
        <v>9</v>
      </c>
      <c r="E139" s="13">
        <v>9000</v>
      </c>
      <c r="F139" s="8">
        <f>E139*C139</f>
        <v>180000</v>
      </c>
      <c r="G139" s="9" t="s">
        <v>58</v>
      </c>
      <c r="H139" s="24" t="str">
        <f>VLOOKUP(Datasayur[[#This Row],[Costumer]],Table1[#All],2,0)</f>
        <v>Reseller</v>
      </c>
      <c r="I139" s="24" t="s">
        <v>10</v>
      </c>
    </row>
    <row r="140" spans="1:9" ht="15" x14ac:dyDescent="0.2">
      <c r="A140" s="11">
        <v>44494</v>
      </c>
      <c r="B140" s="6" t="s">
        <v>17</v>
      </c>
      <c r="C140" s="12">
        <v>16</v>
      </c>
      <c r="D140" s="7" t="s">
        <v>9</v>
      </c>
      <c r="E140" s="25">
        <v>4000</v>
      </c>
      <c r="F140" s="20">
        <f>C140*E140</f>
        <v>64000</v>
      </c>
      <c r="G140" s="14" t="s">
        <v>58</v>
      </c>
      <c r="H140" s="24" t="str">
        <f>VLOOKUP(Datasayur[[#This Row],[Costumer]],Table1[#All],2,0)</f>
        <v>Reseller</v>
      </c>
      <c r="I140" s="10" t="s">
        <v>10</v>
      </c>
    </row>
    <row r="141" spans="1:9" ht="15" x14ac:dyDescent="0.2">
      <c r="A141" s="11">
        <v>44494</v>
      </c>
      <c r="B141" s="6" t="s">
        <v>18</v>
      </c>
      <c r="C141" s="12">
        <v>4</v>
      </c>
      <c r="D141" s="7" t="s">
        <v>9</v>
      </c>
      <c r="E141" s="9">
        <v>5000</v>
      </c>
      <c r="F141" s="13">
        <f>C141*E141</f>
        <v>20000</v>
      </c>
      <c r="G141" s="9" t="s">
        <v>58</v>
      </c>
      <c r="H141" s="24" t="str">
        <f>VLOOKUP(Datasayur[[#This Row],[Costumer]],Table1[#All],2,0)</f>
        <v>Reseller</v>
      </c>
      <c r="I141" s="24" t="s">
        <v>10</v>
      </c>
    </row>
    <row r="142" spans="1:9" ht="15" x14ac:dyDescent="0.2">
      <c r="A142" s="11">
        <v>44497</v>
      </c>
      <c r="B142" s="6" t="s">
        <v>12</v>
      </c>
      <c r="C142" s="12">
        <v>13</v>
      </c>
      <c r="D142" s="7" t="s">
        <v>9</v>
      </c>
      <c r="E142" s="28">
        <v>5000</v>
      </c>
      <c r="F142" s="25">
        <f>C142*E142</f>
        <v>65000</v>
      </c>
      <c r="G142" s="21" t="s">
        <v>58</v>
      </c>
      <c r="H142" s="24" t="str">
        <f>VLOOKUP(Datasayur[[#This Row],[Costumer]],Table1[#All],2,0)</f>
        <v>Reseller</v>
      </c>
      <c r="I142" s="22" t="s">
        <v>10</v>
      </c>
    </row>
    <row r="143" spans="1:9" ht="15" x14ac:dyDescent="0.2">
      <c r="A143" s="5">
        <v>44497</v>
      </c>
      <c r="B143" s="6" t="s">
        <v>13</v>
      </c>
      <c r="C143" s="12">
        <v>29</v>
      </c>
      <c r="D143" s="7" t="s">
        <v>9</v>
      </c>
      <c r="E143" s="13">
        <v>7000</v>
      </c>
      <c r="F143" s="8">
        <f>E143*C143</f>
        <v>203000</v>
      </c>
      <c r="G143" s="14" t="s">
        <v>58</v>
      </c>
      <c r="H143" s="24" t="str">
        <f>VLOOKUP(Datasayur[[#This Row],[Costumer]],Table1[#All],2,0)</f>
        <v>Reseller</v>
      </c>
      <c r="I143" s="10" t="s">
        <v>10</v>
      </c>
    </row>
    <row r="144" spans="1:9" ht="15" x14ac:dyDescent="0.2">
      <c r="A144" s="11">
        <v>44497</v>
      </c>
      <c r="B144" s="6" t="s">
        <v>17</v>
      </c>
      <c r="C144" s="12">
        <v>5</v>
      </c>
      <c r="D144" s="7" t="s">
        <v>9</v>
      </c>
      <c r="E144" s="17">
        <v>4000</v>
      </c>
      <c r="F144" s="13">
        <f>C144*E144</f>
        <v>20000</v>
      </c>
      <c r="G144" s="9" t="s">
        <v>58</v>
      </c>
      <c r="H144" s="24" t="str">
        <f>VLOOKUP(Datasayur[[#This Row],[Costumer]],Table1[#All],2,0)</f>
        <v>Reseller</v>
      </c>
      <c r="I144" s="24" t="s">
        <v>10</v>
      </c>
    </row>
    <row r="145" spans="1:9" ht="15" x14ac:dyDescent="0.2">
      <c r="A145" s="26">
        <v>44497</v>
      </c>
      <c r="B145" s="6" t="s">
        <v>18</v>
      </c>
      <c r="C145" s="12">
        <v>11</v>
      </c>
      <c r="D145" s="7" t="s">
        <v>9</v>
      </c>
      <c r="E145" s="9">
        <v>4000</v>
      </c>
      <c r="F145" s="13">
        <f>C145*E145</f>
        <v>44000</v>
      </c>
      <c r="G145" s="14" t="s">
        <v>58</v>
      </c>
      <c r="H145" s="24" t="str">
        <f>VLOOKUP(Datasayur[[#This Row],[Costumer]],Table1[#All],2,0)</f>
        <v>Reseller</v>
      </c>
      <c r="I145" s="10" t="s">
        <v>10</v>
      </c>
    </row>
    <row r="146" spans="1:9" ht="15" x14ac:dyDescent="0.2">
      <c r="A146" s="11">
        <v>44499</v>
      </c>
      <c r="B146" s="6" t="s">
        <v>12</v>
      </c>
      <c r="C146" s="12">
        <v>4</v>
      </c>
      <c r="D146" s="7" t="s">
        <v>9</v>
      </c>
      <c r="E146" s="28">
        <v>5000</v>
      </c>
      <c r="F146" s="25">
        <f>C146*E146</f>
        <v>20000</v>
      </c>
      <c r="G146" s="21" t="s">
        <v>46</v>
      </c>
      <c r="H146" s="24" t="str">
        <f>VLOOKUP(Datasayur[[#This Row],[Costumer]],Table1[#All],2,0)</f>
        <v>Konsumen Akhir</v>
      </c>
      <c r="I146" s="22" t="s">
        <v>10</v>
      </c>
    </row>
    <row r="147" spans="1:9" ht="15" x14ac:dyDescent="0.2">
      <c r="A147" s="11">
        <v>44503</v>
      </c>
      <c r="B147" s="6" t="s">
        <v>12</v>
      </c>
      <c r="C147" s="12">
        <v>38</v>
      </c>
      <c r="D147" s="7" t="s">
        <v>9</v>
      </c>
      <c r="E147" s="28">
        <v>5000</v>
      </c>
      <c r="F147" s="25">
        <f>C147*E147</f>
        <v>190000</v>
      </c>
      <c r="G147" s="21" t="s">
        <v>58</v>
      </c>
      <c r="H147" s="24" t="str">
        <f>VLOOKUP(Datasayur[[#This Row],[Costumer]],Table1[#All],2,0)</f>
        <v>Reseller</v>
      </c>
      <c r="I147" s="22" t="s">
        <v>10</v>
      </c>
    </row>
    <row r="148" spans="1:9" ht="15" x14ac:dyDescent="0.2">
      <c r="A148" s="5">
        <v>44503</v>
      </c>
      <c r="B148" s="6" t="s">
        <v>13</v>
      </c>
      <c r="C148" s="12">
        <v>24</v>
      </c>
      <c r="D148" s="7" t="s">
        <v>9</v>
      </c>
      <c r="E148" s="13">
        <v>7000</v>
      </c>
      <c r="F148" s="8">
        <f>E148*C148</f>
        <v>168000</v>
      </c>
      <c r="G148" s="14" t="s">
        <v>58</v>
      </c>
      <c r="H148" s="24" t="str">
        <f>VLOOKUP(Datasayur[[#This Row],[Costumer]],Table1[#All],2,0)</f>
        <v>Reseller</v>
      </c>
      <c r="I148" s="10" t="s">
        <v>10</v>
      </c>
    </row>
    <row r="149" spans="1:9" ht="15" x14ac:dyDescent="0.2">
      <c r="A149" s="11">
        <v>44503</v>
      </c>
      <c r="B149" s="6" t="s">
        <v>17</v>
      </c>
      <c r="C149" s="12">
        <v>6</v>
      </c>
      <c r="D149" s="7" t="s">
        <v>9</v>
      </c>
      <c r="E149" s="17">
        <v>4000</v>
      </c>
      <c r="F149" s="13">
        <f>C149*E149</f>
        <v>24000</v>
      </c>
      <c r="G149" s="9" t="s">
        <v>58</v>
      </c>
      <c r="H149" s="24" t="str">
        <f>VLOOKUP(Datasayur[[#This Row],[Costumer]],Table1[#All],2,0)</f>
        <v>Reseller</v>
      </c>
      <c r="I149" s="24" t="s">
        <v>10</v>
      </c>
    </row>
    <row r="150" spans="1:9" ht="15" x14ac:dyDescent="0.2">
      <c r="A150" s="26">
        <v>44503</v>
      </c>
      <c r="B150" s="6" t="s">
        <v>18</v>
      </c>
      <c r="C150" s="12">
        <v>48</v>
      </c>
      <c r="D150" s="7" t="s">
        <v>9</v>
      </c>
      <c r="E150" s="9">
        <v>4000</v>
      </c>
      <c r="F150" s="13">
        <f>C150*E150</f>
        <v>192000</v>
      </c>
      <c r="G150" s="14" t="s">
        <v>58</v>
      </c>
      <c r="H150" s="24" t="str">
        <f>VLOOKUP(Datasayur[[#This Row],[Costumer]],Table1[#All],2,0)</f>
        <v>Reseller</v>
      </c>
      <c r="I150" s="10" t="s">
        <v>10</v>
      </c>
    </row>
    <row r="151" spans="1:9" ht="15" x14ac:dyDescent="0.2">
      <c r="A151" s="5">
        <v>44504</v>
      </c>
      <c r="B151" s="6" t="s">
        <v>13</v>
      </c>
      <c r="C151" s="12">
        <v>59</v>
      </c>
      <c r="D151" s="7" t="s">
        <v>9</v>
      </c>
      <c r="E151" s="13">
        <v>6000</v>
      </c>
      <c r="F151" s="8">
        <f>E151*C151</f>
        <v>354000</v>
      </c>
      <c r="G151" s="14" t="s">
        <v>58</v>
      </c>
      <c r="H151" s="24" t="str">
        <f>VLOOKUP(Datasayur[[#This Row],[Costumer]],Table1[#All],2,0)</f>
        <v>Reseller</v>
      </c>
      <c r="I151" s="10" t="s">
        <v>10</v>
      </c>
    </row>
    <row r="152" spans="1:9" ht="15" x14ac:dyDescent="0.2">
      <c r="A152" s="11">
        <v>44504</v>
      </c>
      <c r="B152" s="6" t="s">
        <v>17</v>
      </c>
      <c r="C152" s="12">
        <v>6.5</v>
      </c>
      <c r="D152" s="7" t="s">
        <v>9</v>
      </c>
      <c r="E152" s="17">
        <v>5000</v>
      </c>
      <c r="F152" s="13">
        <f>C152*E152</f>
        <v>32500</v>
      </c>
      <c r="G152" s="9" t="s">
        <v>58</v>
      </c>
      <c r="H152" s="24" t="str">
        <f>VLOOKUP(Datasayur[[#This Row],[Costumer]],Table1[#All],2,0)</f>
        <v>Reseller</v>
      </c>
      <c r="I152" s="24" t="s">
        <v>10</v>
      </c>
    </row>
    <row r="153" spans="1:9" ht="15" x14ac:dyDescent="0.2">
      <c r="A153" s="26">
        <v>44504</v>
      </c>
      <c r="B153" s="6" t="s">
        <v>18</v>
      </c>
      <c r="C153" s="12">
        <v>30</v>
      </c>
      <c r="D153" s="7" t="s">
        <v>9</v>
      </c>
      <c r="E153" s="9">
        <v>3000</v>
      </c>
      <c r="F153" s="13">
        <f>C153*E153</f>
        <v>90000</v>
      </c>
      <c r="G153" s="14" t="s">
        <v>58</v>
      </c>
      <c r="H153" s="24" t="str">
        <f>VLOOKUP(Datasayur[[#This Row],[Costumer]],Table1[#All],2,0)</f>
        <v>Reseller</v>
      </c>
      <c r="I153" s="10" t="s">
        <v>10</v>
      </c>
    </row>
    <row r="154" spans="1:9" ht="15" x14ac:dyDescent="0.2">
      <c r="A154" s="11">
        <v>44505</v>
      </c>
      <c r="B154" s="6" t="s">
        <v>12</v>
      </c>
      <c r="C154" s="12">
        <v>19</v>
      </c>
      <c r="D154" s="7" t="s">
        <v>9</v>
      </c>
      <c r="E154" s="28">
        <v>6000</v>
      </c>
      <c r="F154" s="25">
        <f>C154*E154</f>
        <v>114000</v>
      </c>
      <c r="G154" s="21" t="s">
        <v>58</v>
      </c>
      <c r="H154" s="24" t="str">
        <f>VLOOKUP(Datasayur[[#This Row],[Costumer]],Table1[#All],2,0)</f>
        <v>Reseller</v>
      </c>
      <c r="I154" s="22" t="s">
        <v>10</v>
      </c>
    </row>
    <row r="155" spans="1:9" ht="15" x14ac:dyDescent="0.2">
      <c r="A155" s="26">
        <v>44505</v>
      </c>
      <c r="B155" s="6" t="s">
        <v>18</v>
      </c>
      <c r="C155" s="12">
        <v>20</v>
      </c>
      <c r="D155" s="7" t="s">
        <v>9</v>
      </c>
      <c r="E155" s="9">
        <v>3000</v>
      </c>
      <c r="F155" s="13">
        <f>C155*E155</f>
        <v>60000</v>
      </c>
      <c r="G155" s="14" t="s">
        <v>58</v>
      </c>
      <c r="H155" s="24" t="str">
        <f>VLOOKUP(Datasayur[[#This Row],[Costumer]],Table1[#All],2,0)</f>
        <v>Reseller</v>
      </c>
      <c r="I155" s="10" t="s">
        <v>10</v>
      </c>
    </row>
    <row r="156" spans="1:9" ht="15" x14ac:dyDescent="0.2">
      <c r="A156" s="11">
        <v>44507</v>
      </c>
      <c r="B156" s="6" t="s">
        <v>12</v>
      </c>
      <c r="C156" s="12">
        <v>12</v>
      </c>
      <c r="D156" s="7" t="s">
        <v>9</v>
      </c>
      <c r="E156" s="28">
        <v>6000</v>
      </c>
      <c r="F156" s="25">
        <f>C156*E156</f>
        <v>72000</v>
      </c>
      <c r="G156" s="21" t="s">
        <v>58</v>
      </c>
      <c r="H156" s="24" t="str">
        <f>VLOOKUP(Datasayur[[#This Row],[Costumer]],Table1[#All],2,0)</f>
        <v>Reseller</v>
      </c>
      <c r="I156" s="22" t="s">
        <v>10</v>
      </c>
    </row>
    <row r="157" spans="1:9" ht="15" x14ac:dyDescent="0.2">
      <c r="A157" s="5">
        <v>44507</v>
      </c>
      <c r="B157" s="6" t="s">
        <v>13</v>
      </c>
      <c r="C157" s="12">
        <v>31.5</v>
      </c>
      <c r="D157" s="7" t="s">
        <v>9</v>
      </c>
      <c r="E157" s="13">
        <v>5000</v>
      </c>
      <c r="F157" s="8">
        <f>E157*C157</f>
        <v>157500</v>
      </c>
      <c r="G157" s="14" t="s">
        <v>58</v>
      </c>
      <c r="H157" s="24" t="str">
        <f>VLOOKUP(Datasayur[[#This Row],[Costumer]],Table1[#All],2,0)</f>
        <v>Reseller</v>
      </c>
      <c r="I157" s="10" t="s">
        <v>10</v>
      </c>
    </row>
    <row r="158" spans="1:9" ht="15" x14ac:dyDescent="0.2">
      <c r="A158" s="11">
        <v>44507</v>
      </c>
      <c r="B158" s="6" t="s">
        <v>17</v>
      </c>
      <c r="C158" s="12">
        <v>6.5</v>
      </c>
      <c r="D158" s="7" t="s">
        <v>9</v>
      </c>
      <c r="E158" s="17">
        <v>5000</v>
      </c>
      <c r="F158" s="13">
        <f t="shared" ref="F158:F189" si="5">C158*E158</f>
        <v>32500</v>
      </c>
      <c r="G158" s="9" t="s">
        <v>58</v>
      </c>
      <c r="H158" s="24" t="str">
        <f>VLOOKUP(Datasayur[[#This Row],[Costumer]],Table1[#All],2,0)</f>
        <v>Reseller</v>
      </c>
      <c r="I158" s="24" t="s">
        <v>10</v>
      </c>
    </row>
    <row r="159" spans="1:9" ht="15" x14ac:dyDescent="0.2">
      <c r="A159" s="29">
        <v>44507</v>
      </c>
      <c r="B159" s="30" t="s">
        <v>18</v>
      </c>
      <c r="C159" s="31">
        <v>14.5</v>
      </c>
      <c r="D159" s="7" t="s">
        <v>9</v>
      </c>
      <c r="E159" s="32">
        <v>3000</v>
      </c>
      <c r="F159" s="33">
        <f t="shared" si="5"/>
        <v>43500</v>
      </c>
      <c r="G159" s="34" t="s">
        <v>58</v>
      </c>
      <c r="H159" s="24" t="str">
        <f>VLOOKUP(Datasayur[[#This Row],[Costumer]],Table1[#All],2,0)</f>
        <v>Reseller</v>
      </c>
      <c r="I159" s="35" t="s">
        <v>10</v>
      </c>
    </row>
    <row r="160" spans="1:9" ht="15" x14ac:dyDescent="0.2">
      <c r="A160" s="36">
        <v>44509</v>
      </c>
      <c r="B160" s="30" t="s">
        <v>17</v>
      </c>
      <c r="C160" s="37">
        <v>7</v>
      </c>
      <c r="D160" s="7" t="s">
        <v>9</v>
      </c>
      <c r="E160" s="32">
        <v>4000</v>
      </c>
      <c r="F160" s="33">
        <f t="shared" si="5"/>
        <v>28000</v>
      </c>
      <c r="G160" s="32" t="s">
        <v>58</v>
      </c>
      <c r="H160" s="24" t="str">
        <f>VLOOKUP(Datasayur[[#This Row],[Costumer]],Table1[#All],2,0)</f>
        <v>Reseller</v>
      </c>
      <c r="I160" s="38" t="s">
        <v>10</v>
      </c>
    </row>
    <row r="161" spans="1:9" ht="15" x14ac:dyDescent="0.2">
      <c r="A161" s="36">
        <v>44509</v>
      </c>
      <c r="B161" s="30" t="s">
        <v>18</v>
      </c>
      <c r="C161" s="37">
        <v>24</v>
      </c>
      <c r="D161" s="7" t="s">
        <v>9</v>
      </c>
      <c r="E161" s="32">
        <v>3000</v>
      </c>
      <c r="F161" s="33">
        <f t="shared" si="5"/>
        <v>72000</v>
      </c>
      <c r="G161" s="32" t="s">
        <v>58</v>
      </c>
      <c r="H161" s="24" t="str">
        <f>VLOOKUP(Datasayur[[#This Row],[Costumer]],Table1[#All],2,0)</f>
        <v>Reseller</v>
      </c>
      <c r="I161" s="38" t="s">
        <v>10</v>
      </c>
    </row>
    <row r="162" spans="1:9" ht="15" x14ac:dyDescent="0.2">
      <c r="A162" s="36">
        <v>44509</v>
      </c>
      <c r="B162" s="30" t="s">
        <v>12</v>
      </c>
      <c r="C162" s="37">
        <v>9</v>
      </c>
      <c r="D162" s="7" t="s">
        <v>9</v>
      </c>
      <c r="E162" s="32">
        <v>6000</v>
      </c>
      <c r="F162" s="33">
        <f t="shared" si="5"/>
        <v>54000</v>
      </c>
      <c r="G162" s="32" t="s">
        <v>58</v>
      </c>
      <c r="H162" s="24" t="str">
        <f>VLOOKUP(Datasayur[[#This Row],[Costumer]],Table1[#All],2,0)</f>
        <v>Reseller</v>
      </c>
      <c r="I162" s="38" t="s">
        <v>10</v>
      </c>
    </row>
    <row r="163" spans="1:9" ht="15" x14ac:dyDescent="0.2">
      <c r="A163" s="36">
        <v>44509</v>
      </c>
      <c r="B163" s="30" t="s">
        <v>13</v>
      </c>
      <c r="C163" s="37">
        <v>13</v>
      </c>
      <c r="D163" s="7" t="s">
        <v>9</v>
      </c>
      <c r="E163" s="32">
        <v>7000</v>
      </c>
      <c r="F163" s="33">
        <f t="shared" si="5"/>
        <v>91000</v>
      </c>
      <c r="G163" s="32" t="s">
        <v>58</v>
      </c>
      <c r="H163" s="24" t="str">
        <f>VLOOKUP(Datasayur[[#This Row],[Costumer]],Table1[#All],2,0)</f>
        <v>Reseller</v>
      </c>
      <c r="I163" s="38" t="s">
        <v>10</v>
      </c>
    </row>
    <row r="164" spans="1:9" ht="15" x14ac:dyDescent="0.2">
      <c r="A164" s="36">
        <v>44509</v>
      </c>
      <c r="B164" s="30" t="s">
        <v>17</v>
      </c>
      <c r="C164" s="37">
        <v>2.5</v>
      </c>
      <c r="D164" s="7" t="s">
        <v>9</v>
      </c>
      <c r="E164" s="32">
        <v>4000</v>
      </c>
      <c r="F164" s="33">
        <f t="shared" si="5"/>
        <v>10000</v>
      </c>
      <c r="G164" s="32" t="s">
        <v>52</v>
      </c>
      <c r="H164" s="24" t="str">
        <f>VLOOKUP(Datasayur[[#This Row],[Costumer]],Table1[#All],2,0)</f>
        <v>Konsumen Akhir</v>
      </c>
      <c r="I164" s="38" t="s">
        <v>10</v>
      </c>
    </row>
    <row r="165" spans="1:9" ht="15" x14ac:dyDescent="0.2">
      <c r="A165" s="36">
        <v>44511</v>
      </c>
      <c r="B165" s="30" t="s">
        <v>18</v>
      </c>
      <c r="C165" s="37">
        <v>18</v>
      </c>
      <c r="D165" s="7" t="s">
        <v>9</v>
      </c>
      <c r="E165" s="32">
        <v>3000</v>
      </c>
      <c r="F165" s="33">
        <f t="shared" si="5"/>
        <v>54000</v>
      </c>
      <c r="G165" s="32" t="s">
        <v>58</v>
      </c>
      <c r="H165" s="24" t="str">
        <f>VLOOKUP(Datasayur[[#This Row],[Costumer]],Table1[#All],2,0)</f>
        <v>Reseller</v>
      </c>
      <c r="I165" s="38" t="s">
        <v>10</v>
      </c>
    </row>
    <row r="166" spans="1:9" ht="15" x14ac:dyDescent="0.2">
      <c r="A166" s="36">
        <v>44511</v>
      </c>
      <c r="B166" s="30" t="s">
        <v>12</v>
      </c>
      <c r="C166" s="37">
        <v>8.5</v>
      </c>
      <c r="D166" s="7" t="s">
        <v>9</v>
      </c>
      <c r="E166" s="32">
        <v>6000</v>
      </c>
      <c r="F166" s="33">
        <f t="shared" si="5"/>
        <v>51000</v>
      </c>
      <c r="G166" s="32" t="s">
        <v>58</v>
      </c>
      <c r="H166" s="24" t="str">
        <f>VLOOKUP(Datasayur[[#This Row],[Costumer]],Table1[#All],2,0)</f>
        <v>Reseller</v>
      </c>
      <c r="I166" s="38" t="s">
        <v>10</v>
      </c>
    </row>
    <row r="167" spans="1:9" ht="15" x14ac:dyDescent="0.2">
      <c r="A167" s="36">
        <v>44511</v>
      </c>
      <c r="B167" s="30" t="s">
        <v>17</v>
      </c>
      <c r="C167" s="37">
        <v>1</v>
      </c>
      <c r="D167" s="7" t="s">
        <v>9</v>
      </c>
      <c r="E167" s="32">
        <v>4000</v>
      </c>
      <c r="F167" s="33">
        <f t="shared" si="5"/>
        <v>4000</v>
      </c>
      <c r="G167" s="32" t="s">
        <v>58</v>
      </c>
      <c r="H167" s="24" t="str">
        <f>VLOOKUP(Datasayur[[#This Row],[Costumer]],Table1[#All],2,0)</f>
        <v>Reseller</v>
      </c>
      <c r="I167" s="38" t="s">
        <v>10</v>
      </c>
    </row>
    <row r="168" spans="1:9" ht="15" x14ac:dyDescent="0.2">
      <c r="A168" s="36">
        <v>44511</v>
      </c>
      <c r="B168" s="30" t="s">
        <v>19</v>
      </c>
      <c r="C168" s="37">
        <v>3</v>
      </c>
      <c r="D168" s="7" t="s">
        <v>9</v>
      </c>
      <c r="E168" s="32">
        <v>5000</v>
      </c>
      <c r="F168" s="33">
        <f t="shared" si="5"/>
        <v>15000</v>
      </c>
      <c r="G168" s="32" t="s">
        <v>56</v>
      </c>
      <c r="H168" s="24" t="str">
        <f>VLOOKUP(Datasayur[[#This Row],[Costumer]],Table1[#All],2,0)</f>
        <v>Reseller</v>
      </c>
      <c r="I168" s="38" t="s">
        <v>10</v>
      </c>
    </row>
    <row r="169" spans="1:9" ht="15" x14ac:dyDescent="0.2">
      <c r="A169" s="36">
        <v>44511</v>
      </c>
      <c r="B169" s="30" t="s">
        <v>18</v>
      </c>
      <c r="C169" s="37">
        <v>3</v>
      </c>
      <c r="D169" s="7" t="s">
        <v>9</v>
      </c>
      <c r="E169" s="32">
        <v>5000</v>
      </c>
      <c r="F169" s="33">
        <f t="shared" si="5"/>
        <v>15000</v>
      </c>
      <c r="G169" s="32" t="s">
        <v>56</v>
      </c>
      <c r="H169" s="24" t="str">
        <f>VLOOKUP(Datasayur[[#This Row],[Costumer]],Table1[#All],2,0)</f>
        <v>Reseller</v>
      </c>
      <c r="I169" s="38" t="s">
        <v>10</v>
      </c>
    </row>
    <row r="170" spans="1:9" ht="15" x14ac:dyDescent="0.2">
      <c r="A170" s="36">
        <v>44511</v>
      </c>
      <c r="B170" s="30" t="s">
        <v>12</v>
      </c>
      <c r="C170" s="37">
        <v>7</v>
      </c>
      <c r="D170" s="7" t="s">
        <v>9</v>
      </c>
      <c r="E170" s="32">
        <v>6000</v>
      </c>
      <c r="F170" s="33">
        <f t="shared" si="5"/>
        <v>42000</v>
      </c>
      <c r="G170" s="32" t="s">
        <v>56</v>
      </c>
      <c r="H170" s="24" t="str">
        <f>VLOOKUP(Datasayur[[#This Row],[Costumer]],Table1[#All],2,0)</f>
        <v>Reseller</v>
      </c>
      <c r="I170" s="38" t="s">
        <v>10</v>
      </c>
    </row>
    <row r="171" spans="1:9" ht="15" x14ac:dyDescent="0.2">
      <c r="A171" s="36">
        <v>44511</v>
      </c>
      <c r="B171" s="30" t="s">
        <v>13</v>
      </c>
      <c r="C171" s="37">
        <v>5</v>
      </c>
      <c r="D171" s="7" t="s">
        <v>9</v>
      </c>
      <c r="E171" s="32">
        <v>6000</v>
      </c>
      <c r="F171" s="33">
        <f t="shared" si="5"/>
        <v>30000</v>
      </c>
      <c r="G171" s="32" t="s">
        <v>56</v>
      </c>
      <c r="H171" s="24" t="str">
        <f>VLOOKUP(Datasayur[[#This Row],[Costumer]],Table1[#All],2,0)</f>
        <v>Reseller</v>
      </c>
      <c r="I171" s="38" t="s">
        <v>10</v>
      </c>
    </row>
    <row r="172" spans="1:9" ht="15" x14ac:dyDescent="0.2">
      <c r="A172" s="36">
        <v>44513</v>
      </c>
      <c r="B172" s="30" t="s">
        <v>12</v>
      </c>
      <c r="C172" s="37">
        <v>67</v>
      </c>
      <c r="D172" s="7" t="s">
        <v>9</v>
      </c>
      <c r="E172" s="32">
        <v>6000</v>
      </c>
      <c r="F172" s="33">
        <f t="shared" si="5"/>
        <v>402000</v>
      </c>
      <c r="G172" s="32" t="s">
        <v>58</v>
      </c>
      <c r="H172" s="24" t="str">
        <f>VLOOKUP(Datasayur[[#This Row],[Costumer]],Table1[#All],2,0)</f>
        <v>Reseller</v>
      </c>
      <c r="I172" s="38" t="s">
        <v>10</v>
      </c>
    </row>
    <row r="173" spans="1:9" ht="15" x14ac:dyDescent="0.2">
      <c r="A173" s="36">
        <v>44513</v>
      </c>
      <c r="B173" s="30" t="s">
        <v>18</v>
      </c>
      <c r="C173" s="37">
        <v>12.5</v>
      </c>
      <c r="D173" s="7" t="s">
        <v>9</v>
      </c>
      <c r="E173" s="32">
        <v>4000</v>
      </c>
      <c r="F173" s="33">
        <f t="shared" si="5"/>
        <v>50000</v>
      </c>
      <c r="G173" s="32" t="s">
        <v>58</v>
      </c>
      <c r="H173" s="24" t="str">
        <f>VLOOKUP(Datasayur[[#This Row],[Costumer]],Table1[#All],2,0)</f>
        <v>Reseller</v>
      </c>
      <c r="I173" s="38" t="s">
        <v>10</v>
      </c>
    </row>
    <row r="174" spans="1:9" ht="15" x14ac:dyDescent="0.2">
      <c r="A174" s="36">
        <v>44513</v>
      </c>
      <c r="B174" s="30" t="s">
        <v>17</v>
      </c>
      <c r="C174" s="37">
        <v>3</v>
      </c>
      <c r="D174" s="7" t="s">
        <v>9</v>
      </c>
      <c r="E174" s="32">
        <v>4000</v>
      </c>
      <c r="F174" s="33">
        <f t="shared" si="5"/>
        <v>12000</v>
      </c>
      <c r="G174" s="32" t="s">
        <v>58</v>
      </c>
      <c r="H174" s="24" t="str">
        <f>VLOOKUP(Datasayur[[#This Row],[Costumer]],Table1[#All],2,0)</f>
        <v>Reseller</v>
      </c>
      <c r="I174" s="38" t="s">
        <v>10</v>
      </c>
    </row>
    <row r="175" spans="1:9" ht="15" x14ac:dyDescent="0.2">
      <c r="A175" s="36">
        <v>44513</v>
      </c>
      <c r="B175" s="30" t="s">
        <v>12</v>
      </c>
      <c r="C175" s="37">
        <v>5</v>
      </c>
      <c r="D175" s="7" t="s">
        <v>9</v>
      </c>
      <c r="E175" s="32">
        <v>5000</v>
      </c>
      <c r="F175" s="33">
        <f t="shared" si="5"/>
        <v>25000</v>
      </c>
      <c r="G175" s="32" t="s">
        <v>56</v>
      </c>
      <c r="H175" s="24" t="str">
        <f>VLOOKUP(Datasayur[[#This Row],[Costumer]],Table1[#All],2,0)</f>
        <v>Reseller</v>
      </c>
      <c r="I175" s="38" t="s">
        <v>10</v>
      </c>
    </row>
    <row r="176" spans="1:9" ht="15" x14ac:dyDescent="0.2">
      <c r="A176" s="36">
        <v>44515</v>
      </c>
      <c r="B176" s="30" t="s">
        <v>12</v>
      </c>
      <c r="C176" s="37">
        <v>5</v>
      </c>
      <c r="D176" s="7" t="s">
        <v>9</v>
      </c>
      <c r="E176" s="32">
        <v>6000</v>
      </c>
      <c r="F176" s="33">
        <f t="shared" si="5"/>
        <v>30000</v>
      </c>
      <c r="G176" s="32" t="s">
        <v>58</v>
      </c>
      <c r="H176" s="24" t="str">
        <f>VLOOKUP(Datasayur[[#This Row],[Costumer]],Table1[#All],2,0)</f>
        <v>Reseller</v>
      </c>
      <c r="I176" s="38" t="s">
        <v>10</v>
      </c>
    </row>
    <row r="177" spans="1:9" ht="15" x14ac:dyDescent="0.2">
      <c r="A177" s="36">
        <v>44515</v>
      </c>
      <c r="B177" s="30" t="s">
        <v>18</v>
      </c>
      <c r="C177" s="37">
        <v>10</v>
      </c>
      <c r="D177" s="7" t="s">
        <v>9</v>
      </c>
      <c r="E177" s="32">
        <v>3500</v>
      </c>
      <c r="F177" s="33">
        <f t="shared" si="5"/>
        <v>35000</v>
      </c>
      <c r="G177" s="32" t="s">
        <v>58</v>
      </c>
      <c r="H177" s="24" t="str">
        <f>VLOOKUP(Datasayur[[#This Row],[Costumer]],Table1[#All],2,0)</f>
        <v>Reseller</v>
      </c>
      <c r="I177" s="38" t="s">
        <v>10</v>
      </c>
    </row>
    <row r="178" spans="1:9" ht="15" x14ac:dyDescent="0.2">
      <c r="A178" s="36">
        <v>44515</v>
      </c>
      <c r="B178" s="30" t="s">
        <v>12</v>
      </c>
      <c r="C178" s="37">
        <v>5</v>
      </c>
      <c r="D178" s="7" t="s">
        <v>9</v>
      </c>
      <c r="E178" s="32">
        <v>6000</v>
      </c>
      <c r="F178" s="33">
        <f t="shared" si="5"/>
        <v>30000</v>
      </c>
      <c r="G178" s="32" t="s">
        <v>56</v>
      </c>
      <c r="H178" s="24" t="str">
        <f>VLOOKUP(Datasayur[[#This Row],[Costumer]],Table1[#All],2,0)</f>
        <v>Reseller</v>
      </c>
      <c r="I178" s="38" t="s">
        <v>10</v>
      </c>
    </row>
    <row r="179" spans="1:9" ht="15" x14ac:dyDescent="0.2">
      <c r="A179" s="36">
        <v>44515</v>
      </c>
      <c r="B179" s="30" t="s">
        <v>18</v>
      </c>
      <c r="C179" s="37">
        <v>10</v>
      </c>
      <c r="D179" s="7" t="s">
        <v>9</v>
      </c>
      <c r="E179" s="32">
        <v>3500</v>
      </c>
      <c r="F179" s="33">
        <f t="shared" si="5"/>
        <v>35000</v>
      </c>
      <c r="G179" s="32" t="s">
        <v>56</v>
      </c>
      <c r="H179" s="24" t="str">
        <f>VLOOKUP(Datasayur[[#This Row],[Costumer]],Table1[#All],2,0)</f>
        <v>Reseller</v>
      </c>
      <c r="I179" s="38" t="s">
        <v>10</v>
      </c>
    </row>
    <row r="180" spans="1:9" ht="15" x14ac:dyDescent="0.2">
      <c r="A180" s="36">
        <v>44515</v>
      </c>
      <c r="B180" s="30" t="s">
        <v>17</v>
      </c>
      <c r="C180" s="37">
        <v>7</v>
      </c>
      <c r="D180" s="7" t="s">
        <v>9</v>
      </c>
      <c r="E180" s="32">
        <v>4000</v>
      </c>
      <c r="F180" s="33">
        <f t="shared" si="5"/>
        <v>28000</v>
      </c>
      <c r="G180" s="32" t="s">
        <v>56</v>
      </c>
      <c r="H180" s="24" t="str">
        <f>VLOOKUP(Datasayur[[#This Row],[Costumer]],Table1[#All],2,0)</f>
        <v>Reseller</v>
      </c>
      <c r="I180" s="38" t="s">
        <v>10</v>
      </c>
    </row>
    <row r="181" spans="1:9" ht="15" x14ac:dyDescent="0.2">
      <c r="A181" s="36">
        <v>44515</v>
      </c>
      <c r="B181" s="30" t="s">
        <v>12</v>
      </c>
      <c r="C181" s="37">
        <v>2</v>
      </c>
      <c r="D181" s="7" t="s">
        <v>9</v>
      </c>
      <c r="E181" s="32">
        <v>5000</v>
      </c>
      <c r="F181" s="33">
        <f t="shared" si="5"/>
        <v>10000</v>
      </c>
      <c r="G181" s="32" t="s">
        <v>52</v>
      </c>
      <c r="H181" s="24" t="str">
        <f>VLOOKUP(Datasayur[[#This Row],[Costumer]],Table1[#All],2,0)</f>
        <v>Konsumen Akhir</v>
      </c>
      <c r="I181" s="38" t="s">
        <v>10</v>
      </c>
    </row>
    <row r="182" spans="1:9" ht="15" x14ac:dyDescent="0.2">
      <c r="A182" s="36">
        <v>44515</v>
      </c>
      <c r="B182" s="30" t="s">
        <v>20</v>
      </c>
      <c r="C182" s="37">
        <v>75</v>
      </c>
      <c r="D182" s="7" t="s">
        <v>21</v>
      </c>
      <c r="E182" s="32">
        <v>1800</v>
      </c>
      <c r="F182" s="33">
        <f t="shared" si="5"/>
        <v>135000</v>
      </c>
      <c r="G182" s="32" t="s">
        <v>58</v>
      </c>
      <c r="H182" s="24" t="str">
        <f>VLOOKUP(Datasayur[[#This Row],[Costumer]],Table1[#All],2,0)</f>
        <v>Reseller</v>
      </c>
      <c r="I182" s="38" t="s">
        <v>10</v>
      </c>
    </row>
    <row r="183" spans="1:9" ht="15" x14ac:dyDescent="0.2">
      <c r="A183" s="36">
        <v>44515</v>
      </c>
      <c r="B183" s="30" t="s">
        <v>20</v>
      </c>
      <c r="C183" s="37">
        <v>35</v>
      </c>
      <c r="D183" s="7" t="s">
        <v>21</v>
      </c>
      <c r="E183" s="32">
        <v>2000</v>
      </c>
      <c r="F183" s="33">
        <f t="shared" si="5"/>
        <v>70000</v>
      </c>
      <c r="G183" s="32" t="s">
        <v>43</v>
      </c>
      <c r="H183" s="24" t="str">
        <f>VLOOKUP(Datasayur[[#This Row],[Costumer]],Table1[#All],2,0)</f>
        <v>Konsumen Akhir</v>
      </c>
      <c r="I183" s="38" t="s">
        <v>10</v>
      </c>
    </row>
    <row r="184" spans="1:9" ht="15" x14ac:dyDescent="0.2">
      <c r="A184" s="36">
        <v>44515</v>
      </c>
      <c r="B184" s="30" t="s">
        <v>20</v>
      </c>
      <c r="C184" s="37">
        <v>20</v>
      </c>
      <c r="D184" s="7" t="s">
        <v>21</v>
      </c>
      <c r="E184" s="32">
        <v>2000</v>
      </c>
      <c r="F184" s="33">
        <f t="shared" si="5"/>
        <v>40000</v>
      </c>
      <c r="G184" s="32" t="s">
        <v>52</v>
      </c>
      <c r="H184" s="24" t="str">
        <f>VLOOKUP(Datasayur[[#This Row],[Costumer]],Table1[#All],2,0)</f>
        <v>Konsumen Akhir</v>
      </c>
      <c r="I184" s="38" t="s">
        <v>10</v>
      </c>
    </row>
    <row r="185" spans="1:9" ht="15" x14ac:dyDescent="0.2">
      <c r="A185" s="36">
        <v>44515</v>
      </c>
      <c r="B185" s="30" t="s">
        <v>20</v>
      </c>
      <c r="C185" s="37">
        <v>40</v>
      </c>
      <c r="D185" s="7" t="s">
        <v>21</v>
      </c>
      <c r="E185" s="32">
        <v>1800</v>
      </c>
      <c r="F185" s="33">
        <f t="shared" si="5"/>
        <v>72000</v>
      </c>
      <c r="G185" s="32" t="s">
        <v>56</v>
      </c>
      <c r="H185" s="24" t="str">
        <f>VLOOKUP(Datasayur[[#This Row],[Costumer]],Table1[#All],2,0)</f>
        <v>Reseller</v>
      </c>
      <c r="I185" s="38" t="s">
        <v>10</v>
      </c>
    </row>
    <row r="186" spans="1:9" ht="15" x14ac:dyDescent="0.2">
      <c r="A186" s="36">
        <v>44515</v>
      </c>
      <c r="B186" s="30" t="s">
        <v>20</v>
      </c>
      <c r="C186" s="37">
        <v>35</v>
      </c>
      <c r="D186" s="7" t="s">
        <v>21</v>
      </c>
      <c r="E186" s="32">
        <v>1800</v>
      </c>
      <c r="F186" s="33">
        <f t="shared" si="5"/>
        <v>63000</v>
      </c>
      <c r="G186" s="32" t="s">
        <v>57</v>
      </c>
      <c r="H186" s="24" t="str">
        <f>VLOOKUP(Datasayur[[#This Row],[Costumer]],Table1[#All],2,0)</f>
        <v>Reseller</v>
      </c>
      <c r="I186" s="38" t="s">
        <v>10</v>
      </c>
    </row>
    <row r="187" spans="1:9" ht="15" x14ac:dyDescent="0.2">
      <c r="A187" s="36">
        <v>44516</v>
      </c>
      <c r="B187" s="30" t="s">
        <v>18</v>
      </c>
      <c r="C187" s="37">
        <v>3</v>
      </c>
      <c r="D187" s="7" t="s">
        <v>9</v>
      </c>
      <c r="E187" s="32">
        <v>4000</v>
      </c>
      <c r="F187" s="33">
        <f t="shared" si="5"/>
        <v>12000</v>
      </c>
      <c r="G187" s="32" t="s">
        <v>51</v>
      </c>
      <c r="H187" s="24" t="str">
        <f>VLOOKUP(Datasayur[[#This Row],[Costumer]],Table1[#All],2,0)</f>
        <v>Konsumen Akhir</v>
      </c>
      <c r="I187" s="38" t="s">
        <v>10</v>
      </c>
    </row>
    <row r="188" spans="1:9" ht="15" x14ac:dyDescent="0.2">
      <c r="A188" s="36">
        <v>44516</v>
      </c>
      <c r="B188" s="30" t="s">
        <v>20</v>
      </c>
      <c r="C188" s="37">
        <v>75</v>
      </c>
      <c r="D188" s="7" t="s">
        <v>21</v>
      </c>
      <c r="E188" s="32">
        <v>2000</v>
      </c>
      <c r="F188" s="33">
        <f t="shared" si="5"/>
        <v>150000</v>
      </c>
      <c r="G188" s="32" t="s">
        <v>51</v>
      </c>
      <c r="H188" s="24" t="str">
        <f>VLOOKUP(Datasayur[[#This Row],[Costumer]],Table1[#All],2,0)</f>
        <v>Konsumen Akhir</v>
      </c>
      <c r="I188" s="38" t="s">
        <v>10</v>
      </c>
    </row>
    <row r="189" spans="1:9" ht="15" x14ac:dyDescent="0.2">
      <c r="A189" s="36">
        <v>44516</v>
      </c>
      <c r="B189" s="30" t="s">
        <v>20</v>
      </c>
      <c r="C189" s="37">
        <v>150</v>
      </c>
      <c r="D189" s="7" t="s">
        <v>21</v>
      </c>
      <c r="E189" s="32">
        <v>1800</v>
      </c>
      <c r="F189" s="33">
        <f t="shared" si="5"/>
        <v>270000</v>
      </c>
      <c r="G189" s="32" t="s">
        <v>57</v>
      </c>
      <c r="H189" s="24" t="str">
        <f>VLOOKUP(Datasayur[[#This Row],[Costumer]],Table1[#All],2,0)</f>
        <v>Reseller</v>
      </c>
      <c r="I189" s="38" t="s">
        <v>10</v>
      </c>
    </row>
    <row r="190" spans="1:9" ht="15" x14ac:dyDescent="0.2">
      <c r="A190" s="36">
        <v>44516</v>
      </c>
      <c r="B190" s="30" t="s">
        <v>20</v>
      </c>
      <c r="C190" s="37">
        <v>75</v>
      </c>
      <c r="D190" s="7" t="s">
        <v>21</v>
      </c>
      <c r="E190" s="32">
        <v>1800</v>
      </c>
      <c r="F190" s="33">
        <f t="shared" ref="F190:F207" si="6">C190*E190</f>
        <v>135000</v>
      </c>
      <c r="G190" s="32" t="s">
        <v>45</v>
      </c>
      <c r="H190" s="24" t="str">
        <f>VLOOKUP(Datasayur[[#This Row],[Costumer]],Table1[#All],2,0)</f>
        <v>Konsumen Akhir</v>
      </c>
      <c r="I190" s="38" t="s">
        <v>10</v>
      </c>
    </row>
    <row r="191" spans="1:9" ht="15" x14ac:dyDescent="0.2">
      <c r="A191" s="36">
        <v>44517</v>
      </c>
      <c r="B191" s="30" t="s">
        <v>12</v>
      </c>
      <c r="C191" s="37">
        <v>5</v>
      </c>
      <c r="D191" s="37" t="s">
        <v>9</v>
      </c>
      <c r="E191" s="32">
        <v>7000</v>
      </c>
      <c r="F191" s="33">
        <f t="shared" si="6"/>
        <v>35000</v>
      </c>
      <c r="G191" s="32" t="s">
        <v>58</v>
      </c>
      <c r="H191" s="24" t="str">
        <f>VLOOKUP(Datasayur[[#This Row],[Costumer]],Table1[#All],2,0)</f>
        <v>Reseller</v>
      </c>
      <c r="I191" s="38" t="s">
        <v>10</v>
      </c>
    </row>
    <row r="192" spans="1:9" ht="15" x14ac:dyDescent="0.2">
      <c r="A192" s="36">
        <v>44517</v>
      </c>
      <c r="B192" s="30" t="s">
        <v>18</v>
      </c>
      <c r="C192" s="37">
        <v>27</v>
      </c>
      <c r="D192" s="37" t="s">
        <v>9</v>
      </c>
      <c r="E192" s="32">
        <v>3000</v>
      </c>
      <c r="F192" s="33">
        <f t="shared" si="6"/>
        <v>81000</v>
      </c>
      <c r="G192" s="32" t="s">
        <v>58</v>
      </c>
      <c r="H192" s="24" t="str">
        <f>VLOOKUP(Datasayur[[#This Row],[Costumer]],Table1[#All],2,0)</f>
        <v>Reseller</v>
      </c>
      <c r="I192" s="38" t="s">
        <v>10</v>
      </c>
    </row>
    <row r="193" spans="1:9" ht="15" x14ac:dyDescent="0.2">
      <c r="A193" s="36">
        <v>44517</v>
      </c>
      <c r="B193" s="30" t="s">
        <v>17</v>
      </c>
      <c r="C193" s="37">
        <v>2</v>
      </c>
      <c r="D193" s="37" t="s">
        <v>9</v>
      </c>
      <c r="E193" s="32">
        <v>4000</v>
      </c>
      <c r="F193" s="33">
        <f t="shared" si="6"/>
        <v>8000</v>
      </c>
      <c r="G193" s="32" t="s">
        <v>58</v>
      </c>
      <c r="H193" s="24" t="str">
        <f>VLOOKUP(Datasayur[[#This Row],[Costumer]],Table1[#All],2,0)</f>
        <v>Reseller</v>
      </c>
      <c r="I193" s="38" t="s">
        <v>10</v>
      </c>
    </row>
    <row r="194" spans="1:9" ht="15" x14ac:dyDescent="0.2">
      <c r="A194" s="36">
        <v>44517</v>
      </c>
      <c r="B194" s="30" t="s">
        <v>20</v>
      </c>
      <c r="C194" s="37">
        <v>100</v>
      </c>
      <c r="D194" s="37" t="s">
        <v>21</v>
      </c>
      <c r="E194" s="32">
        <v>1500</v>
      </c>
      <c r="F194" s="33">
        <f t="shared" si="6"/>
        <v>150000</v>
      </c>
      <c r="G194" s="32" t="s">
        <v>58</v>
      </c>
      <c r="H194" s="24" t="str">
        <f>VLOOKUP(Datasayur[[#This Row],[Costumer]],Table1[#All],2,0)</f>
        <v>Reseller</v>
      </c>
      <c r="I194" s="38" t="s">
        <v>10</v>
      </c>
    </row>
    <row r="195" spans="1:9" ht="15" x14ac:dyDescent="0.2">
      <c r="A195" s="36">
        <v>44517</v>
      </c>
      <c r="B195" s="30" t="s">
        <v>12</v>
      </c>
      <c r="C195" s="37">
        <v>5</v>
      </c>
      <c r="D195" s="37" t="s">
        <v>9</v>
      </c>
      <c r="E195" s="32">
        <v>6000</v>
      </c>
      <c r="F195" s="33">
        <f t="shared" si="6"/>
        <v>30000</v>
      </c>
      <c r="G195" s="32" t="s">
        <v>56</v>
      </c>
      <c r="H195" s="24" t="str">
        <f>VLOOKUP(Datasayur[[#This Row],[Costumer]],Table1[#All],2,0)</f>
        <v>Reseller</v>
      </c>
      <c r="I195" s="38" t="s">
        <v>10</v>
      </c>
    </row>
    <row r="196" spans="1:9" ht="15" x14ac:dyDescent="0.2">
      <c r="A196" s="36">
        <v>44517</v>
      </c>
      <c r="B196" s="30" t="s">
        <v>19</v>
      </c>
      <c r="C196" s="37">
        <v>2</v>
      </c>
      <c r="D196" s="37" t="s">
        <v>9</v>
      </c>
      <c r="E196" s="32">
        <v>4000</v>
      </c>
      <c r="F196" s="33">
        <f t="shared" si="6"/>
        <v>8000</v>
      </c>
      <c r="G196" s="32" t="s">
        <v>56</v>
      </c>
      <c r="H196" s="24" t="str">
        <f>VLOOKUP(Datasayur[[#This Row],[Costumer]],Table1[#All],2,0)</f>
        <v>Reseller</v>
      </c>
      <c r="I196" s="38" t="s">
        <v>10</v>
      </c>
    </row>
    <row r="197" spans="1:9" ht="15" x14ac:dyDescent="0.2">
      <c r="A197" s="36">
        <v>44517</v>
      </c>
      <c r="B197" s="30" t="s">
        <v>20</v>
      </c>
      <c r="C197" s="37">
        <v>30</v>
      </c>
      <c r="D197" s="37" t="s">
        <v>21</v>
      </c>
      <c r="E197" s="32">
        <v>1700</v>
      </c>
      <c r="F197" s="33">
        <f t="shared" si="6"/>
        <v>51000</v>
      </c>
      <c r="G197" s="32" t="s">
        <v>56</v>
      </c>
      <c r="H197" s="24" t="str">
        <f>VLOOKUP(Datasayur[[#This Row],[Costumer]],Table1[#All],2,0)</f>
        <v>Reseller</v>
      </c>
      <c r="I197" s="38" t="s">
        <v>10</v>
      </c>
    </row>
    <row r="198" spans="1:9" ht="15" x14ac:dyDescent="0.2">
      <c r="A198" s="36">
        <v>44519</v>
      </c>
      <c r="B198" s="30" t="s">
        <v>12</v>
      </c>
      <c r="C198" s="37">
        <v>31</v>
      </c>
      <c r="D198" s="37" t="s">
        <v>9</v>
      </c>
      <c r="E198" s="32">
        <v>8000</v>
      </c>
      <c r="F198" s="33">
        <f t="shared" si="6"/>
        <v>248000</v>
      </c>
      <c r="G198" s="32" t="s">
        <v>56</v>
      </c>
      <c r="H198" s="24" t="str">
        <f>VLOOKUP(Datasayur[[#This Row],[Costumer]],Table1[#All],2,0)</f>
        <v>Reseller</v>
      </c>
      <c r="I198" s="38" t="s">
        <v>10</v>
      </c>
    </row>
    <row r="199" spans="1:9" ht="15" x14ac:dyDescent="0.2">
      <c r="A199" s="36">
        <v>44519</v>
      </c>
      <c r="B199" s="30" t="s">
        <v>18</v>
      </c>
      <c r="C199" s="37">
        <v>10</v>
      </c>
      <c r="D199" s="37" t="s">
        <v>9</v>
      </c>
      <c r="E199" s="32">
        <v>1500</v>
      </c>
      <c r="F199" s="33">
        <f t="shared" si="6"/>
        <v>15000</v>
      </c>
      <c r="G199" s="32" t="s">
        <v>56</v>
      </c>
      <c r="H199" s="24" t="str">
        <f>VLOOKUP(Datasayur[[#This Row],[Costumer]],Table1[#All],2,0)</f>
        <v>Reseller</v>
      </c>
      <c r="I199" s="38" t="s">
        <v>10</v>
      </c>
    </row>
    <row r="200" spans="1:9" ht="15" x14ac:dyDescent="0.2">
      <c r="A200" s="36">
        <v>44521</v>
      </c>
      <c r="B200" s="30" t="s">
        <v>12</v>
      </c>
      <c r="C200" s="37">
        <v>43</v>
      </c>
      <c r="D200" s="37" t="s">
        <v>9</v>
      </c>
      <c r="E200" s="32">
        <v>8000</v>
      </c>
      <c r="F200" s="33">
        <f t="shared" si="6"/>
        <v>344000</v>
      </c>
      <c r="G200" s="32" t="s">
        <v>56</v>
      </c>
      <c r="H200" s="24" t="str">
        <f>VLOOKUP(Datasayur[[#This Row],[Costumer]],Table1[#All],2,0)</f>
        <v>Reseller</v>
      </c>
      <c r="I200" s="38" t="s">
        <v>10</v>
      </c>
    </row>
    <row r="201" spans="1:9" ht="15" x14ac:dyDescent="0.2">
      <c r="A201" s="36">
        <v>44521</v>
      </c>
      <c r="B201" s="30" t="s">
        <v>18</v>
      </c>
      <c r="C201" s="37">
        <v>13</v>
      </c>
      <c r="D201" s="37" t="s">
        <v>9</v>
      </c>
      <c r="E201" s="32">
        <v>1500</v>
      </c>
      <c r="F201" s="33">
        <f t="shared" si="6"/>
        <v>19500</v>
      </c>
      <c r="G201" s="32" t="s">
        <v>56</v>
      </c>
      <c r="H201" s="24" t="str">
        <f>VLOOKUP(Datasayur[[#This Row],[Costumer]],Table1[#All],2,0)</f>
        <v>Reseller</v>
      </c>
      <c r="I201" s="38" t="s">
        <v>10</v>
      </c>
    </row>
    <row r="202" spans="1:9" ht="15" x14ac:dyDescent="0.2">
      <c r="A202" s="36">
        <v>44521</v>
      </c>
      <c r="B202" s="30" t="s">
        <v>22</v>
      </c>
      <c r="C202" s="37">
        <v>0.5</v>
      </c>
      <c r="D202" s="37" t="s">
        <v>9</v>
      </c>
      <c r="E202" s="32">
        <v>28000</v>
      </c>
      <c r="F202" s="33">
        <f t="shared" si="6"/>
        <v>14000</v>
      </c>
      <c r="G202" s="32" t="s">
        <v>56</v>
      </c>
      <c r="H202" s="24" t="str">
        <f>VLOOKUP(Datasayur[[#This Row],[Costumer]],Table1[#All],2,0)</f>
        <v>Reseller</v>
      </c>
      <c r="I202" s="38" t="s">
        <v>10</v>
      </c>
    </row>
    <row r="203" spans="1:9" ht="15" x14ac:dyDescent="0.2">
      <c r="A203" s="36">
        <v>44521</v>
      </c>
      <c r="B203" s="30" t="s">
        <v>20</v>
      </c>
      <c r="C203" s="37">
        <v>70</v>
      </c>
      <c r="D203" s="37" t="s">
        <v>21</v>
      </c>
      <c r="E203" s="32">
        <v>1500</v>
      </c>
      <c r="F203" s="33">
        <f t="shared" si="6"/>
        <v>105000</v>
      </c>
      <c r="G203" s="32" t="s">
        <v>56</v>
      </c>
      <c r="H203" s="24" t="str">
        <f>VLOOKUP(Datasayur[[#This Row],[Costumer]],Table1[#All],2,0)</f>
        <v>Reseller</v>
      </c>
      <c r="I203" s="38" t="s">
        <v>10</v>
      </c>
    </row>
    <row r="204" spans="1:9" ht="15" x14ac:dyDescent="0.2">
      <c r="A204" s="36">
        <v>44523</v>
      </c>
      <c r="B204" s="30" t="s">
        <v>18</v>
      </c>
      <c r="C204" s="37">
        <v>36</v>
      </c>
      <c r="D204" s="37" t="s">
        <v>9</v>
      </c>
      <c r="E204" s="32">
        <v>3000</v>
      </c>
      <c r="F204" s="33">
        <f t="shared" si="6"/>
        <v>108000</v>
      </c>
      <c r="G204" s="32" t="s">
        <v>58</v>
      </c>
      <c r="H204" s="24" t="str">
        <f>VLOOKUP(Datasayur[[#This Row],[Costumer]],Table1[#All],2,0)</f>
        <v>Reseller</v>
      </c>
      <c r="I204" s="38" t="s">
        <v>10</v>
      </c>
    </row>
    <row r="205" spans="1:9" ht="15" x14ac:dyDescent="0.2">
      <c r="A205" s="36">
        <v>44525</v>
      </c>
      <c r="B205" s="30" t="s">
        <v>18</v>
      </c>
      <c r="C205" s="37">
        <v>26</v>
      </c>
      <c r="D205" s="37" t="s">
        <v>9</v>
      </c>
      <c r="E205" s="32">
        <v>3000</v>
      </c>
      <c r="F205" s="33">
        <f t="shared" si="6"/>
        <v>78000</v>
      </c>
      <c r="G205" s="32" t="s">
        <v>58</v>
      </c>
      <c r="H205" s="24" t="str">
        <f>VLOOKUP(Datasayur[[#This Row],[Costumer]],Table1[#All],2,0)</f>
        <v>Reseller</v>
      </c>
      <c r="I205" s="38" t="s">
        <v>10</v>
      </c>
    </row>
    <row r="206" spans="1:9" ht="15" x14ac:dyDescent="0.2">
      <c r="A206" s="36">
        <v>44525</v>
      </c>
      <c r="B206" s="30" t="s">
        <v>12</v>
      </c>
      <c r="C206" s="37">
        <v>4</v>
      </c>
      <c r="D206" s="37" t="s">
        <v>9</v>
      </c>
      <c r="E206" s="32">
        <v>7000</v>
      </c>
      <c r="F206" s="33">
        <f t="shared" si="6"/>
        <v>28000</v>
      </c>
      <c r="G206" s="32" t="s">
        <v>58</v>
      </c>
      <c r="H206" s="24" t="str">
        <f>VLOOKUP(Datasayur[[#This Row],[Costumer]],Table1[#All],2,0)</f>
        <v>Reseller</v>
      </c>
      <c r="I206" s="38" t="s">
        <v>10</v>
      </c>
    </row>
    <row r="207" spans="1:9" ht="15" x14ac:dyDescent="0.2">
      <c r="A207" s="36">
        <v>44527</v>
      </c>
      <c r="B207" s="30" t="s">
        <v>18</v>
      </c>
      <c r="C207" s="37">
        <v>7</v>
      </c>
      <c r="D207" s="37" t="s">
        <v>9</v>
      </c>
      <c r="E207" s="32">
        <v>3000</v>
      </c>
      <c r="F207" s="33">
        <f t="shared" si="6"/>
        <v>21000</v>
      </c>
      <c r="G207" s="32" t="s">
        <v>58</v>
      </c>
      <c r="H207" s="24" t="str">
        <f>VLOOKUP(Datasayur[[#This Row],[Costumer]],Table1[#All],2,0)</f>
        <v>Reseller</v>
      </c>
      <c r="I207" s="38" t="s">
        <v>10</v>
      </c>
    </row>
    <row r="208" spans="1:9" ht="15" x14ac:dyDescent="0.2">
      <c r="A208" s="11">
        <v>44538</v>
      </c>
      <c r="B208" s="58" t="s">
        <v>22</v>
      </c>
      <c r="C208" s="56">
        <v>1</v>
      </c>
      <c r="D208" s="57" t="s">
        <v>9</v>
      </c>
      <c r="E208" s="13">
        <v>28000</v>
      </c>
      <c r="F208" s="13">
        <f>C208*E208</f>
        <v>28000</v>
      </c>
      <c r="G208" s="9" t="s">
        <v>58</v>
      </c>
      <c r="H208" s="24" t="str">
        <f>VLOOKUP(Datasayur[[#This Row],[Costumer]],Table1[#All],2,0)</f>
        <v>Reseller</v>
      </c>
      <c r="I208" s="24" t="s">
        <v>10</v>
      </c>
    </row>
    <row r="209" spans="1:9" ht="15" x14ac:dyDescent="0.2">
      <c r="A209" s="11">
        <v>44538</v>
      </c>
      <c r="B209" s="58" t="s">
        <v>40</v>
      </c>
      <c r="C209" s="56">
        <v>1.5</v>
      </c>
      <c r="D209" s="57" t="s">
        <v>9</v>
      </c>
      <c r="E209" s="13">
        <v>75000</v>
      </c>
      <c r="F209" s="13">
        <f>C209*E209</f>
        <v>112500</v>
      </c>
      <c r="G209" s="9" t="s">
        <v>58</v>
      </c>
      <c r="H209" s="24" t="str">
        <f>VLOOKUP(Datasayur[[#This Row],[Costumer]],Table1[#All],2,0)</f>
        <v>Reseller</v>
      </c>
      <c r="I209" s="24" t="s">
        <v>10</v>
      </c>
    </row>
    <row r="210" spans="1:9" ht="15" x14ac:dyDescent="0.2">
      <c r="A210" s="11">
        <v>44539</v>
      </c>
      <c r="B210" s="58" t="s">
        <v>22</v>
      </c>
      <c r="C210" s="56">
        <v>0.5</v>
      </c>
      <c r="D210" s="57" t="s">
        <v>9</v>
      </c>
      <c r="E210" s="13">
        <v>28000</v>
      </c>
      <c r="F210" s="13">
        <f>C210*E210</f>
        <v>14000</v>
      </c>
      <c r="G210" s="9" t="s">
        <v>58</v>
      </c>
      <c r="H210" s="24" t="str">
        <f>VLOOKUP(Datasayur[[#This Row],[Costumer]],Table1[#All],2,0)</f>
        <v>Reseller</v>
      </c>
      <c r="I210" s="24" t="s">
        <v>10</v>
      </c>
    </row>
    <row r="211" spans="1:9" ht="15" x14ac:dyDescent="0.2">
      <c r="A211" s="11">
        <v>44540</v>
      </c>
      <c r="B211" s="58" t="s">
        <v>22</v>
      </c>
      <c r="C211" s="56">
        <v>0.25</v>
      </c>
      <c r="D211" s="57" t="s">
        <v>9</v>
      </c>
      <c r="E211" s="13">
        <v>28000</v>
      </c>
      <c r="F211" s="13">
        <f>C211*E211</f>
        <v>7000</v>
      </c>
      <c r="G211" s="9" t="s">
        <v>58</v>
      </c>
      <c r="H211" s="24" t="str">
        <f>VLOOKUP(Datasayur[[#This Row],[Costumer]],Table1[#All],2,0)</f>
        <v>Reseller</v>
      </c>
      <c r="I211" s="24" t="s">
        <v>10</v>
      </c>
    </row>
    <row r="212" spans="1:9" ht="15" x14ac:dyDescent="0.2">
      <c r="A212" s="36">
        <v>44542</v>
      </c>
      <c r="B212" s="59" t="s">
        <v>22</v>
      </c>
      <c r="C212" s="56">
        <v>0.25</v>
      </c>
      <c r="D212" s="56" t="s">
        <v>9</v>
      </c>
      <c r="E212" s="33">
        <v>28000</v>
      </c>
      <c r="F212" s="33">
        <f>C212*E212</f>
        <v>7000</v>
      </c>
      <c r="G212" s="32" t="s">
        <v>58</v>
      </c>
      <c r="H212" s="24" t="str">
        <f>VLOOKUP(Datasayur[[#This Row],[Costumer]],Table1[#All],2,0)</f>
        <v>Reseller</v>
      </c>
      <c r="I212" s="38" t="s">
        <v>10</v>
      </c>
    </row>
  </sheetData>
  <dataConsolidate/>
  <dataValidations count="1">
    <dataValidation type="list" allowBlank="1" showInputMessage="1" showErrorMessage="1" sqref="G208:G212 H2:H212">
      <formula1>"Konsumen Akhir,Reseller,Kontingensi"</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E11" sqref="E11"/>
    </sheetView>
  </sheetViews>
  <sheetFormatPr defaultRowHeight="14.25" x14ac:dyDescent="0.2"/>
  <cols>
    <col min="1" max="1" width="16.75" bestFit="1" customWidth="1"/>
    <col min="2" max="3" width="12.75" bestFit="1" customWidth="1"/>
  </cols>
  <sheetData>
    <row r="1" spans="1:2" x14ac:dyDescent="0.2">
      <c r="A1" s="62" t="s">
        <v>41</v>
      </c>
    </row>
    <row r="3" spans="1:2" x14ac:dyDescent="0.2">
      <c r="A3" t="s">
        <v>42</v>
      </c>
      <c r="B3" t="s">
        <v>28</v>
      </c>
    </row>
    <row r="4" spans="1:2" x14ac:dyDescent="0.2">
      <c r="A4" t="s">
        <v>43</v>
      </c>
      <c r="B4" t="s">
        <v>29</v>
      </c>
    </row>
    <row r="5" spans="1:2" x14ac:dyDescent="0.2">
      <c r="A5" t="s">
        <v>44</v>
      </c>
      <c r="B5" t="s">
        <v>29</v>
      </c>
    </row>
    <row r="6" spans="1:2" x14ac:dyDescent="0.2">
      <c r="A6" t="s">
        <v>45</v>
      </c>
      <c r="B6" t="s">
        <v>29</v>
      </c>
    </row>
    <row r="7" spans="1:2" x14ac:dyDescent="0.2">
      <c r="A7" t="s">
        <v>46</v>
      </c>
      <c r="B7" t="s">
        <v>29</v>
      </c>
    </row>
    <row r="8" spans="1:2" x14ac:dyDescent="0.2">
      <c r="A8" t="s">
        <v>47</v>
      </c>
      <c r="B8" t="s">
        <v>29</v>
      </c>
    </row>
    <row r="9" spans="1:2" x14ac:dyDescent="0.2">
      <c r="A9" t="s">
        <v>48</v>
      </c>
      <c r="B9" t="s">
        <v>29</v>
      </c>
    </row>
    <row r="10" spans="1:2" x14ac:dyDescent="0.2">
      <c r="A10" t="s">
        <v>49</v>
      </c>
      <c r="B10" t="s">
        <v>29</v>
      </c>
    </row>
    <row r="11" spans="1:2" x14ac:dyDescent="0.2">
      <c r="A11" t="s">
        <v>50</v>
      </c>
      <c r="B11" t="s">
        <v>29</v>
      </c>
    </row>
    <row r="12" spans="1:2" x14ac:dyDescent="0.2">
      <c r="A12" t="s">
        <v>51</v>
      </c>
      <c r="B12" t="s">
        <v>29</v>
      </c>
    </row>
    <row r="13" spans="1:2" x14ac:dyDescent="0.2">
      <c r="A13" t="s">
        <v>52</v>
      </c>
      <c r="B13" t="s">
        <v>29</v>
      </c>
    </row>
    <row r="14" spans="1:2" x14ac:dyDescent="0.2">
      <c r="A14" t="s">
        <v>53</v>
      </c>
      <c r="B14" t="s">
        <v>29</v>
      </c>
    </row>
    <row r="15" spans="1:2" x14ac:dyDescent="0.2">
      <c r="A15" t="s">
        <v>54</v>
      </c>
      <c r="B15" t="s">
        <v>29</v>
      </c>
    </row>
    <row r="16" spans="1:2" x14ac:dyDescent="0.2">
      <c r="A16" t="s">
        <v>55</v>
      </c>
      <c r="B16" t="s">
        <v>29</v>
      </c>
    </row>
    <row r="17" spans="1:2" x14ac:dyDescent="0.2">
      <c r="A17" t="s">
        <v>56</v>
      </c>
      <c r="B17" t="s">
        <v>30</v>
      </c>
    </row>
    <row r="18" spans="1:2" x14ac:dyDescent="0.2">
      <c r="A18" t="s">
        <v>57</v>
      </c>
      <c r="B18" t="s">
        <v>30</v>
      </c>
    </row>
    <row r="19" spans="1:2" x14ac:dyDescent="0.2">
      <c r="A19" t="s">
        <v>58</v>
      </c>
      <c r="B19" t="s">
        <v>30</v>
      </c>
    </row>
    <row r="20" spans="1:2" x14ac:dyDescent="0.2">
      <c r="A20" t="s">
        <v>59</v>
      </c>
      <c r="B20" t="s">
        <v>30</v>
      </c>
    </row>
    <row r="21" spans="1:2" x14ac:dyDescent="0.2">
      <c r="A21" t="s">
        <v>60</v>
      </c>
      <c r="B21" t="s">
        <v>30</v>
      </c>
    </row>
    <row r="22" spans="1:2" x14ac:dyDescent="0.2">
      <c r="A22" s="52"/>
    </row>
    <row r="23" spans="1:2" x14ac:dyDescent="0.2">
      <c r="A23" s="52"/>
    </row>
    <row r="24" spans="1:2" x14ac:dyDescent="0.2">
      <c r="A24" s="41"/>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Rekap</vt:lpstr>
      <vt:lpstr>Pertanian</vt:lpstr>
      <vt:lpstr>Tabel Bantu</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HP-Intel Core i3</dc:creator>
  <cp:lastModifiedBy>Arbie</cp:lastModifiedBy>
  <dcterms:created xsi:type="dcterms:W3CDTF">2021-12-06T03:47:09Z</dcterms:created>
  <dcterms:modified xsi:type="dcterms:W3CDTF">2022-06-24T10:54:14Z</dcterms:modified>
</cp:coreProperties>
</file>