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ESI.exia\PROJETS\IngéniCar\Phase 2\"/>
    </mc:Choice>
  </mc:AlternateContent>
  <xr:revisionPtr revIDLastSave="0" documentId="13_ncr:1_{5EECE9D1-D805-42B4-9CEB-239ABCA928E0}" xr6:coauthVersionLast="33" xr6:coauthVersionMax="33" xr10:uidLastSave="{00000000-0000-0000-0000-000000000000}"/>
  <bookViews>
    <workbookView xWindow="0" yWindow="0" windowWidth="17256" windowHeight="5652" activeTab="3" xr2:uid="{E46C0638-999B-4115-9C3F-8AA8AAA9D24A}"/>
  </bookViews>
  <sheets>
    <sheet name="Table de vérité" sheetId="1" r:id="rId1"/>
    <sheet name="Ecarts Vitesse|Pmot" sheetId="2" r:id="rId2"/>
    <sheet name="Ecarts ωRoue|Pmot" sheetId="3" r:id="rId3"/>
    <sheet name="PathFinder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4" i="3"/>
  <c r="D3" i="3"/>
  <c r="G7" i="3"/>
  <c r="G6" i="3" s="1"/>
  <c r="G5" i="3"/>
  <c r="G4" i="3"/>
  <c r="H7" i="3" l="1"/>
  <c r="H6" i="3" s="1"/>
  <c r="H5" i="3"/>
  <c r="H4" i="3"/>
  <c r="D25" i="2"/>
  <c r="E25" i="2" s="1"/>
  <c r="D24" i="2"/>
  <c r="E24" i="2" s="1"/>
  <c r="D23" i="2"/>
  <c r="E23" i="2" s="1"/>
  <c r="D22" i="2"/>
  <c r="E22" i="2" s="1"/>
  <c r="D21" i="2"/>
  <c r="E21" i="2" s="1"/>
  <c r="D19" i="2"/>
  <c r="E19" i="2" s="1"/>
  <c r="D18" i="2"/>
  <c r="E18" i="2" s="1"/>
  <c r="D17" i="2"/>
  <c r="E17" i="2" s="1"/>
  <c r="D16" i="2"/>
  <c r="E16" i="2" s="1"/>
  <c r="D15" i="2"/>
  <c r="E15" i="2" s="1"/>
  <c r="H19" i="2"/>
  <c r="H18" i="2" s="1"/>
  <c r="H17" i="2"/>
  <c r="D10" i="2"/>
  <c r="E10" i="2" s="1"/>
  <c r="D11" i="2"/>
  <c r="H10" i="2" s="1"/>
  <c r="D12" i="2"/>
  <c r="E12" i="2" s="1"/>
  <c r="D13" i="2"/>
  <c r="E13" i="2" s="1"/>
  <c r="D9" i="2"/>
  <c r="H13" i="2"/>
  <c r="H12" i="2" s="1"/>
  <c r="D4" i="2"/>
  <c r="E4" i="2" s="1"/>
  <c r="D5" i="2"/>
  <c r="E5" i="2" s="1"/>
  <c r="D6" i="2"/>
  <c r="E6" i="2" s="1"/>
  <c r="D7" i="2"/>
  <c r="E7" i="2" s="1"/>
  <c r="D3" i="2"/>
  <c r="H11" i="2" l="1"/>
  <c r="E11" i="2"/>
  <c r="E9" i="2"/>
  <c r="I25" i="2"/>
  <c r="I24" i="2" s="1"/>
  <c r="I23" i="2"/>
  <c r="I22" i="2"/>
  <c r="H22" i="2"/>
  <c r="H23" i="2"/>
  <c r="H25" i="2"/>
  <c r="H24" i="2" s="1"/>
  <c r="H16" i="2"/>
  <c r="I16" i="2"/>
  <c r="I17" i="2"/>
  <c r="I19" i="2"/>
  <c r="I18" i="2" s="1"/>
  <c r="H5" i="2"/>
  <c r="E3" i="2"/>
  <c r="H4" i="2"/>
  <c r="H7" i="2"/>
  <c r="H6" i="2" s="1"/>
  <c r="I13" i="2" l="1"/>
  <c r="I12" i="2" s="1"/>
  <c r="I11" i="2"/>
  <c r="I10" i="2"/>
  <c r="I5" i="2"/>
  <c r="I7" i="2"/>
  <c r="I6" i="2" s="1"/>
  <c r="I4" i="2"/>
</calcChain>
</file>

<file path=xl/sharedStrings.xml><?xml version="1.0" encoding="utf-8"?>
<sst xmlns="http://schemas.openxmlformats.org/spreadsheetml/2006/main" count="237" uniqueCount="68">
  <si>
    <t>Gauche</t>
  </si>
  <si>
    <t>Milieu</t>
  </si>
  <si>
    <t>Droite</t>
  </si>
  <si>
    <t>Résultat</t>
  </si>
  <si>
    <t>Comportement</t>
  </si>
  <si>
    <t>X</t>
  </si>
  <si>
    <t>↑</t>
  </si>
  <si>
    <t>↑→</t>
  </si>
  <si>
    <t>←↑</t>
  </si>
  <si>
    <t>←↑→</t>
  </si>
  <si>
    <t>Milieu gauche</t>
  </si>
  <si>
    <t>Milieu droite</t>
  </si>
  <si>
    <t>↖</t>
  </si>
  <si>
    <t>↗</t>
  </si>
  <si>
    <t>←</t>
  </si>
  <si>
    <t>→</t>
  </si>
  <si>
    <t>Tout droit</t>
  </si>
  <si>
    <t>Tourner à gauche</t>
  </si>
  <si>
    <t>Tourner à droite</t>
  </si>
  <si>
    <t>Redresser à droite</t>
  </si>
  <si>
    <t>Redresser à gauche</t>
  </si>
  <si>
    <t>Resultat</t>
  </si>
  <si>
    <t>A</t>
  </si>
  <si>
    <t>B</t>
  </si>
  <si>
    <t>C</t>
  </si>
  <si>
    <t>D</t>
  </si>
  <si>
    <t>E</t>
  </si>
  <si>
    <t>Équation : /A . /B . (C + (C . D) + /C . /D . (B + B . A)</t>
  </si>
  <si>
    <t>Vitesse (en m/s)</t>
  </si>
  <si>
    <t>Vitesse(en km/h)</t>
  </si>
  <si>
    <t>MOTOR1 45% | MOTOR2 100%</t>
  </si>
  <si>
    <t>MOYENNE</t>
  </si>
  <si>
    <t>MEDIANE</t>
  </si>
  <si>
    <t>VARIANCE</t>
  </si>
  <si>
    <t>ECART TYPE</t>
  </si>
  <si>
    <t>Temps pour 1m (en s)</t>
  </si>
  <si>
    <t>En m/s</t>
  </si>
  <si>
    <t>En km/h</t>
  </si>
  <si>
    <t>MOTOR1 23% | MOTOR2 50%</t>
  </si>
  <si>
    <t>MOTOR1 30%  | MOTOR2 67%</t>
  </si>
  <si>
    <t>MOTOR1 15% | MOTOR2 33%</t>
  </si>
  <si>
    <t>En tours/minute</t>
  </si>
  <si>
    <t>En radian/seconde</t>
  </si>
  <si>
    <t>Alimentation des moteurs (en %)</t>
  </si>
  <si>
    <t>Alimentation du moteur (en %)</t>
  </si>
  <si>
    <t>Vitesse de rotation (en trs/min)</t>
  </si>
  <si>
    <t>Vitesse de rotation (rad/sec)</t>
  </si>
  <si>
    <t xml:space="preserve"> </t>
  </si>
  <si>
    <t xml:space="preserve">  </t>
  </si>
  <si>
    <r>
      <t xml:space="preserve">On mesure le temps pris par le robot pour effectuer 5 mètres. À partir de ça on va pouvoir </t>
    </r>
    <r>
      <rPr>
        <b/>
        <sz val="11"/>
        <color theme="1"/>
        <rFont val="Calibri"/>
        <family val="2"/>
        <scheme val="minor"/>
      </rPr>
      <t>calculer la vitesse de déplacement du robot sur un mètre</t>
    </r>
    <r>
      <rPr>
        <sz val="11"/>
        <color theme="1"/>
        <rFont val="Calibri"/>
        <family val="2"/>
        <scheme val="minor"/>
      </rPr>
      <t>, donc ob</t>
    </r>
    <r>
      <rPr>
        <b/>
        <sz val="11"/>
        <color theme="1"/>
        <rFont val="Calibri"/>
        <family val="2"/>
        <scheme val="minor"/>
      </rPr>
      <t xml:space="preserve">tenir une vitesse en </t>
    </r>
    <r>
      <rPr>
        <b/>
        <u/>
        <sz val="11"/>
        <color theme="1"/>
        <rFont val="Calibri"/>
        <family val="2"/>
        <scheme val="minor"/>
      </rPr>
      <t>mètre/seconde</t>
    </r>
    <r>
      <rPr>
        <sz val="11"/>
        <color theme="1"/>
        <rFont val="Calibri"/>
        <family val="2"/>
        <scheme val="minor"/>
      </rPr>
      <t xml:space="preserve"> puis en</t>
    </r>
    <r>
      <rPr>
        <b/>
        <u/>
        <sz val="11"/>
        <color theme="1"/>
        <rFont val="Calibri"/>
        <family val="2"/>
        <scheme val="minor"/>
      </rPr>
      <t xml:space="preserve"> kilomètre/heure</t>
    </r>
    <r>
      <rPr>
        <sz val="11"/>
        <color theme="1"/>
        <rFont val="Calibri"/>
        <family val="2"/>
        <scheme val="minor"/>
      </rPr>
      <t xml:space="preserve"> et en déduire des </t>
    </r>
    <r>
      <rPr>
        <b/>
        <u/>
        <sz val="11"/>
        <color theme="1"/>
        <rFont val="Calibri"/>
        <family val="2"/>
        <scheme val="minor"/>
      </rPr>
      <t>moyennes</t>
    </r>
    <r>
      <rPr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médianes</t>
    </r>
    <r>
      <rPr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variance</t>
    </r>
    <r>
      <rPr>
        <sz val="11"/>
        <color theme="1"/>
        <rFont val="Calibri"/>
        <family val="2"/>
        <scheme val="minor"/>
      </rPr>
      <t xml:space="preserve"> et </t>
    </r>
    <r>
      <rPr>
        <b/>
        <u/>
        <sz val="11"/>
        <color theme="1"/>
        <rFont val="Calibri"/>
        <family val="2"/>
        <scheme val="minor"/>
      </rPr>
      <t>ecart type</t>
    </r>
    <r>
      <rPr>
        <sz val="11"/>
        <color theme="1"/>
        <rFont val="Calibri"/>
        <family val="2"/>
        <scheme val="minor"/>
      </rPr>
      <t xml:space="preserve"> en </t>
    </r>
    <r>
      <rPr>
        <b/>
        <sz val="11"/>
        <color theme="1"/>
        <rFont val="Calibri"/>
        <family val="2"/>
        <scheme val="minor"/>
      </rPr>
      <t>fonction du pourcentage de puissance donné au moteurs</t>
    </r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</si>
  <si>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</si>
  <si>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</si>
  <si>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</si>
  <si>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</si>
  <si>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</si>
  <si>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</si>
  <si>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</si>
  <si>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</si>
  <si>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</si>
  <si>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</si>
  <si>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</si>
  <si>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Abscisse</t>
  </si>
  <si>
    <t>Ordonnée</t>
  </si>
  <si>
    <r>
      <rPr>
        <b/>
        <sz val="11"/>
        <color theme="1"/>
        <rFont val="Calibri"/>
        <family val="2"/>
      </rPr>
      <t>É</t>
    </r>
    <r>
      <rPr>
        <b/>
        <sz val="11"/>
        <color theme="1"/>
        <rFont val="Calibri"/>
        <family val="2"/>
        <scheme val="minor"/>
      </rPr>
      <t>quation : (A.B) + B + (B.C)</t>
    </r>
  </si>
  <si>
    <t>Points</t>
  </si>
  <si>
    <t>Abscisses</t>
  </si>
  <si>
    <t>Ordonnées</t>
  </si>
  <si>
    <r>
      <t>On mesure le nombre de tours effectués par la roue en un minute et donc obtenir une</t>
    </r>
    <r>
      <rPr>
        <b/>
        <sz val="11"/>
        <color theme="1"/>
        <rFont val="Calibri"/>
        <family val="2"/>
        <scheme val="minor"/>
      </rPr>
      <t xml:space="preserve"> vitesse de rotation en </t>
    </r>
    <r>
      <rPr>
        <b/>
        <u/>
        <sz val="11"/>
        <color theme="1"/>
        <rFont val="Calibri"/>
        <family val="2"/>
        <scheme val="minor"/>
      </rPr>
      <t>tours/minute</t>
    </r>
    <r>
      <rPr>
        <b/>
        <sz val="11"/>
        <color theme="1"/>
        <rFont val="Calibri"/>
        <family val="2"/>
        <scheme val="minor"/>
      </rPr>
      <t xml:space="preserve"> et la convertir en </t>
    </r>
    <r>
      <rPr>
        <b/>
        <u/>
        <sz val="11"/>
        <color theme="1"/>
        <rFont val="Calibri"/>
        <family val="2"/>
        <scheme val="minor"/>
      </rPr>
      <t>radians/seconde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en fonction du pourcentage de puissance allouée au moteur</t>
    </r>
    <r>
      <rPr>
        <sz val="11"/>
        <color theme="1"/>
        <rFont val="Calibri"/>
        <family val="2"/>
        <scheme val="minor"/>
      </rPr>
      <t xml:space="preserve">. On va pouvoir en dégager une </t>
    </r>
    <r>
      <rPr>
        <b/>
        <u/>
        <sz val="11"/>
        <color theme="1"/>
        <rFont val="Calibri"/>
        <family val="2"/>
        <scheme val="minor"/>
      </rPr>
      <t>moyenne</t>
    </r>
    <r>
      <rPr>
        <sz val="11"/>
        <color theme="1"/>
        <rFont val="Calibri"/>
        <family val="2"/>
        <scheme val="minor"/>
      </rPr>
      <t xml:space="preserve">, une </t>
    </r>
    <r>
      <rPr>
        <b/>
        <u/>
        <sz val="11"/>
        <color theme="1"/>
        <rFont val="Calibri"/>
        <family val="2"/>
        <scheme val="minor"/>
      </rPr>
      <t>médiane</t>
    </r>
    <r>
      <rPr>
        <sz val="11"/>
        <color theme="1"/>
        <rFont val="Calibri"/>
        <family val="2"/>
        <scheme val="minor"/>
      </rPr>
      <t xml:space="preserve">, une </t>
    </r>
    <r>
      <rPr>
        <b/>
        <u/>
        <sz val="11"/>
        <color theme="1"/>
        <rFont val="Calibri"/>
        <family val="2"/>
        <scheme val="minor"/>
      </rPr>
      <t>variance</t>
    </r>
    <r>
      <rPr>
        <sz val="11"/>
        <color theme="1"/>
        <rFont val="Calibri"/>
        <family val="2"/>
        <scheme val="minor"/>
      </rPr>
      <t xml:space="preserve"> ainsi qu'un </t>
    </r>
    <r>
      <rPr>
        <b/>
        <u/>
        <sz val="11"/>
        <color theme="1"/>
        <rFont val="Calibri"/>
        <family val="2"/>
        <scheme val="minor"/>
      </rPr>
      <t>ecart type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</si>
</sst>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theme="9"/>
      <name val="Calibri"/>
      <family val="2"/>
    </font>
    <font>
      <b/>
      <sz val="11"/>
      <color theme="9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 style="medium">
        <color theme="4"/>
      </right>
      <top/>
      <bottom/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medium">
        <color theme="4"/>
      </left>
      <right style="dotted">
        <color theme="4"/>
      </right>
      <top style="dotted">
        <color theme="4"/>
      </top>
      <bottom style="medium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medium">
        <color theme="4"/>
      </bottom>
      <diagonal/>
    </border>
    <border>
      <left style="dotted">
        <color theme="4"/>
      </left>
      <right style="medium">
        <color theme="4"/>
      </right>
      <top style="dotted">
        <color theme="4"/>
      </top>
      <bottom style="medium">
        <color theme="4"/>
      </bottom>
      <diagonal/>
    </border>
    <border>
      <left/>
      <right style="dotted">
        <color theme="4"/>
      </right>
      <top style="medium">
        <color theme="4"/>
      </top>
      <bottom style="dotted">
        <color theme="4"/>
      </bottom>
      <diagonal/>
    </border>
    <border>
      <left style="medium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medium">
        <color theme="4"/>
      </left>
      <right style="dotted">
        <color theme="4"/>
      </right>
      <top style="medium">
        <color theme="4"/>
      </top>
      <bottom style="medium">
        <color theme="4"/>
      </bottom>
      <diagonal/>
    </border>
    <border>
      <left style="dotted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dotted">
        <color theme="4"/>
      </left>
      <right/>
      <top style="medium">
        <color theme="4"/>
      </top>
      <bottom style="dotted">
        <color theme="4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dotted">
        <color theme="4"/>
      </bottom>
      <diagonal/>
    </border>
    <border>
      <left style="medium">
        <color theme="4"/>
      </left>
      <right style="medium">
        <color theme="4"/>
      </right>
      <top style="dotted">
        <color theme="4"/>
      </top>
      <bottom style="dotted">
        <color theme="4"/>
      </bottom>
      <diagonal/>
    </border>
    <border>
      <left style="medium">
        <color theme="4"/>
      </left>
      <right style="medium">
        <color theme="4"/>
      </right>
      <top style="dotted">
        <color theme="4"/>
      </top>
      <bottom style="medium">
        <color theme="4"/>
      </bottom>
      <diagonal/>
    </border>
    <border>
      <left style="dotted">
        <color theme="4"/>
      </left>
      <right style="dotted">
        <color theme="4"/>
      </right>
      <top/>
      <bottom style="medium">
        <color theme="4"/>
      </bottom>
      <diagonal/>
    </border>
    <border>
      <left style="dotted">
        <color theme="4"/>
      </left>
      <right style="dotted">
        <color theme="4"/>
      </right>
      <top style="medium">
        <color theme="4"/>
      </top>
      <bottom style="medium">
        <color theme="4"/>
      </bottom>
      <diagonal/>
    </border>
    <border>
      <left style="dotted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dotted">
        <color theme="4"/>
      </top>
      <bottom style="medium">
        <color theme="4"/>
      </bottom>
      <diagonal/>
    </border>
    <border>
      <left style="dashDotDot">
        <color theme="4"/>
      </left>
      <right style="dashDotDot">
        <color theme="4"/>
      </right>
      <top style="dashDotDot">
        <color theme="4"/>
      </top>
      <bottom style="dashDotDot">
        <color theme="4"/>
      </bottom>
      <diagonal/>
    </border>
    <border>
      <left style="medium">
        <color theme="4"/>
      </left>
      <right style="dashDotDot">
        <color theme="4"/>
      </right>
      <top style="medium">
        <color theme="4"/>
      </top>
      <bottom style="dashDotDot">
        <color theme="4"/>
      </bottom>
      <diagonal/>
    </border>
    <border>
      <left style="dashDotDot">
        <color theme="4"/>
      </left>
      <right style="dashDotDot">
        <color theme="4"/>
      </right>
      <top style="medium">
        <color theme="4"/>
      </top>
      <bottom style="dashDotDot">
        <color theme="4"/>
      </bottom>
      <diagonal/>
    </border>
    <border>
      <left style="dashDotDot">
        <color theme="4"/>
      </left>
      <right style="medium">
        <color theme="4"/>
      </right>
      <top style="medium">
        <color theme="4"/>
      </top>
      <bottom style="dashDotDot">
        <color theme="4"/>
      </bottom>
      <diagonal/>
    </border>
    <border>
      <left style="medium">
        <color theme="4"/>
      </left>
      <right style="dashDotDot">
        <color theme="4"/>
      </right>
      <top style="dashDotDot">
        <color theme="4"/>
      </top>
      <bottom style="dashDotDot">
        <color theme="4"/>
      </bottom>
      <diagonal/>
    </border>
    <border>
      <left style="dashDotDot">
        <color theme="4"/>
      </left>
      <right style="medium">
        <color theme="4"/>
      </right>
      <top style="dashDotDot">
        <color theme="4"/>
      </top>
      <bottom style="dashDotDot">
        <color theme="4"/>
      </bottom>
      <diagonal/>
    </border>
    <border>
      <left style="medium">
        <color theme="4"/>
      </left>
      <right style="dashDotDot">
        <color theme="4"/>
      </right>
      <top style="dashDotDot">
        <color theme="4"/>
      </top>
      <bottom style="medium">
        <color theme="4"/>
      </bottom>
      <diagonal/>
    </border>
    <border>
      <left style="dashDotDot">
        <color theme="4"/>
      </left>
      <right style="dashDotDot">
        <color theme="4"/>
      </right>
      <top style="dashDotDot">
        <color theme="4"/>
      </top>
      <bottom style="medium">
        <color theme="4"/>
      </bottom>
      <diagonal/>
    </border>
    <border>
      <left style="dashDotDot">
        <color theme="4"/>
      </left>
      <right style="medium">
        <color theme="4"/>
      </right>
      <top style="dashDotDot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Alignment="1">
      <alignment horizontal="center" vertical="center"/>
    </xf>
    <xf numFmtId="0" fontId="0" fillId="2" borderId="2" xfId="0" applyFill="1" applyBorder="1"/>
    <xf numFmtId="0" fontId="0" fillId="2" borderId="5" xfId="0" applyFill="1" applyBorder="1"/>
    <xf numFmtId="0" fontId="0" fillId="2" borderId="2" xfId="0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1" fontId="0" fillId="2" borderId="2" xfId="0" applyNumberFormat="1" applyFill="1" applyBorder="1"/>
    <xf numFmtId="164" fontId="0" fillId="2" borderId="2" xfId="0" applyNumberFormat="1" applyFill="1" applyBorder="1"/>
    <xf numFmtId="49" fontId="0" fillId="2" borderId="1" xfId="0" applyNumberFormat="1" applyFill="1" applyBorder="1"/>
    <xf numFmtId="1" fontId="0" fillId="2" borderId="3" xfId="0" applyNumberFormat="1" applyFill="1" applyBorder="1"/>
    <xf numFmtId="164" fontId="0" fillId="2" borderId="3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1" fontId="0" fillId="2" borderId="4" xfId="0" applyNumberFormat="1" applyFill="1" applyBorder="1"/>
    <xf numFmtId="164" fontId="0" fillId="2" borderId="4" xfId="0" applyNumberFormat="1" applyFill="1" applyBorder="1"/>
    <xf numFmtId="49" fontId="0" fillId="2" borderId="2" xfId="0" applyNumberFormat="1" applyFill="1" applyBorder="1"/>
    <xf numFmtId="164" fontId="0" fillId="2" borderId="8" xfId="0" applyNumberFormat="1" applyFill="1" applyBorder="1"/>
    <xf numFmtId="49" fontId="0" fillId="2" borderId="3" xfId="0" applyNumberFormat="1" applyFill="1" applyBorder="1"/>
    <xf numFmtId="164" fontId="0" fillId="2" borderId="0" xfId="0" applyNumberFormat="1" applyFill="1" applyBorder="1"/>
    <xf numFmtId="49" fontId="0" fillId="2" borderId="4" xfId="0" applyNumberFormat="1" applyFill="1" applyBorder="1"/>
    <xf numFmtId="164" fontId="0" fillId="2" borderId="9" xfId="0" applyNumberFormat="1" applyFill="1" applyBorder="1"/>
    <xf numFmtId="2" fontId="0" fillId="2" borderId="0" xfId="0" applyNumberFormat="1" applyFill="1" applyBorder="1"/>
    <xf numFmtId="2" fontId="0" fillId="2" borderId="6" xfId="0" applyNumberFormat="1" applyFill="1" applyBorder="1"/>
    <xf numFmtId="49" fontId="0" fillId="2" borderId="0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0" fontId="0" fillId="2" borderId="0" xfId="0" applyFill="1" applyAlignment="1">
      <alignment horizontal="center"/>
    </xf>
    <xf numFmtId="0" fontId="1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7" fillId="2" borderId="0" xfId="0" applyFont="1" applyFill="1"/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12" xfId="0" applyFill="1" applyBorder="1"/>
    <xf numFmtId="0" fontId="8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10" xfId="0" applyFont="1" applyFill="1" applyBorder="1"/>
    <xf numFmtId="0" fontId="3" fillId="2" borderId="12" xfId="0" applyFont="1" applyFill="1" applyBorder="1"/>
    <xf numFmtId="0" fontId="3" fillId="2" borderId="11" xfId="0" applyFont="1" applyFill="1" applyBorder="1"/>
    <xf numFmtId="0" fontId="3" fillId="2" borderId="7" xfId="0" applyFont="1" applyFill="1" applyBorder="1"/>
    <xf numFmtId="0" fontId="3" fillId="2" borderId="1" xfId="0" applyFont="1" applyFill="1" applyBorder="1" applyAlignment="1"/>
    <xf numFmtId="0" fontId="3" fillId="2" borderId="6" xfId="0" applyFont="1" applyFill="1" applyBorder="1"/>
    <xf numFmtId="0" fontId="3" fillId="2" borderId="8" xfId="0" applyFont="1" applyFill="1" applyBorder="1"/>
    <xf numFmtId="0" fontId="3" fillId="2" borderId="16" xfId="0" applyFont="1" applyFill="1" applyBorder="1" applyAlignment="1"/>
    <xf numFmtId="0" fontId="3" fillId="2" borderId="17" xfId="0" applyFont="1" applyFill="1" applyBorder="1" applyAlignment="1"/>
    <xf numFmtId="0" fontId="3" fillId="2" borderId="18" xfId="0" applyFont="1" applyFill="1" applyBorder="1" applyAlignment="1"/>
    <xf numFmtId="0" fontId="3" fillId="2" borderId="19" xfId="0" applyFont="1" applyFill="1" applyBorder="1" applyAlignment="1"/>
    <xf numFmtId="0" fontId="3" fillId="2" borderId="20" xfId="0" applyFont="1" applyFill="1" applyBorder="1" applyAlignment="1"/>
    <xf numFmtId="0" fontId="3" fillId="2" borderId="21" xfId="0" applyFont="1" applyFill="1" applyBorder="1" applyAlignment="1"/>
    <xf numFmtId="0" fontId="3" fillId="2" borderId="22" xfId="0" applyFont="1" applyFill="1" applyBorder="1" applyAlignment="1"/>
    <xf numFmtId="0" fontId="3" fillId="2" borderId="23" xfId="0" applyFont="1" applyFill="1" applyBorder="1" applyAlignment="1"/>
    <xf numFmtId="0" fontId="3" fillId="2" borderId="24" xfId="0" applyFont="1" applyFill="1" applyBorder="1" applyAlignment="1"/>
    <xf numFmtId="0" fontId="3" fillId="2" borderId="25" xfId="0" applyFont="1" applyFill="1" applyBorder="1" applyAlignment="1"/>
    <xf numFmtId="0" fontId="3" fillId="2" borderId="26" xfId="0" applyFont="1" applyFill="1" applyBorder="1" applyAlignment="1"/>
    <xf numFmtId="0" fontId="3" fillId="2" borderId="27" xfId="0" applyFont="1" applyFill="1" applyBorder="1" applyAlignment="1"/>
    <xf numFmtId="0" fontId="3" fillId="2" borderId="28" xfId="0" applyFont="1" applyFill="1" applyBorder="1" applyAlignment="1"/>
    <xf numFmtId="0" fontId="3" fillId="2" borderId="29" xfId="0" applyFont="1" applyFill="1" applyBorder="1" applyAlignment="1"/>
    <xf numFmtId="0" fontId="3" fillId="2" borderId="30" xfId="0" applyFont="1" applyFill="1" applyBorder="1" applyAlignment="1"/>
    <xf numFmtId="0" fontId="3" fillId="2" borderId="31" xfId="0" applyFont="1" applyFill="1" applyBorder="1" applyAlignment="1"/>
    <xf numFmtId="0" fontId="3" fillId="2" borderId="32" xfId="0" applyFont="1" applyFill="1" applyBorder="1" applyAlignment="1"/>
    <xf numFmtId="0" fontId="3" fillId="2" borderId="33" xfId="0" applyFont="1" applyFill="1" applyBorder="1" applyAlignme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2" fontId="0" fillId="2" borderId="14" xfId="0" applyNumberFormat="1" applyFill="1" applyBorder="1"/>
    <xf numFmtId="49" fontId="0" fillId="2" borderId="14" xfId="0" applyNumberFormat="1" applyFill="1" applyBorder="1"/>
    <xf numFmtId="2" fontId="0" fillId="2" borderId="12" xfId="0" applyNumberFormat="1" applyFill="1" applyBorder="1"/>
    <xf numFmtId="0" fontId="3" fillId="2" borderId="15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vertical="center" wrapText="1"/>
    </xf>
    <xf numFmtId="0" fontId="3" fillId="2" borderId="36" xfId="0" applyFont="1" applyFill="1" applyBorder="1" applyAlignment="1">
      <alignment vertical="center" wrapText="1"/>
    </xf>
    <xf numFmtId="0" fontId="3" fillId="2" borderId="37" xfId="0" applyFont="1" applyFill="1" applyBorder="1" applyAlignment="1">
      <alignment vertical="center" wrapText="1"/>
    </xf>
    <xf numFmtId="0" fontId="3" fillId="2" borderId="38" xfId="0" applyFont="1" applyFill="1" applyBorder="1" applyAlignment="1">
      <alignment vertical="center" wrapText="1"/>
    </xf>
    <xf numFmtId="0" fontId="3" fillId="3" borderId="34" xfId="0" applyFont="1" applyFill="1" applyBorder="1" applyAlignment="1">
      <alignment vertical="center" wrapText="1"/>
    </xf>
    <xf numFmtId="0" fontId="3" fillId="2" borderId="34" xfId="0" applyFont="1" applyFill="1" applyBorder="1" applyAlignment="1">
      <alignment vertical="center" wrapText="1"/>
    </xf>
    <xf numFmtId="0" fontId="3" fillId="2" borderId="39" xfId="0" applyFont="1" applyFill="1" applyBorder="1" applyAlignment="1">
      <alignment vertical="center" wrapText="1"/>
    </xf>
    <xf numFmtId="0" fontId="3" fillId="2" borderId="40" xfId="0" applyFont="1" applyFill="1" applyBorder="1" applyAlignment="1">
      <alignment vertical="center" wrapText="1"/>
    </xf>
    <xf numFmtId="0" fontId="3" fillId="2" borderId="41" xfId="0" applyFont="1" applyFill="1" applyBorder="1" applyAlignment="1">
      <alignment vertical="center" wrapText="1"/>
    </xf>
    <xf numFmtId="0" fontId="3" fillId="3" borderId="42" xfId="0" applyFont="1" applyFill="1" applyBorder="1" applyAlignment="1">
      <alignment vertical="center" wrapText="1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7DCC70A-6C1F-4A3C-A66B-FEF32B2B0E8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moyenne selon la puissance des moteurs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4.583333333333333E-2"/>
                  <c:y val="-6.018518518518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CA-4D4D-8810-FA7410C71813}"/>
                </c:ext>
              </c:extLst>
            </c:dLbl>
            <c:dLbl>
              <c:idx val="1"/>
              <c:layout>
                <c:manualLayout>
                  <c:x val="-4.583333333333333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CA-4D4D-8810-FA7410C71813}"/>
                </c:ext>
              </c:extLst>
            </c:dLbl>
            <c:dLbl>
              <c:idx val="2"/>
              <c:layout>
                <c:manualLayout>
                  <c:x val="-4.3055555555555555E-2"/>
                  <c:y val="-6.4814814814814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CA-4D4D-8810-FA7410C71813}"/>
                </c:ext>
              </c:extLst>
            </c:dLbl>
            <c:dLbl>
              <c:idx val="3"/>
              <c:layout>
                <c:manualLayout>
                  <c:x val="-4.5833333333333434E-2"/>
                  <c:y val="-7.407407407407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CA-4D4D-8810-FA7410C71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('Ecarts Vitesse|Pmot'!$H$4,'Ecarts Vitesse|Pmot'!$H$10,'Ecarts Vitesse|Pmot'!$H$16,'Ecarts Vitesse|Pmot'!$H$22)</c:f>
              <c:numCache>
                <c:formatCode>0.000</c:formatCode>
                <c:ptCount val="4"/>
                <c:pt idx="0">
                  <c:v>0.35626925846729995</c:v>
                </c:pt>
                <c:pt idx="1">
                  <c:v>0.30354690715700278</c:v>
                </c:pt>
                <c:pt idx="2">
                  <c:v>0.22537975274131244</c:v>
                </c:pt>
                <c:pt idx="3">
                  <c:v>6.2919625529745088E-2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A-4D4D-8810-FA7410C718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72284000"/>
        <c:axId val="472280720"/>
      </c:lineChart>
      <c:catAx>
        <c:axId val="4722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280720"/>
        <c:crosses val="autoZero"/>
        <c:auto val="1"/>
        <c:lblAlgn val="ctr"/>
        <c:lblOffset val="100"/>
        <c:noMultiLvlLbl val="0"/>
      </c:catAx>
      <c:valAx>
        <c:axId val="472280720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28400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mediane selon la puissance des moteurs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1059431524547842E-2"/>
                  <c:y val="-5.7347670250896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A4-4A3D-AA31-A4ECFE1B76FC}"/>
                </c:ext>
              </c:extLst>
            </c:dLbl>
            <c:dLbl>
              <c:idx val="1"/>
              <c:layout>
                <c:manualLayout>
                  <c:x val="-6.2446167097329891E-2"/>
                  <c:y val="-5.01792114695341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A4-4A3D-AA31-A4ECFE1B76FC}"/>
                </c:ext>
              </c:extLst>
            </c:dLbl>
            <c:dLbl>
              <c:idx val="2"/>
              <c:layout>
                <c:manualLayout>
                  <c:x val="-7.10594315245478E-2"/>
                  <c:y val="-7.16845878136200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A4-4A3D-AA31-A4ECFE1B76FC}"/>
                </c:ext>
              </c:extLst>
            </c:dLbl>
            <c:dLbl>
              <c:idx val="3"/>
              <c:layout>
                <c:manualLayout>
                  <c:x val="-7.10594315245478E-2"/>
                  <c:y val="-7.8853046594982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A4-4A3D-AA31-A4ECFE1B76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('Ecarts Vitesse|Pmot'!$H$5,'Ecarts Vitesse|Pmot'!$H$11,'Ecarts Vitesse|Pmot'!$H$17,'Ecarts Vitesse|Pmot'!$H$23)</c:f>
              <c:numCache>
                <c:formatCode>0.000</c:formatCode>
                <c:ptCount val="4"/>
                <c:pt idx="0">
                  <c:v>0.35714285714285715</c:v>
                </c:pt>
                <c:pt idx="1">
                  <c:v>0.30864197530864196</c:v>
                </c:pt>
                <c:pt idx="2">
                  <c:v>0.2252252252252252</c:v>
                </c:pt>
                <c:pt idx="3">
                  <c:v>6.1881188118811881E-2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4-4A3D-AA31-A4ECFE1B76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63751616"/>
        <c:axId val="263753256"/>
      </c:lineChart>
      <c:catAx>
        <c:axId val="2637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3753256"/>
        <c:crosses val="autoZero"/>
        <c:auto val="1"/>
        <c:lblAlgn val="ctr"/>
        <c:lblOffset val="100"/>
        <c:noMultiLvlLbl val="0"/>
      </c:catAx>
      <c:valAx>
        <c:axId val="26375325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37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Variance de la vitesse selon la puissance des moteurs</a:t>
            </a:r>
          </a:p>
        </c:rich>
      </c:tx>
      <c:layout>
        <c:manualLayout>
          <c:xMode val="edge"/>
          <c:yMode val="edge"/>
          <c:x val="0.11124468751029552"/>
          <c:y val="4.1841004184100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9.832635983263599E-2"/>
                  <c:y val="-6.97350069735006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2050209205020925E-2"/>
                      <c:h val="0.104498182497062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CA9-4C08-A98E-9B1BD2A67ECE}"/>
                </c:ext>
              </c:extLst>
            </c:dLbl>
            <c:dLbl>
              <c:idx val="1"/>
              <c:layout>
                <c:manualLayout>
                  <c:x val="-6.9037656903765773E-2"/>
                  <c:y val="-6.2761506276150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A9-4C08-A98E-9B1BD2A67ECE}"/>
                </c:ext>
              </c:extLst>
            </c:dLbl>
            <c:dLbl>
              <c:idx val="2"/>
              <c:layout>
                <c:manualLayout>
                  <c:x val="-6.903765690376569E-2"/>
                  <c:y val="-6.9735006973500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A9-4C08-A98E-9B1BD2A67ECE}"/>
                </c:ext>
              </c:extLst>
            </c:dLbl>
            <c:dLbl>
              <c:idx val="3"/>
              <c:layout>
                <c:manualLayout>
                  <c:x val="-6.903765690376569E-2"/>
                  <c:y val="-6.9735006973500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A9-4C08-A98E-9B1BD2A67E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('Ecarts Vitesse|Pmot'!$H$6,'Ecarts Vitesse|Pmot'!$H$12,'Ecarts Vitesse|Pmot'!$H$18,'Ecarts Vitesse|Pmot'!$H$24)</c:f>
              <c:numCache>
                <c:formatCode>0.000</c:formatCode>
                <c:ptCount val="4"/>
                <c:pt idx="0">
                  <c:v>8.4685752220300156E-2</c:v>
                </c:pt>
                <c:pt idx="1">
                  <c:v>0.12822829249914144</c:v>
                </c:pt>
                <c:pt idx="2">
                  <c:v>0.11567427401624647</c:v>
                </c:pt>
                <c:pt idx="3">
                  <c:v>6.2362088416449774E-2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9-4C08-A98E-9B1BD2A67E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87297352"/>
        <c:axId val="287299976"/>
      </c:lineChart>
      <c:catAx>
        <c:axId val="28729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99976"/>
        <c:crosses val="autoZero"/>
        <c:auto val="1"/>
        <c:lblAlgn val="ctr"/>
        <c:lblOffset val="100"/>
        <c:noMultiLvlLbl val="0"/>
      </c:catAx>
      <c:valAx>
        <c:axId val="28729997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9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Ecart type de la vitesse selon la puissance des moteurs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4978577549271633E-2"/>
                  <c:y val="-7.8548986003998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1F-4C20-9529-BAE157110C76}"/>
                </c:ext>
              </c:extLst>
            </c:dLbl>
            <c:dLbl>
              <c:idx val="1"/>
              <c:layout>
                <c:manualLayout>
                  <c:x val="-7.0694087403598976E-2"/>
                  <c:y val="-4.9985718366181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1F-4C20-9529-BAE157110C76}"/>
                </c:ext>
              </c:extLst>
            </c:dLbl>
            <c:dLbl>
              <c:idx val="2"/>
              <c:layout>
                <c:manualLayout>
                  <c:x val="-7.0694087403598893E-2"/>
                  <c:y val="-6.426735218509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1F-4C20-9529-BAE157110C76}"/>
                </c:ext>
              </c:extLst>
            </c:dLbl>
            <c:dLbl>
              <c:idx val="3"/>
              <c:layout>
                <c:manualLayout>
                  <c:x val="-7.0694087403598976E-2"/>
                  <c:y val="-8.56898029134532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1F-4C20-9529-BAE157110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('Ecarts Vitesse|Pmot'!$H$7,'Ecarts Vitesse|Pmot'!$H$13,'Ecarts Vitesse|Pmot'!$H$19,'Ecarts Vitesse|Pmot'!$H$25)</c:f>
              <c:numCache>
                <c:formatCode>0.000</c:formatCode>
                <c:ptCount val="4"/>
                <c:pt idx="0">
                  <c:v>7.1716766291180737E-3</c:v>
                </c:pt>
                <c:pt idx="1">
                  <c:v>1.6442494997245375E-2</c:v>
                </c:pt>
                <c:pt idx="2">
                  <c:v>1.3380537669185674E-2</c:v>
                </c:pt>
                <c:pt idx="3">
                  <c:v>3.8890300716610993E-3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F-4C20-9529-BAE157110C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12070552"/>
        <c:axId val="612072192"/>
      </c:lineChart>
      <c:catAx>
        <c:axId val="61207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072192"/>
        <c:crosses val="autoZero"/>
        <c:auto val="1"/>
        <c:lblAlgn val="ctr"/>
        <c:lblOffset val="100"/>
        <c:noMultiLvlLbl val="0"/>
      </c:catAx>
      <c:valAx>
        <c:axId val="61207219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07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273148148148151"/>
          <c:w val="0.89019685039370078"/>
          <c:h val="0.71523950131233593"/>
        </c:manualLayout>
      </c:layout>
      <c:lineChart>
        <c:grouping val="standard"/>
        <c:varyColors val="0"/>
        <c:ser>
          <c:idx val="0"/>
          <c:order val="0"/>
          <c:tx>
            <c:strRef>
              <c:f>'Ecarts ωRoue|Pmot'!$C$2</c:f>
              <c:strCache>
                <c:ptCount val="1"/>
                <c:pt idx="0">
                  <c:v>Vitesse de rotation (en trs/min)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3722222222222234E-2"/>
                  <c:y val="-6.0185185185185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BE-4CBA-AC76-2DF96F7A2432}"/>
                </c:ext>
              </c:extLst>
            </c:dLbl>
            <c:dLbl>
              <c:idx val="1"/>
              <c:layout>
                <c:manualLayout>
                  <c:x val="-4.5388888888888888E-2"/>
                  <c:y val="-7.4074074074074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BE-4CBA-AC76-2DF96F7A2432}"/>
                </c:ext>
              </c:extLst>
            </c:dLbl>
            <c:dLbl>
              <c:idx val="2"/>
              <c:layout>
                <c:manualLayout>
                  <c:x val="-5.0944444444444445E-2"/>
                  <c:y val="-6.4814814814814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BE-4CBA-AC76-2DF96F7A2432}"/>
                </c:ext>
              </c:extLst>
            </c:dLbl>
            <c:dLbl>
              <c:idx val="3"/>
              <c:layout>
                <c:manualLayout>
                  <c:x val="-5.9277777777777776E-2"/>
                  <c:y val="-6.4814814814814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BE-4CBA-AC76-2DF96F7A2432}"/>
                </c:ext>
              </c:extLst>
            </c:dLbl>
            <c:dLbl>
              <c:idx val="4"/>
              <c:layout>
                <c:manualLayout>
                  <c:x val="-5.0944444444444445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BE-4CBA-AC76-2DF96F7A2432}"/>
                </c:ext>
              </c:extLst>
            </c:dLbl>
            <c:dLbl>
              <c:idx val="5"/>
              <c:layout>
                <c:manualLayout>
                  <c:x val="-5.372222222222222E-2"/>
                  <c:y val="-6.4814814814814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BE-4CBA-AC76-2DF96F7A2432}"/>
                </c:ext>
              </c:extLst>
            </c:dLbl>
            <c:dLbl>
              <c:idx val="6"/>
              <c:layout>
                <c:manualLayout>
                  <c:x val="-4.2611111111111113E-2"/>
                  <c:y val="-5.0925925925925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BE-4CBA-AC76-2DF96F7A2432}"/>
                </c:ext>
              </c:extLst>
            </c:dLbl>
            <c:dLbl>
              <c:idx val="7"/>
              <c:layout>
                <c:manualLayout>
                  <c:x val="-4.2611111111111113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BE-4CBA-AC76-2DF96F7A2432}"/>
                </c:ext>
              </c:extLst>
            </c:dLbl>
            <c:dLbl>
              <c:idx val="8"/>
              <c:layout>
                <c:manualLayout>
                  <c:x val="-3.3500000000000099E-2"/>
                  <c:y val="-7.407407407407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1BE-4CBA-AC76-2DF96F7A2432}"/>
                </c:ext>
              </c:extLst>
            </c:dLbl>
            <c:dLbl>
              <c:idx val="9"/>
              <c:layout>
                <c:manualLayout>
                  <c:x val="-2.9944444444444444E-2"/>
                  <c:y val="-0.115740740740740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1BE-4CBA-AC76-2DF96F7A24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'Ecarts ωRoue|Pmot'!$B$3:$B$12</c:f>
              <c:numCache>
                <c:formatCode>0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cat>
          <c:val>
            <c:numRef>
              <c:f>'Ecarts ωRoue|Pmot'!$C$3:$C$12</c:f>
              <c:numCache>
                <c:formatCode>0</c:formatCode>
                <c:ptCount val="10"/>
                <c:pt idx="0">
                  <c:v>161</c:v>
                </c:pt>
                <c:pt idx="1">
                  <c:v>154</c:v>
                </c:pt>
                <c:pt idx="2">
                  <c:v>145</c:v>
                </c:pt>
                <c:pt idx="3">
                  <c:v>140</c:v>
                </c:pt>
                <c:pt idx="4">
                  <c:v>137</c:v>
                </c:pt>
                <c:pt idx="5">
                  <c:v>132</c:v>
                </c:pt>
                <c:pt idx="6">
                  <c:v>125</c:v>
                </c:pt>
                <c:pt idx="7">
                  <c:v>109</c:v>
                </c:pt>
                <c:pt idx="8">
                  <c:v>72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E-4CBA-AC76-2DF96F7A24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13217976"/>
        <c:axId val="613218304"/>
      </c:lineChart>
      <c:catAx>
        <c:axId val="6132179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218304"/>
        <c:crosses val="autoZero"/>
        <c:auto val="1"/>
        <c:lblAlgn val="ctr"/>
        <c:lblOffset val="100"/>
        <c:noMultiLvlLbl val="0"/>
      </c:catAx>
      <c:valAx>
        <c:axId val="6132183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21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'Ecarts ωRoue|Pmot'!$D$2</c:f>
              <c:strCache>
                <c:ptCount val="1"/>
                <c:pt idx="0">
                  <c:v>Vitesse de rotation (rad/sec)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6722222222222219E-2"/>
                  <c:y val="-0.101851851851851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F5-452B-9A86-295CD3ECE4AE}"/>
                </c:ext>
              </c:extLst>
            </c:dLbl>
            <c:dLbl>
              <c:idx val="1"/>
              <c:layout>
                <c:manualLayout>
                  <c:x val="-8.3122141732283494E-2"/>
                  <c:y val="-5.8302460996203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F5-452B-9A86-295CD3ECE4AE}"/>
                </c:ext>
              </c:extLst>
            </c:dLbl>
            <c:dLbl>
              <c:idx val="2"/>
              <c:layout>
                <c:manualLayout>
                  <c:x val="-6.2833333333333338E-2"/>
                  <c:y val="-0.125000000000000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F5-452B-9A86-295CD3ECE4AE}"/>
                </c:ext>
              </c:extLst>
            </c:dLbl>
            <c:dLbl>
              <c:idx val="3"/>
              <c:layout>
                <c:manualLayout>
                  <c:x val="-6.283333333333338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F5-452B-9A86-295CD3ECE4AE}"/>
                </c:ext>
              </c:extLst>
            </c:dLbl>
            <c:dLbl>
              <c:idx val="4"/>
              <c:layout>
                <c:manualLayout>
                  <c:x val="-5.7277777777777775E-2"/>
                  <c:y val="-0.143518518518518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F5-452B-9A86-295CD3ECE4AE}"/>
                </c:ext>
              </c:extLst>
            </c:dLbl>
            <c:dLbl>
              <c:idx val="5"/>
              <c:layout>
                <c:manualLayout>
                  <c:x val="-2.6722222222222224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F5-452B-9A86-295CD3ECE4AE}"/>
                </c:ext>
              </c:extLst>
            </c:dLbl>
            <c:dLbl>
              <c:idx val="6"/>
              <c:layout>
                <c:manualLayout>
                  <c:x val="-2.1166666666666667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F5-452B-9A86-295CD3ECE4AE}"/>
                </c:ext>
              </c:extLst>
            </c:dLbl>
            <c:dLbl>
              <c:idx val="7"/>
              <c:layout>
                <c:manualLayout>
                  <c:x val="-1.5611111111111213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F5-452B-9A86-295CD3ECE4AE}"/>
                </c:ext>
              </c:extLst>
            </c:dLbl>
            <c:dLbl>
              <c:idx val="8"/>
              <c:layout>
                <c:manualLayout>
                  <c:x val="-2.3166666666666665E-2"/>
                  <c:y val="-2.7777777777777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F5-452B-9A86-295CD3ECE4AE}"/>
                </c:ext>
              </c:extLst>
            </c:dLbl>
            <c:dLbl>
              <c:idx val="9"/>
              <c:layout>
                <c:manualLayout>
                  <c:x val="-4.775809273840974E-3"/>
                  <c:y val="-4.62962962962964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F5-452B-9A86-295CD3ECE4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'Ecarts ωRoue|Pmot'!$B$3:$B$12</c:f>
              <c:numCache>
                <c:formatCode>0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cat>
          <c:val>
            <c:numRef>
              <c:f>'Ecarts ωRoue|Pmot'!$D$3:$D$12</c:f>
              <c:numCache>
                <c:formatCode>0.000</c:formatCode>
                <c:ptCount val="10"/>
                <c:pt idx="0">
                  <c:v>1537.433155080214</c:v>
                </c:pt>
                <c:pt idx="1">
                  <c:v>1470.5882352941178</c:v>
                </c:pt>
                <c:pt idx="2">
                  <c:v>1384.6447669977083</c:v>
                </c:pt>
                <c:pt idx="3">
                  <c:v>1336.8983957219252</c:v>
                </c:pt>
                <c:pt idx="4">
                  <c:v>1308.2505729564555</c:v>
                </c:pt>
                <c:pt idx="5">
                  <c:v>1260.5042016806724</c:v>
                </c:pt>
                <c:pt idx="6">
                  <c:v>1193.659281894576</c:v>
                </c:pt>
                <c:pt idx="7">
                  <c:v>1040.8708938120703</c:v>
                </c:pt>
                <c:pt idx="8">
                  <c:v>687.54774637127582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5-452B-9A86-295CD3ECE4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11437760"/>
        <c:axId val="611434152"/>
      </c:lineChart>
      <c:catAx>
        <c:axId val="6114377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1434152"/>
        <c:crosses val="autoZero"/>
        <c:auto val="1"/>
        <c:lblAlgn val="ctr"/>
        <c:lblOffset val="100"/>
        <c:noMultiLvlLbl val="0"/>
      </c:catAx>
      <c:valAx>
        <c:axId val="61143415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143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145627</xdr:colOff>
      <xdr:row>2</xdr:row>
      <xdr:rowOff>0</xdr:rowOff>
    </xdr:from>
    <xdr:to>
      <xdr:col>12</xdr:col>
      <xdr:colOff>785707</xdr:colOff>
      <xdr:row>11</xdr:row>
      <xdr:rowOff>164592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728BF96-7D34-4784-9B84-6D778F775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205740</xdr:colOff>
      <xdr:row>12</xdr:row>
      <xdr:rowOff>179070</xdr:rowOff>
    </xdr:from>
    <xdr:to>
      <xdr:col>12</xdr:col>
      <xdr:colOff>777240</xdr:colOff>
      <xdr:row>22</xdr:row>
      <xdr:rowOff>182880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936F9CC-979D-4839-8966-5E98D6ADF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129540</xdr:colOff>
      <xdr:row>2</xdr:row>
      <xdr:rowOff>0</xdr:rowOff>
    </xdr:from>
    <xdr:to>
      <xdr:col>16</xdr:col>
      <xdr:colOff>787400</xdr:colOff>
      <xdr:row>11</xdr:row>
      <xdr:rowOff>175260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6AAB538-EECA-419C-AD36-74455E58D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198120</xdr:colOff>
      <xdr:row>13</xdr:row>
      <xdr:rowOff>3810</xdr:rowOff>
    </xdr:from>
    <xdr:to>
      <xdr:col>16</xdr:col>
      <xdr:colOff>784860</xdr:colOff>
      <xdr:row>23</xdr:row>
      <xdr:rowOff>14478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552D2B3F-97CF-4326-BF58-1A2E4DD41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140970</xdr:rowOff>
    </xdr:from>
    <xdr:to>
      <xdr:col>13</xdr:col>
      <xdr:colOff>784860</xdr:colOff>
      <xdr:row>14</xdr:row>
      <xdr:rowOff>78486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19D3E77-1341-4B68-B545-60638BA21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784860</xdr:colOff>
      <xdr:row>15</xdr:row>
      <xdr:rowOff>80010</xdr:rowOff>
    </xdr:from>
    <xdr:to>
      <xdr:col>13</xdr:col>
      <xdr:colOff>791210</xdr:colOff>
      <xdr:row>28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12BC311-4C1D-480A-91F8-847DB3DD2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6</xdr:row>
      <xdr:rowOff>102870</xdr:rowOff>
    </xdr:from>
    <xdr:ext cx="191014" cy="2755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15E5D83D-827F-4C1F-8629-AC58F183E86F}"/>
                </a:ext>
              </a:extLst>
            </xdr:cNvPr>
            <xdr:cNvSpPr txBox="1"/>
          </xdr:nvSpPr>
          <xdr:spPr>
            <a:xfrm>
              <a:off x="1866900" y="1245870"/>
              <a:ext cx="191014" cy="275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groupChr>
                      <m:groupChrPr>
                        <m:chr m:val="→"/>
                        <m:pos m:val="top"/>
                        <m:ctrlPr>
                          <a:rPr lang="fr-FR" sz="1400" i="1">
                            <a:latin typeface="Cambria Math" panose="02040503050406030204" pitchFamily="18" charset="0"/>
                          </a:rPr>
                        </m:ctrlPr>
                      </m:groupChrPr>
                      <m:e>
                        <m:r>
                          <m:rPr>
                            <m:brk m:alnAt="1"/>
                          </m:rPr>
                          <a:rPr lang="fr-FR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groupChr>
                  </m:oMath>
                </m:oMathPara>
              </a14:m>
              <a:endParaRPr lang="fr-FR" sz="1400"/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15E5D83D-827F-4C1F-8629-AC58F183E86F}"/>
                </a:ext>
              </a:extLst>
            </xdr:cNvPr>
            <xdr:cNvSpPr txBox="1"/>
          </xdr:nvSpPr>
          <xdr:spPr>
            <a:xfrm>
              <a:off x="1866900" y="1245870"/>
              <a:ext cx="191014" cy="275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400" i="0">
                  <a:latin typeface="Cambria Math" panose="02040503050406030204" pitchFamily="18" charset="0"/>
                </a:rPr>
                <a:t>→</a:t>
              </a:r>
              <a:r>
                <a:rPr lang="fr-FR" sz="1400" b="0" i="0">
                  <a:latin typeface="Cambria Math" panose="02040503050406030204" pitchFamily="18" charset="0"/>
                </a:rPr>
                <a:t>┬𝑉</a:t>
              </a:r>
              <a:endParaRPr lang="fr-FR" sz="1400"/>
            </a:p>
          </xdr:txBody>
        </xdr:sp>
      </mc:Fallback>
    </mc:AlternateContent>
    <xdr:clientData/>
  </xdr:oneCellAnchor>
  <xdr:oneCellAnchor>
    <xdr:from>
      <xdr:col>6</xdr:col>
      <xdr:colOff>7620</xdr:colOff>
      <xdr:row>7</xdr:row>
      <xdr:rowOff>140970</xdr:rowOff>
    </xdr:from>
    <xdr:ext cx="191014" cy="275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7A9F4225-991F-4061-8F8C-938ACFBBC1E1}"/>
                </a:ext>
              </a:extLst>
            </xdr:cNvPr>
            <xdr:cNvSpPr txBox="1"/>
          </xdr:nvSpPr>
          <xdr:spPr>
            <a:xfrm>
              <a:off x="2095500" y="1474470"/>
              <a:ext cx="191014" cy="275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groupChr>
                      <m:groupChrPr>
                        <m:chr m:val="→"/>
                        <m:pos m:val="top"/>
                        <m:ctrlPr>
                          <a:rPr lang="fr-FR" sz="1400" i="1">
                            <a:latin typeface="Cambria Math" panose="02040503050406030204" pitchFamily="18" charset="0"/>
                          </a:rPr>
                        </m:ctrlPr>
                      </m:groupChrPr>
                      <m:e>
                        <m:r>
                          <m:rPr>
                            <m:brk m:alnAt="1"/>
                          </m:rPr>
                          <a:rPr lang="fr-FR" sz="14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groupChr>
                  </m:oMath>
                </m:oMathPara>
              </a14:m>
              <a:endParaRPr lang="fr-FR" sz="1400"/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7A9F4225-991F-4061-8F8C-938ACFBBC1E1}"/>
                </a:ext>
              </a:extLst>
            </xdr:cNvPr>
            <xdr:cNvSpPr txBox="1"/>
          </xdr:nvSpPr>
          <xdr:spPr>
            <a:xfrm>
              <a:off x="2095500" y="1474470"/>
              <a:ext cx="191014" cy="275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400" i="0">
                  <a:latin typeface="Cambria Math" panose="02040503050406030204" pitchFamily="18" charset="0"/>
                </a:rPr>
                <a:t>→</a:t>
              </a:r>
              <a:r>
                <a:rPr lang="fr-FR" sz="1400" b="0" i="0">
                  <a:latin typeface="Cambria Math" panose="02040503050406030204" pitchFamily="18" charset="0"/>
                </a:rPr>
                <a:t>┬𝑈</a:t>
              </a:r>
              <a:endParaRPr lang="fr-FR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8291-F361-406C-94E3-6A10E03D39CE}">
  <dimension ref="B1:R20"/>
  <sheetViews>
    <sheetView workbookViewId="0">
      <selection activeCell="F17" sqref="F17"/>
    </sheetView>
  </sheetViews>
  <sheetFormatPr baseColWidth="10" defaultRowHeight="14.4" x14ac:dyDescent="0.3"/>
  <cols>
    <col min="1" max="1" width="2.77734375" style="4" customWidth="1"/>
    <col min="2" max="4" width="11.5546875" style="4"/>
    <col min="5" max="5" width="0.21875" style="4" customWidth="1"/>
    <col min="6" max="6" width="11.5546875" style="4"/>
    <col min="7" max="7" width="13.44140625" style="4" bestFit="1" customWidth="1"/>
    <col min="8" max="8" width="3.77734375" style="4" customWidth="1"/>
    <col min="9" max="9" width="11.5546875" style="4"/>
    <col min="10" max="10" width="12.77734375" style="4" bestFit="1" customWidth="1"/>
    <col min="11" max="11" width="11.6640625" style="4" bestFit="1" customWidth="1"/>
    <col min="12" max="12" width="11.5546875" style="4"/>
    <col min="13" max="13" width="0.21875" style="4" customWidth="1"/>
    <col min="14" max="14" width="11.5546875" style="4"/>
    <col min="15" max="15" width="13.44140625" style="4" bestFit="1" customWidth="1"/>
    <col min="16" max="16" width="4.44140625" style="4" customWidth="1"/>
    <col min="17" max="17" width="2.77734375" style="4" bestFit="1" customWidth="1"/>
    <col min="18" max="18" width="16.77734375" style="4" bestFit="1" customWidth="1"/>
    <col min="19" max="16384" width="11.5546875" style="4"/>
  </cols>
  <sheetData>
    <row r="1" spans="2:18" ht="15" thickBot="1" x14ac:dyDescent="0.35"/>
    <row r="2" spans="2:18" ht="15" thickBot="1" x14ac:dyDescent="0.35">
      <c r="B2" s="41" t="s">
        <v>0</v>
      </c>
      <c r="C2" s="42" t="s">
        <v>1</v>
      </c>
      <c r="D2" s="41" t="s">
        <v>2</v>
      </c>
      <c r="E2" s="41"/>
      <c r="F2" s="41" t="s">
        <v>21</v>
      </c>
      <c r="G2" s="41" t="s">
        <v>4</v>
      </c>
      <c r="H2" s="40"/>
      <c r="I2" s="47" t="s">
        <v>0</v>
      </c>
      <c r="J2" s="39" t="s">
        <v>10</v>
      </c>
      <c r="K2" s="48" t="s">
        <v>11</v>
      </c>
      <c r="L2" s="39" t="s">
        <v>2</v>
      </c>
      <c r="M2" s="39"/>
      <c r="N2" s="39" t="s">
        <v>3</v>
      </c>
      <c r="O2" s="39" t="s">
        <v>4</v>
      </c>
    </row>
    <row r="3" spans="2:18" x14ac:dyDescent="0.3">
      <c r="B3" s="104">
        <v>0</v>
      </c>
      <c r="C3" s="99">
        <v>0</v>
      </c>
      <c r="D3" s="99">
        <v>0</v>
      </c>
      <c r="E3" s="2"/>
      <c r="F3" s="43">
        <v>0</v>
      </c>
      <c r="G3" s="63" t="s">
        <v>5</v>
      </c>
      <c r="H3" s="37"/>
      <c r="I3" s="99">
        <v>0</v>
      </c>
      <c r="J3" s="99">
        <v>0</v>
      </c>
      <c r="K3" s="102">
        <v>0</v>
      </c>
      <c r="L3" s="99">
        <v>0</v>
      </c>
      <c r="M3" s="2"/>
      <c r="N3" s="49">
        <v>1</v>
      </c>
      <c r="O3" s="64" t="s">
        <v>6</v>
      </c>
    </row>
    <row r="4" spans="2:18" ht="15" thickBot="1" x14ac:dyDescent="0.35">
      <c r="B4" s="105">
        <v>0</v>
      </c>
      <c r="C4" s="100">
        <v>0</v>
      </c>
      <c r="D4" s="45">
        <v>1</v>
      </c>
      <c r="E4" s="1"/>
      <c r="F4" s="44">
        <v>0</v>
      </c>
      <c r="G4" s="62" t="s">
        <v>5</v>
      </c>
      <c r="H4" s="37"/>
      <c r="I4" s="100">
        <v>0</v>
      </c>
      <c r="J4" s="100">
        <v>0</v>
      </c>
      <c r="K4" s="103">
        <v>0</v>
      </c>
      <c r="L4" s="45">
        <v>1</v>
      </c>
      <c r="M4" s="1"/>
      <c r="N4" s="44">
        <v>0</v>
      </c>
      <c r="O4" s="60" t="s">
        <v>5</v>
      </c>
    </row>
    <row r="5" spans="2:18" ht="15" thickBot="1" x14ac:dyDescent="0.35">
      <c r="B5" s="105">
        <v>0</v>
      </c>
      <c r="C5" s="45">
        <v>1</v>
      </c>
      <c r="D5" s="100">
        <v>0</v>
      </c>
      <c r="E5" s="1"/>
      <c r="F5" s="45">
        <v>1</v>
      </c>
      <c r="G5" s="65" t="s">
        <v>6</v>
      </c>
      <c r="H5" s="37"/>
      <c r="I5" s="100">
        <v>0</v>
      </c>
      <c r="J5" s="100">
        <v>0</v>
      </c>
      <c r="K5" s="109">
        <v>1</v>
      </c>
      <c r="L5" s="100">
        <v>0</v>
      </c>
      <c r="M5" s="1"/>
      <c r="N5" s="45">
        <v>1</v>
      </c>
      <c r="O5" s="65" t="s">
        <v>13</v>
      </c>
      <c r="Q5" s="69" t="s">
        <v>6</v>
      </c>
      <c r="R5" s="70" t="s">
        <v>16</v>
      </c>
    </row>
    <row r="6" spans="2:18" ht="15" thickBot="1" x14ac:dyDescent="0.35">
      <c r="B6" s="106">
        <v>0</v>
      </c>
      <c r="C6" s="46">
        <v>1</v>
      </c>
      <c r="D6" s="46">
        <v>1</v>
      </c>
      <c r="E6" s="3"/>
      <c r="F6" s="46">
        <v>1</v>
      </c>
      <c r="G6" s="66" t="s">
        <v>7</v>
      </c>
      <c r="H6" s="37"/>
      <c r="I6" s="101">
        <v>0</v>
      </c>
      <c r="J6" s="101">
        <v>0</v>
      </c>
      <c r="K6" s="110">
        <v>1</v>
      </c>
      <c r="L6" s="46">
        <v>1</v>
      </c>
      <c r="M6" s="3"/>
      <c r="N6" s="46">
        <v>1</v>
      </c>
      <c r="O6" s="66" t="s">
        <v>15</v>
      </c>
      <c r="Q6" s="67" t="s">
        <v>14</v>
      </c>
      <c r="R6" s="70" t="s">
        <v>17</v>
      </c>
    </row>
    <row r="7" spans="2:18" ht="15" thickBot="1" x14ac:dyDescent="0.35">
      <c r="B7" s="107">
        <v>1</v>
      </c>
      <c r="C7" s="100">
        <v>0</v>
      </c>
      <c r="D7" s="100">
        <v>0</v>
      </c>
      <c r="E7" s="1"/>
      <c r="F7" s="44">
        <v>0</v>
      </c>
      <c r="G7" s="62" t="s">
        <v>5</v>
      </c>
      <c r="H7" s="37"/>
      <c r="I7" s="99">
        <v>0</v>
      </c>
      <c r="J7" s="49">
        <v>1</v>
      </c>
      <c r="K7" s="102">
        <v>0</v>
      </c>
      <c r="L7" s="99">
        <v>0</v>
      </c>
      <c r="M7" s="2"/>
      <c r="N7" s="49">
        <v>1</v>
      </c>
      <c r="O7" s="64" t="s">
        <v>12</v>
      </c>
      <c r="Q7" s="67" t="s">
        <v>15</v>
      </c>
      <c r="R7" s="70" t="s">
        <v>18</v>
      </c>
    </row>
    <row r="8" spans="2:18" ht="15" thickBot="1" x14ac:dyDescent="0.35">
      <c r="B8" s="107">
        <v>1</v>
      </c>
      <c r="C8" s="100">
        <v>0</v>
      </c>
      <c r="D8" s="45">
        <v>1</v>
      </c>
      <c r="E8" s="1"/>
      <c r="F8" s="44">
        <v>0</v>
      </c>
      <c r="G8" s="62" t="s">
        <v>5</v>
      </c>
      <c r="H8" s="37"/>
      <c r="I8" s="100">
        <v>0</v>
      </c>
      <c r="J8" s="45">
        <v>1</v>
      </c>
      <c r="K8" s="103">
        <v>0</v>
      </c>
      <c r="L8" s="45">
        <v>1</v>
      </c>
      <c r="M8" s="1"/>
      <c r="N8" s="44">
        <v>0</v>
      </c>
      <c r="O8" s="60" t="s">
        <v>5</v>
      </c>
      <c r="Q8" s="67" t="s">
        <v>12</v>
      </c>
      <c r="R8" s="70" t="s">
        <v>20</v>
      </c>
    </row>
    <row r="9" spans="2:18" ht="15" thickBot="1" x14ac:dyDescent="0.35">
      <c r="B9" s="107">
        <v>1</v>
      </c>
      <c r="C9" s="45">
        <v>1</v>
      </c>
      <c r="D9" s="100">
        <v>0</v>
      </c>
      <c r="E9" s="1"/>
      <c r="F9" s="45">
        <v>1</v>
      </c>
      <c r="G9" s="65" t="s">
        <v>8</v>
      </c>
      <c r="H9" s="37"/>
      <c r="I9" s="100">
        <v>0</v>
      </c>
      <c r="J9" s="45">
        <v>1</v>
      </c>
      <c r="K9" s="109">
        <v>1</v>
      </c>
      <c r="L9" s="100">
        <v>0</v>
      </c>
      <c r="M9" s="1"/>
      <c r="N9" s="44">
        <v>1</v>
      </c>
      <c r="O9" s="65" t="s">
        <v>6</v>
      </c>
      <c r="Q9" s="68" t="s">
        <v>13</v>
      </c>
      <c r="R9" s="70" t="s">
        <v>19</v>
      </c>
    </row>
    <row r="10" spans="2:18" ht="15" thickBot="1" x14ac:dyDescent="0.35">
      <c r="B10" s="108">
        <v>1</v>
      </c>
      <c r="C10" s="46">
        <v>1</v>
      </c>
      <c r="D10" s="46">
        <v>1</v>
      </c>
      <c r="E10" s="3"/>
      <c r="F10" s="46">
        <v>1</v>
      </c>
      <c r="G10" s="66" t="s">
        <v>9</v>
      </c>
      <c r="H10" s="37"/>
      <c r="I10" s="101">
        <v>0</v>
      </c>
      <c r="J10" s="46">
        <v>1</v>
      </c>
      <c r="K10" s="110">
        <v>1</v>
      </c>
      <c r="L10" s="46">
        <v>1</v>
      </c>
      <c r="M10" s="3"/>
      <c r="N10" s="50">
        <v>0</v>
      </c>
      <c r="O10" s="61" t="s">
        <v>5</v>
      </c>
    </row>
    <row r="11" spans="2:18" x14ac:dyDescent="0.3">
      <c r="B11" s="37"/>
      <c r="C11" s="37"/>
      <c r="D11" s="37"/>
      <c r="E11" s="37"/>
      <c r="F11" s="37"/>
      <c r="G11" s="37"/>
      <c r="H11" s="37"/>
      <c r="I11" s="49">
        <v>1</v>
      </c>
      <c r="J11" s="99">
        <v>0</v>
      </c>
      <c r="K11" s="102">
        <v>0</v>
      </c>
      <c r="L11" s="99">
        <v>0</v>
      </c>
      <c r="M11" s="2"/>
      <c r="N11" s="43">
        <v>0</v>
      </c>
      <c r="O11" s="63" t="s">
        <v>5</v>
      </c>
    </row>
    <row r="12" spans="2:18" ht="15" thickBot="1" x14ac:dyDescent="0.35">
      <c r="B12" s="37"/>
      <c r="C12" s="37"/>
      <c r="D12" s="37"/>
      <c r="E12" s="37"/>
      <c r="F12" s="37"/>
      <c r="G12" s="37"/>
      <c r="H12" s="37"/>
      <c r="I12" s="45">
        <v>1</v>
      </c>
      <c r="J12" s="100">
        <v>0</v>
      </c>
      <c r="K12" s="103">
        <v>0</v>
      </c>
      <c r="L12" s="45">
        <v>1</v>
      </c>
      <c r="M12" s="1"/>
      <c r="N12" s="44">
        <v>0</v>
      </c>
      <c r="O12" s="62" t="s">
        <v>5</v>
      </c>
    </row>
    <row r="13" spans="2:18" ht="15" thickBot="1" x14ac:dyDescent="0.35">
      <c r="C13" s="129" t="s">
        <v>63</v>
      </c>
      <c r="D13" s="130"/>
      <c r="E13" s="130"/>
      <c r="F13" s="131"/>
      <c r="G13" s="37"/>
      <c r="H13" s="37"/>
      <c r="I13" s="45">
        <v>1</v>
      </c>
      <c r="J13" s="100">
        <v>0</v>
      </c>
      <c r="K13" s="109">
        <v>1</v>
      </c>
      <c r="L13" s="100">
        <v>0</v>
      </c>
      <c r="M13" s="1"/>
      <c r="N13" s="44">
        <v>0</v>
      </c>
      <c r="O13" s="62" t="s">
        <v>5</v>
      </c>
    </row>
    <row r="14" spans="2:18" ht="15" thickBot="1" x14ac:dyDescent="0.35">
      <c r="E14" s="37"/>
      <c r="F14" s="37"/>
      <c r="G14" s="37"/>
      <c r="H14" s="37"/>
      <c r="I14" s="46">
        <v>1</v>
      </c>
      <c r="J14" s="101">
        <v>0</v>
      </c>
      <c r="K14" s="110">
        <v>1</v>
      </c>
      <c r="L14" s="46">
        <v>1</v>
      </c>
      <c r="M14" s="3"/>
      <c r="N14" s="50">
        <v>0</v>
      </c>
      <c r="O14" s="61" t="s">
        <v>5</v>
      </c>
    </row>
    <row r="15" spans="2:18" x14ac:dyDescent="0.3">
      <c r="E15" s="37"/>
      <c r="F15" s="37"/>
      <c r="G15" s="37"/>
      <c r="H15" s="37"/>
      <c r="I15" s="49">
        <v>1</v>
      </c>
      <c r="J15" s="49">
        <v>1</v>
      </c>
      <c r="K15" s="102">
        <v>0</v>
      </c>
      <c r="L15" s="99">
        <v>0</v>
      </c>
      <c r="M15" s="2"/>
      <c r="N15" s="49">
        <v>1</v>
      </c>
      <c r="O15" s="64" t="s">
        <v>14</v>
      </c>
    </row>
    <row r="16" spans="2:18" x14ac:dyDescent="0.3">
      <c r="E16" s="37"/>
      <c r="F16" s="37"/>
      <c r="G16" s="37"/>
      <c r="H16" s="37"/>
      <c r="I16" s="45">
        <v>1</v>
      </c>
      <c r="J16" s="45">
        <v>1</v>
      </c>
      <c r="K16" s="103">
        <v>0</v>
      </c>
      <c r="L16" s="45">
        <v>1</v>
      </c>
      <c r="M16" s="1"/>
      <c r="N16" s="44">
        <v>0</v>
      </c>
      <c r="O16" s="62" t="s">
        <v>5</v>
      </c>
    </row>
    <row r="17" spans="2:15" x14ac:dyDescent="0.3">
      <c r="E17" s="37"/>
      <c r="F17" s="37"/>
      <c r="G17" s="37"/>
      <c r="H17" s="37"/>
      <c r="I17" s="45">
        <v>1</v>
      </c>
      <c r="J17" s="45">
        <v>1</v>
      </c>
      <c r="K17" s="109">
        <v>1</v>
      </c>
      <c r="L17" s="100">
        <v>0</v>
      </c>
      <c r="M17" s="1"/>
      <c r="N17" s="44">
        <v>0</v>
      </c>
      <c r="O17" s="62" t="s">
        <v>5</v>
      </c>
    </row>
    <row r="18" spans="2:15" ht="15" thickBot="1" x14ac:dyDescent="0.35">
      <c r="B18" s="37"/>
      <c r="C18" s="37"/>
      <c r="D18" s="37"/>
      <c r="E18" s="37"/>
      <c r="F18" s="37"/>
      <c r="G18" s="37"/>
      <c r="H18" s="37"/>
      <c r="I18" s="46">
        <v>1</v>
      </c>
      <c r="J18" s="46">
        <v>1</v>
      </c>
      <c r="K18" s="110">
        <v>1</v>
      </c>
      <c r="L18" s="46">
        <v>1</v>
      </c>
      <c r="M18" s="3"/>
      <c r="N18" s="46">
        <v>1</v>
      </c>
      <c r="O18" s="66" t="s">
        <v>9</v>
      </c>
    </row>
    <row r="19" spans="2:15" ht="15" thickBot="1" x14ac:dyDescent="0.35">
      <c r="L19" s="1"/>
      <c r="M19" s="1"/>
      <c r="N19" s="38"/>
    </row>
    <row r="20" spans="2:15" ht="15" thickBot="1" x14ac:dyDescent="0.35">
      <c r="J20" s="132" t="s">
        <v>27</v>
      </c>
      <c r="K20" s="133"/>
      <c r="L20" s="133"/>
      <c r="M20" s="133"/>
      <c r="N20" s="134"/>
    </row>
  </sheetData>
  <mergeCells count="2">
    <mergeCell ref="C13:F13"/>
    <mergeCell ref="J20:N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2B6D-11FF-4371-B2AD-D0B610D70E92}">
  <dimension ref="B1:L31"/>
  <sheetViews>
    <sheetView zoomScale="90" zoomScaleNormal="90" workbookViewId="0">
      <selection activeCell="D12" sqref="D12"/>
    </sheetView>
  </sheetViews>
  <sheetFormatPr baseColWidth="10" defaultRowHeight="14.4" x14ac:dyDescent="0.3"/>
  <cols>
    <col min="1" max="1" width="2.77734375" style="4" customWidth="1"/>
    <col min="2" max="2" width="30.21875" style="4" bestFit="1" customWidth="1"/>
    <col min="3" max="3" width="20.21875" style="4" bestFit="1" customWidth="1"/>
    <col min="4" max="4" width="15.44140625" style="4" bestFit="1" customWidth="1"/>
    <col min="5" max="5" width="16.109375" style="4" bestFit="1" customWidth="1"/>
    <col min="6" max="6" width="2.21875" style="4" customWidth="1"/>
    <col min="7" max="16384" width="11.5546875" style="4"/>
  </cols>
  <sheetData>
    <row r="1" spans="2:9" ht="15" thickBot="1" x14ac:dyDescent="0.35"/>
    <row r="2" spans="2:9" ht="15" thickBot="1" x14ac:dyDescent="0.35">
      <c r="B2" s="51" t="s">
        <v>43</v>
      </c>
      <c r="C2" s="51" t="s">
        <v>35</v>
      </c>
      <c r="D2" s="52" t="s">
        <v>28</v>
      </c>
      <c r="E2" s="51" t="s">
        <v>29</v>
      </c>
    </row>
    <row r="3" spans="2:9" ht="15" thickBot="1" x14ac:dyDescent="0.35">
      <c r="B3" s="25" t="s">
        <v>30</v>
      </c>
      <c r="C3" s="26">
        <v>2.84</v>
      </c>
      <c r="D3" s="16">
        <f>1/C3</f>
        <v>0.35211267605633806</v>
      </c>
      <c r="E3" s="16">
        <f>D3*3.6</f>
        <v>1.267605633802817</v>
      </c>
      <c r="H3" s="51" t="s">
        <v>36</v>
      </c>
      <c r="I3" s="51" t="s">
        <v>37</v>
      </c>
    </row>
    <row r="4" spans="2:9" ht="15" thickBot="1" x14ac:dyDescent="0.35">
      <c r="B4" s="27" t="s">
        <v>30</v>
      </c>
      <c r="C4" s="28">
        <v>2.8</v>
      </c>
      <c r="D4" s="19">
        <f t="shared" ref="D4:D7" si="0">1/C4</f>
        <v>0.35714285714285715</v>
      </c>
      <c r="E4" s="19">
        <f>D4*3.6</f>
        <v>1.2857142857142858</v>
      </c>
      <c r="G4" s="51" t="s">
        <v>31</v>
      </c>
      <c r="H4" s="16">
        <f>AVERAGE(D3:D7)</f>
        <v>0.35626925846729995</v>
      </c>
      <c r="I4" s="16">
        <f>AVERAGE(E3:E7)</f>
        <v>1.2825693304822796</v>
      </c>
    </row>
    <row r="5" spans="2:9" ht="15" thickBot="1" x14ac:dyDescent="0.35">
      <c r="B5" s="27" t="s">
        <v>30</v>
      </c>
      <c r="C5" s="28">
        <v>2.72</v>
      </c>
      <c r="D5" s="19">
        <f t="shared" si="0"/>
        <v>0.36764705882352938</v>
      </c>
      <c r="E5" s="19">
        <f t="shared" ref="E5:E7" si="1">D5*3.6</f>
        <v>1.3235294117647058</v>
      </c>
      <c r="G5" s="51" t="s">
        <v>32</v>
      </c>
      <c r="H5" s="19">
        <f>MEDIAN(D3,D4,D5,D6,D7)</f>
        <v>0.35714285714285715</v>
      </c>
      <c r="I5" s="19">
        <f>MEDIAN(E3,E4,E5,E6,E7)</f>
        <v>1.2857142857142858</v>
      </c>
    </row>
    <row r="6" spans="2:9" ht="15" thickBot="1" x14ac:dyDescent="0.35">
      <c r="B6" s="27" t="s">
        <v>30</v>
      </c>
      <c r="C6" s="28">
        <v>2.79</v>
      </c>
      <c r="D6" s="19">
        <f t="shared" si="0"/>
        <v>0.35842293906810035</v>
      </c>
      <c r="E6" s="19">
        <f t="shared" si="1"/>
        <v>1.2903225806451613</v>
      </c>
      <c r="G6" s="51" t="s">
        <v>33</v>
      </c>
      <c r="H6" s="19">
        <f>SQRT(H7)</f>
        <v>8.4685752220300156E-2</v>
      </c>
      <c r="I6" s="19">
        <f>SQRT(I7)</f>
        <v>0.16067991742848595</v>
      </c>
    </row>
    <row r="7" spans="2:9" ht="15" thickBot="1" x14ac:dyDescent="0.35">
      <c r="B7" s="29" t="s">
        <v>30</v>
      </c>
      <c r="C7" s="30">
        <v>2.89</v>
      </c>
      <c r="D7" s="24">
        <f t="shared" si="0"/>
        <v>0.34602076124567471</v>
      </c>
      <c r="E7" s="24">
        <f t="shared" si="1"/>
        <v>1.2456747404844291</v>
      </c>
      <c r="G7" s="51" t="s">
        <v>34</v>
      </c>
      <c r="H7" s="24">
        <f>STDEVP(D3,D4,D5,D6,D7)</f>
        <v>7.1716766291180737E-3</v>
      </c>
      <c r="I7" s="24">
        <f>STDEVP(E3,E4,E5,E6,E7)</f>
        <v>2.5818035864825062E-2</v>
      </c>
    </row>
    <row r="8" spans="2:9" ht="10.050000000000001" customHeight="1" thickBot="1" x14ac:dyDescent="0.35">
      <c r="B8" s="112"/>
      <c r="C8" s="111"/>
      <c r="D8" s="32"/>
      <c r="E8" s="113"/>
      <c r="F8" s="8"/>
      <c r="G8" s="33"/>
      <c r="H8" s="31"/>
      <c r="I8" s="31"/>
    </row>
    <row r="9" spans="2:9" ht="15" thickBot="1" x14ac:dyDescent="0.35">
      <c r="B9" s="25" t="s">
        <v>39</v>
      </c>
      <c r="C9" s="26">
        <v>3.54</v>
      </c>
      <c r="D9" s="16">
        <f>1/C9</f>
        <v>0.2824858757062147</v>
      </c>
      <c r="E9" s="34">
        <f>D9*3.6</f>
        <v>1.0169491525423728</v>
      </c>
      <c r="H9" s="53" t="s">
        <v>36</v>
      </c>
      <c r="I9" s="53" t="s">
        <v>37</v>
      </c>
    </row>
    <row r="10" spans="2:9" ht="15" thickBot="1" x14ac:dyDescent="0.35">
      <c r="B10" s="25" t="s">
        <v>39</v>
      </c>
      <c r="C10" s="28">
        <v>3.46</v>
      </c>
      <c r="D10" s="19">
        <f t="shared" ref="D10:D13" si="2">1/C10</f>
        <v>0.28901734104046245</v>
      </c>
      <c r="E10" s="35">
        <f t="shared" ref="E10:E13" si="3">D10*3.6</f>
        <v>1.0404624277456649</v>
      </c>
      <c r="G10" s="53" t="s">
        <v>31</v>
      </c>
      <c r="H10" s="16">
        <f>AVERAGE(D9:D13)</f>
        <v>0.30354690715700278</v>
      </c>
      <c r="I10" s="16">
        <f>AVERAGE(E9:E13)</f>
        <v>1.0927688657652097</v>
      </c>
    </row>
    <row r="11" spans="2:9" ht="15" thickBot="1" x14ac:dyDescent="0.35">
      <c r="B11" s="25" t="s">
        <v>39</v>
      </c>
      <c r="C11" s="28">
        <v>3.24</v>
      </c>
      <c r="D11" s="19">
        <f t="shared" si="2"/>
        <v>0.30864197530864196</v>
      </c>
      <c r="E11" s="35">
        <f t="shared" si="3"/>
        <v>1.1111111111111112</v>
      </c>
      <c r="G11" s="53" t="s">
        <v>32</v>
      </c>
      <c r="H11" s="19">
        <f>MEDIAN(D9,D10,D11,D12,D13)</f>
        <v>0.30864197530864196</v>
      </c>
      <c r="I11" s="19">
        <f>MEDIAN(E9,E10,E11,E12,E13)</f>
        <v>1.1111111111111112</v>
      </c>
    </row>
    <row r="12" spans="2:9" ht="15" thickBot="1" x14ac:dyDescent="0.35">
      <c r="B12" s="25" t="s">
        <v>39</v>
      </c>
      <c r="C12" s="28">
        <v>3.24</v>
      </c>
      <c r="D12" s="19">
        <f t="shared" si="2"/>
        <v>0.30864197530864196</v>
      </c>
      <c r="E12" s="35">
        <f t="shared" si="3"/>
        <v>1.1111111111111112</v>
      </c>
      <c r="G12" s="53" t="s">
        <v>33</v>
      </c>
      <c r="H12" s="19">
        <f>SQRT(H13)</f>
        <v>0.12822829249914144</v>
      </c>
      <c r="I12" s="19">
        <f>SQRT(I13)</f>
        <v>0.24329607886294299</v>
      </c>
    </row>
    <row r="13" spans="2:9" ht="15" thickBot="1" x14ac:dyDescent="0.35">
      <c r="B13" s="17" t="s">
        <v>39</v>
      </c>
      <c r="C13" s="30">
        <v>3.04</v>
      </c>
      <c r="D13" s="24">
        <f t="shared" si="2"/>
        <v>0.32894736842105265</v>
      </c>
      <c r="E13" s="36">
        <f t="shared" si="3"/>
        <v>1.1842105263157896</v>
      </c>
      <c r="G13" s="53" t="s">
        <v>34</v>
      </c>
      <c r="H13" s="24">
        <f>STDEVP(D9,D10,D11,D12,D13)</f>
        <v>1.6442494997245375E-2</v>
      </c>
      <c r="I13" s="24">
        <f>STDEVP(E9,E10,E11,E12,E13)</f>
        <v>5.9192981990083382E-2</v>
      </c>
    </row>
    <row r="14" spans="2:9" ht="10.050000000000001" customHeight="1" thickBot="1" x14ac:dyDescent="0.35">
      <c r="B14" s="33"/>
      <c r="C14" s="8"/>
      <c r="D14" s="8"/>
      <c r="E14" s="8"/>
      <c r="G14" s="8"/>
      <c r="H14" s="8"/>
      <c r="I14" s="8"/>
    </row>
    <row r="15" spans="2:9" ht="15" thickBot="1" x14ac:dyDescent="0.35">
      <c r="B15" s="17" t="s">
        <v>38</v>
      </c>
      <c r="C15" s="34">
        <v>4.7699999999999996</v>
      </c>
      <c r="D15" s="16">
        <f>1/C15</f>
        <v>0.20964360587002098</v>
      </c>
      <c r="E15" s="34">
        <f>D15*3.6</f>
        <v>0.75471698113207553</v>
      </c>
      <c r="H15" s="53" t="s">
        <v>36</v>
      </c>
      <c r="I15" s="53" t="s">
        <v>37</v>
      </c>
    </row>
    <row r="16" spans="2:9" ht="15" thickBot="1" x14ac:dyDescent="0.35">
      <c r="B16" s="17" t="s">
        <v>38</v>
      </c>
      <c r="C16" s="35">
        <v>4.01</v>
      </c>
      <c r="D16" s="19">
        <f t="shared" ref="D16:D19" si="4">1/C16</f>
        <v>0.24937655860349128</v>
      </c>
      <c r="E16" s="35">
        <f t="shared" ref="E16:E19" si="5">D16*3.6</f>
        <v>0.89775561097256862</v>
      </c>
      <c r="G16" s="53" t="s">
        <v>31</v>
      </c>
      <c r="H16" s="16">
        <f>AVERAGE(D15:D19)</f>
        <v>0.22537975274131244</v>
      </c>
      <c r="I16" s="16">
        <f>AVERAGE(E15:E19)</f>
        <v>0.81136710986872485</v>
      </c>
    </row>
    <row r="17" spans="2:12" ht="15" thickBot="1" x14ac:dyDescent="0.35">
      <c r="B17" s="27" t="s">
        <v>38</v>
      </c>
      <c r="C17" s="35">
        <v>4.6100000000000003</v>
      </c>
      <c r="D17" s="19">
        <f t="shared" si="4"/>
        <v>0.21691973969631234</v>
      </c>
      <c r="E17" s="35">
        <f t="shared" si="5"/>
        <v>0.78091106290672441</v>
      </c>
      <c r="G17" s="53" t="s">
        <v>32</v>
      </c>
      <c r="H17" s="19">
        <f>MEDIAN(D15,D16,D17,D18,D19)</f>
        <v>0.2252252252252252</v>
      </c>
      <c r="I17" s="19">
        <f>MEDIAN(E15,E16,E17,E18,E19)</f>
        <v>0.81081081081081074</v>
      </c>
    </row>
    <row r="18" spans="2:12" ht="15" thickBot="1" x14ac:dyDescent="0.35">
      <c r="B18" s="17" t="s">
        <v>38</v>
      </c>
      <c r="C18" s="35">
        <v>4.43</v>
      </c>
      <c r="D18" s="19">
        <f t="shared" si="4"/>
        <v>0.22573363431151244</v>
      </c>
      <c r="E18" s="35">
        <f t="shared" si="5"/>
        <v>0.81264108352144482</v>
      </c>
      <c r="G18" s="53" t="s">
        <v>33</v>
      </c>
      <c r="H18" s="19">
        <f>SQRT(H19)</f>
        <v>0.11567427401624647</v>
      </c>
      <c r="I18" s="19">
        <f>SQRT(I19)</f>
        <v>0.21947650354666312</v>
      </c>
    </row>
    <row r="19" spans="2:12" ht="15" thickBot="1" x14ac:dyDescent="0.35">
      <c r="B19" s="17" t="s">
        <v>38</v>
      </c>
      <c r="C19" s="36">
        <v>4.4400000000000004</v>
      </c>
      <c r="D19" s="24">
        <f t="shared" si="4"/>
        <v>0.2252252252252252</v>
      </c>
      <c r="E19" s="36">
        <f t="shared" si="5"/>
        <v>0.81081081081081074</v>
      </c>
      <c r="G19" s="53" t="s">
        <v>34</v>
      </c>
      <c r="H19" s="24">
        <f>STDEVP(D15,D16,D17,D18,D19)</f>
        <v>1.3380537669185674E-2</v>
      </c>
      <c r="I19" s="24">
        <f>STDEVP(E15,E16,E17,E18,E19)</f>
        <v>4.8169935609068432E-2</v>
      </c>
    </row>
    <row r="20" spans="2:12" ht="10.050000000000001" customHeight="1" thickBot="1" x14ac:dyDescent="0.35"/>
    <row r="21" spans="2:12" ht="15" thickBot="1" x14ac:dyDescent="0.35">
      <c r="B21" s="17" t="s">
        <v>40</v>
      </c>
      <c r="C21" s="34">
        <v>14.51</v>
      </c>
      <c r="D21" s="16">
        <f>1/C21</f>
        <v>6.8917987594762239E-2</v>
      </c>
      <c r="E21" s="34">
        <f>D21*3.6</f>
        <v>0.24810475534114407</v>
      </c>
      <c r="H21" s="53" t="s">
        <v>36</v>
      </c>
      <c r="I21" s="53" t="s">
        <v>37</v>
      </c>
    </row>
    <row r="22" spans="2:12" ht="15" thickBot="1" x14ac:dyDescent="0.35">
      <c r="B22" s="17" t="s">
        <v>40</v>
      </c>
      <c r="C22" s="35">
        <v>15.38</v>
      </c>
      <c r="D22" s="19">
        <f t="shared" ref="D22:D25" si="6">1/C22</f>
        <v>6.5019505851755519E-2</v>
      </c>
      <c r="E22" s="35">
        <f t="shared" ref="E22:E25" si="7">D22*3.6</f>
        <v>0.23407022106631986</v>
      </c>
      <c r="G22" s="5" t="s">
        <v>31</v>
      </c>
      <c r="H22" s="16">
        <f>AVERAGE(D21:D25)</f>
        <v>6.2919625529745088E-2</v>
      </c>
      <c r="I22" s="16">
        <f>AVERAGE(E21:E25)</f>
        <v>0.22651065190708225</v>
      </c>
    </row>
    <row r="23" spans="2:12" ht="15" thickBot="1" x14ac:dyDescent="0.35">
      <c r="B23" s="17" t="s">
        <v>40</v>
      </c>
      <c r="C23" s="35">
        <v>16.16</v>
      </c>
      <c r="D23" s="19">
        <f t="shared" si="6"/>
        <v>6.1881188118811881E-2</v>
      </c>
      <c r="E23" s="35">
        <f t="shared" si="7"/>
        <v>0.22277227722772278</v>
      </c>
      <c r="G23" s="5" t="s">
        <v>32</v>
      </c>
      <c r="H23" s="19">
        <f>MEDIAN(D21,D22,D23,D24,D25)</f>
        <v>6.1881188118811881E-2</v>
      </c>
      <c r="I23" s="19">
        <f>MEDIAN(E21,E22,E23,E24,E25)</f>
        <v>0.22277227722772278</v>
      </c>
    </row>
    <row r="24" spans="2:12" ht="15" thickBot="1" x14ac:dyDescent="0.35">
      <c r="B24" s="17" t="s">
        <v>40</v>
      </c>
      <c r="C24" s="35">
        <v>16.25</v>
      </c>
      <c r="D24" s="19">
        <f t="shared" si="6"/>
        <v>6.1538461538461542E-2</v>
      </c>
      <c r="E24" s="35">
        <f t="shared" si="7"/>
        <v>0.22153846153846155</v>
      </c>
      <c r="G24" s="5" t="s">
        <v>33</v>
      </c>
      <c r="H24" s="19">
        <f>SQRT(H25)</f>
        <v>6.2362088416449774E-2</v>
      </c>
      <c r="I24" s="19">
        <f>SQRT(I25)</f>
        <v>0.11832374342447063</v>
      </c>
    </row>
    <row r="25" spans="2:12" ht="15" thickBot="1" x14ac:dyDescent="0.35">
      <c r="B25" s="17" t="s">
        <v>40</v>
      </c>
      <c r="C25" s="36">
        <v>17.47</v>
      </c>
      <c r="D25" s="24">
        <f t="shared" si="6"/>
        <v>5.7240984544934176E-2</v>
      </c>
      <c r="E25" s="36">
        <f t="shared" si="7"/>
        <v>0.20606754436176303</v>
      </c>
      <c r="G25" s="5" t="s">
        <v>34</v>
      </c>
      <c r="H25" s="24">
        <f>STDEVP(D21,D22,D23,D24,D25)</f>
        <v>3.8890300716610993E-3</v>
      </c>
      <c r="I25" s="24">
        <f>STDEVP(E21,E22,E23,E24,E25)</f>
        <v>1.4000508257979959E-2</v>
      </c>
    </row>
    <row r="26" spans="2:12" ht="10.050000000000001" customHeight="1" thickBot="1" x14ac:dyDescent="0.35">
      <c r="B26" s="33" t="s">
        <v>47</v>
      </c>
      <c r="C26" s="4" t="s">
        <v>47</v>
      </c>
      <c r="D26" s="4" t="s">
        <v>47</v>
      </c>
      <c r="E26" s="4" t="s">
        <v>47</v>
      </c>
      <c r="F26" s="4" t="s">
        <v>47</v>
      </c>
      <c r="G26" s="13" t="s">
        <v>47</v>
      </c>
      <c r="H26" s="8" t="s">
        <v>47</v>
      </c>
      <c r="I26" s="8" t="s">
        <v>47</v>
      </c>
      <c r="J26" s="8" t="s">
        <v>47</v>
      </c>
      <c r="K26" s="8" t="s">
        <v>47</v>
      </c>
      <c r="L26" s="8" t="s">
        <v>47</v>
      </c>
    </row>
    <row r="27" spans="2:12" x14ac:dyDescent="0.3">
      <c r="B27" s="33" t="s">
        <v>47</v>
      </c>
      <c r="C27" s="135" t="s">
        <v>49</v>
      </c>
      <c r="D27" s="136"/>
      <c r="E27" s="136"/>
      <c r="F27" s="136"/>
      <c r="G27" s="136"/>
      <c r="H27" s="136"/>
      <c r="I27" s="136"/>
      <c r="J27" s="136"/>
      <c r="K27" s="137"/>
      <c r="L27" s="4" t="s">
        <v>47</v>
      </c>
    </row>
    <row r="28" spans="2:12" x14ac:dyDescent="0.3">
      <c r="B28" s="33" t="s">
        <v>47</v>
      </c>
      <c r="C28" s="138"/>
      <c r="D28" s="139"/>
      <c r="E28" s="139"/>
      <c r="F28" s="139"/>
      <c r="G28" s="139"/>
      <c r="H28" s="139"/>
      <c r="I28" s="139"/>
      <c r="J28" s="139"/>
      <c r="K28" s="140"/>
      <c r="L28" s="4" t="s">
        <v>47</v>
      </c>
    </row>
    <row r="29" spans="2:12" x14ac:dyDescent="0.3">
      <c r="B29" s="4" t="s">
        <v>47</v>
      </c>
      <c r="C29" s="138"/>
      <c r="D29" s="139"/>
      <c r="E29" s="139"/>
      <c r="F29" s="139"/>
      <c r="G29" s="139"/>
      <c r="H29" s="139"/>
      <c r="I29" s="139"/>
      <c r="J29" s="139"/>
      <c r="K29" s="140"/>
      <c r="L29" s="4" t="s">
        <v>47</v>
      </c>
    </row>
    <row r="30" spans="2:12" ht="15" thickBot="1" x14ac:dyDescent="0.35">
      <c r="B30" s="4" t="s">
        <v>47</v>
      </c>
      <c r="C30" s="141"/>
      <c r="D30" s="142"/>
      <c r="E30" s="142"/>
      <c r="F30" s="142"/>
      <c r="G30" s="142"/>
      <c r="H30" s="142"/>
      <c r="I30" s="142"/>
      <c r="J30" s="142"/>
      <c r="K30" s="143"/>
      <c r="L30" s="4" t="s">
        <v>47</v>
      </c>
    </row>
    <row r="31" spans="2:12" x14ac:dyDescent="0.3">
      <c r="B31" s="33" t="s">
        <v>48</v>
      </c>
      <c r="C31" s="4" t="s">
        <v>47</v>
      </c>
      <c r="D31" s="4" t="s">
        <v>47</v>
      </c>
      <c r="E31" s="4" t="s">
        <v>47</v>
      </c>
      <c r="F31" s="4" t="s">
        <v>47</v>
      </c>
      <c r="G31" s="8" t="s">
        <v>47</v>
      </c>
      <c r="H31" s="4" t="s">
        <v>47</v>
      </c>
      <c r="I31" s="4" t="s">
        <v>47</v>
      </c>
      <c r="J31" s="4" t="s">
        <v>47</v>
      </c>
      <c r="K31" s="4" t="s">
        <v>47</v>
      </c>
      <c r="L31" s="4" t="s">
        <v>47</v>
      </c>
    </row>
  </sheetData>
  <mergeCells count="1">
    <mergeCell ref="C27:K3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AA84-558C-45F4-95DB-95208EB6ADC2}">
  <dimension ref="B1:H19"/>
  <sheetViews>
    <sheetView topLeftCell="C1" zoomScaleNormal="100" workbookViewId="0">
      <selection activeCell="G11" sqref="G11"/>
    </sheetView>
  </sheetViews>
  <sheetFormatPr baseColWidth="10" defaultRowHeight="14.4" x14ac:dyDescent="0.3"/>
  <cols>
    <col min="1" max="1" width="2.77734375" style="4" customWidth="1"/>
    <col min="2" max="2" width="26" style="4" bestFit="1" customWidth="1"/>
    <col min="3" max="3" width="26.5546875" style="4" bestFit="1" customWidth="1"/>
    <col min="4" max="4" width="24.21875" style="4" bestFit="1" customWidth="1"/>
    <col min="5" max="5" width="2.21875" style="4" customWidth="1"/>
    <col min="6" max="6" width="11.5546875" style="4"/>
    <col min="7" max="7" width="14.109375" style="4" bestFit="1" customWidth="1"/>
    <col min="8" max="8" width="16.21875" style="4" bestFit="1" customWidth="1"/>
    <col min="9" max="16384" width="11.5546875" style="4"/>
  </cols>
  <sheetData>
    <row r="1" spans="2:8" ht="15" thickBot="1" x14ac:dyDescent="0.35"/>
    <row r="2" spans="2:8" ht="15" thickBot="1" x14ac:dyDescent="0.35">
      <c r="B2" s="53" t="s">
        <v>44</v>
      </c>
      <c r="C2" s="53" t="s">
        <v>45</v>
      </c>
      <c r="D2" s="53" t="s">
        <v>46</v>
      </c>
    </row>
    <row r="3" spans="2:8" ht="15" thickBot="1" x14ac:dyDescent="0.35">
      <c r="B3" s="15">
        <v>100</v>
      </c>
      <c r="C3" s="15">
        <v>161</v>
      </c>
      <c r="D3" s="16">
        <f>C3/0.10472</f>
        <v>1537.433155080214</v>
      </c>
      <c r="G3" s="51" t="s">
        <v>41</v>
      </c>
      <c r="H3" s="51" t="s">
        <v>42</v>
      </c>
    </row>
    <row r="4" spans="2:8" ht="15" thickBot="1" x14ac:dyDescent="0.35">
      <c r="B4" s="18">
        <v>90</v>
      </c>
      <c r="C4" s="18">
        <v>154</v>
      </c>
      <c r="D4" s="19">
        <f>C4/0.10472</f>
        <v>1470.5882352941178</v>
      </c>
      <c r="F4" s="51" t="s">
        <v>31</v>
      </c>
      <c r="G4" s="20">
        <f>AVERAGE(C3:C12)</f>
        <v>117.5</v>
      </c>
      <c r="H4" s="20">
        <f>AVERAGE(D3:D12)</f>
        <v>1122.0397249809016</v>
      </c>
    </row>
    <row r="5" spans="2:8" ht="15" thickBot="1" x14ac:dyDescent="0.35">
      <c r="B5" s="18">
        <v>80</v>
      </c>
      <c r="C5" s="18">
        <v>145</v>
      </c>
      <c r="D5" s="19">
        <f t="shared" ref="D5:D12" si="0">C5/0.10472</f>
        <v>1384.6447669977083</v>
      </c>
      <c r="F5" s="51" t="s">
        <v>32</v>
      </c>
      <c r="G5" s="21">
        <f>MEDIAN(C3,C4,C5,C6,C7,C8,C9,C10,C11,C12)</f>
        <v>134.5</v>
      </c>
      <c r="H5" s="21">
        <f>MEDIAN(D3,D4,D5,D6,D7,D8,D9,D10,D11,D12)</f>
        <v>1284.3773873185639</v>
      </c>
    </row>
    <row r="6" spans="2:8" ht="15" thickBot="1" x14ac:dyDescent="0.35">
      <c r="B6" s="18">
        <v>70</v>
      </c>
      <c r="C6" s="18">
        <v>140</v>
      </c>
      <c r="D6" s="19">
        <f t="shared" si="0"/>
        <v>1336.8983957219252</v>
      </c>
      <c r="F6" s="51" t="s">
        <v>33</v>
      </c>
      <c r="G6" s="21">
        <f>SQRT(G7)</f>
        <v>6.7761112442935802</v>
      </c>
      <c r="H6" s="21">
        <f>SQRT(H7)</f>
        <v>20.939471226897073</v>
      </c>
    </row>
    <row r="7" spans="2:8" ht="15" thickBot="1" x14ac:dyDescent="0.35">
      <c r="B7" s="18">
        <v>60</v>
      </c>
      <c r="C7" s="18">
        <v>137</v>
      </c>
      <c r="D7" s="19">
        <f t="shared" si="0"/>
        <v>1308.2505729564555</v>
      </c>
      <c r="F7" s="51" t="s">
        <v>34</v>
      </c>
      <c r="G7" s="22">
        <f>STDEVP(C3,C4,C5,C6,C7,C8,C9,C10,C11,C12)</f>
        <v>45.915683595041898</v>
      </c>
      <c r="H7" s="22">
        <f>STDEVP(D3,D4,D5,D6,D7,D8,D9,D10,D11,D12)</f>
        <v>438.46145526205044</v>
      </c>
    </row>
    <row r="8" spans="2:8" x14ac:dyDescent="0.3">
      <c r="B8" s="18">
        <v>50</v>
      </c>
      <c r="C8" s="18">
        <v>132</v>
      </c>
      <c r="D8" s="19">
        <f t="shared" si="0"/>
        <v>1260.5042016806724</v>
      </c>
    </row>
    <row r="9" spans="2:8" x14ac:dyDescent="0.3">
      <c r="B9" s="18">
        <v>40</v>
      </c>
      <c r="C9" s="18">
        <v>125</v>
      </c>
      <c r="D9" s="19">
        <f t="shared" si="0"/>
        <v>1193.659281894576</v>
      </c>
    </row>
    <row r="10" spans="2:8" x14ac:dyDescent="0.3">
      <c r="B10" s="18">
        <v>30</v>
      </c>
      <c r="C10" s="18">
        <v>109</v>
      </c>
      <c r="D10" s="19">
        <f t="shared" si="0"/>
        <v>1040.8708938120703</v>
      </c>
    </row>
    <row r="11" spans="2:8" x14ac:dyDescent="0.3">
      <c r="B11" s="18">
        <v>20</v>
      </c>
      <c r="C11" s="18">
        <v>72</v>
      </c>
      <c r="D11" s="19">
        <f t="shared" si="0"/>
        <v>687.54774637127582</v>
      </c>
    </row>
    <row r="12" spans="2:8" ht="15" thickBot="1" x14ac:dyDescent="0.35">
      <c r="B12" s="23">
        <v>10</v>
      </c>
      <c r="C12" s="23">
        <v>0</v>
      </c>
      <c r="D12" s="24">
        <f t="shared" si="0"/>
        <v>0</v>
      </c>
    </row>
    <row r="14" spans="2:8" ht="15" thickBot="1" x14ac:dyDescent="0.35"/>
    <row r="15" spans="2:8" x14ac:dyDescent="0.3">
      <c r="C15" s="135" t="s">
        <v>67</v>
      </c>
      <c r="D15" s="136"/>
      <c r="E15" s="136"/>
      <c r="F15" s="136"/>
      <c r="G15" s="137"/>
    </row>
    <row r="16" spans="2:8" x14ac:dyDescent="0.3">
      <c r="C16" s="138"/>
      <c r="D16" s="139"/>
      <c r="E16" s="139"/>
      <c r="F16" s="139"/>
      <c r="G16" s="140"/>
    </row>
    <row r="17" spans="3:7" x14ac:dyDescent="0.3">
      <c r="C17" s="138"/>
      <c r="D17" s="139"/>
      <c r="E17" s="139"/>
      <c r="F17" s="139"/>
      <c r="G17" s="140"/>
    </row>
    <row r="18" spans="3:7" x14ac:dyDescent="0.3">
      <c r="C18" s="138"/>
      <c r="D18" s="139"/>
      <c r="E18" s="139"/>
      <c r="F18" s="139"/>
      <c r="G18" s="140"/>
    </row>
    <row r="19" spans="3:7" ht="15" thickBot="1" x14ac:dyDescent="0.35">
      <c r="C19" s="141"/>
      <c r="D19" s="142"/>
      <c r="E19" s="142"/>
      <c r="F19" s="142"/>
      <c r="G19" s="143"/>
    </row>
  </sheetData>
  <mergeCells count="1">
    <mergeCell ref="C15:G1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F41C-AFA9-43AE-A22B-5B5B0157018B}">
  <dimension ref="B1:AZ27"/>
  <sheetViews>
    <sheetView tabSelected="1" zoomScaleNormal="100" workbookViewId="0">
      <selection activeCell="J9" sqref="J9"/>
    </sheetView>
  </sheetViews>
  <sheetFormatPr baseColWidth="10" defaultRowHeight="14.4" x14ac:dyDescent="0.3"/>
  <cols>
    <col min="1" max="1" width="2.77734375" style="4" customWidth="1"/>
    <col min="2" max="2" width="2.6640625" style="4" bestFit="1" customWidth="1"/>
    <col min="3" max="3" width="8.44140625" style="4" customWidth="1"/>
    <col min="4" max="4" width="10" style="4" customWidth="1"/>
    <col min="5" max="5" width="3.77734375" style="4" customWidth="1"/>
    <col min="6" max="6" width="2.77734375" style="4" customWidth="1"/>
    <col min="7" max="7" width="3.77734375" style="4" customWidth="1"/>
    <col min="8" max="13" width="6.77734375" style="4" customWidth="1"/>
    <col min="14" max="14" width="3.77734375" style="4" customWidth="1"/>
    <col min="15" max="15" width="11.5546875" style="4"/>
    <col min="16" max="52" width="2.77734375" style="4" customWidth="1"/>
    <col min="53" max="16384" width="11.5546875" style="4"/>
  </cols>
  <sheetData>
    <row r="1" spans="2:52" ht="15" thickBot="1" x14ac:dyDescent="0.35"/>
    <row r="2" spans="2:52" ht="15" thickBot="1" x14ac:dyDescent="0.35">
      <c r="C2" s="53" t="s">
        <v>61</v>
      </c>
      <c r="D2" s="53" t="s">
        <v>62</v>
      </c>
      <c r="F2" s="8"/>
      <c r="G2" s="72">
        <v>5</v>
      </c>
      <c r="H2" s="74" t="s">
        <v>25</v>
      </c>
      <c r="I2" s="80" t="s">
        <v>26</v>
      </c>
      <c r="J2" s="80"/>
      <c r="K2" s="80" t="s">
        <v>52</v>
      </c>
      <c r="L2" s="80"/>
      <c r="M2" s="80" t="s">
        <v>53</v>
      </c>
      <c r="N2" s="73" t="s">
        <v>60</v>
      </c>
      <c r="O2" s="71"/>
      <c r="P2" s="9"/>
      <c r="Q2" s="9"/>
      <c r="R2" s="54" t="s">
        <v>22</v>
      </c>
      <c r="S2" s="54" t="s">
        <v>23</v>
      </c>
      <c r="T2" s="54" t="s">
        <v>24</v>
      </c>
      <c r="U2" s="54" t="s">
        <v>25</v>
      </c>
      <c r="V2" s="54" t="s">
        <v>26</v>
      </c>
      <c r="W2" s="54" t="s">
        <v>50</v>
      </c>
      <c r="X2" s="54" t="s">
        <v>51</v>
      </c>
      <c r="Y2" s="54" t="s">
        <v>52</v>
      </c>
      <c r="Z2" s="54" t="s">
        <v>53</v>
      </c>
      <c r="AA2" s="54" t="s">
        <v>54</v>
      </c>
      <c r="AB2" s="54" t="s">
        <v>55</v>
      </c>
      <c r="AC2" s="54" t="s">
        <v>56</v>
      </c>
      <c r="AD2" s="54" t="s">
        <v>57</v>
      </c>
      <c r="AE2" s="54" t="s">
        <v>58</v>
      </c>
      <c r="AF2" s="54" t="s">
        <v>59</v>
      </c>
      <c r="AG2" s="54" t="s">
        <v>60</v>
      </c>
      <c r="AI2" s="9"/>
      <c r="AJ2" s="9"/>
    </row>
    <row r="3" spans="2:52" ht="15" thickBot="1" x14ac:dyDescent="0.35">
      <c r="B3" s="53" t="s">
        <v>22</v>
      </c>
      <c r="C3" s="10">
        <v>0</v>
      </c>
      <c r="D3" s="11">
        <v>0</v>
      </c>
      <c r="F3" s="8"/>
      <c r="G3" s="74">
        <v>4</v>
      </c>
      <c r="H3" s="78" t="s">
        <v>24</v>
      </c>
      <c r="I3" s="88" t="s">
        <v>50</v>
      </c>
      <c r="J3" s="89"/>
      <c r="K3" s="85" t="s">
        <v>51</v>
      </c>
      <c r="L3" s="90"/>
      <c r="M3" s="92"/>
      <c r="N3" s="79"/>
      <c r="O3" s="71"/>
      <c r="P3" s="9"/>
      <c r="Q3" s="12"/>
      <c r="R3" s="58">
        <v>0</v>
      </c>
      <c r="S3" s="58">
        <v>1</v>
      </c>
      <c r="T3" s="58">
        <v>2</v>
      </c>
      <c r="U3" s="58">
        <v>3</v>
      </c>
      <c r="V3" s="58">
        <v>4</v>
      </c>
      <c r="W3" s="58">
        <v>5</v>
      </c>
      <c r="X3" s="58">
        <v>6</v>
      </c>
      <c r="Y3" s="58">
        <v>7</v>
      </c>
      <c r="Z3" s="58">
        <v>8</v>
      </c>
      <c r="AA3" s="58">
        <v>9</v>
      </c>
      <c r="AB3" s="58">
        <v>10</v>
      </c>
      <c r="AC3" s="58">
        <v>11</v>
      </c>
      <c r="AD3" s="58">
        <v>12</v>
      </c>
      <c r="AE3" s="58">
        <v>13</v>
      </c>
      <c r="AF3" s="58">
        <v>14</v>
      </c>
      <c r="AG3" s="58">
        <v>15</v>
      </c>
      <c r="AH3" s="59"/>
      <c r="AI3" s="9"/>
      <c r="AJ3" s="12"/>
      <c r="AK3" s="55" t="s">
        <v>22</v>
      </c>
      <c r="AL3" s="55" t="s">
        <v>23</v>
      </c>
      <c r="AM3" s="55" t="s">
        <v>24</v>
      </c>
      <c r="AN3" s="55" t="s">
        <v>25</v>
      </c>
      <c r="AO3" s="55" t="s">
        <v>26</v>
      </c>
      <c r="AP3" s="55" t="s">
        <v>50</v>
      </c>
      <c r="AQ3" s="55" t="s">
        <v>51</v>
      </c>
      <c r="AR3" s="55" t="s">
        <v>52</v>
      </c>
      <c r="AS3" s="55" t="s">
        <v>53</v>
      </c>
      <c r="AT3" s="55" t="s">
        <v>54</v>
      </c>
      <c r="AU3" s="55" t="s">
        <v>55</v>
      </c>
      <c r="AV3" s="55" t="s">
        <v>56</v>
      </c>
      <c r="AW3" s="55" t="s">
        <v>57</v>
      </c>
      <c r="AX3" s="55" t="s">
        <v>58</v>
      </c>
      <c r="AY3" s="55" t="s">
        <v>59</v>
      </c>
      <c r="AZ3" s="55" t="s">
        <v>60</v>
      </c>
    </row>
    <row r="4" spans="2:52" ht="15" thickBot="1" x14ac:dyDescent="0.35">
      <c r="B4" s="53" t="s">
        <v>23</v>
      </c>
      <c r="C4" s="6">
        <v>0</v>
      </c>
      <c r="D4" s="13">
        <v>2</v>
      </c>
      <c r="G4" s="75">
        <v>3</v>
      </c>
      <c r="H4" s="86"/>
      <c r="I4" s="87"/>
      <c r="J4" s="87"/>
      <c r="K4" s="81"/>
      <c r="L4" s="91"/>
      <c r="M4" s="93"/>
      <c r="N4" s="79"/>
      <c r="O4" s="71"/>
      <c r="P4" s="54" t="s">
        <v>22</v>
      </c>
      <c r="Q4" s="55">
        <v>0</v>
      </c>
      <c r="R4" s="115"/>
      <c r="S4" s="116">
        <v>1</v>
      </c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>
        <v>1</v>
      </c>
      <c r="AE4" s="116"/>
      <c r="AF4" s="116"/>
      <c r="AG4" s="117"/>
      <c r="AH4" s="59"/>
      <c r="AJ4" s="114" t="s">
        <v>22</v>
      </c>
      <c r="AK4" s="115"/>
      <c r="AL4" s="116">
        <v>1</v>
      </c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>
        <v>1</v>
      </c>
      <c r="AX4" s="116"/>
      <c r="AY4" s="116"/>
      <c r="AZ4" s="117"/>
    </row>
    <row r="5" spans="2:52" ht="15" thickBot="1" x14ac:dyDescent="0.35">
      <c r="B5" s="53" t="s">
        <v>24</v>
      </c>
      <c r="C5" s="6">
        <v>0</v>
      </c>
      <c r="D5" s="13">
        <v>4</v>
      </c>
      <c r="G5" s="75">
        <v>2</v>
      </c>
      <c r="H5" s="82" t="s">
        <v>23</v>
      </c>
      <c r="I5" s="83"/>
      <c r="J5" s="83"/>
      <c r="K5" s="83"/>
      <c r="L5" s="84"/>
      <c r="M5" s="94" t="s">
        <v>54</v>
      </c>
      <c r="N5" s="79" t="s">
        <v>59</v>
      </c>
      <c r="O5" s="71"/>
      <c r="P5" s="54" t="s">
        <v>23</v>
      </c>
      <c r="Q5" s="56">
        <v>1</v>
      </c>
      <c r="R5" s="118"/>
      <c r="S5" s="119"/>
      <c r="T5" s="120">
        <v>1</v>
      </c>
      <c r="U5" s="120"/>
      <c r="V5" s="120"/>
      <c r="W5" s="120"/>
      <c r="X5" s="120"/>
      <c r="Y5" s="120"/>
      <c r="Z5" s="120"/>
      <c r="AA5" s="120"/>
      <c r="AB5" s="120"/>
      <c r="AC5" s="120">
        <v>1</v>
      </c>
      <c r="AD5" s="120"/>
      <c r="AE5" s="120"/>
      <c r="AF5" s="120"/>
      <c r="AG5" s="121"/>
      <c r="AJ5" s="114" t="s">
        <v>23</v>
      </c>
      <c r="AK5" s="118"/>
      <c r="AL5" s="119"/>
      <c r="AM5" s="120">
        <v>1</v>
      </c>
      <c r="AN5" s="120"/>
      <c r="AO5" s="120"/>
      <c r="AP5" s="120"/>
      <c r="AQ5" s="120"/>
      <c r="AR5" s="120"/>
      <c r="AS5" s="120"/>
      <c r="AT5" s="120"/>
      <c r="AU5" s="120"/>
      <c r="AV5" s="120">
        <v>1</v>
      </c>
      <c r="AW5" s="120"/>
      <c r="AX5" s="120"/>
      <c r="AY5" s="120"/>
      <c r="AZ5" s="121"/>
    </row>
    <row r="6" spans="2:52" ht="15" thickBot="1" x14ac:dyDescent="0.35">
      <c r="B6" s="53" t="s">
        <v>25</v>
      </c>
      <c r="C6" s="6">
        <v>0</v>
      </c>
      <c r="D6" s="13">
        <v>5</v>
      </c>
      <c r="G6" s="75">
        <v>1</v>
      </c>
      <c r="H6" s="86"/>
      <c r="I6" s="96" t="s">
        <v>56</v>
      </c>
      <c r="J6" s="96"/>
      <c r="K6" s="96"/>
      <c r="L6" s="97"/>
      <c r="M6" s="92" t="s">
        <v>55</v>
      </c>
      <c r="N6" s="79"/>
      <c r="O6" s="71"/>
      <c r="P6" s="54" t="s">
        <v>24</v>
      </c>
      <c r="Q6" s="56">
        <v>2</v>
      </c>
      <c r="R6" s="118"/>
      <c r="S6" s="120"/>
      <c r="T6" s="119"/>
      <c r="U6" s="120">
        <v>1</v>
      </c>
      <c r="V6" s="120"/>
      <c r="W6" s="120">
        <v>1</v>
      </c>
      <c r="X6" s="120"/>
      <c r="Y6" s="120"/>
      <c r="Z6" s="120"/>
      <c r="AA6" s="120"/>
      <c r="AB6" s="120"/>
      <c r="AC6" s="120"/>
      <c r="AD6" s="120"/>
      <c r="AE6" s="120"/>
      <c r="AF6" s="120"/>
      <c r="AG6" s="121"/>
      <c r="AJ6" s="114" t="s">
        <v>24</v>
      </c>
      <c r="AK6" s="118"/>
      <c r="AL6" s="120"/>
      <c r="AM6" s="119"/>
      <c r="AN6" s="120">
        <v>1</v>
      </c>
      <c r="AO6" s="120"/>
      <c r="AP6" s="120">
        <v>1</v>
      </c>
      <c r="AQ6" s="120"/>
      <c r="AR6" s="120"/>
      <c r="AS6" s="120"/>
      <c r="AT6" s="120"/>
      <c r="AU6" s="120"/>
      <c r="AV6" s="120"/>
      <c r="AW6" s="120"/>
      <c r="AX6" s="120"/>
      <c r="AY6" s="120"/>
      <c r="AZ6" s="121"/>
    </row>
    <row r="7" spans="2:52" ht="15" thickBot="1" x14ac:dyDescent="0.35">
      <c r="B7" s="53" t="s">
        <v>26</v>
      </c>
      <c r="C7" s="6">
        <v>1</v>
      </c>
      <c r="D7" s="13">
        <v>5</v>
      </c>
      <c r="G7" s="75">
        <v>0</v>
      </c>
      <c r="H7" s="98" t="s">
        <v>22</v>
      </c>
      <c r="I7" s="88" t="s">
        <v>57</v>
      </c>
      <c r="J7" s="95"/>
      <c r="K7" s="95"/>
      <c r="L7" s="95"/>
      <c r="M7" s="84"/>
      <c r="N7" s="77" t="s">
        <v>58</v>
      </c>
      <c r="O7" s="71"/>
      <c r="P7" s="54" t="s">
        <v>25</v>
      </c>
      <c r="Q7" s="56">
        <v>3</v>
      </c>
      <c r="R7" s="118"/>
      <c r="S7" s="120"/>
      <c r="T7" s="120"/>
      <c r="U7" s="119"/>
      <c r="V7" s="120">
        <v>1</v>
      </c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1"/>
      <c r="AJ7" s="114" t="s">
        <v>25</v>
      </c>
      <c r="AK7" s="118"/>
      <c r="AL7" s="120"/>
      <c r="AM7" s="120"/>
      <c r="AN7" s="119"/>
      <c r="AO7" s="120">
        <v>1</v>
      </c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1"/>
    </row>
    <row r="8" spans="2:52" ht="15" thickBot="1" x14ac:dyDescent="0.35">
      <c r="B8" s="53" t="s">
        <v>50</v>
      </c>
      <c r="C8" s="6">
        <v>1</v>
      </c>
      <c r="D8" s="13">
        <v>4</v>
      </c>
      <c r="G8" s="76">
        <v>0</v>
      </c>
      <c r="H8" s="148">
        <v>0</v>
      </c>
      <c r="I8" s="148">
        <v>1</v>
      </c>
      <c r="J8" s="148">
        <v>2</v>
      </c>
      <c r="K8" s="148">
        <v>3</v>
      </c>
      <c r="L8" s="148">
        <v>4</v>
      </c>
      <c r="M8" s="149">
        <v>5</v>
      </c>
      <c r="N8" s="4">
        <v>6</v>
      </c>
      <c r="P8" s="54" t="s">
        <v>26</v>
      </c>
      <c r="Q8" s="56">
        <v>4</v>
      </c>
      <c r="R8" s="118"/>
      <c r="S8" s="120"/>
      <c r="T8" s="120"/>
      <c r="U8" s="120"/>
      <c r="V8" s="119"/>
      <c r="W8" s="120">
        <v>1</v>
      </c>
      <c r="X8" s="120"/>
      <c r="Y8" s="120">
        <v>1</v>
      </c>
      <c r="Z8" s="120"/>
      <c r="AA8" s="120"/>
      <c r="AB8" s="120"/>
      <c r="AC8" s="120"/>
      <c r="AD8" s="120"/>
      <c r="AE8" s="120"/>
      <c r="AF8" s="120"/>
      <c r="AG8" s="121"/>
      <c r="AJ8" s="114" t="s">
        <v>26</v>
      </c>
      <c r="AK8" s="118"/>
      <c r="AL8" s="120"/>
      <c r="AM8" s="120"/>
      <c r="AN8" s="120"/>
      <c r="AO8" s="119"/>
      <c r="AP8" s="120">
        <v>1</v>
      </c>
      <c r="AQ8" s="120"/>
      <c r="AR8" s="120">
        <v>1</v>
      </c>
      <c r="AS8" s="120"/>
      <c r="AT8" s="120"/>
      <c r="AU8" s="120"/>
      <c r="AV8" s="120"/>
      <c r="AW8" s="120"/>
      <c r="AX8" s="120"/>
      <c r="AY8" s="120"/>
      <c r="AZ8" s="121"/>
    </row>
    <row r="9" spans="2:52" ht="15" thickBot="1" x14ac:dyDescent="0.35">
      <c r="B9" s="53" t="s">
        <v>51</v>
      </c>
      <c r="C9" s="6">
        <v>3</v>
      </c>
      <c r="D9" s="13">
        <v>4</v>
      </c>
      <c r="P9" s="54" t="s">
        <v>50</v>
      </c>
      <c r="Q9" s="56">
        <v>5</v>
      </c>
      <c r="R9" s="118"/>
      <c r="S9" s="120"/>
      <c r="T9" s="120">
        <v>1</v>
      </c>
      <c r="U9" s="120"/>
      <c r="V9" s="120"/>
      <c r="W9" s="119"/>
      <c r="X9" s="120">
        <v>1</v>
      </c>
      <c r="Y9" s="120"/>
      <c r="Z9" s="120"/>
      <c r="AA9" s="120"/>
      <c r="AB9" s="120"/>
      <c r="AC9" s="120"/>
      <c r="AD9" s="120"/>
      <c r="AE9" s="120"/>
      <c r="AF9" s="120"/>
      <c r="AG9" s="121"/>
      <c r="AJ9" s="114" t="s">
        <v>50</v>
      </c>
      <c r="AK9" s="118"/>
      <c r="AL9" s="120"/>
      <c r="AM9" s="120">
        <v>1</v>
      </c>
      <c r="AN9" s="120"/>
      <c r="AO9" s="120"/>
      <c r="AP9" s="119"/>
      <c r="AQ9" s="120">
        <v>1</v>
      </c>
      <c r="AR9" s="120"/>
      <c r="AS9" s="120"/>
      <c r="AT9" s="120"/>
      <c r="AU9" s="120"/>
      <c r="AV9" s="120"/>
      <c r="AW9" s="120"/>
      <c r="AX9" s="120"/>
      <c r="AY9" s="120"/>
      <c r="AZ9" s="121"/>
    </row>
    <row r="10" spans="2:52" ht="15" thickBot="1" x14ac:dyDescent="0.35">
      <c r="B10" s="53" t="s">
        <v>52</v>
      </c>
      <c r="C10" s="6">
        <v>3</v>
      </c>
      <c r="D10" s="13">
        <v>5</v>
      </c>
      <c r="P10" s="54" t="s">
        <v>51</v>
      </c>
      <c r="Q10" s="56">
        <v>6</v>
      </c>
      <c r="R10" s="118"/>
      <c r="S10" s="120"/>
      <c r="T10" s="120"/>
      <c r="U10" s="120"/>
      <c r="V10" s="120"/>
      <c r="W10" s="120"/>
      <c r="X10" s="119"/>
      <c r="Y10" s="120">
        <v>1</v>
      </c>
      <c r="Z10" s="120"/>
      <c r="AA10" s="120"/>
      <c r="AB10" s="120"/>
      <c r="AC10" s="120"/>
      <c r="AD10" s="120"/>
      <c r="AE10" s="120"/>
      <c r="AF10" s="120"/>
      <c r="AG10" s="121"/>
      <c r="AJ10" s="114" t="s">
        <v>51</v>
      </c>
      <c r="AK10" s="118"/>
      <c r="AL10" s="120"/>
      <c r="AM10" s="120"/>
      <c r="AN10" s="120"/>
      <c r="AO10" s="120"/>
      <c r="AP10" s="120"/>
      <c r="AQ10" s="119"/>
      <c r="AR10" s="120">
        <v>1</v>
      </c>
      <c r="AS10" s="120"/>
      <c r="AT10" s="120"/>
      <c r="AU10" s="120"/>
      <c r="AV10" s="120"/>
      <c r="AW10" s="120"/>
      <c r="AX10" s="120"/>
      <c r="AY10" s="120"/>
      <c r="AZ10" s="121"/>
    </row>
    <row r="11" spans="2:52" ht="15" thickBot="1" x14ac:dyDescent="0.35">
      <c r="B11" s="53" t="s">
        <v>53</v>
      </c>
      <c r="C11" s="6">
        <v>5</v>
      </c>
      <c r="D11" s="13">
        <v>5</v>
      </c>
      <c r="H11" s="146" t="s">
        <v>64</v>
      </c>
      <c r="I11" s="147"/>
      <c r="J11" s="146" t="s">
        <v>65</v>
      </c>
      <c r="K11" s="147"/>
      <c r="L11" s="146" t="s">
        <v>66</v>
      </c>
      <c r="M11" s="147"/>
      <c r="P11" s="54" t="s">
        <v>52</v>
      </c>
      <c r="Q11" s="56">
        <v>7</v>
      </c>
      <c r="R11" s="118"/>
      <c r="S11" s="120"/>
      <c r="T11" s="120"/>
      <c r="U11" s="120"/>
      <c r="V11" s="120"/>
      <c r="W11" s="120">
        <v>1</v>
      </c>
      <c r="X11" s="120"/>
      <c r="Y11" s="119"/>
      <c r="Z11" s="120">
        <v>1</v>
      </c>
      <c r="AA11" s="120"/>
      <c r="AB11" s="120"/>
      <c r="AC11" s="120"/>
      <c r="AD11" s="120"/>
      <c r="AE11" s="120"/>
      <c r="AF11" s="120"/>
      <c r="AG11" s="121"/>
      <c r="AJ11" s="114" t="s">
        <v>52</v>
      </c>
      <c r="AK11" s="118"/>
      <c r="AL11" s="120"/>
      <c r="AM11" s="120"/>
      <c r="AN11" s="120"/>
      <c r="AO11" s="120"/>
      <c r="AP11" s="120">
        <v>1</v>
      </c>
      <c r="AQ11" s="120"/>
      <c r="AR11" s="119"/>
      <c r="AS11" s="120">
        <v>1</v>
      </c>
      <c r="AT11" s="120"/>
      <c r="AU11" s="120"/>
      <c r="AV11" s="120"/>
      <c r="AW11" s="120"/>
      <c r="AX11" s="120"/>
      <c r="AY11" s="120"/>
      <c r="AZ11" s="121"/>
    </row>
    <row r="12" spans="2:52" ht="15" thickBot="1" x14ac:dyDescent="0.35">
      <c r="B12" s="53" t="s">
        <v>54</v>
      </c>
      <c r="C12" s="6">
        <v>5</v>
      </c>
      <c r="D12" s="13">
        <v>4</v>
      </c>
      <c r="H12" s="127">
        <v>1</v>
      </c>
      <c r="I12" s="128"/>
      <c r="J12" s="127">
        <v>1</v>
      </c>
      <c r="K12" s="128"/>
      <c r="L12" s="127">
        <v>3.5</v>
      </c>
      <c r="M12" s="128"/>
      <c r="P12" s="54" t="s">
        <v>53</v>
      </c>
      <c r="Q12" s="56">
        <v>8</v>
      </c>
      <c r="R12" s="118"/>
      <c r="S12" s="120"/>
      <c r="T12" s="120"/>
      <c r="U12" s="120"/>
      <c r="V12" s="120"/>
      <c r="W12" s="120"/>
      <c r="X12" s="120"/>
      <c r="Y12" s="120"/>
      <c r="Z12" s="119"/>
      <c r="AA12" s="120">
        <v>1</v>
      </c>
      <c r="AB12" s="120"/>
      <c r="AC12" s="120"/>
      <c r="AD12" s="120"/>
      <c r="AE12" s="120"/>
      <c r="AF12" s="120"/>
      <c r="AG12" s="121">
        <v>1</v>
      </c>
      <c r="AJ12" s="114" t="s">
        <v>53</v>
      </c>
      <c r="AK12" s="118"/>
      <c r="AL12" s="120"/>
      <c r="AM12" s="120"/>
      <c r="AN12" s="120"/>
      <c r="AO12" s="120"/>
      <c r="AP12" s="120"/>
      <c r="AQ12" s="120"/>
      <c r="AR12" s="120"/>
      <c r="AS12" s="119"/>
      <c r="AT12" s="120">
        <v>1</v>
      </c>
      <c r="AU12" s="120"/>
      <c r="AV12" s="120"/>
      <c r="AW12" s="120"/>
      <c r="AX12" s="120"/>
      <c r="AY12" s="120"/>
      <c r="AZ12" s="121">
        <v>1</v>
      </c>
    </row>
    <row r="13" spans="2:52" ht="15" thickBot="1" x14ac:dyDescent="0.35">
      <c r="B13" s="53" t="s">
        <v>55</v>
      </c>
      <c r="C13" s="6">
        <v>5</v>
      </c>
      <c r="D13" s="13">
        <v>1</v>
      </c>
      <c r="H13" s="125">
        <v>2</v>
      </c>
      <c r="I13" s="126"/>
      <c r="J13" s="125">
        <v>0</v>
      </c>
      <c r="K13" s="126"/>
      <c r="L13" s="125">
        <v>3.5</v>
      </c>
      <c r="M13" s="126"/>
      <c r="P13" s="54" t="s">
        <v>54</v>
      </c>
      <c r="Q13" s="56">
        <v>9</v>
      </c>
      <c r="R13" s="118"/>
      <c r="S13" s="120">
        <v>1</v>
      </c>
      <c r="T13" s="120"/>
      <c r="U13" s="120"/>
      <c r="V13" s="120"/>
      <c r="W13" s="120"/>
      <c r="X13" s="120"/>
      <c r="Y13" s="120"/>
      <c r="Z13" s="120"/>
      <c r="AA13" s="119"/>
      <c r="AB13" s="120">
        <v>1</v>
      </c>
      <c r="AC13" s="120"/>
      <c r="AD13" s="120"/>
      <c r="AE13" s="120"/>
      <c r="AF13" s="120">
        <v>1</v>
      </c>
      <c r="AG13" s="121"/>
      <c r="AJ13" s="114" t="s">
        <v>54</v>
      </c>
      <c r="AK13" s="118"/>
      <c r="AL13" s="120">
        <v>1</v>
      </c>
      <c r="AM13" s="120"/>
      <c r="AN13" s="120"/>
      <c r="AO13" s="120"/>
      <c r="AP13" s="120"/>
      <c r="AQ13" s="120"/>
      <c r="AR13" s="120"/>
      <c r="AS13" s="120"/>
      <c r="AT13" s="119"/>
      <c r="AU13" s="120">
        <v>1</v>
      </c>
      <c r="AV13" s="120"/>
      <c r="AW13" s="120"/>
      <c r="AX13" s="120"/>
      <c r="AY13" s="120">
        <v>1</v>
      </c>
      <c r="AZ13" s="121"/>
    </row>
    <row r="14" spans="2:52" ht="15" thickBot="1" x14ac:dyDescent="0.35">
      <c r="B14" s="53" t="s">
        <v>56</v>
      </c>
      <c r="C14" s="6">
        <v>1</v>
      </c>
      <c r="D14" s="13">
        <v>1</v>
      </c>
      <c r="H14" s="125">
        <v>3</v>
      </c>
      <c r="I14" s="126"/>
      <c r="J14" s="125">
        <v>0</v>
      </c>
      <c r="K14" s="126"/>
      <c r="L14" s="125">
        <v>2.5</v>
      </c>
      <c r="M14" s="126"/>
      <c r="P14" s="54" t="s">
        <v>55</v>
      </c>
      <c r="Q14" s="56">
        <v>10</v>
      </c>
      <c r="R14" s="118"/>
      <c r="S14" s="120"/>
      <c r="T14" s="120"/>
      <c r="U14" s="120"/>
      <c r="V14" s="120"/>
      <c r="W14" s="120"/>
      <c r="X14" s="120"/>
      <c r="Y14" s="120"/>
      <c r="Z14" s="120"/>
      <c r="AA14" s="120"/>
      <c r="AB14" s="119"/>
      <c r="AC14" s="120">
        <v>1</v>
      </c>
      <c r="AD14" s="120"/>
      <c r="AE14" s="120"/>
      <c r="AF14" s="120"/>
      <c r="AG14" s="121"/>
      <c r="AJ14" s="114" t="s">
        <v>55</v>
      </c>
      <c r="AK14" s="118"/>
      <c r="AL14" s="120"/>
      <c r="AM14" s="120"/>
      <c r="AN14" s="120"/>
      <c r="AO14" s="120"/>
      <c r="AP14" s="120"/>
      <c r="AQ14" s="120"/>
      <c r="AR14" s="120"/>
      <c r="AS14" s="120"/>
      <c r="AT14" s="120"/>
      <c r="AU14" s="119"/>
      <c r="AV14" s="120">
        <v>1</v>
      </c>
      <c r="AW14" s="120"/>
      <c r="AX14" s="120"/>
      <c r="AY14" s="120"/>
      <c r="AZ14" s="121"/>
    </row>
    <row r="15" spans="2:52" ht="15" thickBot="1" x14ac:dyDescent="0.35">
      <c r="B15" s="53" t="s">
        <v>57</v>
      </c>
      <c r="C15" s="6">
        <v>1</v>
      </c>
      <c r="D15" s="13">
        <v>0</v>
      </c>
      <c r="H15" s="125">
        <v>4</v>
      </c>
      <c r="I15" s="126"/>
      <c r="J15" s="125">
        <v>0</v>
      </c>
      <c r="K15" s="126"/>
      <c r="L15" s="125">
        <v>1.5</v>
      </c>
      <c r="M15" s="126"/>
      <c r="P15" s="54" t="s">
        <v>56</v>
      </c>
      <c r="Q15" s="56">
        <v>11</v>
      </c>
      <c r="R15" s="118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19"/>
      <c r="AD15" s="120">
        <v>1</v>
      </c>
      <c r="AE15" s="120"/>
      <c r="AF15" s="120"/>
      <c r="AG15" s="121"/>
      <c r="AJ15" s="114" t="s">
        <v>56</v>
      </c>
      <c r="AK15" s="118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19"/>
      <c r="AW15" s="120">
        <v>1</v>
      </c>
      <c r="AX15" s="120"/>
      <c r="AY15" s="120"/>
      <c r="AZ15" s="121"/>
    </row>
    <row r="16" spans="2:52" ht="15" thickBot="1" x14ac:dyDescent="0.35">
      <c r="B16" s="53" t="s">
        <v>58</v>
      </c>
      <c r="C16" s="6">
        <v>6</v>
      </c>
      <c r="D16" s="13">
        <v>0</v>
      </c>
      <c r="H16" s="125">
        <v>5</v>
      </c>
      <c r="I16" s="126"/>
      <c r="J16" s="125">
        <v>0</v>
      </c>
      <c r="K16" s="126"/>
      <c r="L16" s="125">
        <v>0</v>
      </c>
      <c r="M16" s="126"/>
      <c r="P16" s="54" t="s">
        <v>57</v>
      </c>
      <c r="Q16" s="56">
        <v>12</v>
      </c>
      <c r="R16" s="118">
        <v>1</v>
      </c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19"/>
      <c r="AE16" s="120">
        <v>1</v>
      </c>
      <c r="AF16" s="120"/>
      <c r="AG16" s="121"/>
      <c r="AJ16" s="114" t="s">
        <v>57</v>
      </c>
      <c r="AK16" s="118">
        <v>1</v>
      </c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19"/>
      <c r="AX16" s="120">
        <v>1</v>
      </c>
      <c r="AY16" s="120"/>
      <c r="AZ16" s="121"/>
    </row>
    <row r="17" spans="2:52" ht="15" thickBot="1" x14ac:dyDescent="0.35">
      <c r="B17" s="53" t="s">
        <v>59</v>
      </c>
      <c r="C17" s="6">
        <v>6</v>
      </c>
      <c r="D17" s="13">
        <v>2</v>
      </c>
      <c r="H17" s="125">
        <v>6</v>
      </c>
      <c r="I17" s="126"/>
      <c r="J17" s="125">
        <v>1</v>
      </c>
      <c r="K17" s="126"/>
      <c r="L17" s="125">
        <v>0</v>
      </c>
      <c r="M17" s="126"/>
      <c r="P17" s="54" t="s">
        <v>58</v>
      </c>
      <c r="Q17" s="56">
        <v>13</v>
      </c>
      <c r="R17" s="118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19"/>
      <c r="AF17" s="120">
        <v>1</v>
      </c>
      <c r="AG17" s="121"/>
      <c r="AJ17" s="114" t="s">
        <v>58</v>
      </c>
      <c r="AK17" s="118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19"/>
      <c r="AY17" s="120">
        <v>1</v>
      </c>
      <c r="AZ17" s="121"/>
    </row>
    <row r="18" spans="2:52" ht="15" thickBot="1" x14ac:dyDescent="0.35">
      <c r="B18" s="53" t="s">
        <v>60</v>
      </c>
      <c r="C18" s="7">
        <v>6</v>
      </c>
      <c r="D18" s="14">
        <v>5</v>
      </c>
      <c r="H18" s="125">
        <v>7</v>
      </c>
      <c r="I18" s="126"/>
      <c r="J18" s="125">
        <v>1</v>
      </c>
      <c r="K18" s="126"/>
      <c r="L18" s="125">
        <v>1</v>
      </c>
      <c r="M18" s="126"/>
      <c r="P18" s="54" t="s">
        <v>59</v>
      </c>
      <c r="Q18" s="56">
        <v>14</v>
      </c>
      <c r="R18" s="118"/>
      <c r="S18" s="120"/>
      <c r="T18" s="120"/>
      <c r="U18" s="120"/>
      <c r="V18" s="120"/>
      <c r="W18" s="120"/>
      <c r="X18" s="120"/>
      <c r="Y18" s="120"/>
      <c r="Z18" s="120"/>
      <c r="AA18" s="120">
        <v>1</v>
      </c>
      <c r="AB18" s="120"/>
      <c r="AC18" s="120"/>
      <c r="AD18" s="120"/>
      <c r="AE18" s="120"/>
      <c r="AF18" s="119"/>
      <c r="AG18" s="121">
        <v>1</v>
      </c>
      <c r="AJ18" s="114" t="s">
        <v>59</v>
      </c>
      <c r="AK18" s="118"/>
      <c r="AL18" s="120"/>
      <c r="AM18" s="120"/>
      <c r="AN18" s="120"/>
      <c r="AO18" s="120"/>
      <c r="AP18" s="120"/>
      <c r="AQ18" s="120"/>
      <c r="AR18" s="120"/>
      <c r="AS18" s="120"/>
      <c r="AT18" s="120">
        <v>1</v>
      </c>
      <c r="AU18" s="120"/>
      <c r="AV18" s="120"/>
      <c r="AW18" s="120"/>
      <c r="AX18" s="120"/>
      <c r="AY18" s="119"/>
      <c r="AZ18" s="121">
        <v>1</v>
      </c>
    </row>
    <row r="19" spans="2:52" ht="15" thickBot="1" x14ac:dyDescent="0.35">
      <c r="H19" s="125">
        <v>8</v>
      </c>
      <c r="I19" s="126"/>
      <c r="J19" s="125">
        <v>1</v>
      </c>
      <c r="K19" s="126"/>
      <c r="L19" s="125">
        <v>2.5</v>
      </c>
      <c r="M19" s="126"/>
      <c r="P19" s="54" t="s">
        <v>60</v>
      </c>
      <c r="Q19" s="57">
        <v>15</v>
      </c>
      <c r="R19" s="122"/>
      <c r="S19" s="123"/>
      <c r="T19" s="123"/>
      <c r="U19" s="123"/>
      <c r="V19" s="123"/>
      <c r="W19" s="123"/>
      <c r="X19" s="123"/>
      <c r="Y19" s="123"/>
      <c r="Z19" s="123">
        <v>1</v>
      </c>
      <c r="AA19" s="123"/>
      <c r="AB19" s="123"/>
      <c r="AC19" s="123"/>
      <c r="AD19" s="123"/>
      <c r="AE19" s="123"/>
      <c r="AF19" s="123"/>
      <c r="AG19" s="124"/>
      <c r="AJ19" s="114" t="s">
        <v>60</v>
      </c>
      <c r="AK19" s="122"/>
      <c r="AL19" s="123"/>
      <c r="AM19" s="123"/>
      <c r="AN19" s="123"/>
      <c r="AO19" s="123"/>
      <c r="AP19" s="123"/>
      <c r="AQ19" s="123"/>
      <c r="AR19" s="123"/>
      <c r="AS19" s="123">
        <v>1</v>
      </c>
      <c r="AT19" s="123"/>
      <c r="AU19" s="123"/>
      <c r="AV19" s="123"/>
      <c r="AW19" s="123"/>
      <c r="AX19" s="123"/>
      <c r="AY19" s="123"/>
      <c r="AZ19" s="124"/>
    </row>
    <row r="20" spans="2:52" x14ac:dyDescent="0.3">
      <c r="H20" s="125">
        <v>9</v>
      </c>
      <c r="I20" s="126"/>
      <c r="J20" s="125">
        <v>3</v>
      </c>
      <c r="K20" s="126"/>
      <c r="L20" s="125">
        <v>2.5</v>
      </c>
      <c r="M20" s="126"/>
    </row>
    <row r="21" spans="2:52" x14ac:dyDescent="0.3">
      <c r="H21" s="125">
        <v>10</v>
      </c>
      <c r="I21" s="126"/>
      <c r="J21" s="125">
        <v>3</v>
      </c>
      <c r="K21" s="126"/>
      <c r="L21" s="125">
        <v>3.5</v>
      </c>
      <c r="M21" s="126"/>
    </row>
    <row r="22" spans="2:52" x14ac:dyDescent="0.3">
      <c r="H22" s="125">
        <v>11</v>
      </c>
      <c r="I22" s="126"/>
      <c r="J22" s="125">
        <v>4</v>
      </c>
      <c r="K22" s="126"/>
      <c r="L22" s="125">
        <v>1</v>
      </c>
      <c r="M22" s="126"/>
    </row>
    <row r="23" spans="2:52" x14ac:dyDescent="0.3">
      <c r="H23" s="125">
        <v>12</v>
      </c>
      <c r="I23" s="126"/>
      <c r="J23" s="125">
        <v>4</v>
      </c>
      <c r="K23" s="126"/>
      <c r="L23" s="125">
        <v>1.5</v>
      </c>
      <c r="M23" s="126"/>
    </row>
    <row r="24" spans="2:52" x14ac:dyDescent="0.3">
      <c r="H24" s="125">
        <v>13</v>
      </c>
      <c r="I24" s="126"/>
      <c r="J24" s="125">
        <v>4</v>
      </c>
      <c r="K24" s="126"/>
      <c r="L24" s="125">
        <v>3.5</v>
      </c>
      <c r="M24" s="126"/>
    </row>
    <row r="25" spans="2:52" x14ac:dyDescent="0.3">
      <c r="H25" s="125">
        <v>14</v>
      </c>
      <c r="I25" s="126"/>
      <c r="J25" s="125">
        <v>4.5</v>
      </c>
      <c r="K25" s="126"/>
      <c r="L25" s="125">
        <v>0</v>
      </c>
      <c r="M25" s="126"/>
    </row>
    <row r="26" spans="2:52" x14ac:dyDescent="0.3">
      <c r="H26" s="125">
        <v>15</v>
      </c>
      <c r="I26" s="126"/>
      <c r="J26" s="125">
        <v>4.5</v>
      </c>
      <c r="K26" s="126"/>
      <c r="L26" s="125">
        <v>1.5</v>
      </c>
      <c r="M26" s="126"/>
    </row>
    <row r="27" spans="2:52" ht="15" thickBot="1" x14ac:dyDescent="0.35">
      <c r="H27" s="144">
        <v>16</v>
      </c>
      <c r="I27" s="145"/>
      <c r="J27" s="144">
        <v>4.5</v>
      </c>
      <c r="K27" s="145"/>
      <c r="L27" s="144">
        <v>3.5</v>
      </c>
      <c r="M27" s="145"/>
    </row>
  </sheetData>
  <mergeCells count="6">
    <mergeCell ref="J27:K27"/>
    <mergeCell ref="L27:M27"/>
    <mergeCell ref="H11:I11"/>
    <mergeCell ref="J11:K11"/>
    <mergeCell ref="L11:M11"/>
    <mergeCell ref="H27:I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 de vérité</vt:lpstr>
      <vt:lpstr>Ecarts Vitesse|Pmot</vt:lpstr>
      <vt:lpstr>Ecarts ωRoue|Pmot</vt:lpstr>
      <vt:lpstr>PathFinder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FICOT</dc:creator>
  <cp:lastModifiedBy>Paul FICOT</cp:lastModifiedBy>
  <dcterms:created xsi:type="dcterms:W3CDTF">2018-06-11T12:35:58Z</dcterms:created>
  <dcterms:modified xsi:type="dcterms:W3CDTF">2018-06-25T11:42:21Z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ac96d22b-5a79-4a4f-81b8-9987ba59ec8b</vt:lpwstr>
  </property>
</Properties>
</file>