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2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drawings/drawing3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drawings/drawing4.xml" ContentType="application/vnd.openxmlformats-officedocument.drawing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drawings/drawing5.xml" ContentType="application/vnd.openxmlformats-officedocument.drawing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drawings/drawing6.xml" ContentType="application/vnd.openxmlformats-officedocument.drawing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drawings/drawing7.xml" ContentType="application/vnd.openxmlformats-officedocument.drawing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drawings/drawing8.xml" ContentType="application/vnd.openxmlformats-officedocument.drawing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drawings/drawing9.xml" ContentType="application/vnd.openxmlformats-officedocument.drawing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drawings/drawing10.xml" ContentType="application/vnd.openxmlformats-officedocument.drawing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drawings/drawing11.xml" ContentType="application/vnd.openxmlformats-officedocument.drawing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drawings/drawing12.xml" ContentType="application/vnd.openxmlformats-officedocument.drawing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drawings/drawing13.xml" ContentType="application/vnd.openxmlformats-officedocument.drawing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drawings/drawing14.xml" ContentType="application/vnd.openxmlformats-officedocument.drawing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drawings/drawing15.xml" ContentType="application/vnd.openxmlformats-officedocument.drawing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drawings/drawing16.xml" ContentType="application/vnd.openxmlformats-officedocument.drawing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drawings/drawing17.xml" ContentType="application/vnd.openxmlformats-officedocument.drawing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drawings/drawing18.xml" ContentType="application/vnd.openxmlformats-officedocument.drawing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drawings/drawing19.xml" ContentType="application/vnd.openxmlformats-officedocument.drawing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drawings/drawing20.xml" ContentType="application/vnd.openxmlformats-officedocument.drawing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Amir\Report\Digestion\Titan\SAMPEL IQC - 060125\2\"/>
    </mc:Choice>
  </mc:AlternateContent>
  <xr:revisionPtr revIDLastSave="0" documentId="13_ncr:1_{9F111A0B-25CF-4C5E-9BF4-F287A4C99311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Form" sheetId="7" r:id="rId1"/>
    <sheet name="SAMPEL 1 " sheetId="13" r:id="rId2"/>
    <sheet name="SAMPEL 2" sheetId="30" r:id="rId3"/>
    <sheet name="SAMPEL 3" sheetId="31" r:id="rId4"/>
    <sheet name="SAMPEL 4" sheetId="45" r:id="rId5"/>
    <sheet name="SAMPEL 5" sheetId="46" r:id="rId6"/>
    <sheet name="SAMPEL 6" sheetId="47" r:id="rId7"/>
    <sheet name="SAMPEL 7" sheetId="48" r:id="rId8"/>
    <sheet name="SAMPEL 8" sheetId="49" r:id="rId9"/>
    <sheet name="SAMPEL 9" sheetId="50" r:id="rId10"/>
    <sheet name="SAMPEL 10" sheetId="51" r:id="rId11"/>
    <sheet name="SAMPEL 11" sheetId="52" r:id="rId12"/>
    <sheet name="SAMPEL 12" sheetId="53" r:id="rId13"/>
    <sheet name="SAMPEL 13" sheetId="54" r:id="rId14"/>
    <sheet name="SAMPEL 14" sheetId="55" r:id="rId15"/>
    <sheet name="SAMPEL 15" sheetId="56" r:id="rId16"/>
    <sheet name="SAMPEL 16" sheetId="57" r:id="rId17"/>
    <sheet name="SAMPEL 17" sheetId="58" r:id="rId18"/>
    <sheet name="SAMPEL 18" sheetId="59" r:id="rId19"/>
    <sheet name="SAMPEL 19" sheetId="60" r:id="rId20"/>
    <sheet name="SAMPEL 20" sheetId="61" r:id="rId21"/>
  </sheets>
  <calcPr calcId="191029"/>
</workbook>
</file>

<file path=xl/calcChain.xml><?xml version="1.0" encoding="utf-8"?>
<calcChain xmlns="http://schemas.openxmlformats.org/spreadsheetml/2006/main">
  <c r="C8" i="54" l="1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10" i="7"/>
  <c r="N11" i="7"/>
  <c r="N9" i="7"/>
  <c r="N8" i="7"/>
  <c r="M6" i="7" l="1"/>
  <c r="M5" i="7"/>
  <c r="F10" i="7" l="1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D37" i="7"/>
  <c r="C37" i="7"/>
  <c r="H18" i="61"/>
  <c r="D3" i="61"/>
  <c r="D2" i="61"/>
  <c r="D30" i="61"/>
  <c r="A30" i="61"/>
  <c r="F9" i="61"/>
  <c r="G15" i="61" s="1"/>
  <c r="F8" i="61"/>
  <c r="F14" i="61" s="1"/>
  <c r="C8" i="61"/>
  <c r="F7" i="61"/>
  <c r="H18" i="60"/>
  <c r="D3" i="60"/>
  <c r="D2" i="60"/>
  <c r="D30" i="60"/>
  <c r="A30" i="60"/>
  <c r="F9" i="60"/>
  <c r="G15" i="60" s="1"/>
  <c r="F8" i="60"/>
  <c r="F14" i="60" s="1"/>
  <c r="C8" i="60"/>
  <c r="F7" i="60"/>
  <c r="H18" i="59"/>
  <c r="D3" i="59"/>
  <c r="D2" i="59"/>
  <c r="D30" i="59"/>
  <c r="A30" i="59"/>
  <c r="F9" i="59"/>
  <c r="G14" i="59" s="1"/>
  <c r="F8" i="59"/>
  <c r="F14" i="59" s="1"/>
  <c r="C8" i="59"/>
  <c r="F7" i="59"/>
  <c r="H18" i="58"/>
  <c r="D3" i="58"/>
  <c r="D2" i="58"/>
  <c r="D30" i="58"/>
  <c r="A30" i="58"/>
  <c r="F14" i="58"/>
  <c r="F9" i="58"/>
  <c r="G16" i="58" s="1"/>
  <c r="F8" i="58"/>
  <c r="F16" i="58" s="1"/>
  <c r="C8" i="58"/>
  <c r="F7" i="58"/>
  <c r="H18" i="57"/>
  <c r="D3" i="57"/>
  <c r="D2" i="57"/>
  <c r="J27" i="7"/>
  <c r="J26" i="7"/>
  <c r="J25" i="7"/>
  <c r="J24" i="7"/>
  <c r="J23" i="7"/>
  <c r="D30" i="57"/>
  <c r="A30" i="57"/>
  <c r="F9" i="57"/>
  <c r="G15" i="57" s="1"/>
  <c r="F8" i="57"/>
  <c r="F15" i="57" s="1"/>
  <c r="C8" i="57"/>
  <c r="F7" i="57"/>
  <c r="H18" i="56"/>
  <c r="D3" i="56"/>
  <c r="D2" i="56"/>
  <c r="D30" i="56"/>
  <c r="A30" i="56"/>
  <c r="F9" i="56"/>
  <c r="G13" i="56" s="1"/>
  <c r="F8" i="56"/>
  <c r="F15" i="56" s="1"/>
  <c r="C8" i="56"/>
  <c r="F7" i="56"/>
  <c r="H18" i="55"/>
  <c r="D3" i="55"/>
  <c r="D2" i="55"/>
  <c r="D30" i="55"/>
  <c r="A30" i="55"/>
  <c r="F9" i="55"/>
  <c r="G15" i="55" s="1"/>
  <c r="F8" i="55"/>
  <c r="F14" i="55" s="1"/>
  <c r="C8" i="55"/>
  <c r="F7" i="55"/>
  <c r="H18" i="54"/>
  <c r="D3" i="54"/>
  <c r="D2" i="54"/>
  <c r="D30" i="54"/>
  <c r="A30" i="54"/>
  <c r="F9" i="54"/>
  <c r="G15" i="54" s="1"/>
  <c r="F8" i="54"/>
  <c r="F15" i="54" s="1"/>
  <c r="F7" i="54"/>
  <c r="H18" i="53"/>
  <c r="D3" i="53"/>
  <c r="D2" i="53"/>
  <c r="D30" i="53"/>
  <c r="A30" i="53"/>
  <c r="F9" i="53"/>
  <c r="G16" i="53" s="1"/>
  <c r="F8" i="53"/>
  <c r="F14" i="53" s="1"/>
  <c r="C8" i="53"/>
  <c r="F7" i="53"/>
  <c r="H18" i="52"/>
  <c r="D3" i="52"/>
  <c r="D2" i="52"/>
  <c r="D30" i="52"/>
  <c r="A30" i="52"/>
  <c r="F9" i="52"/>
  <c r="G15" i="52" s="1"/>
  <c r="F8" i="52"/>
  <c r="F14" i="52" s="1"/>
  <c r="C8" i="52"/>
  <c r="F7" i="52"/>
  <c r="H18" i="51"/>
  <c r="D3" i="51"/>
  <c r="D2" i="51"/>
  <c r="D30" i="51"/>
  <c r="A30" i="51"/>
  <c r="F9" i="51"/>
  <c r="G15" i="51" s="1"/>
  <c r="F8" i="51"/>
  <c r="F15" i="51" s="1"/>
  <c r="C8" i="51"/>
  <c r="F7" i="51"/>
  <c r="H18" i="50"/>
  <c r="D3" i="50"/>
  <c r="D2" i="50"/>
  <c r="D30" i="50"/>
  <c r="A30" i="50"/>
  <c r="F9" i="50"/>
  <c r="F8" i="50"/>
  <c r="C8" i="50"/>
  <c r="F7" i="50"/>
  <c r="H18" i="49"/>
  <c r="D3" i="49"/>
  <c r="D2" i="49"/>
  <c r="D30" i="49"/>
  <c r="A30" i="49"/>
  <c r="F9" i="49"/>
  <c r="F8" i="49"/>
  <c r="C8" i="49"/>
  <c r="F7" i="49"/>
  <c r="H18" i="48"/>
  <c r="D3" i="48"/>
  <c r="D2" i="48"/>
  <c r="D30" i="48"/>
  <c r="A30" i="48"/>
  <c r="F9" i="48"/>
  <c r="F8" i="48"/>
  <c r="C8" i="48"/>
  <c r="F7" i="48"/>
  <c r="H18" i="47"/>
  <c r="D3" i="47"/>
  <c r="D2" i="47"/>
  <c r="D30" i="47"/>
  <c r="A30" i="47"/>
  <c r="F9" i="47"/>
  <c r="F8" i="47"/>
  <c r="C8" i="47"/>
  <c r="F7" i="47"/>
  <c r="H18" i="46"/>
  <c r="D3" i="46"/>
  <c r="D2" i="46"/>
  <c r="D30" i="46"/>
  <c r="A30" i="46"/>
  <c r="F9" i="46"/>
  <c r="F8" i="46"/>
  <c r="C8" i="46"/>
  <c r="F7" i="46"/>
  <c r="H18" i="45"/>
  <c r="D3" i="45"/>
  <c r="D2" i="45"/>
  <c r="D30" i="45"/>
  <c r="A30" i="45"/>
  <c r="F9" i="45"/>
  <c r="F8" i="45"/>
  <c r="C8" i="45"/>
  <c r="F7" i="45"/>
  <c r="H18" i="31"/>
  <c r="C8" i="31"/>
  <c r="D3" i="31"/>
  <c r="D2" i="31"/>
  <c r="D30" i="31"/>
  <c r="A30" i="31"/>
  <c r="F9" i="31"/>
  <c r="F8" i="31"/>
  <c r="F7" i="31"/>
  <c r="G14" i="61" l="1"/>
  <c r="F16" i="61"/>
  <c r="G16" i="51"/>
  <c r="G14" i="58"/>
  <c r="F13" i="59"/>
  <c r="F16" i="59"/>
  <c r="F13" i="60"/>
  <c r="G15" i="59"/>
  <c r="F15" i="60"/>
  <c r="F16" i="60"/>
  <c r="F15" i="59"/>
  <c r="F13" i="61"/>
  <c r="F15" i="61"/>
  <c r="G13" i="61"/>
  <c r="G16" i="61"/>
  <c r="G13" i="60"/>
  <c r="G16" i="60"/>
  <c r="G14" i="60"/>
  <c r="G13" i="59"/>
  <c r="G16" i="59"/>
  <c r="F15" i="58"/>
  <c r="G15" i="58"/>
  <c r="F13" i="58"/>
  <c r="G13" i="58"/>
  <c r="G13" i="57"/>
  <c r="F15" i="55"/>
  <c r="G14" i="56"/>
  <c r="F13" i="54"/>
  <c r="G15" i="56"/>
  <c r="G13" i="54"/>
  <c r="G16" i="57"/>
  <c r="F13" i="53"/>
  <c r="G14" i="53"/>
  <c r="F13" i="55"/>
  <c r="F16" i="53"/>
  <c r="F13" i="57"/>
  <c r="F13" i="52"/>
  <c r="G14" i="54"/>
  <c r="F16" i="55"/>
  <c r="F16" i="56"/>
  <c r="F13" i="51"/>
  <c r="G14" i="52"/>
  <c r="F15" i="53"/>
  <c r="F16" i="54"/>
  <c r="G16" i="56"/>
  <c r="F16" i="57"/>
  <c r="G13" i="51"/>
  <c r="F15" i="52"/>
  <c r="G16" i="54"/>
  <c r="F13" i="56"/>
  <c r="F16" i="51"/>
  <c r="F16" i="52"/>
  <c r="F14" i="57"/>
  <c r="G14" i="57"/>
  <c r="F14" i="56"/>
  <c r="G13" i="55"/>
  <c r="G16" i="55"/>
  <c r="G14" i="55"/>
  <c r="F14" i="54"/>
  <c r="G15" i="53"/>
  <c r="G13" i="53"/>
  <c r="G13" i="52"/>
  <c r="G16" i="52"/>
  <c r="F14" i="51"/>
  <c r="G14" i="51"/>
  <c r="D35" i="7" l="1"/>
  <c r="D34" i="7"/>
  <c r="D33" i="7"/>
  <c r="F5" i="7" l="1"/>
  <c r="F8" i="7"/>
  <c r="G9" i="61" l="1"/>
  <c r="G9" i="60"/>
  <c r="G9" i="59"/>
  <c r="G9" i="56"/>
  <c r="G9" i="55"/>
  <c r="G9" i="54"/>
  <c r="G9" i="53"/>
  <c r="G9" i="52"/>
  <c r="G9" i="57"/>
  <c r="G9" i="58"/>
  <c r="G9" i="51"/>
  <c r="G9" i="50"/>
  <c r="G9" i="49"/>
  <c r="G9" i="48"/>
  <c r="G9" i="47"/>
  <c r="G9" i="46"/>
  <c r="G9" i="45"/>
  <c r="G9" i="31"/>
  <c r="G8" i="31"/>
  <c r="G8" i="58"/>
  <c r="G8" i="48"/>
  <c r="G8" i="61"/>
  <c r="G8" i="60"/>
  <c r="G8" i="59"/>
  <c r="G8" i="47"/>
  <c r="G8" i="57"/>
  <c r="G8" i="56"/>
  <c r="G8" i="55"/>
  <c r="G8" i="54"/>
  <c r="G8" i="53"/>
  <c r="G8" i="52"/>
  <c r="G8" i="51"/>
  <c r="G8" i="50"/>
  <c r="G8" i="49"/>
  <c r="G8" i="46"/>
  <c r="G8" i="45"/>
  <c r="G7" i="61"/>
  <c r="G7" i="60"/>
  <c r="G7" i="59"/>
  <c r="G7" i="57"/>
  <c r="G7" i="56"/>
  <c r="G7" i="55"/>
  <c r="G7" i="54"/>
  <c r="G7" i="53"/>
  <c r="G7" i="52"/>
  <c r="G7" i="51"/>
  <c r="G7" i="50"/>
  <c r="G7" i="49"/>
  <c r="G7" i="48"/>
  <c r="G7" i="47"/>
  <c r="G7" i="46"/>
  <c r="G7" i="45"/>
  <c r="G7" i="31"/>
  <c r="G7" i="58"/>
  <c r="H18" i="30"/>
  <c r="D3" i="30"/>
  <c r="D2" i="30"/>
  <c r="D30" i="30"/>
  <c r="A30" i="30"/>
  <c r="G9" i="30"/>
  <c r="F9" i="30"/>
  <c r="G8" i="30"/>
  <c r="F8" i="30"/>
  <c r="C8" i="30"/>
  <c r="G7" i="30"/>
  <c r="F7" i="30"/>
  <c r="M2" i="7"/>
  <c r="M1" i="7"/>
  <c r="F7" i="13" l="1"/>
  <c r="F8" i="13"/>
  <c r="E23" i="58" l="1"/>
  <c r="E23" i="59"/>
  <c r="E23" i="61"/>
  <c r="E23" i="60"/>
  <c r="E23" i="56"/>
  <c r="E23" i="49"/>
  <c r="E23" i="48"/>
  <c r="E23" i="51"/>
  <c r="E23" i="47"/>
  <c r="E23" i="55"/>
  <c r="E23" i="50"/>
  <c r="E23" i="54"/>
  <c r="E23" i="53"/>
  <c r="E23" i="52"/>
  <c r="E23" i="57"/>
  <c r="E23" i="45"/>
  <c r="E23" i="46"/>
  <c r="E23" i="31"/>
  <c r="E23" i="13"/>
  <c r="E23" i="30"/>
  <c r="L8" i="7"/>
  <c r="C8" i="13"/>
  <c r="E37" i="7"/>
  <c r="H18" i="13"/>
  <c r="F3" i="7" l="1"/>
  <c r="F2" i="7"/>
  <c r="J22" i="7" l="1"/>
  <c r="J21" i="7"/>
  <c r="J20" i="7"/>
  <c r="J8" i="7" l="1"/>
  <c r="D2" i="13"/>
  <c r="J10" i="7" l="1"/>
  <c r="J11" i="7"/>
  <c r="J12" i="7"/>
  <c r="J13" i="7"/>
  <c r="J14" i="7"/>
  <c r="J15" i="7"/>
  <c r="J16" i="7"/>
  <c r="J17" i="7"/>
  <c r="J18" i="7"/>
  <c r="J19" i="7"/>
  <c r="J9" i="7"/>
  <c r="J5" i="7"/>
  <c r="D30" i="13"/>
  <c r="A30" i="13"/>
  <c r="F9" i="13"/>
  <c r="D3" i="13"/>
  <c r="F37" i="7" l="1"/>
  <c r="G37" i="7"/>
  <c r="F9" i="7" l="1"/>
  <c r="G7" i="13" l="1"/>
  <c r="G8" i="13"/>
  <c r="G9" i="13"/>
</calcChain>
</file>

<file path=xl/sharedStrings.xml><?xml version="1.0" encoding="utf-8"?>
<sst xmlns="http://schemas.openxmlformats.org/spreadsheetml/2006/main" count="1151" uniqueCount="105">
  <si>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</si>
  <si>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</si>
  <si>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</si>
  <si>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</si>
  <si>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b/>
        <sz val="11"/>
        <rFont val="Times New Roman"/>
        <family val="1"/>
      </rPr>
      <t>TANDATANGAN PENYEMAK &amp; TARIKH:</t>
    </r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</si>
  <si>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</si>
  <si>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</si>
  <si>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</si>
  <si>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</si>
  <si>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</si>
  <si>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</si>
  <si>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</si>
  <si>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</si>
  <si>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</si>
  <si>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</si>
  <si>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INTERNAL QUALITY CONTROL (IQC)                            </t>
  </si>
  <si>
    <t xml:space="preserve">Analytical Balance: </t>
  </si>
  <si>
    <t xml:space="preserve"> Berat sampel:</t>
  </si>
  <si>
    <t>Microwave ___________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</si>
  <si>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</si>
  <si>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</si>
  <si>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</si>
  <si>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</si>
  <si>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</si>
  <si>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</si>
  <si>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t>NO. SAMPEL</t>
  </si>
  <si>
    <t>BENTUK DOSEJ</t>
  </si>
  <si>
    <t>Sila Pilih</t>
  </si>
  <si>
    <t>HNO3</t>
  </si>
  <si>
    <t>HCL</t>
  </si>
  <si>
    <t>H2O2</t>
  </si>
  <si>
    <t>NO SAMPEL</t>
  </si>
  <si>
    <t>BTL AWAL</t>
  </si>
  <si>
    <t>BTL AKHIR</t>
  </si>
  <si>
    <t>BERAT BERSIH</t>
  </si>
  <si>
    <t>Sila masukkan Blank</t>
  </si>
  <si>
    <t>Sila masukkan IQC A</t>
  </si>
  <si>
    <t>Sila masukkan IQC B</t>
  </si>
  <si>
    <t>Sampel 1</t>
  </si>
  <si>
    <t>Sampel 2</t>
  </si>
  <si>
    <t>Sampel 3</t>
  </si>
  <si>
    <t>Sampel 4</t>
  </si>
  <si>
    <t>Sampel 5</t>
  </si>
  <si>
    <t>Sampel 7</t>
  </si>
  <si>
    <t>Sampel 8</t>
  </si>
  <si>
    <t>Sampel 9</t>
  </si>
  <si>
    <t>Sampel 10</t>
  </si>
  <si>
    <t>Sampel 11</t>
  </si>
  <si>
    <t>Sampel 12</t>
  </si>
  <si>
    <t>BERAT SAMPEL</t>
  </si>
  <si>
    <t>Internal Quality Control (IQC)</t>
  </si>
  <si>
    <t>Contoh: IQC POW 200324</t>
  </si>
  <si>
    <t>Mix Std ID: TRAD  </t>
  </si>
  <si>
    <t>Tarikh</t>
  </si>
  <si>
    <t>Nama Penganalisis</t>
  </si>
  <si>
    <t>KNIFE MIL</t>
  </si>
  <si>
    <t>MICROWAVE</t>
  </si>
  <si>
    <t>Sampel 13</t>
  </si>
  <si>
    <t>Sampel 14</t>
  </si>
  <si>
    <t>Sampel 15</t>
  </si>
  <si>
    <t>RB ID. Contoh: RB GH A &amp; B</t>
  </si>
  <si>
    <r>
      <rPr>
        <b/>
        <sz val="11"/>
        <color theme="1"/>
        <rFont val="Times New Roman"/>
        <family val="1"/>
      </rPr>
      <t xml:space="preserve">REAGENT BLANK (RB) ID: </t>
    </r>
    <r>
      <rPr>
        <sz val="11"/>
        <color theme="1"/>
        <rFont val="Times New Roman"/>
        <family val="1"/>
      </rPr>
      <t xml:space="preserve">                                     </t>
    </r>
  </si>
  <si>
    <r>
      <t xml:space="preserve">Mix Std ID: TRAD </t>
    </r>
    <r>
      <rPr>
        <u/>
        <sz val="10"/>
        <color theme="1"/>
        <rFont val="Times New Roman"/>
        <family val="1"/>
      </rPr>
      <t xml:space="preserve">                  </t>
    </r>
  </si>
  <si>
    <r>
      <rPr>
        <sz val="11"/>
        <rFont val="Times New Roman"/>
        <family val="1"/>
      </rPr>
      <t>Content of elements spiked (µg) (Titan)</t>
    </r>
  </si>
  <si>
    <t>Content of elements spiked (µg)  (Gerhadt)</t>
  </si>
  <si>
    <t>Content of elements spiked in IQC sample (µg/g) [content of elements spiked ÷ sample weight]</t>
  </si>
  <si>
    <t>KAEDAH PERLULUHAN (PKKK/200/UAT/003; PKKK/300/UAT/045; PKKK/300/UAT/046)</t>
  </si>
  <si>
    <t>Knife Mill:</t>
  </si>
  <si>
    <t xml:space="preserve"> </t>
  </si>
  <si>
    <t>                      </t>
  </si>
  <si>
    <t xml:space="preserve">Berat akhir:                            (Selepas pencairan sampel)
</t>
  </si>
  <si>
    <t xml:space="preserve">                                  </t>
  </si>
  <si>
    <t>UNIT ANALISIS TRADISIONAL
BORANG PERLULUHAN SAMPEL PRODUK TRADISIONAL</t>
  </si>
  <si>
    <t xml:space="preserve">Berat sampel </t>
  </si>
  <si>
    <t xml:space="preserve">Berat bersih larutan </t>
  </si>
  <si>
    <r>
      <t xml:space="preserve">Microwave ___________              </t>
    </r>
    <r>
      <rPr>
        <u/>
        <sz val="11"/>
        <color rgb="FF000000"/>
        <rFont val="Times New Roman"/>
        <family val="1"/>
      </rPr>
      <t xml:space="preserve"> </t>
    </r>
  </si>
  <si>
    <t>Microwave&gt;&gt; (sampel 1-6</t>
  </si>
  <si>
    <t>Microwave&gt;&gt;(Sampel 7-12)</t>
  </si>
  <si>
    <t>Sampel 16</t>
  </si>
  <si>
    <t>Sampel 17</t>
  </si>
  <si>
    <t>Sampel 18</t>
  </si>
  <si>
    <t>Sampel 19</t>
  </si>
  <si>
    <t>Sampel 20</t>
  </si>
  <si>
    <t>Sampel 6</t>
  </si>
  <si>
    <t>Diskripsi</t>
  </si>
  <si>
    <t>Sila masukkan RB GH 1</t>
  </si>
  <si>
    <t>Sila masukkan RB GH 2</t>
  </si>
  <si>
    <t>Result for Form RB GH&gt;&gt;</t>
  </si>
  <si>
    <t>Result for Form RB Titan&gt;&gt;&gt;</t>
  </si>
  <si>
    <t>RB POW (1) 060125</t>
  </si>
  <si>
    <t>IQC POW BLK (1) 060125</t>
  </si>
  <si>
    <t>IQC POW 15 (1) 060125</t>
  </si>
  <si>
    <t>IQC POW 16 (1) 060125</t>
  </si>
  <si>
    <t>IQC POW 17 (1) 060125</t>
  </si>
  <si>
    <t>IQC POW 18 (1) 060125</t>
  </si>
  <si>
    <t>IQC POW 19 (1) 060125</t>
  </si>
  <si>
    <t>IQC POW 20 (1) 060125</t>
  </si>
  <si>
    <t>NA</t>
  </si>
  <si>
    <t>AMIR / MAISARAH</t>
  </si>
  <si>
    <t>IQC POW (1) 060125</t>
  </si>
  <si>
    <t>060125</t>
  </si>
  <si>
    <t>YA</t>
  </si>
  <si>
    <t>XP 205DR</t>
  </si>
  <si>
    <t>SERBUK</t>
  </si>
  <si>
    <t>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</si>
</sst>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33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sz val="11"/>
      <name val="Calibri"/>
      <family val="2"/>
      <scheme val="minor"/>
    </font>
    <font>
      <i/>
      <sz val="10"/>
      <color rgb="FF000000"/>
      <name val="Times New Roman"/>
      <family val="1"/>
    </font>
    <font>
      <sz val="14"/>
      <color rgb="FF000000"/>
      <name val="Times New Roman"/>
      <family val="1"/>
    </font>
    <font>
      <i/>
      <sz val="8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Calibri"/>
      <family val="2"/>
      <scheme val="minor"/>
    </font>
    <font>
      <sz val="10"/>
      <color theme="0"/>
      <name val="Segoe UI Symbol"/>
      <family val="2"/>
    </font>
    <font>
      <sz val="10"/>
      <color theme="0" tint="-0.1499984740745262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u/>
      <sz val="10"/>
      <color theme="1"/>
      <name val="Times New Roman"/>
      <family val="1"/>
    </font>
    <font>
      <i/>
      <sz val="10"/>
      <color rgb="FF7F7F7F"/>
      <name val="Calibri"/>
      <family val="2"/>
      <scheme val="minor"/>
    </font>
    <font>
      <b/>
      <sz val="10"/>
      <color rgb="FF000000"/>
      <name val="Vrinda"/>
      <family val="2"/>
    </font>
    <font>
      <b/>
      <sz val="10"/>
      <color theme="0"/>
      <name val="Vrinda"/>
      <family val="2"/>
    </font>
    <font>
      <sz val="10"/>
      <color theme="0"/>
      <name val="Vrinda"/>
      <family val="2"/>
    </font>
    <font>
      <b/>
      <sz val="10"/>
      <name val="Vrinda"/>
      <family val="2"/>
    </font>
    <font>
      <sz val="10"/>
      <color rgb="FF000000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05">
    <xf numFmtId="0" fontId="0" fillId="0" borderId="0" xfId="0" applyAlignment="1">
      <alignment horizontal="left" vertical="top"/>
    </xf>
    <xf numFmtId="0" fontId="10" fillId="0" borderId="25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6" xfId="0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9" fillId="0" borderId="26" xfId="0" applyFont="1" applyBorder="1" applyAlignment="1">
      <alignment vertical="center"/>
    </xf>
    <xf numFmtId="0" fontId="12" fillId="0" borderId="12" xfId="0" applyFont="1" applyBorder="1" applyAlignment="1">
      <alignment horizontal="left"/>
    </xf>
    <xf numFmtId="0" fontId="12" fillId="0" borderId="27" xfId="0" applyFont="1" applyBorder="1" applyAlignment="1">
      <alignment horizontal="left"/>
    </xf>
    <xf numFmtId="167" fontId="7" fillId="2" borderId="2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left" vertical="top"/>
    </xf>
    <xf numFmtId="0" fontId="14" fillId="0" borderId="33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2" fillId="0" borderId="26" xfId="0" applyFont="1" applyBorder="1" applyAlignment="1">
      <alignment horizontal="left"/>
    </xf>
    <xf numFmtId="167" fontId="0" fillId="0" borderId="34" xfId="0" applyNumberFormat="1" applyFont="1" applyBorder="1" applyAlignment="1"/>
    <xf numFmtId="167" fontId="0" fillId="0" borderId="0" xfId="0" applyNumberFormat="1" applyAlignment="1">
      <alignment horizontal="left" vertical="top"/>
    </xf>
    <xf numFmtId="167" fontId="0" fillId="3" borderId="34" xfId="0" applyNumberFormat="1" applyFont="1" applyFill="1" applyBorder="1" applyAlignment="1"/>
    <xf numFmtId="167" fontId="17" fillId="0" borderId="0" xfId="0" applyNumberFormat="1" applyFont="1" applyAlignment="1">
      <alignment horizontal="left" vertical="top"/>
    </xf>
    <xf numFmtId="0" fontId="0" fillId="0" borderId="0" xfId="0" applyAlignment="1">
      <alignment horizontal="center" vertical="top"/>
    </xf>
    <xf numFmtId="0" fontId="9" fillId="0" borderId="23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14" fillId="0" borderId="34" xfId="0" applyFont="1" applyBorder="1" applyAlignment="1">
      <alignment horizontal="center"/>
    </xf>
    <xf numFmtId="0" fontId="0" fillId="3" borderId="34" xfId="0" applyFill="1" applyBorder="1" applyAlignment="1">
      <alignment horizontal="center" vertical="top"/>
    </xf>
    <xf numFmtId="0" fontId="19" fillId="0" borderId="0" xfId="0" applyFont="1" applyAlignment="1">
      <alignment horizontal="left" vertical="top"/>
    </xf>
    <xf numFmtId="0" fontId="19" fillId="0" borderId="0" xfId="0" applyFont="1" applyAlignment="1">
      <alignment horizontal="center" vertical="top"/>
    </xf>
    <xf numFmtId="167" fontId="19" fillId="0" borderId="0" xfId="0" applyNumberFormat="1" applyFont="1" applyAlignment="1">
      <alignment horizontal="left" vertical="top"/>
    </xf>
    <xf numFmtId="167" fontId="0" fillId="0" borderId="34" xfId="0" applyNumberFormat="1" applyBorder="1" applyAlignment="1">
      <alignment horizontal="center" vertical="top"/>
    </xf>
    <xf numFmtId="0" fontId="0" fillId="3" borderId="9" xfId="0" applyFill="1" applyBorder="1" applyAlignment="1">
      <alignment horizontal="center" vertical="top"/>
    </xf>
    <xf numFmtId="0" fontId="14" fillId="0" borderId="9" xfId="0" applyFont="1" applyBorder="1" applyAlignment="1">
      <alignment horizontal="center"/>
    </xf>
    <xf numFmtId="0" fontId="20" fillId="0" borderId="0" xfId="0" applyFont="1" applyBorder="1" applyAlignment="1">
      <alignment horizontal="left"/>
    </xf>
    <xf numFmtId="0" fontId="4" fillId="0" borderId="0" xfId="0" applyFont="1" applyAlignment="1">
      <alignment horizontal="left" vertical="top"/>
    </xf>
    <xf numFmtId="0" fontId="0" fillId="3" borderId="10" xfId="0" applyFill="1" applyBorder="1" applyAlignment="1">
      <alignment horizontal="center" vertical="top"/>
    </xf>
    <xf numFmtId="167" fontId="22" fillId="3" borderId="34" xfId="0" applyNumberFormat="1" applyFont="1" applyFill="1" applyBorder="1" applyAlignment="1"/>
    <xf numFmtId="0" fontId="22" fillId="3" borderId="9" xfId="0" applyFont="1" applyFill="1" applyBorder="1" applyAlignment="1">
      <alignment horizontal="center" vertical="top"/>
    </xf>
    <xf numFmtId="0" fontId="22" fillId="3" borderId="34" xfId="0" applyFont="1" applyFill="1" applyBorder="1" applyAlignment="1">
      <alignment horizontal="center" vertical="top"/>
    </xf>
    <xf numFmtId="0" fontId="22" fillId="3" borderId="34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3" fillId="0" borderId="22" xfId="0" applyFont="1" applyFill="1" applyBorder="1" applyAlignment="1">
      <alignment vertical="center"/>
    </xf>
    <xf numFmtId="0" fontId="23" fillId="0" borderId="23" xfId="0" applyFont="1" applyFill="1" applyBorder="1" applyAlignment="1">
      <alignment vertical="center" wrapText="1"/>
    </xf>
    <xf numFmtId="0" fontId="23" fillId="0" borderId="23" xfId="0" applyFont="1" applyFill="1" applyBorder="1" applyAlignment="1">
      <alignment horizontal="right"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12" fillId="0" borderId="0" xfId="0" applyFont="1" applyBorder="1" applyAlignment="1">
      <alignment horizontal="right"/>
    </xf>
    <xf numFmtId="0" fontId="12" fillId="0" borderId="24" xfId="0" applyFont="1" applyBorder="1" applyAlignment="1">
      <alignment horizontal="center"/>
    </xf>
    <xf numFmtId="167" fontId="25" fillId="0" borderId="0" xfId="0" applyNumberFormat="1" applyFont="1" applyAlignment="1">
      <alignment horizontal="left" vertical="top"/>
    </xf>
    <xf numFmtId="167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center" vertical="top"/>
    </xf>
    <xf numFmtId="0" fontId="1" fillId="0" borderId="0" xfId="0" applyFont="1" applyAlignment="1">
      <alignment horizontal="left"/>
    </xf>
    <xf numFmtId="0" fontId="2" fillId="0" borderId="22" xfId="0" applyFont="1" applyBorder="1" applyAlignment="1">
      <alignment horizontal="left" vertical="center"/>
    </xf>
    <xf numFmtId="0" fontId="2" fillId="0" borderId="25" xfId="0" applyFont="1" applyBorder="1" applyAlignment="1">
      <alignment vertical="center" wrapText="1"/>
    </xf>
    <xf numFmtId="0" fontId="9" fillId="0" borderId="26" xfId="0" applyFont="1" applyBorder="1" applyAlignment="1">
      <alignment horizontal="left" vertical="center" wrapText="1"/>
    </xf>
    <xf numFmtId="0" fontId="19" fillId="0" borderId="0" xfId="0" applyFont="1" applyFill="1" applyAlignment="1">
      <alignment horizontal="left" vertical="top"/>
    </xf>
    <xf numFmtId="0" fontId="20" fillId="0" borderId="0" xfId="0" applyFont="1" applyFill="1" applyBorder="1" applyAlignment="1">
      <alignment horizontal="left"/>
    </xf>
    <xf numFmtId="0" fontId="19" fillId="0" borderId="0" xfId="0" applyFont="1" applyFill="1" applyAlignment="1">
      <alignment horizontal="center" vertical="top"/>
    </xf>
    <xf numFmtId="167" fontId="19" fillId="0" borderId="0" xfId="0" applyNumberFormat="1" applyFont="1" applyFill="1" applyAlignment="1">
      <alignment horizontal="left" vertical="top"/>
    </xf>
    <xf numFmtId="167" fontId="21" fillId="0" borderId="0" xfId="0" applyNumberFormat="1" applyFont="1" applyFill="1" applyAlignment="1">
      <alignment horizontal="left" vertical="top"/>
    </xf>
    <xf numFmtId="0" fontId="2" fillId="0" borderId="22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top"/>
    </xf>
    <xf numFmtId="0" fontId="0" fillId="0" borderId="34" xfId="0" applyFont="1" applyBorder="1" applyAlignment="1">
      <alignment horizontal="center" vertical="top"/>
    </xf>
    <xf numFmtId="168" fontId="9" fillId="0" borderId="34" xfId="0" applyNumberFormat="1" applyFont="1" applyBorder="1" applyAlignment="1">
      <alignment horizontal="center" vertical="top"/>
    </xf>
    <xf numFmtId="49" fontId="9" fillId="0" borderId="34" xfId="0" applyNumberFormat="1" applyFont="1" applyBorder="1" applyAlignment="1">
      <alignment horizontal="center" vertical="top"/>
    </xf>
    <xf numFmtId="0" fontId="14" fillId="0" borderId="33" xfId="0" applyFont="1" applyBorder="1" applyAlignment="1">
      <alignment horizontal="center" vertical="top"/>
    </xf>
    <xf numFmtId="0" fontId="12" fillId="0" borderId="0" xfId="0" applyFont="1" applyBorder="1" applyAlignment="1">
      <alignment horizontal="left"/>
    </xf>
    <xf numFmtId="0" fontId="12" fillId="0" borderId="26" xfId="0" applyFont="1" applyBorder="1" applyAlignment="1">
      <alignment horizontal="left"/>
    </xf>
    <xf numFmtId="0" fontId="2" fillId="0" borderId="6" xfId="0" applyFont="1" applyBorder="1" applyAlignment="1">
      <alignment horizontal="center" vertical="center" wrapText="1"/>
    </xf>
    <xf numFmtId="167" fontId="12" fillId="0" borderId="1" xfId="0" applyNumberFormat="1" applyFont="1" applyBorder="1" applyAlignment="1">
      <alignment horizontal="center" vertical="center" wrapText="1"/>
    </xf>
    <xf numFmtId="167" fontId="12" fillId="0" borderId="37" xfId="0" applyNumberFormat="1" applyFont="1" applyBorder="1" applyAlignment="1">
      <alignment horizontal="center" vertical="center" wrapText="1"/>
    </xf>
    <xf numFmtId="0" fontId="25" fillId="0" borderId="0" xfId="0" applyFont="1" applyAlignment="1">
      <alignment horizontal="left" vertical="top"/>
    </xf>
    <xf numFmtId="0" fontId="2" fillId="0" borderId="6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left"/>
    </xf>
    <xf numFmtId="0" fontId="12" fillId="0" borderId="26" xfId="0" applyFont="1" applyBorder="1" applyAlignment="1">
      <alignment horizontal="left"/>
    </xf>
    <xf numFmtId="0" fontId="19" fillId="0" borderId="0" xfId="0" applyFont="1" applyAlignment="1">
      <alignment vertical="top"/>
    </xf>
    <xf numFmtId="0" fontId="28" fillId="4" borderId="34" xfId="0" applyFont="1" applyFill="1" applyBorder="1" applyAlignment="1">
      <alignment horizontal="center" vertical="center" wrapText="1"/>
    </xf>
    <xf numFmtId="167" fontId="28" fillId="4" borderId="34" xfId="0" applyNumberFormat="1" applyFont="1" applyFill="1" applyBorder="1" applyAlignment="1">
      <alignment horizontal="center" vertical="center" wrapText="1"/>
    </xf>
    <xf numFmtId="0" fontId="28" fillId="4" borderId="9" xfId="0" applyFont="1" applyFill="1" applyBorder="1" applyAlignment="1">
      <alignment horizontal="center" vertical="center"/>
    </xf>
    <xf numFmtId="0" fontId="28" fillId="4" borderId="34" xfId="0" applyFont="1" applyFill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5" fillId="0" borderId="34" xfId="0" applyFont="1" applyBorder="1" applyAlignment="1">
      <alignment horizontal="left" vertical="top"/>
    </xf>
    <xf numFmtId="0" fontId="30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167" fontId="32" fillId="0" borderId="34" xfId="0" applyNumberFormat="1" applyFont="1" applyBorder="1" applyAlignment="1"/>
    <xf numFmtId="167" fontId="9" fillId="0" borderId="34" xfId="0" applyNumberFormat="1" applyFont="1" applyBorder="1" applyAlignment="1">
      <alignment horizontal="center" vertical="top"/>
    </xf>
    <xf numFmtId="0" fontId="2" fillId="0" borderId="26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11" xfId="0" applyFont="1" applyBorder="1" applyAlignment="1">
      <alignment horizontal="center" vertical="top" wrapText="1"/>
    </xf>
    <xf numFmtId="0" fontId="2" fillId="0" borderId="21" xfId="0" applyFont="1" applyBorder="1" applyAlignment="1">
      <alignment horizontal="center" vertical="top" wrapText="1"/>
    </xf>
    <xf numFmtId="0" fontId="2" fillId="0" borderId="35" xfId="0" applyFont="1" applyBorder="1" applyAlignment="1">
      <alignment horizontal="center" vertical="top" wrapText="1"/>
    </xf>
    <xf numFmtId="0" fontId="2" fillId="0" borderId="8" xfId="0" applyFont="1" applyBorder="1" applyAlignment="1">
      <alignment horizontal="center" vertical="top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16" xfId="0" applyNumberFormat="1" applyFont="1" applyFill="1" applyBorder="1" applyAlignment="1">
      <alignment horizontal="center" vertical="center" wrapText="1"/>
    </xf>
    <xf numFmtId="164" fontId="3" fillId="0" borderId="4" xfId="0" applyNumberFormat="1" applyFont="1" applyFill="1" applyBorder="1" applyAlignment="1">
      <alignment horizontal="center" vertical="center" wrapText="1"/>
    </xf>
    <xf numFmtId="0" fontId="0" fillId="0" borderId="38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167" fontId="12" fillId="0" borderId="2" xfId="0" applyNumberFormat="1" applyFont="1" applyBorder="1" applyAlignment="1">
      <alignment horizontal="center" vertical="center" wrapText="1"/>
    </xf>
    <xf numFmtId="167" fontId="12" fillId="0" borderId="17" xfId="0" applyNumberFormat="1" applyFont="1" applyBorder="1" applyAlignment="1">
      <alignment horizontal="center" vertical="center" wrapText="1"/>
    </xf>
    <xf numFmtId="0" fontId="1" fillId="0" borderId="22" xfId="0" applyFont="1" applyBorder="1" applyAlignment="1">
      <alignment horizontal="left" vertical="top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center" vertical="top" wrapText="1"/>
    </xf>
    <xf numFmtId="0" fontId="1" fillId="0" borderId="23" xfId="0" applyFont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top" wrapText="1"/>
    </xf>
    <xf numFmtId="0" fontId="18" fillId="0" borderId="25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168" fontId="18" fillId="0" borderId="26" xfId="0" applyNumberFormat="1" applyFont="1" applyBorder="1" applyAlignment="1">
      <alignment horizontal="center" vertical="center"/>
    </xf>
    <xf numFmtId="168" fontId="18" fillId="0" borderId="27" xfId="0" applyNumberFormat="1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top"/>
    </xf>
    <xf numFmtId="0" fontId="10" fillId="0" borderId="27" xfId="0" applyFont="1" applyBorder="1" applyAlignment="1">
      <alignment horizontal="center" vertical="top"/>
    </xf>
    <xf numFmtId="0" fontId="2" fillId="0" borderId="11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11" fillId="0" borderId="23" xfId="1" applyFont="1" applyFill="1" applyBorder="1" applyAlignment="1">
      <alignment horizontal="center" vertical="center" wrapText="1"/>
    </xf>
    <xf numFmtId="0" fontId="27" fillId="0" borderId="23" xfId="1" applyFont="1" applyFill="1" applyBorder="1" applyAlignment="1">
      <alignment horizontal="center" vertical="center" wrapText="1"/>
    </xf>
    <xf numFmtId="0" fontId="27" fillId="0" borderId="24" xfId="1" applyFont="1" applyFill="1" applyBorder="1" applyAlignment="1">
      <alignment horizontal="center" vertical="center" wrapText="1"/>
    </xf>
    <xf numFmtId="0" fontId="2" fillId="0" borderId="25" xfId="0" applyFont="1" applyBorder="1" applyAlignment="1">
      <alignment horizontal="left" vertical="center" wrapText="1"/>
    </xf>
    <xf numFmtId="0" fontId="2" fillId="0" borderId="26" xfId="0" applyFont="1" applyBorder="1" applyAlignment="1">
      <alignment horizontal="left" vertical="center" wrapText="1"/>
    </xf>
    <xf numFmtId="0" fontId="11" fillId="0" borderId="26" xfId="1" applyFont="1" applyFill="1" applyBorder="1" applyAlignment="1">
      <alignment horizontal="center" vertical="center" wrapText="1"/>
    </xf>
    <xf numFmtId="0" fontId="12" fillId="0" borderId="25" xfId="0" applyFont="1" applyBorder="1" applyAlignment="1">
      <alignment horizontal="left" vertical="center" wrapText="1"/>
    </xf>
    <xf numFmtId="0" fontId="12" fillId="0" borderId="26" xfId="0" applyFont="1" applyBorder="1" applyAlignment="1">
      <alignment horizontal="left" vertical="center" wrapText="1"/>
    </xf>
    <xf numFmtId="0" fontId="12" fillId="0" borderId="27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12" fillId="0" borderId="26" xfId="0" applyFont="1" applyBorder="1" applyAlignment="1">
      <alignment horizontal="left"/>
    </xf>
    <xf numFmtId="0" fontId="7" fillId="0" borderId="22" xfId="0" applyFont="1" applyBorder="1" applyAlignment="1">
      <alignment horizontal="left"/>
    </xf>
    <xf numFmtId="0" fontId="7" fillId="0" borderId="23" xfId="0" applyFont="1" applyBorder="1" applyAlignment="1">
      <alignment horizontal="left"/>
    </xf>
    <xf numFmtId="0" fontId="12" fillId="0" borderId="23" xfId="0" applyFont="1" applyBorder="1" applyAlignment="1">
      <alignment horizontal="left"/>
    </xf>
    <xf numFmtId="0" fontId="13" fillId="0" borderId="23" xfId="0" applyFont="1" applyBorder="1" applyAlignment="1">
      <alignment horizontal="left"/>
    </xf>
    <xf numFmtId="167" fontId="12" fillId="0" borderId="29" xfId="0" applyNumberFormat="1" applyFont="1" applyBorder="1" applyAlignment="1">
      <alignment horizontal="center" vertical="center" wrapText="1"/>
    </xf>
    <xf numFmtId="167" fontId="12" fillId="0" borderId="30" xfId="0" applyNumberFormat="1" applyFont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16" xfId="0" applyNumberFormat="1" applyFont="1" applyFill="1" applyBorder="1" applyAlignment="1">
      <alignment horizontal="center" vertical="center" wrapText="1"/>
    </xf>
    <xf numFmtId="165" fontId="3" fillId="0" borderId="4" xfId="0" applyNumberFormat="1" applyFont="1" applyFill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16" xfId="0" applyNumberFormat="1" applyFont="1" applyFill="1" applyBorder="1" applyAlignment="1">
      <alignment horizontal="center" vertical="center" wrapText="1"/>
    </xf>
    <xf numFmtId="166" fontId="3" fillId="0" borderId="4" xfId="0" applyNumberFormat="1" applyFont="1" applyFill="1" applyBorder="1" applyAlignment="1">
      <alignment horizontal="center" vertical="center" wrapText="1"/>
    </xf>
    <xf numFmtId="165" fontId="3" fillId="0" borderId="29" xfId="0" applyNumberFormat="1" applyFont="1" applyBorder="1" applyAlignment="1">
      <alignment horizontal="center" vertical="center" wrapText="1"/>
    </xf>
    <xf numFmtId="165" fontId="3" fillId="0" borderId="5" xfId="0" applyNumberFormat="1" applyFont="1" applyBorder="1" applyAlignment="1">
      <alignment horizontal="center" vertical="center" wrapText="1"/>
    </xf>
    <xf numFmtId="165" fontId="3" fillId="0" borderId="18" xfId="0" applyNumberFormat="1" applyFont="1" applyFill="1" applyBorder="1" applyAlignment="1">
      <alignment horizontal="center" vertical="center" wrapText="1"/>
    </xf>
    <xf numFmtId="165" fontId="3" fillId="0" borderId="28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32" xfId="0" applyFont="1" applyBorder="1" applyAlignment="1">
      <alignment horizontal="left" vertical="center" wrapText="1"/>
    </xf>
    <xf numFmtId="0" fontId="12" fillId="0" borderId="32" xfId="0" applyFont="1" applyBorder="1" applyAlignment="1">
      <alignment horizontal="center" vertical="center" wrapText="1"/>
    </xf>
    <xf numFmtId="0" fontId="12" fillId="0" borderId="39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7" xfId="0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167" fontId="2" fillId="2" borderId="30" xfId="0" applyNumberFormat="1" applyFont="1" applyFill="1" applyBorder="1" applyAlignment="1">
      <alignment horizontal="center" vertical="center" wrapText="1"/>
    </xf>
    <xf numFmtId="0" fontId="25" fillId="0" borderId="32" xfId="0" applyFont="1" applyFill="1" applyBorder="1" applyAlignment="1">
      <alignment horizontal="center" vertical="center"/>
    </xf>
    <xf numFmtId="0" fontId="25" fillId="0" borderId="32" xfId="0" applyFont="1" applyFill="1" applyBorder="1" applyAlignment="1">
      <alignment horizontal="left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28" xfId="0" applyBorder="1" applyAlignment="1">
      <alignment horizontal="left" vertical="center" wrapText="1"/>
    </xf>
    <xf numFmtId="0" fontId="24" fillId="0" borderId="32" xfId="0" applyFont="1" applyFill="1" applyBorder="1" applyAlignment="1"/>
    <xf numFmtId="0" fontId="25" fillId="0" borderId="23" xfId="0" applyFont="1" applyFill="1" applyBorder="1" applyAlignment="1">
      <alignment horizontal="left" vertical="center" wrapText="1"/>
    </xf>
    <xf numFmtId="0" fontId="25" fillId="0" borderId="24" xfId="0" applyFont="1" applyFill="1" applyBorder="1" applyAlignment="1">
      <alignment horizontal="left" vertical="center" wrapText="1"/>
    </xf>
    <xf numFmtId="0" fontId="5" fillId="0" borderId="13" xfId="0" applyFont="1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6" fillId="0" borderId="16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6" fillId="0" borderId="29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0" fontId="16" fillId="0" borderId="42" xfId="0" applyFont="1" applyBorder="1" applyAlignment="1">
      <alignment horizontal="center" vertical="center" wrapText="1"/>
    </xf>
    <xf numFmtId="166" fontId="3" fillId="0" borderId="16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165" fontId="3" fillId="0" borderId="18" xfId="0" applyNumberFormat="1" applyFont="1" applyBorder="1" applyAlignment="1">
      <alignment horizontal="center" vertical="center" wrapText="1"/>
    </xf>
    <xf numFmtId="165" fontId="3" fillId="0" borderId="28" xfId="0" applyNumberFormat="1" applyFont="1" applyBorder="1" applyAlignment="1">
      <alignment horizontal="center" vertical="center" wrapText="1"/>
    </xf>
    <xf numFmtId="164" fontId="3" fillId="0" borderId="16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5" fontId="3" fillId="0" borderId="16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149"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0"/>
      </font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colors>
    <mruColors>
      <color rgb="FFFFFF99"/>
      <color rgb="FFFFFF66"/>
      <color rgb="FFFFFFCC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fmlaLink="Form!$D$34" lockText="1" noThreeD="1"/>
</file>

<file path=xl/ctrlProps/ctrlProp10.xml><?xml version="1.0" encoding="utf-8"?>
<formControlPr xmlns="http://schemas.microsoft.com/office/spreadsheetml/2009/9/main" objectType="CheckBox" checked="Checked" fmlaLink="Form!$D$33" lockText="1" noThreeD="1"/>
</file>

<file path=xl/ctrlProps/ctrlProp100.xml><?xml version="1.0" encoding="utf-8"?>
<formControlPr xmlns="http://schemas.microsoft.com/office/spreadsheetml/2009/9/main" objectType="CheckBox" checked="Checked" fmlaLink="Form!$C$37" lockText="1" noThreeD="1"/>
</file>

<file path=xl/ctrlProps/ctrlProp101.xml><?xml version="1.0" encoding="utf-8"?>
<formControlPr xmlns="http://schemas.microsoft.com/office/spreadsheetml/2009/9/main" objectType="CheckBox" fmlaLink="Form!$D$37" lockText="1" noThreeD="1"/>
</file>

<file path=xl/ctrlProps/ctrlProp102.xml><?xml version="1.0" encoding="utf-8"?>
<formControlPr xmlns="http://schemas.microsoft.com/office/spreadsheetml/2009/9/main" objectType="CheckBox" fmlaLink="Form!$F$37" lockText="1" noThreeD="1"/>
</file>

<file path=xl/ctrlProps/ctrlProp103.xml><?xml version="1.0" encoding="utf-8"?>
<formControlPr xmlns="http://schemas.microsoft.com/office/spreadsheetml/2009/9/main" objectType="CheckBox" fmlaLink="Form!$E$37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checked="Checked" fmlaLink="Form!$D$34" lockText="1" noThreeD="1"/>
</file>

<file path=xl/ctrlProps/ctrlProp106.xml><?xml version="1.0" encoding="utf-8"?>
<formControlPr xmlns="http://schemas.microsoft.com/office/spreadsheetml/2009/9/main" objectType="CheckBox" checked="Checked" fmlaLink="Form!$D$33" lockText="1" noThreeD="1"/>
</file>

<file path=xl/ctrlProps/ctrlProp107.xml><?xml version="1.0" encoding="utf-8"?>
<formControlPr xmlns="http://schemas.microsoft.com/office/spreadsheetml/2009/9/main" objectType="CheckBox" checked="Checked" fmlaLink="Form!$D$35" lockText="1" noThreeD="1"/>
</file>

<file path=xl/ctrlProps/ctrlProp108.xml><?xml version="1.0" encoding="utf-8"?>
<formControlPr xmlns="http://schemas.microsoft.com/office/spreadsheetml/2009/9/main" objectType="CheckBox" checked="Checked" fmlaLink="Form!$C$37" lockText="1" noThreeD="1"/>
</file>

<file path=xl/ctrlProps/ctrlProp109.xml><?xml version="1.0" encoding="utf-8"?>
<formControlPr xmlns="http://schemas.microsoft.com/office/spreadsheetml/2009/9/main" objectType="CheckBox" fmlaLink="Form!$D$37" lockText="1" noThreeD="1"/>
</file>

<file path=xl/ctrlProps/ctrlProp11.xml><?xml version="1.0" encoding="utf-8"?>
<formControlPr xmlns="http://schemas.microsoft.com/office/spreadsheetml/2009/9/main" objectType="CheckBox" checked="Checked" fmlaLink="Form!$D$35" lockText="1" noThreeD="1"/>
</file>

<file path=xl/ctrlProps/ctrlProp110.xml><?xml version="1.0" encoding="utf-8"?>
<formControlPr xmlns="http://schemas.microsoft.com/office/spreadsheetml/2009/9/main" objectType="CheckBox" fmlaLink="Form!$F$37" lockText="1" noThreeD="1"/>
</file>

<file path=xl/ctrlProps/ctrlProp111.xml><?xml version="1.0" encoding="utf-8"?>
<formControlPr xmlns="http://schemas.microsoft.com/office/spreadsheetml/2009/9/main" objectType="CheckBox" fmlaLink="Form!$E$37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checked="Checked" fmlaLink="Form!$D$34" lockText="1" noThreeD="1"/>
</file>

<file path=xl/ctrlProps/ctrlProp114.xml><?xml version="1.0" encoding="utf-8"?>
<formControlPr xmlns="http://schemas.microsoft.com/office/spreadsheetml/2009/9/main" objectType="CheckBox" checked="Checked" fmlaLink="Form!$D$33" lockText="1" noThreeD="1"/>
</file>

<file path=xl/ctrlProps/ctrlProp115.xml><?xml version="1.0" encoding="utf-8"?>
<formControlPr xmlns="http://schemas.microsoft.com/office/spreadsheetml/2009/9/main" objectType="CheckBox" checked="Checked" fmlaLink="Form!$D$35" lockText="1" noThreeD="1"/>
</file>

<file path=xl/ctrlProps/ctrlProp116.xml><?xml version="1.0" encoding="utf-8"?>
<formControlPr xmlns="http://schemas.microsoft.com/office/spreadsheetml/2009/9/main" objectType="CheckBox" checked="Checked" fmlaLink="Form!$C$37" lockText="1" noThreeD="1"/>
</file>

<file path=xl/ctrlProps/ctrlProp117.xml><?xml version="1.0" encoding="utf-8"?>
<formControlPr xmlns="http://schemas.microsoft.com/office/spreadsheetml/2009/9/main" objectType="CheckBox" fmlaLink="Form!$D$37" lockText="1" noThreeD="1"/>
</file>

<file path=xl/ctrlProps/ctrlProp118.xml><?xml version="1.0" encoding="utf-8"?>
<formControlPr xmlns="http://schemas.microsoft.com/office/spreadsheetml/2009/9/main" objectType="CheckBox" fmlaLink="Form!$F$37" lockText="1" noThreeD="1"/>
</file>

<file path=xl/ctrlProps/ctrlProp119.xml><?xml version="1.0" encoding="utf-8"?>
<formControlPr xmlns="http://schemas.microsoft.com/office/spreadsheetml/2009/9/main" objectType="CheckBox" fmlaLink="Form!$E$37" lockText="1" noThreeD="1"/>
</file>

<file path=xl/ctrlProps/ctrlProp12.xml><?xml version="1.0" encoding="utf-8"?>
<formControlPr xmlns="http://schemas.microsoft.com/office/spreadsheetml/2009/9/main" objectType="CheckBox" checked="Checked" fmlaLink="Form!$C$37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checked="Checked" fmlaLink="Form!$D$34" lockText="1" noThreeD="1"/>
</file>

<file path=xl/ctrlProps/ctrlProp122.xml><?xml version="1.0" encoding="utf-8"?>
<formControlPr xmlns="http://schemas.microsoft.com/office/spreadsheetml/2009/9/main" objectType="CheckBox" checked="Checked" fmlaLink="Form!$D$33" lockText="1" noThreeD="1"/>
</file>

<file path=xl/ctrlProps/ctrlProp123.xml><?xml version="1.0" encoding="utf-8"?>
<formControlPr xmlns="http://schemas.microsoft.com/office/spreadsheetml/2009/9/main" objectType="CheckBox" checked="Checked" fmlaLink="Form!$D$35" lockText="1" noThreeD="1"/>
</file>

<file path=xl/ctrlProps/ctrlProp124.xml><?xml version="1.0" encoding="utf-8"?>
<formControlPr xmlns="http://schemas.microsoft.com/office/spreadsheetml/2009/9/main" objectType="CheckBox" checked="Checked" fmlaLink="Form!$C$37" lockText="1" noThreeD="1"/>
</file>

<file path=xl/ctrlProps/ctrlProp125.xml><?xml version="1.0" encoding="utf-8"?>
<formControlPr xmlns="http://schemas.microsoft.com/office/spreadsheetml/2009/9/main" objectType="CheckBox" fmlaLink="Form!$D$37" lockText="1" noThreeD="1"/>
</file>

<file path=xl/ctrlProps/ctrlProp126.xml><?xml version="1.0" encoding="utf-8"?>
<formControlPr xmlns="http://schemas.microsoft.com/office/spreadsheetml/2009/9/main" objectType="CheckBox" fmlaLink="Form!$F$37" lockText="1" noThreeD="1"/>
</file>

<file path=xl/ctrlProps/ctrlProp127.xml><?xml version="1.0" encoding="utf-8"?>
<formControlPr xmlns="http://schemas.microsoft.com/office/spreadsheetml/2009/9/main" objectType="CheckBox" fmlaLink="Form!$E$37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checked="Checked" fmlaLink="Form!$D$34" lockText="1" noThreeD="1"/>
</file>

<file path=xl/ctrlProps/ctrlProp13.xml><?xml version="1.0" encoding="utf-8"?>
<formControlPr xmlns="http://schemas.microsoft.com/office/spreadsheetml/2009/9/main" objectType="CheckBox" fmlaLink="Form!$D$37" lockText="1" noThreeD="1"/>
</file>

<file path=xl/ctrlProps/ctrlProp130.xml><?xml version="1.0" encoding="utf-8"?>
<formControlPr xmlns="http://schemas.microsoft.com/office/spreadsheetml/2009/9/main" objectType="CheckBox" checked="Checked" fmlaLink="Form!$D$33" lockText="1" noThreeD="1"/>
</file>

<file path=xl/ctrlProps/ctrlProp131.xml><?xml version="1.0" encoding="utf-8"?>
<formControlPr xmlns="http://schemas.microsoft.com/office/spreadsheetml/2009/9/main" objectType="CheckBox" checked="Checked" fmlaLink="Form!$D$35" lockText="1" noThreeD="1"/>
</file>

<file path=xl/ctrlProps/ctrlProp132.xml><?xml version="1.0" encoding="utf-8"?>
<formControlPr xmlns="http://schemas.microsoft.com/office/spreadsheetml/2009/9/main" objectType="CheckBox" checked="Checked" fmlaLink="Form!$C$37" lockText="1" noThreeD="1"/>
</file>

<file path=xl/ctrlProps/ctrlProp133.xml><?xml version="1.0" encoding="utf-8"?>
<formControlPr xmlns="http://schemas.microsoft.com/office/spreadsheetml/2009/9/main" objectType="CheckBox" fmlaLink="Form!$D$37" lockText="1" noThreeD="1"/>
</file>

<file path=xl/ctrlProps/ctrlProp134.xml><?xml version="1.0" encoding="utf-8"?>
<formControlPr xmlns="http://schemas.microsoft.com/office/spreadsheetml/2009/9/main" objectType="CheckBox" fmlaLink="Form!$F$37" lockText="1" noThreeD="1"/>
</file>

<file path=xl/ctrlProps/ctrlProp135.xml><?xml version="1.0" encoding="utf-8"?>
<formControlPr xmlns="http://schemas.microsoft.com/office/spreadsheetml/2009/9/main" objectType="CheckBox" fmlaLink="Form!$E$37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checked="Checked" fmlaLink="Form!$D$34" lockText="1" noThreeD="1"/>
</file>

<file path=xl/ctrlProps/ctrlProp138.xml><?xml version="1.0" encoding="utf-8"?>
<formControlPr xmlns="http://schemas.microsoft.com/office/spreadsheetml/2009/9/main" objectType="CheckBox" checked="Checked" fmlaLink="Form!$D$33" lockText="1" noThreeD="1"/>
</file>

<file path=xl/ctrlProps/ctrlProp139.xml><?xml version="1.0" encoding="utf-8"?>
<formControlPr xmlns="http://schemas.microsoft.com/office/spreadsheetml/2009/9/main" objectType="CheckBox" checked="Checked" fmlaLink="Form!$D$35" lockText="1" noThreeD="1"/>
</file>

<file path=xl/ctrlProps/ctrlProp14.xml><?xml version="1.0" encoding="utf-8"?>
<formControlPr xmlns="http://schemas.microsoft.com/office/spreadsheetml/2009/9/main" objectType="CheckBox" fmlaLink="Form!$F$37" lockText="1" noThreeD="1"/>
</file>

<file path=xl/ctrlProps/ctrlProp140.xml><?xml version="1.0" encoding="utf-8"?>
<formControlPr xmlns="http://schemas.microsoft.com/office/spreadsheetml/2009/9/main" objectType="CheckBox" checked="Checked" fmlaLink="Form!$C$37" lockText="1" noThreeD="1"/>
</file>

<file path=xl/ctrlProps/ctrlProp141.xml><?xml version="1.0" encoding="utf-8"?>
<formControlPr xmlns="http://schemas.microsoft.com/office/spreadsheetml/2009/9/main" objectType="CheckBox" fmlaLink="Form!$D$37" lockText="1" noThreeD="1"/>
</file>

<file path=xl/ctrlProps/ctrlProp142.xml><?xml version="1.0" encoding="utf-8"?>
<formControlPr xmlns="http://schemas.microsoft.com/office/spreadsheetml/2009/9/main" objectType="CheckBox" fmlaLink="Form!$F$37" lockText="1" noThreeD="1"/>
</file>

<file path=xl/ctrlProps/ctrlProp143.xml><?xml version="1.0" encoding="utf-8"?>
<formControlPr xmlns="http://schemas.microsoft.com/office/spreadsheetml/2009/9/main" objectType="CheckBox" fmlaLink="Form!$E$37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checked="Checked" fmlaLink="Form!$D$34" lockText="1" noThreeD="1"/>
</file>

<file path=xl/ctrlProps/ctrlProp146.xml><?xml version="1.0" encoding="utf-8"?>
<formControlPr xmlns="http://schemas.microsoft.com/office/spreadsheetml/2009/9/main" objectType="CheckBox" checked="Checked" fmlaLink="Form!$D$33" lockText="1" noThreeD="1"/>
</file>

<file path=xl/ctrlProps/ctrlProp147.xml><?xml version="1.0" encoding="utf-8"?>
<formControlPr xmlns="http://schemas.microsoft.com/office/spreadsheetml/2009/9/main" objectType="CheckBox" checked="Checked" fmlaLink="Form!$D$35" lockText="1" noThreeD="1"/>
</file>

<file path=xl/ctrlProps/ctrlProp148.xml><?xml version="1.0" encoding="utf-8"?>
<formControlPr xmlns="http://schemas.microsoft.com/office/spreadsheetml/2009/9/main" objectType="CheckBox" checked="Checked" fmlaLink="Form!$C$37" lockText="1" noThreeD="1"/>
</file>

<file path=xl/ctrlProps/ctrlProp149.xml><?xml version="1.0" encoding="utf-8"?>
<formControlPr xmlns="http://schemas.microsoft.com/office/spreadsheetml/2009/9/main" objectType="CheckBox" fmlaLink="Form!$D$37" lockText="1" noThreeD="1"/>
</file>

<file path=xl/ctrlProps/ctrlProp15.xml><?xml version="1.0" encoding="utf-8"?>
<formControlPr xmlns="http://schemas.microsoft.com/office/spreadsheetml/2009/9/main" objectType="CheckBox" fmlaLink="Form!$E$37" lockText="1" noThreeD="1"/>
</file>

<file path=xl/ctrlProps/ctrlProp150.xml><?xml version="1.0" encoding="utf-8"?>
<formControlPr xmlns="http://schemas.microsoft.com/office/spreadsheetml/2009/9/main" objectType="CheckBox" fmlaLink="Form!$F$37" lockText="1" noThreeD="1"/>
</file>

<file path=xl/ctrlProps/ctrlProp151.xml><?xml version="1.0" encoding="utf-8"?>
<formControlPr xmlns="http://schemas.microsoft.com/office/spreadsheetml/2009/9/main" objectType="CheckBox" fmlaLink="Form!$E$37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checked="Checked" fmlaLink="Form!$D$34" lockText="1" noThreeD="1"/>
</file>

<file path=xl/ctrlProps/ctrlProp154.xml><?xml version="1.0" encoding="utf-8"?>
<formControlPr xmlns="http://schemas.microsoft.com/office/spreadsheetml/2009/9/main" objectType="CheckBox" checked="Checked" fmlaLink="Form!$D$33" lockText="1" noThreeD="1"/>
</file>

<file path=xl/ctrlProps/ctrlProp155.xml><?xml version="1.0" encoding="utf-8"?>
<formControlPr xmlns="http://schemas.microsoft.com/office/spreadsheetml/2009/9/main" objectType="CheckBox" checked="Checked" fmlaLink="Form!$D$35" lockText="1" noThreeD="1"/>
</file>

<file path=xl/ctrlProps/ctrlProp156.xml><?xml version="1.0" encoding="utf-8"?>
<formControlPr xmlns="http://schemas.microsoft.com/office/spreadsheetml/2009/9/main" objectType="CheckBox" checked="Checked" fmlaLink="Form!$C$37" lockText="1" noThreeD="1"/>
</file>

<file path=xl/ctrlProps/ctrlProp157.xml><?xml version="1.0" encoding="utf-8"?>
<formControlPr xmlns="http://schemas.microsoft.com/office/spreadsheetml/2009/9/main" objectType="CheckBox" fmlaLink="Form!$D$37" lockText="1" noThreeD="1"/>
</file>

<file path=xl/ctrlProps/ctrlProp158.xml><?xml version="1.0" encoding="utf-8"?>
<formControlPr xmlns="http://schemas.microsoft.com/office/spreadsheetml/2009/9/main" objectType="CheckBox" fmlaLink="Form!$F$37" lockText="1" noThreeD="1"/>
</file>

<file path=xl/ctrlProps/ctrlProp159.xml><?xml version="1.0" encoding="utf-8"?>
<formControlPr xmlns="http://schemas.microsoft.com/office/spreadsheetml/2009/9/main" objectType="CheckBox" fmlaLink="Form!$E$37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checked="Checked" fmlaLink="Form!$D$34" lockText="1" noThreeD="1"/>
</file>

<file path=xl/ctrlProps/ctrlProp18.xml><?xml version="1.0" encoding="utf-8"?>
<formControlPr xmlns="http://schemas.microsoft.com/office/spreadsheetml/2009/9/main" objectType="CheckBox" checked="Checked" fmlaLink="Form!$D$33" lockText="1" noThreeD="1"/>
</file>

<file path=xl/ctrlProps/ctrlProp19.xml><?xml version="1.0" encoding="utf-8"?>
<formControlPr xmlns="http://schemas.microsoft.com/office/spreadsheetml/2009/9/main" objectType="CheckBox" checked="Checked" fmlaLink="Form!$D$35" lockText="1" noThreeD="1"/>
</file>

<file path=xl/ctrlProps/ctrlProp2.xml><?xml version="1.0" encoding="utf-8"?>
<formControlPr xmlns="http://schemas.microsoft.com/office/spreadsheetml/2009/9/main" objectType="CheckBox" checked="Checked" fmlaLink="Form!$D$33" lockText="1" noThreeD="1"/>
</file>

<file path=xl/ctrlProps/ctrlProp20.xml><?xml version="1.0" encoding="utf-8"?>
<formControlPr xmlns="http://schemas.microsoft.com/office/spreadsheetml/2009/9/main" objectType="CheckBox" checked="Checked" fmlaLink="Form!$C$37" lockText="1" noThreeD="1"/>
</file>

<file path=xl/ctrlProps/ctrlProp21.xml><?xml version="1.0" encoding="utf-8"?>
<formControlPr xmlns="http://schemas.microsoft.com/office/spreadsheetml/2009/9/main" objectType="CheckBox" fmlaLink="Form!$D$37" lockText="1" noThreeD="1"/>
</file>

<file path=xl/ctrlProps/ctrlProp22.xml><?xml version="1.0" encoding="utf-8"?>
<formControlPr xmlns="http://schemas.microsoft.com/office/spreadsheetml/2009/9/main" objectType="CheckBox" fmlaLink="Form!$F$37" lockText="1" noThreeD="1"/>
</file>

<file path=xl/ctrlProps/ctrlProp23.xml><?xml version="1.0" encoding="utf-8"?>
<formControlPr xmlns="http://schemas.microsoft.com/office/spreadsheetml/2009/9/main" objectType="CheckBox" fmlaLink="Form!$E$37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checked="Checked" fmlaLink="Form!$D$34" lockText="1" noThreeD="1"/>
</file>

<file path=xl/ctrlProps/ctrlProp26.xml><?xml version="1.0" encoding="utf-8"?>
<formControlPr xmlns="http://schemas.microsoft.com/office/spreadsheetml/2009/9/main" objectType="CheckBox" checked="Checked" fmlaLink="Form!$D$33" lockText="1" noThreeD="1"/>
</file>

<file path=xl/ctrlProps/ctrlProp27.xml><?xml version="1.0" encoding="utf-8"?>
<formControlPr xmlns="http://schemas.microsoft.com/office/spreadsheetml/2009/9/main" objectType="CheckBox" checked="Checked" fmlaLink="Form!$D$35" lockText="1" noThreeD="1"/>
</file>

<file path=xl/ctrlProps/ctrlProp28.xml><?xml version="1.0" encoding="utf-8"?>
<formControlPr xmlns="http://schemas.microsoft.com/office/spreadsheetml/2009/9/main" objectType="CheckBox" checked="Checked" fmlaLink="Form!$C$37" lockText="1" noThreeD="1"/>
</file>

<file path=xl/ctrlProps/ctrlProp29.xml><?xml version="1.0" encoding="utf-8"?>
<formControlPr xmlns="http://schemas.microsoft.com/office/spreadsheetml/2009/9/main" objectType="CheckBox" fmlaLink="Form!$D$37" lockText="1" noThreeD="1"/>
</file>

<file path=xl/ctrlProps/ctrlProp3.xml><?xml version="1.0" encoding="utf-8"?>
<formControlPr xmlns="http://schemas.microsoft.com/office/spreadsheetml/2009/9/main" objectType="CheckBox" checked="Checked" fmlaLink="Form!$D$35" lockText="1" noThreeD="1"/>
</file>

<file path=xl/ctrlProps/ctrlProp30.xml><?xml version="1.0" encoding="utf-8"?>
<formControlPr xmlns="http://schemas.microsoft.com/office/spreadsheetml/2009/9/main" objectType="CheckBox" fmlaLink="Form!$F$37" lockText="1" noThreeD="1"/>
</file>

<file path=xl/ctrlProps/ctrlProp31.xml><?xml version="1.0" encoding="utf-8"?>
<formControlPr xmlns="http://schemas.microsoft.com/office/spreadsheetml/2009/9/main" objectType="CheckBox" fmlaLink="Form!$E$37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checked="Checked" fmlaLink="Form!$D$34" lockText="1" noThreeD="1"/>
</file>

<file path=xl/ctrlProps/ctrlProp34.xml><?xml version="1.0" encoding="utf-8"?>
<formControlPr xmlns="http://schemas.microsoft.com/office/spreadsheetml/2009/9/main" objectType="CheckBox" checked="Checked" fmlaLink="Form!$D$33" lockText="1" noThreeD="1"/>
</file>

<file path=xl/ctrlProps/ctrlProp35.xml><?xml version="1.0" encoding="utf-8"?>
<formControlPr xmlns="http://schemas.microsoft.com/office/spreadsheetml/2009/9/main" objectType="CheckBox" checked="Checked" fmlaLink="Form!$D$35" lockText="1" noThreeD="1"/>
</file>

<file path=xl/ctrlProps/ctrlProp36.xml><?xml version="1.0" encoding="utf-8"?>
<formControlPr xmlns="http://schemas.microsoft.com/office/spreadsheetml/2009/9/main" objectType="CheckBox" checked="Checked" fmlaLink="Form!$C$37" lockText="1" noThreeD="1"/>
</file>

<file path=xl/ctrlProps/ctrlProp37.xml><?xml version="1.0" encoding="utf-8"?>
<formControlPr xmlns="http://schemas.microsoft.com/office/spreadsheetml/2009/9/main" objectType="CheckBox" fmlaLink="Form!$D$37" lockText="1" noThreeD="1"/>
</file>

<file path=xl/ctrlProps/ctrlProp38.xml><?xml version="1.0" encoding="utf-8"?>
<formControlPr xmlns="http://schemas.microsoft.com/office/spreadsheetml/2009/9/main" objectType="CheckBox" fmlaLink="Form!$F$37" lockText="1" noThreeD="1"/>
</file>

<file path=xl/ctrlProps/ctrlProp39.xml><?xml version="1.0" encoding="utf-8"?>
<formControlPr xmlns="http://schemas.microsoft.com/office/spreadsheetml/2009/9/main" objectType="CheckBox" fmlaLink="Form!$E$37" lockText="1" noThreeD="1"/>
</file>

<file path=xl/ctrlProps/ctrlProp4.xml><?xml version="1.0" encoding="utf-8"?>
<formControlPr xmlns="http://schemas.microsoft.com/office/spreadsheetml/2009/9/main" objectType="CheckBox" checked="Checked" fmlaLink="Form!$C$37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checked="Checked" fmlaLink="Form!$D$34" lockText="1" noThreeD="1"/>
</file>

<file path=xl/ctrlProps/ctrlProp42.xml><?xml version="1.0" encoding="utf-8"?>
<formControlPr xmlns="http://schemas.microsoft.com/office/spreadsheetml/2009/9/main" objectType="CheckBox" checked="Checked" fmlaLink="Form!$D$33" lockText="1" noThreeD="1"/>
</file>

<file path=xl/ctrlProps/ctrlProp43.xml><?xml version="1.0" encoding="utf-8"?>
<formControlPr xmlns="http://schemas.microsoft.com/office/spreadsheetml/2009/9/main" objectType="CheckBox" checked="Checked" fmlaLink="Form!$D$35" lockText="1" noThreeD="1"/>
</file>

<file path=xl/ctrlProps/ctrlProp44.xml><?xml version="1.0" encoding="utf-8"?>
<formControlPr xmlns="http://schemas.microsoft.com/office/spreadsheetml/2009/9/main" objectType="CheckBox" checked="Checked" fmlaLink="Form!$C$37" lockText="1" noThreeD="1"/>
</file>

<file path=xl/ctrlProps/ctrlProp45.xml><?xml version="1.0" encoding="utf-8"?>
<formControlPr xmlns="http://schemas.microsoft.com/office/spreadsheetml/2009/9/main" objectType="CheckBox" fmlaLink="Form!$D$37" lockText="1" noThreeD="1"/>
</file>

<file path=xl/ctrlProps/ctrlProp46.xml><?xml version="1.0" encoding="utf-8"?>
<formControlPr xmlns="http://schemas.microsoft.com/office/spreadsheetml/2009/9/main" objectType="CheckBox" fmlaLink="Form!$F$37" lockText="1" noThreeD="1"/>
</file>

<file path=xl/ctrlProps/ctrlProp47.xml><?xml version="1.0" encoding="utf-8"?>
<formControlPr xmlns="http://schemas.microsoft.com/office/spreadsheetml/2009/9/main" objectType="CheckBox" fmlaLink="Form!$E$37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checked="Checked" fmlaLink="Form!$D$34" lockText="1" noThreeD="1"/>
</file>

<file path=xl/ctrlProps/ctrlProp5.xml><?xml version="1.0" encoding="utf-8"?>
<formControlPr xmlns="http://schemas.microsoft.com/office/spreadsheetml/2009/9/main" objectType="CheckBox" fmlaLink="Form!$D$37" lockText="1" noThreeD="1"/>
</file>

<file path=xl/ctrlProps/ctrlProp50.xml><?xml version="1.0" encoding="utf-8"?>
<formControlPr xmlns="http://schemas.microsoft.com/office/spreadsheetml/2009/9/main" objectType="CheckBox" checked="Checked" fmlaLink="Form!$D$33" lockText="1" noThreeD="1"/>
</file>

<file path=xl/ctrlProps/ctrlProp51.xml><?xml version="1.0" encoding="utf-8"?>
<formControlPr xmlns="http://schemas.microsoft.com/office/spreadsheetml/2009/9/main" objectType="CheckBox" checked="Checked" fmlaLink="Form!$D$35" lockText="1" noThreeD="1"/>
</file>

<file path=xl/ctrlProps/ctrlProp52.xml><?xml version="1.0" encoding="utf-8"?>
<formControlPr xmlns="http://schemas.microsoft.com/office/spreadsheetml/2009/9/main" objectType="CheckBox" checked="Checked" fmlaLink="Form!$C$37" lockText="1" noThreeD="1"/>
</file>

<file path=xl/ctrlProps/ctrlProp53.xml><?xml version="1.0" encoding="utf-8"?>
<formControlPr xmlns="http://schemas.microsoft.com/office/spreadsheetml/2009/9/main" objectType="CheckBox" fmlaLink="Form!$D$37" lockText="1" noThreeD="1"/>
</file>

<file path=xl/ctrlProps/ctrlProp54.xml><?xml version="1.0" encoding="utf-8"?>
<formControlPr xmlns="http://schemas.microsoft.com/office/spreadsheetml/2009/9/main" objectType="CheckBox" fmlaLink="Form!$F$37" lockText="1" noThreeD="1"/>
</file>

<file path=xl/ctrlProps/ctrlProp55.xml><?xml version="1.0" encoding="utf-8"?>
<formControlPr xmlns="http://schemas.microsoft.com/office/spreadsheetml/2009/9/main" objectType="CheckBox" fmlaLink="Form!$E$37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checked="Checked" fmlaLink="Form!$D$34" lockText="1" noThreeD="1"/>
</file>

<file path=xl/ctrlProps/ctrlProp58.xml><?xml version="1.0" encoding="utf-8"?>
<formControlPr xmlns="http://schemas.microsoft.com/office/spreadsheetml/2009/9/main" objectType="CheckBox" checked="Checked" fmlaLink="Form!$D$33" lockText="1" noThreeD="1"/>
</file>

<file path=xl/ctrlProps/ctrlProp59.xml><?xml version="1.0" encoding="utf-8"?>
<formControlPr xmlns="http://schemas.microsoft.com/office/spreadsheetml/2009/9/main" objectType="CheckBox" checked="Checked" fmlaLink="Form!$D$35" lockText="1" noThreeD="1"/>
</file>

<file path=xl/ctrlProps/ctrlProp6.xml><?xml version="1.0" encoding="utf-8"?>
<formControlPr xmlns="http://schemas.microsoft.com/office/spreadsheetml/2009/9/main" objectType="CheckBox" fmlaLink="Form!$F$37" lockText="1" noThreeD="1"/>
</file>

<file path=xl/ctrlProps/ctrlProp60.xml><?xml version="1.0" encoding="utf-8"?>
<formControlPr xmlns="http://schemas.microsoft.com/office/spreadsheetml/2009/9/main" objectType="CheckBox" checked="Checked" fmlaLink="Form!$C$37" lockText="1" noThreeD="1"/>
</file>

<file path=xl/ctrlProps/ctrlProp61.xml><?xml version="1.0" encoding="utf-8"?>
<formControlPr xmlns="http://schemas.microsoft.com/office/spreadsheetml/2009/9/main" objectType="CheckBox" fmlaLink="Form!$D$37" lockText="1" noThreeD="1"/>
</file>

<file path=xl/ctrlProps/ctrlProp62.xml><?xml version="1.0" encoding="utf-8"?>
<formControlPr xmlns="http://schemas.microsoft.com/office/spreadsheetml/2009/9/main" objectType="CheckBox" fmlaLink="Form!$F$37" lockText="1" noThreeD="1"/>
</file>

<file path=xl/ctrlProps/ctrlProp63.xml><?xml version="1.0" encoding="utf-8"?>
<formControlPr xmlns="http://schemas.microsoft.com/office/spreadsheetml/2009/9/main" objectType="CheckBox" fmlaLink="Form!$E$37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checked="Checked" fmlaLink="Form!$D$34" lockText="1" noThreeD="1"/>
</file>

<file path=xl/ctrlProps/ctrlProp66.xml><?xml version="1.0" encoding="utf-8"?>
<formControlPr xmlns="http://schemas.microsoft.com/office/spreadsheetml/2009/9/main" objectType="CheckBox" checked="Checked" fmlaLink="Form!$D$33" lockText="1" noThreeD="1"/>
</file>

<file path=xl/ctrlProps/ctrlProp67.xml><?xml version="1.0" encoding="utf-8"?>
<formControlPr xmlns="http://schemas.microsoft.com/office/spreadsheetml/2009/9/main" objectType="CheckBox" checked="Checked" fmlaLink="Form!$D$35" lockText="1" noThreeD="1"/>
</file>

<file path=xl/ctrlProps/ctrlProp68.xml><?xml version="1.0" encoding="utf-8"?>
<formControlPr xmlns="http://schemas.microsoft.com/office/spreadsheetml/2009/9/main" objectType="CheckBox" checked="Checked" fmlaLink="Form!$C$37" lockText="1" noThreeD="1"/>
</file>

<file path=xl/ctrlProps/ctrlProp69.xml><?xml version="1.0" encoding="utf-8"?>
<formControlPr xmlns="http://schemas.microsoft.com/office/spreadsheetml/2009/9/main" objectType="CheckBox" fmlaLink="Form!$D$37" lockText="1" noThreeD="1"/>
</file>

<file path=xl/ctrlProps/ctrlProp7.xml><?xml version="1.0" encoding="utf-8"?>
<formControlPr xmlns="http://schemas.microsoft.com/office/spreadsheetml/2009/9/main" objectType="CheckBox" fmlaLink="Form!$E$37" lockText="1" noThreeD="1"/>
</file>

<file path=xl/ctrlProps/ctrlProp70.xml><?xml version="1.0" encoding="utf-8"?>
<formControlPr xmlns="http://schemas.microsoft.com/office/spreadsheetml/2009/9/main" objectType="CheckBox" fmlaLink="Form!$F$37" lockText="1" noThreeD="1"/>
</file>

<file path=xl/ctrlProps/ctrlProp71.xml><?xml version="1.0" encoding="utf-8"?>
<formControlPr xmlns="http://schemas.microsoft.com/office/spreadsheetml/2009/9/main" objectType="CheckBox" fmlaLink="Form!$E$37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checked="Checked" fmlaLink="Form!$D$34" lockText="1" noThreeD="1"/>
</file>

<file path=xl/ctrlProps/ctrlProp74.xml><?xml version="1.0" encoding="utf-8"?>
<formControlPr xmlns="http://schemas.microsoft.com/office/spreadsheetml/2009/9/main" objectType="CheckBox" checked="Checked" fmlaLink="Form!$D$33" lockText="1" noThreeD="1"/>
</file>

<file path=xl/ctrlProps/ctrlProp75.xml><?xml version="1.0" encoding="utf-8"?>
<formControlPr xmlns="http://schemas.microsoft.com/office/spreadsheetml/2009/9/main" objectType="CheckBox" checked="Checked" fmlaLink="Form!$D$35" lockText="1" noThreeD="1"/>
</file>

<file path=xl/ctrlProps/ctrlProp76.xml><?xml version="1.0" encoding="utf-8"?>
<formControlPr xmlns="http://schemas.microsoft.com/office/spreadsheetml/2009/9/main" objectType="CheckBox" checked="Checked" fmlaLink="Form!$C$37" lockText="1" noThreeD="1"/>
</file>

<file path=xl/ctrlProps/ctrlProp77.xml><?xml version="1.0" encoding="utf-8"?>
<formControlPr xmlns="http://schemas.microsoft.com/office/spreadsheetml/2009/9/main" objectType="CheckBox" fmlaLink="Form!$D$37" lockText="1" noThreeD="1"/>
</file>

<file path=xl/ctrlProps/ctrlProp78.xml><?xml version="1.0" encoding="utf-8"?>
<formControlPr xmlns="http://schemas.microsoft.com/office/spreadsheetml/2009/9/main" objectType="CheckBox" fmlaLink="Form!$F$37" lockText="1" noThreeD="1"/>
</file>

<file path=xl/ctrlProps/ctrlProp79.xml><?xml version="1.0" encoding="utf-8"?>
<formControlPr xmlns="http://schemas.microsoft.com/office/spreadsheetml/2009/9/main" objectType="CheckBox" fmlaLink="Form!$E$37" lockText="1" noThreeD="1"/>
</file>

<file path=xl/ctrlProps/ctrlProp8.xml><?xml version="1.0" encoding="utf-8"?>
<formControlPr xmlns="http://schemas.microsoft.com/office/spreadsheetml/2009/9/main" objectType="CheckBox" fmlaLink="Form!C39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checked="Checked" fmlaLink="Form!$D$34" lockText="1" noThreeD="1"/>
</file>

<file path=xl/ctrlProps/ctrlProp82.xml><?xml version="1.0" encoding="utf-8"?>
<formControlPr xmlns="http://schemas.microsoft.com/office/spreadsheetml/2009/9/main" objectType="CheckBox" checked="Checked" fmlaLink="Form!$D$33" lockText="1" noThreeD="1"/>
</file>

<file path=xl/ctrlProps/ctrlProp83.xml><?xml version="1.0" encoding="utf-8"?>
<formControlPr xmlns="http://schemas.microsoft.com/office/spreadsheetml/2009/9/main" objectType="CheckBox" checked="Checked" fmlaLink="Form!$D$35" lockText="1" noThreeD="1"/>
</file>

<file path=xl/ctrlProps/ctrlProp84.xml><?xml version="1.0" encoding="utf-8"?>
<formControlPr xmlns="http://schemas.microsoft.com/office/spreadsheetml/2009/9/main" objectType="CheckBox" checked="Checked" fmlaLink="Form!$C$37" lockText="1" noThreeD="1"/>
</file>

<file path=xl/ctrlProps/ctrlProp85.xml><?xml version="1.0" encoding="utf-8"?>
<formControlPr xmlns="http://schemas.microsoft.com/office/spreadsheetml/2009/9/main" objectType="CheckBox" fmlaLink="Form!$D$37" lockText="1" noThreeD="1"/>
</file>

<file path=xl/ctrlProps/ctrlProp86.xml><?xml version="1.0" encoding="utf-8"?>
<formControlPr xmlns="http://schemas.microsoft.com/office/spreadsheetml/2009/9/main" objectType="CheckBox" fmlaLink="Form!$F$37" lockText="1" noThreeD="1"/>
</file>

<file path=xl/ctrlProps/ctrlProp87.xml><?xml version="1.0" encoding="utf-8"?>
<formControlPr xmlns="http://schemas.microsoft.com/office/spreadsheetml/2009/9/main" objectType="CheckBox" fmlaLink="Form!$E$37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checked="Checked" fmlaLink="Form!$D$34" lockText="1" noThreeD="1"/>
</file>

<file path=xl/ctrlProps/ctrlProp9.xml><?xml version="1.0" encoding="utf-8"?>
<formControlPr xmlns="http://schemas.microsoft.com/office/spreadsheetml/2009/9/main" objectType="CheckBox" checked="Checked" fmlaLink="Form!$D$34" lockText="1" noThreeD="1"/>
</file>

<file path=xl/ctrlProps/ctrlProp90.xml><?xml version="1.0" encoding="utf-8"?>
<formControlPr xmlns="http://schemas.microsoft.com/office/spreadsheetml/2009/9/main" objectType="CheckBox" checked="Checked" fmlaLink="Form!$D$33" lockText="1" noThreeD="1"/>
</file>

<file path=xl/ctrlProps/ctrlProp91.xml><?xml version="1.0" encoding="utf-8"?>
<formControlPr xmlns="http://schemas.microsoft.com/office/spreadsheetml/2009/9/main" objectType="CheckBox" checked="Checked" fmlaLink="Form!$D$35" lockText="1" noThreeD="1"/>
</file>

<file path=xl/ctrlProps/ctrlProp92.xml><?xml version="1.0" encoding="utf-8"?>
<formControlPr xmlns="http://schemas.microsoft.com/office/spreadsheetml/2009/9/main" objectType="CheckBox" checked="Checked" fmlaLink="Form!$C$37" lockText="1" noThreeD="1"/>
</file>

<file path=xl/ctrlProps/ctrlProp93.xml><?xml version="1.0" encoding="utf-8"?>
<formControlPr xmlns="http://schemas.microsoft.com/office/spreadsheetml/2009/9/main" objectType="CheckBox" fmlaLink="Form!$D$37" lockText="1" noThreeD="1"/>
</file>

<file path=xl/ctrlProps/ctrlProp94.xml><?xml version="1.0" encoding="utf-8"?>
<formControlPr xmlns="http://schemas.microsoft.com/office/spreadsheetml/2009/9/main" objectType="CheckBox" fmlaLink="Form!$F$37" lockText="1" noThreeD="1"/>
</file>

<file path=xl/ctrlProps/ctrlProp95.xml><?xml version="1.0" encoding="utf-8"?>
<formControlPr xmlns="http://schemas.microsoft.com/office/spreadsheetml/2009/9/main" objectType="CheckBox" fmlaLink="Form!$E$37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checked="Checked" fmlaLink="Form!$D$34" lockText="1" noThreeD="1"/>
</file>

<file path=xl/ctrlProps/ctrlProp98.xml><?xml version="1.0" encoding="utf-8"?>
<formControlPr xmlns="http://schemas.microsoft.com/office/spreadsheetml/2009/9/main" objectType="CheckBox" checked="Checked" fmlaLink="Form!$D$33" lockText="1" noThreeD="1"/>
</file>

<file path=xl/ctrlProps/ctrlProp99.xml><?xml version="1.0" encoding="utf-8"?>
<formControlPr xmlns="http://schemas.microsoft.com/office/spreadsheetml/2009/9/main" objectType="CheckBox" checked="Checked" fmlaLink="Form!$D$35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74334" y="914710"/>
              <a:ext cx="2327845" cy="349456"/>
              <a:chOff x="4180406" y="910737"/>
              <a:chExt cx="2086574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4180406" y="910737"/>
                <a:ext cx="805661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5844959" y="920936"/>
                <a:ext cx="42202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8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5114925" y="7096125"/>
          <a:ext cx="11049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2C2549E-CC21-49C4-A6BE-AD72FEAAF578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0.502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311496"/>
    <xdr:sp macro="" textlink="Form!D8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866901" y="7467599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9AFBB2B-AC7E-4B02-A6FD-9AD7D4B90D81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11.802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311496"/>
    <xdr:sp macro="" textlink="Form!E8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828801" y="8181974"/>
          <a:ext cx="1285874" cy="31149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06E18EE6-EF8D-4B24-B156-6C21821A6D5C}" type="TxLink">
            <a:rPr lang="en-US" sz="14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61.834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64560"/>
    <xdr:sp macro="" textlink="Form!F8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5286376" y="8324850"/>
          <a:ext cx="105727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94A5F2D-526B-4165-B196-5955E5FDFD28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50.032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14975" y="519112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1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153" name="Check Box 9" hidden="1">
              <a:extLst>
                <a:ext uri="{63B3BB69-23CF-44E3-9099-C40C66FF867C}">
                  <a14:compatExt spid="_x0000_s6153"/>
                </a:ext>
                <a:ext uri="{FF2B5EF4-FFF2-40B4-BE49-F238E27FC236}">
                  <a16:creationId xmlns:a16="http://schemas.microsoft.com/office/drawing/2014/main" id="{00000000-0008-0000-0100-000009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00000000-0008-0000-0100-00000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155" name="Check Box 11" hidden="1">
              <a:extLst>
                <a:ext uri="{63B3BB69-23CF-44E3-9099-C40C66FF867C}">
                  <a14:compatExt spid="_x0000_s6155"/>
                </a:ext>
                <a:ext uri="{FF2B5EF4-FFF2-40B4-BE49-F238E27FC236}">
                  <a16:creationId xmlns:a16="http://schemas.microsoft.com/office/drawing/2014/main" id="{00000000-0008-0000-0100-00000B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156" name="Check Box 12" hidden="1">
              <a:extLst>
                <a:ext uri="{63B3BB69-23CF-44E3-9099-C40C66FF867C}">
                  <a14:compatExt spid="_x0000_s6156"/>
                </a:ext>
                <a:ext uri="{FF2B5EF4-FFF2-40B4-BE49-F238E27FC236}">
                  <a16:creationId xmlns:a16="http://schemas.microsoft.com/office/drawing/2014/main" id="{00000000-0008-0000-0100-00000C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CxnSpPr/>
      </xdr:nvCxnSpPr>
      <xdr:spPr>
        <a:xfrm>
          <a:off x="5191125" y="858202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40105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14450" cy="248851"/>
    <xdr:sp macro="" textlink="Form!B4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885950" y="981075"/>
          <a:ext cx="13144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(1) 060125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8">
      <xdr:nvSpPr>
        <xdr:cNvPr id="23" name="TextBox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AA048B5D-852A-4E43-BF51-FBD91CE580B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T4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A00-000004000000}"/>
                </a:ext>
              </a:extLst>
            </xdr:cNvPr>
            <xdr:cNvGrpSpPr/>
          </xdr:nvGrpSpPr>
          <xdr:grpSpPr>
            <a:xfrm>
              <a:off x="4574334" y="914709"/>
              <a:ext cx="2327845" cy="349456"/>
              <a:chOff x="4180411" y="910736"/>
              <a:chExt cx="2086573" cy="229184"/>
            </a:xfrm>
          </xdr:grpSpPr>
          <xdr:sp macro="" textlink="">
            <xdr:nvSpPr>
              <xdr:cNvPr id="61441" name="Check Box 1" hidden="1">
                <a:extLst>
                  <a:ext uri="{63B3BB69-23CF-44E3-9099-C40C66FF867C}">
                    <a14:compatExt spid="_x0000_s61441"/>
                  </a:ext>
                  <a:ext uri="{FF2B5EF4-FFF2-40B4-BE49-F238E27FC236}">
                    <a16:creationId xmlns:a16="http://schemas.microsoft.com/office/drawing/2014/main" id="{00000000-0008-0000-0A00-000001F0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42" name="Check Box 2" hidden="1">
                <a:extLst>
                  <a:ext uri="{63B3BB69-23CF-44E3-9099-C40C66FF867C}">
                    <a14:compatExt spid="_x0000_s61442"/>
                  </a:ext>
                  <a:ext uri="{FF2B5EF4-FFF2-40B4-BE49-F238E27FC236}">
                    <a16:creationId xmlns:a16="http://schemas.microsoft.com/office/drawing/2014/main" id="{00000000-0008-0000-0A00-000002F00000}"/>
                  </a:ext>
                </a:extLst>
              </xdr:cNvPr>
              <xdr:cNvSpPr/>
            </xdr:nvSpPr>
            <xdr:spPr bwMode="auto">
              <a:xfrm>
                <a:off x="4180411" y="910736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43" name="Check Box 3" hidden="1">
                <a:extLst>
                  <a:ext uri="{63B3BB69-23CF-44E3-9099-C40C66FF867C}">
                    <a14:compatExt spid="_x0000_s61443"/>
                  </a:ext>
                  <a:ext uri="{FF2B5EF4-FFF2-40B4-BE49-F238E27FC236}">
                    <a16:creationId xmlns:a16="http://schemas.microsoft.com/office/drawing/2014/main" id="{00000000-0008-0000-0A00-000003F0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7">
      <xdr:nvSpPr>
        <xdr:cNvPr id="9" name="TextBox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9FF24B6-EED9-4149-A3D1-54A309C3362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7">
      <xdr:nvSpPr>
        <xdr:cNvPr id="10" name="TextBox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34E2F50-6A43-49BD-8A6F-C746D6CB9E7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7">
      <xdr:nvSpPr>
        <xdr:cNvPr id="11" name="TextBox 10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F6C917E-FD6E-4A97-AC55-5F1384DB711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7">
      <xdr:nvSpPr>
        <xdr:cNvPr id="12" name="TextBox 11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641AC18-3036-4BF5-9499-A65EA8040D5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1444" name="Check Box 4" hidden="1">
              <a:extLst>
                <a:ext uri="{63B3BB69-23CF-44E3-9099-C40C66FF867C}">
                  <a14:compatExt spid="_x0000_s61444"/>
                </a:ext>
                <a:ext uri="{FF2B5EF4-FFF2-40B4-BE49-F238E27FC236}">
                  <a16:creationId xmlns:a16="http://schemas.microsoft.com/office/drawing/2014/main" id="{00000000-0008-0000-0A00-000004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1445" name="Check Box 5" hidden="1">
              <a:extLst>
                <a:ext uri="{63B3BB69-23CF-44E3-9099-C40C66FF867C}">
                  <a14:compatExt spid="_x0000_s61445"/>
                </a:ext>
                <a:ext uri="{FF2B5EF4-FFF2-40B4-BE49-F238E27FC236}">
                  <a16:creationId xmlns:a16="http://schemas.microsoft.com/office/drawing/2014/main" id="{00000000-0008-0000-0A00-000005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1446" name="Check Box 6" hidden="1">
              <a:extLst>
                <a:ext uri="{63B3BB69-23CF-44E3-9099-C40C66FF867C}">
                  <a14:compatExt spid="_x0000_s61446"/>
                </a:ext>
                <a:ext uri="{FF2B5EF4-FFF2-40B4-BE49-F238E27FC236}">
                  <a16:creationId xmlns:a16="http://schemas.microsoft.com/office/drawing/2014/main" id="{00000000-0008-0000-0A00-000006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1447" name="Check Box 7" hidden="1">
              <a:extLst>
                <a:ext uri="{63B3BB69-23CF-44E3-9099-C40C66FF867C}">
                  <a14:compatExt spid="_x0000_s61447"/>
                </a:ext>
                <a:ext uri="{FF2B5EF4-FFF2-40B4-BE49-F238E27FC236}">
                  <a16:creationId xmlns:a16="http://schemas.microsoft.com/office/drawing/2014/main" id="{00000000-0008-0000-0A00-000007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1448" name="Check Box 8" hidden="1">
              <a:extLst>
                <a:ext uri="{63B3BB69-23CF-44E3-9099-C40C66FF867C}">
                  <a14:compatExt spid="_x0000_s61448"/>
                </a:ext>
                <a:ext uri="{FF2B5EF4-FFF2-40B4-BE49-F238E27FC236}">
                  <a16:creationId xmlns:a16="http://schemas.microsoft.com/office/drawing/2014/main" id="{00000000-0008-0000-0A00-000008F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266825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SpPr txBox="1"/>
      </xdr:nvSpPr>
      <xdr:spPr>
        <a:xfrm>
          <a:off x="1885949" y="981075"/>
          <a:ext cx="126682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(1) 060125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A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7">
      <xdr:nvSpPr>
        <xdr:cNvPr id="30" name="TextBox 29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89F69D45-6767-43C8-A7EB-E20653901F4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 b="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B00-000004000000}"/>
                </a:ext>
              </a:extLst>
            </xdr:cNvPr>
            <xdr:cNvGrpSpPr/>
          </xdr:nvGrpSpPr>
          <xdr:grpSpPr>
            <a:xfrm>
              <a:off x="4574334" y="914709"/>
              <a:ext cx="2327845" cy="349456"/>
              <a:chOff x="4180411" y="910736"/>
              <a:chExt cx="2086573" cy="229184"/>
            </a:xfrm>
          </xdr:grpSpPr>
          <xdr:sp macro="" textlink="">
            <xdr:nvSpPr>
              <xdr:cNvPr id="62465" name="Check Box 1" hidden="1">
                <a:extLst>
                  <a:ext uri="{63B3BB69-23CF-44E3-9099-C40C66FF867C}">
                    <a14:compatExt spid="_x0000_s62465"/>
                  </a:ext>
                  <a:ext uri="{FF2B5EF4-FFF2-40B4-BE49-F238E27FC236}">
                    <a16:creationId xmlns:a16="http://schemas.microsoft.com/office/drawing/2014/main" id="{00000000-0008-0000-0B00-000001F4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2466" name="Check Box 2" hidden="1">
                <a:extLst>
                  <a:ext uri="{63B3BB69-23CF-44E3-9099-C40C66FF867C}">
                    <a14:compatExt spid="_x0000_s62466"/>
                  </a:ext>
                  <a:ext uri="{FF2B5EF4-FFF2-40B4-BE49-F238E27FC236}">
                    <a16:creationId xmlns:a16="http://schemas.microsoft.com/office/drawing/2014/main" id="{00000000-0008-0000-0B00-000002F40000}"/>
                  </a:ext>
                </a:extLst>
              </xdr:cNvPr>
              <xdr:cNvSpPr/>
            </xdr:nvSpPr>
            <xdr:spPr bwMode="auto">
              <a:xfrm>
                <a:off x="4180411" y="910736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2467" name="Check Box 3" hidden="1">
                <a:extLst>
                  <a:ext uri="{63B3BB69-23CF-44E3-9099-C40C66FF867C}">
                    <a14:compatExt spid="_x0000_s62467"/>
                  </a:ext>
                  <a:ext uri="{FF2B5EF4-FFF2-40B4-BE49-F238E27FC236}">
                    <a16:creationId xmlns:a16="http://schemas.microsoft.com/office/drawing/2014/main" id="{00000000-0008-0000-0B00-000003F4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8">
      <xdr:nvSpPr>
        <xdr:cNvPr id="9" name="TextBox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AF7DC0B-D6A9-4BD3-96B0-803AF20ED51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8">
      <xdr:nvSpPr>
        <xdr:cNvPr id="10" name="TextBox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64F5C0B-F671-4DAC-90DC-B39120087DB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8">
      <xdr:nvSpPr>
        <xdr:cNvPr id="11" name="TextBox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B02672C-1CD0-4FA8-A180-9F6C08E77A1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8">
      <xdr:nvSpPr>
        <xdr:cNvPr id="12" name="TextBox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253523-05C8-4C5C-8E42-2A8C5FABA8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2468" name="Check Box 4" hidden="1">
              <a:extLst>
                <a:ext uri="{63B3BB69-23CF-44E3-9099-C40C66FF867C}">
                  <a14:compatExt spid="_x0000_s62468"/>
                </a:ext>
                <a:ext uri="{FF2B5EF4-FFF2-40B4-BE49-F238E27FC236}">
                  <a16:creationId xmlns:a16="http://schemas.microsoft.com/office/drawing/2014/main" id="{00000000-0008-0000-0B00-000004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2469" name="Check Box 5" hidden="1">
              <a:extLst>
                <a:ext uri="{63B3BB69-23CF-44E3-9099-C40C66FF867C}">
                  <a14:compatExt spid="_x0000_s62469"/>
                </a:ext>
                <a:ext uri="{FF2B5EF4-FFF2-40B4-BE49-F238E27FC236}">
                  <a16:creationId xmlns:a16="http://schemas.microsoft.com/office/drawing/2014/main" id="{00000000-0008-0000-0B00-000005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2470" name="Check Box 6" hidden="1">
              <a:extLst>
                <a:ext uri="{63B3BB69-23CF-44E3-9099-C40C66FF867C}">
                  <a14:compatExt spid="_x0000_s62470"/>
                </a:ext>
                <a:ext uri="{FF2B5EF4-FFF2-40B4-BE49-F238E27FC236}">
                  <a16:creationId xmlns:a16="http://schemas.microsoft.com/office/drawing/2014/main" id="{00000000-0008-0000-0B00-000006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2471" name="Check Box 7" hidden="1">
              <a:extLst>
                <a:ext uri="{63B3BB69-23CF-44E3-9099-C40C66FF867C}">
                  <a14:compatExt spid="_x0000_s62471"/>
                </a:ext>
                <a:ext uri="{FF2B5EF4-FFF2-40B4-BE49-F238E27FC236}">
                  <a16:creationId xmlns:a16="http://schemas.microsoft.com/office/drawing/2014/main" id="{00000000-0008-0000-0B00-000007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2472" name="Check Box 8" hidden="1">
              <a:extLst>
                <a:ext uri="{63B3BB69-23CF-44E3-9099-C40C66FF867C}">
                  <a14:compatExt spid="_x0000_s62472"/>
                </a:ext>
                <a:ext uri="{FF2B5EF4-FFF2-40B4-BE49-F238E27FC236}">
                  <a16:creationId xmlns:a16="http://schemas.microsoft.com/office/drawing/2014/main" id="{00000000-0008-0000-0B00-000008F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B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B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335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B00-000016000000}"/>
            </a:ext>
          </a:extLst>
        </xdr:cNvPr>
        <xdr:cNvSpPr txBox="1"/>
      </xdr:nvSpPr>
      <xdr:spPr>
        <a:xfrm>
          <a:off x="1885950" y="981075"/>
          <a:ext cx="13335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(1) 060125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B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B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B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B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B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B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B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8">
      <xdr:nvSpPr>
        <xdr:cNvPr id="30" name="TextBox 29">
          <a:extLst>
            <a:ext uri="{FF2B5EF4-FFF2-40B4-BE49-F238E27FC236}">
              <a16:creationId xmlns:a16="http://schemas.microsoft.com/office/drawing/2014/main" id="{00000000-0008-0000-0B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CC96C019-463D-4DD7-86D1-F13EFF9FA43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C00-000004000000}"/>
                </a:ext>
              </a:extLst>
            </xdr:cNvPr>
            <xdr:cNvGrpSpPr/>
          </xdr:nvGrpSpPr>
          <xdr:grpSpPr>
            <a:xfrm>
              <a:off x="4574334" y="914709"/>
              <a:ext cx="2327845" cy="349456"/>
              <a:chOff x="4180411" y="910736"/>
              <a:chExt cx="2086573" cy="229184"/>
            </a:xfrm>
          </xdr:grpSpPr>
          <xdr:sp macro="" textlink="">
            <xdr:nvSpPr>
              <xdr:cNvPr id="63489" name="Check Box 1" hidden="1">
                <a:extLst>
                  <a:ext uri="{63B3BB69-23CF-44E3-9099-C40C66FF867C}">
                    <a14:compatExt spid="_x0000_s63489"/>
                  </a:ext>
                  <a:ext uri="{FF2B5EF4-FFF2-40B4-BE49-F238E27FC236}">
                    <a16:creationId xmlns:a16="http://schemas.microsoft.com/office/drawing/2014/main" id="{00000000-0008-0000-0C00-000001F8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3490" name="Check Box 2" hidden="1">
                <a:extLst>
                  <a:ext uri="{63B3BB69-23CF-44E3-9099-C40C66FF867C}">
                    <a14:compatExt spid="_x0000_s63490"/>
                  </a:ext>
                  <a:ext uri="{FF2B5EF4-FFF2-40B4-BE49-F238E27FC236}">
                    <a16:creationId xmlns:a16="http://schemas.microsoft.com/office/drawing/2014/main" id="{00000000-0008-0000-0C00-000002F80000}"/>
                  </a:ext>
                </a:extLst>
              </xdr:cNvPr>
              <xdr:cNvSpPr/>
            </xdr:nvSpPr>
            <xdr:spPr bwMode="auto">
              <a:xfrm>
                <a:off x="4180411" y="910736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3491" name="Check Box 3" hidden="1">
                <a:extLst>
                  <a:ext uri="{63B3BB69-23CF-44E3-9099-C40C66FF867C}">
                    <a14:compatExt spid="_x0000_s63491"/>
                  </a:ext>
                  <a:ext uri="{FF2B5EF4-FFF2-40B4-BE49-F238E27FC236}">
                    <a16:creationId xmlns:a16="http://schemas.microsoft.com/office/drawing/2014/main" id="{00000000-0008-0000-0C00-000003F8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9">
      <xdr:nvSpPr>
        <xdr:cNvPr id="9" name="TextBox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55F84F4-13E3-4A8B-9816-E9136663A94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9">
      <xdr:nvSpPr>
        <xdr:cNvPr id="10" name="TextBox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DF04B4E-D425-415E-9CA7-0C421318888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9">
      <xdr:nvSpPr>
        <xdr:cNvPr id="11" name="TextBox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D26E415-CD16-4D09-9BC5-9D3728EA0BD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9">
      <xdr:nvSpPr>
        <xdr:cNvPr id="12" name="TextBox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0A7FD36-4F5A-44F2-ACEA-18237262EF5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3492" name="Check Box 4" hidden="1">
              <a:extLst>
                <a:ext uri="{63B3BB69-23CF-44E3-9099-C40C66FF867C}">
                  <a14:compatExt spid="_x0000_s63492"/>
                </a:ext>
                <a:ext uri="{FF2B5EF4-FFF2-40B4-BE49-F238E27FC236}">
                  <a16:creationId xmlns:a16="http://schemas.microsoft.com/office/drawing/2014/main" id="{00000000-0008-0000-0C00-000004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3493" name="Check Box 5" hidden="1">
              <a:extLst>
                <a:ext uri="{63B3BB69-23CF-44E3-9099-C40C66FF867C}">
                  <a14:compatExt spid="_x0000_s63493"/>
                </a:ext>
                <a:ext uri="{FF2B5EF4-FFF2-40B4-BE49-F238E27FC236}">
                  <a16:creationId xmlns:a16="http://schemas.microsoft.com/office/drawing/2014/main" id="{00000000-0008-0000-0C00-000005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3494" name="Check Box 6" hidden="1">
              <a:extLst>
                <a:ext uri="{63B3BB69-23CF-44E3-9099-C40C66FF867C}">
                  <a14:compatExt spid="_x0000_s63494"/>
                </a:ext>
                <a:ext uri="{FF2B5EF4-FFF2-40B4-BE49-F238E27FC236}">
                  <a16:creationId xmlns:a16="http://schemas.microsoft.com/office/drawing/2014/main" id="{00000000-0008-0000-0C00-000006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3495" name="Check Box 7" hidden="1">
              <a:extLst>
                <a:ext uri="{63B3BB69-23CF-44E3-9099-C40C66FF867C}">
                  <a14:compatExt spid="_x0000_s63495"/>
                </a:ext>
                <a:ext uri="{FF2B5EF4-FFF2-40B4-BE49-F238E27FC236}">
                  <a16:creationId xmlns:a16="http://schemas.microsoft.com/office/drawing/2014/main" id="{00000000-0008-0000-0C00-000007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3496" name="Check Box 8" hidden="1">
              <a:extLst>
                <a:ext uri="{63B3BB69-23CF-44E3-9099-C40C66FF867C}">
                  <a14:compatExt spid="_x0000_s63496"/>
                </a:ext>
                <a:ext uri="{FF2B5EF4-FFF2-40B4-BE49-F238E27FC236}">
                  <a16:creationId xmlns:a16="http://schemas.microsoft.com/office/drawing/2014/main" id="{00000000-0008-0000-0C00-000008F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C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C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C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5255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C00-000016000000}"/>
            </a:ext>
          </a:extLst>
        </xdr:cNvPr>
        <xdr:cNvSpPr txBox="1"/>
      </xdr:nvSpPr>
      <xdr:spPr>
        <a:xfrm>
          <a:off x="1885950" y="981075"/>
          <a:ext cx="13525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(1) 060125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C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C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C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C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C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C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C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9">
      <xdr:nvSpPr>
        <xdr:cNvPr id="30" name="TextBox 29">
          <a:extLst>
            <a:ext uri="{FF2B5EF4-FFF2-40B4-BE49-F238E27FC236}">
              <a16:creationId xmlns:a16="http://schemas.microsoft.com/office/drawing/2014/main" id="{00000000-0008-0000-0C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154117AD-AC53-44ED-B6B2-9AF86E87A95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D00-000004000000}"/>
                </a:ext>
              </a:extLst>
            </xdr:cNvPr>
            <xdr:cNvGrpSpPr/>
          </xdr:nvGrpSpPr>
          <xdr:grpSpPr>
            <a:xfrm>
              <a:off x="4574334" y="914709"/>
              <a:ext cx="2327845" cy="349456"/>
              <a:chOff x="4180411" y="910736"/>
              <a:chExt cx="2086573" cy="229184"/>
            </a:xfrm>
          </xdr:grpSpPr>
          <xdr:sp macro="" textlink="">
            <xdr:nvSpPr>
              <xdr:cNvPr id="64513" name="Check Box 1" hidden="1">
                <a:extLst>
                  <a:ext uri="{63B3BB69-23CF-44E3-9099-C40C66FF867C}">
                    <a14:compatExt spid="_x0000_s64513"/>
                  </a:ext>
                  <a:ext uri="{FF2B5EF4-FFF2-40B4-BE49-F238E27FC236}">
                    <a16:creationId xmlns:a16="http://schemas.microsoft.com/office/drawing/2014/main" id="{00000000-0008-0000-0D00-000001FC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4514" name="Check Box 2" hidden="1">
                <a:extLst>
                  <a:ext uri="{63B3BB69-23CF-44E3-9099-C40C66FF867C}">
                    <a14:compatExt spid="_x0000_s64514"/>
                  </a:ext>
                  <a:ext uri="{FF2B5EF4-FFF2-40B4-BE49-F238E27FC236}">
                    <a16:creationId xmlns:a16="http://schemas.microsoft.com/office/drawing/2014/main" id="{00000000-0008-0000-0D00-000002FC0000}"/>
                  </a:ext>
                </a:extLst>
              </xdr:cNvPr>
              <xdr:cNvSpPr/>
            </xdr:nvSpPr>
            <xdr:spPr bwMode="auto">
              <a:xfrm>
                <a:off x="4180411" y="910736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4515" name="Check Box 3" hidden="1">
                <a:extLst>
                  <a:ext uri="{63B3BB69-23CF-44E3-9099-C40C66FF867C}">
                    <a14:compatExt spid="_x0000_s64515"/>
                  </a:ext>
                  <a:ext uri="{FF2B5EF4-FFF2-40B4-BE49-F238E27FC236}">
                    <a16:creationId xmlns:a16="http://schemas.microsoft.com/office/drawing/2014/main" id="{00000000-0008-0000-0D00-000003FC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0">
      <xdr:nvSpPr>
        <xdr:cNvPr id="9" name="TextBox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D762E16-2572-4F26-98F7-766F0BE09F6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0">
      <xdr:nvSpPr>
        <xdr:cNvPr id="10" name="TextBox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A225506-F5D7-4C5A-9EFB-2AEA2F9C7B9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0">
      <xdr:nvSpPr>
        <xdr:cNvPr id="11" name="TextBox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D9E3B57-4D07-467C-9FC8-52AC27FED27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0">
      <xdr:nvSpPr>
        <xdr:cNvPr id="12" name="TextBox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5D390BE-22F8-4D77-91E3-C2460A1B7E3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4516" name="Check Box 4" hidden="1">
              <a:extLst>
                <a:ext uri="{63B3BB69-23CF-44E3-9099-C40C66FF867C}">
                  <a14:compatExt spid="_x0000_s64516"/>
                </a:ext>
                <a:ext uri="{FF2B5EF4-FFF2-40B4-BE49-F238E27FC236}">
                  <a16:creationId xmlns:a16="http://schemas.microsoft.com/office/drawing/2014/main" id="{00000000-0008-0000-0D00-000004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4517" name="Check Box 5" hidden="1">
              <a:extLst>
                <a:ext uri="{63B3BB69-23CF-44E3-9099-C40C66FF867C}">
                  <a14:compatExt spid="_x0000_s64517"/>
                </a:ext>
                <a:ext uri="{FF2B5EF4-FFF2-40B4-BE49-F238E27FC236}">
                  <a16:creationId xmlns:a16="http://schemas.microsoft.com/office/drawing/2014/main" id="{00000000-0008-0000-0D00-000005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4518" name="Check Box 6" hidden="1">
              <a:extLst>
                <a:ext uri="{63B3BB69-23CF-44E3-9099-C40C66FF867C}">
                  <a14:compatExt spid="_x0000_s64518"/>
                </a:ext>
                <a:ext uri="{FF2B5EF4-FFF2-40B4-BE49-F238E27FC236}">
                  <a16:creationId xmlns:a16="http://schemas.microsoft.com/office/drawing/2014/main" id="{00000000-0008-0000-0D00-000006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4519" name="Check Box 7" hidden="1">
              <a:extLst>
                <a:ext uri="{63B3BB69-23CF-44E3-9099-C40C66FF867C}">
                  <a14:compatExt spid="_x0000_s64519"/>
                </a:ext>
                <a:ext uri="{FF2B5EF4-FFF2-40B4-BE49-F238E27FC236}">
                  <a16:creationId xmlns:a16="http://schemas.microsoft.com/office/drawing/2014/main" id="{00000000-0008-0000-0D00-000007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4520" name="Check Box 8" hidden="1">
              <a:extLst>
                <a:ext uri="{63B3BB69-23CF-44E3-9099-C40C66FF867C}">
                  <a14:compatExt spid="_x0000_s64520"/>
                </a:ext>
                <a:ext uri="{FF2B5EF4-FFF2-40B4-BE49-F238E27FC236}">
                  <a16:creationId xmlns:a16="http://schemas.microsoft.com/office/drawing/2014/main" id="{00000000-0008-0000-0D00-000008F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D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D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D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5621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D00-000016000000}"/>
            </a:ext>
          </a:extLst>
        </xdr:cNvPr>
        <xdr:cNvSpPr txBox="1"/>
      </xdr:nvSpPr>
      <xdr:spPr>
        <a:xfrm>
          <a:off x="1885950" y="981075"/>
          <a:ext cx="15621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(1) 060125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D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D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D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D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D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D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D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0">
      <xdr:nvSpPr>
        <xdr:cNvPr id="30" name="TextBox 29">
          <a:extLst>
            <a:ext uri="{FF2B5EF4-FFF2-40B4-BE49-F238E27FC236}">
              <a16:creationId xmlns:a16="http://schemas.microsoft.com/office/drawing/2014/main" id="{00000000-0008-0000-0D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BC57FF93-B65C-4E11-97B1-6AE33165CC2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E00-000004000000}"/>
                </a:ext>
              </a:extLst>
            </xdr:cNvPr>
            <xdr:cNvGrpSpPr/>
          </xdr:nvGrpSpPr>
          <xdr:grpSpPr>
            <a:xfrm>
              <a:off x="4574334" y="914709"/>
              <a:ext cx="2327845" cy="349456"/>
              <a:chOff x="4180411" y="910736"/>
              <a:chExt cx="2086573" cy="229184"/>
            </a:xfrm>
          </xdr:grpSpPr>
          <xdr:sp macro="" textlink="">
            <xdr:nvSpPr>
              <xdr:cNvPr id="65537" name="Check Box 1" hidden="1">
                <a:extLst>
                  <a:ext uri="{63B3BB69-23CF-44E3-9099-C40C66FF867C}">
                    <a14:compatExt spid="_x0000_s65537"/>
                  </a:ext>
                  <a:ext uri="{FF2B5EF4-FFF2-40B4-BE49-F238E27FC236}">
                    <a16:creationId xmlns:a16="http://schemas.microsoft.com/office/drawing/2014/main" id="{00000000-0008-0000-0E00-00000100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5538" name="Check Box 2" hidden="1">
                <a:extLst>
                  <a:ext uri="{63B3BB69-23CF-44E3-9099-C40C66FF867C}">
                    <a14:compatExt spid="_x0000_s65538"/>
                  </a:ext>
                  <a:ext uri="{FF2B5EF4-FFF2-40B4-BE49-F238E27FC236}">
                    <a16:creationId xmlns:a16="http://schemas.microsoft.com/office/drawing/2014/main" id="{00000000-0008-0000-0E00-000002000100}"/>
                  </a:ext>
                </a:extLst>
              </xdr:cNvPr>
              <xdr:cNvSpPr/>
            </xdr:nvSpPr>
            <xdr:spPr bwMode="auto">
              <a:xfrm>
                <a:off x="4180411" y="910736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5539" name="Check Box 3" hidden="1">
                <a:extLst>
                  <a:ext uri="{63B3BB69-23CF-44E3-9099-C40C66FF867C}">
                    <a14:compatExt spid="_x0000_s65539"/>
                  </a:ext>
                  <a:ext uri="{FF2B5EF4-FFF2-40B4-BE49-F238E27FC236}">
                    <a16:creationId xmlns:a16="http://schemas.microsoft.com/office/drawing/2014/main" id="{00000000-0008-0000-0E00-00000300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1">
      <xdr:nvSpPr>
        <xdr:cNvPr id="9" name="TextBox 8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1A68DEB-1A6B-4A30-823B-4A74BF2C009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1">
      <xdr:nvSpPr>
        <xdr:cNvPr id="10" name="TextBox 9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AACFD99-BB17-45BF-9F9B-51832552227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1">
      <xdr:nvSpPr>
        <xdr:cNvPr id="11" name="TextBox 10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DAD3786-7329-497D-9852-5CEDE036C81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1">
      <xdr:nvSpPr>
        <xdr:cNvPr id="12" name="TextBox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8F88658-8E73-4CD5-B365-050F28A820D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5540" name="Check Box 4" hidden="1">
              <a:extLst>
                <a:ext uri="{63B3BB69-23CF-44E3-9099-C40C66FF867C}">
                  <a14:compatExt spid="_x0000_s65540"/>
                </a:ext>
                <a:ext uri="{FF2B5EF4-FFF2-40B4-BE49-F238E27FC236}">
                  <a16:creationId xmlns:a16="http://schemas.microsoft.com/office/drawing/2014/main" id="{00000000-0008-0000-0E00-000004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5541" name="Check Box 5" hidden="1">
              <a:extLst>
                <a:ext uri="{63B3BB69-23CF-44E3-9099-C40C66FF867C}">
                  <a14:compatExt spid="_x0000_s65541"/>
                </a:ext>
                <a:ext uri="{FF2B5EF4-FFF2-40B4-BE49-F238E27FC236}">
                  <a16:creationId xmlns:a16="http://schemas.microsoft.com/office/drawing/2014/main" id="{00000000-0008-0000-0E00-000005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5542" name="Check Box 6" hidden="1">
              <a:extLst>
                <a:ext uri="{63B3BB69-23CF-44E3-9099-C40C66FF867C}">
                  <a14:compatExt spid="_x0000_s65542"/>
                </a:ext>
                <a:ext uri="{FF2B5EF4-FFF2-40B4-BE49-F238E27FC236}">
                  <a16:creationId xmlns:a16="http://schemas.microsoft.com/office/drawing/2014/main" id="{00000000-0008-0000-0E00-000006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5543" name="Check Box 7" hidden="1">
              <a:extLst>
                <a:ext uri="{63B3BB69-23CF-44E3-9099-C40C66FF867C}">
                  <a14:compatExt spid="_x0000_s65543"/>
                </a:ext>
                <a:ext uri="{FF2B5EF4-FFF2-40B4-BE49-F238E27FC236}">
                  <a16:creationId xmlns:a16="http://schemas.microsoft.com/office/drawing/2014/main" id="{00000000-0008-0000-0E00-000007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5544" name="Check Box 8" hidden="1">
              <a:extLst>
                <a:ext uri="{63B3BB69-23CF-44E3-9099-C40C66FF867C}">
                  <a14:compatExt spid="_x0000_s65544"/>
                </a:ext>
                <a:ext uri="{FF2B5EF4-FFF2-40B4-BE49-F238E27FC236}">
                  <a16:creationId xmlns:a16="http://schemas.microsoft.com/office/drawing/2014/main" id="{00000000-0008-0000-0E00-0000080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E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E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335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E00-000016000000}"/>
            </a:ext>
          </a:extLst>
        </xdr:cNvPr>
        <xdr:cNvSpPr txBox="1"/>
      </xdr:nvSpPr>
      <xdr:spPr>
        <a:xfrm>
          <a:off x="1885950" y="981075"/>
          <a:ext cx="13335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(1) 060125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E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E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E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E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E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E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E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1">
      <xdr:nvSpPr>
        <xdr:cNvPr id="30" name="TextBox 29">
          <a:extLst>
            <a:ext uri="{FF2B5EF4-FFF2-40B4-BE49-F238E27FC236}">
              <a16:creationId xmlns:a16="http://schemas.microsoft.com/office/drawing/2014/main" id="{00000000-0008-0000-0E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46AC3BC2-C53A-4F0F-A7AE-58B01951092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F00-000004000000}"/>
                </a:ext>
              </a:extLst>
            </xdr:cNvPr>
            <xdr:cNvGrpSpPr/>
          </xdr:nvGrpSpPr>
          <xdr:grpSpPr>
            <a:xfrm>
              <a:off x="4574334" y="914709"/>
              <a:ext cx="2327845" cy="349456"/>
              <a:chOff x="4180411" y="910736"/>
              <a:chExt cx="2086573" cy="229184"/>
            </a:xfrm>
          </xdr:grpSpPr>
          <xdr:sp macro="" textlink="">
            <xdr:nvSpPr>
              <xdr:cNvPr id="66561" name="Check Box 1" hidden="1">
                <a:extLst>
                  <a:ext uri="{63B3BB69-23CF-44E3-9099-C40C66FF867C}">
                    <a14:compatExt spid="_x0000_s66561"/>
                  </a:ext>
                  <a:ext uri="{FF2B5EF4-FFF2-40B4-BE49-F238E27FC236}">
                    <a16:creationId xmlns:a16="http://schemas.microsoft.com/office/drawing/2014/main" id="{00000000-0008-0000-0F00-00000104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6562" name="Check Box 2" hidden="1">
                <a:extLst>
                  <a:ext uri="{63B3BB69-23CF-44E3-9099-C40C66FF867C}">
                    <a14:compatExt spid="_x0000_s66562"/>
                  </a:ext>
                  <a:ext uri="{FF2B5EF4-FFF2-40B4-BE49-F238E27FC236}">
                    <a16:creationId xmlns:a16="http://schemas.microsoft.com/office/drawing/2014/main" id="{00000000-0008-0000-0F00-000002040100}"/>
                  </a:ext>
                </a:extLst>
              </xdr:cNvPr>
              <xdr:cNvSpPr/>
            </xdr:nvSpPr>
            <xdr:spPr bwMode="auto">
              <a:xfrm>
                <a:off x="4180411" y="910736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6563" name="Check Box 3" hidden="1">
                <a:extLst>
                  <a:ext uri="{63B3BB69-23CF-44E3-9099-C40C66FF867C}">
                    <a14:compatExt spid="_x0000_s66563"/>
                  </a:ext>
                  <a:ext uri="{FF2B5EF4-FFF2-40B4-BE49-F238E27FC236}">
                    <a16:creationId xmlns:a16="http://schemas.microsoft.com/office/drawing/2014/main" id="{00000000-0008-0000-0F00-00000304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2">
      <xdr:nvSpPr>
        <xdr:cNvPr id="9" name="TextBox 8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3B52AE7-FD54-4709-8D40-8CE0CAC6AAA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2">
      <xdr:nvSpPr>
        <xdr:cNvPr id="10" name="TextBox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F46D727-EC40-47FA-B89D-22773C3EE30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2">
      <xdr:nvSpPr>
        <xdr:cNvPr id="11" name="TextBox 10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D3E2BA9-7F87-4F61-A498-BE8B3B54F33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2">
      <xdr:nvSpPr>
        <xdr:cNvPr id="12" name="TextBox 11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6DF0E9A-8AD7-442C-B14E-8514A60D348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6564" name="Check Box 4" hidden="1">
              <a:extLst>
                <a:ext uri="{63B3BB69-23CF-44E3-9099-C40C66FF867C}">
                  <a14:compatExt spid="_x0000_s66564"/>
                </a:ext>
                <a:ext uri="{FF2B5EF4-FFF2-40B4-BE49-F238E27FC236}">
                  <a16:creationId xmlns:a16="http://schemas.microsoft.com/office/drawing/2014/main" id="{00000000-0008-0000-0F00-000004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6565" name="Check Box 5" hidden="1">
              <a:extLst>
                <a:ext uri="{63B3BB69-23CF-44E3-9099-C40C66FF867C}">
                  <a14:compatExt spid="_x0000_s66565"/>
                </a:ext>
                <a:ext uri="{FF2B5EF4-FFF2-40B4-BE49-F238E27FC236}">
                  <a16:creationId xmlns:a16="http://schemas.microsoft.com/office/drawing/2014/main" id="{00000000-0008-0000-0F00-000005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6566" name="Check Box 6" hidden="1">
              <a:extLst>
                <a:ext uri="{63B3BB69-23CF-44E3-9099-C40C66FF867C}">
                  <a14:compatExt spid="_x0000_s66566"/>
                </a:ext>
                <a:ext uri="{FF2B5EF4-FFF2-40B4-BE49-F238E27FC236}">
                  <a16:creationId xmlns:a16="http://schemas.microsoft.com/office/drawing/2014/main" id="{00000000-0008-0000-0F00-000006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6567" name="Check Box 7" hidden="1">
              <a:extLst>
                <a:ext uri="{63B3BB69-23CF-44E3-9099-C40C66FF867C}">
                  <a14:compatExt spid="_x0000_s66567"/>
                </a:ext>
                <a:ext uri="{FF2B5EF4-FFF2-40B4-BE49-F238E27FC236}">
                  <a16:creationId xmlns:a16="http://schemas.microsoft.com/office/drawing/2014/main" id="{00000000-0008-0000-0F00-000007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6568" name="Check Box 8" hidden="1">
              <a:extLst>
                <a:ext uri="{63B3BB69-23CF-44E3-9099-C40C66FF867C}">
                  <a14:compatExt spid="_x0000_s66568"/>
                </a:ext>
                <a:ext uri="{FF2B5EF4-FFF2-40B4-BE49-F238E27FC236}">
                  <a16:creationId xmlns:a16="http://schemas.microsoft.com/office/drawing/2014/main" id="{00000000-0008-0000-0F00-0000080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F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F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4478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F00-000016000000}"/>
            </a:ext>
          </a:extLst>
        </xdr:cNvPr>
        <xdr:cNvSpPr txBox="1"/>
      </xdr:nvSpPr>
      <xdr:spPr>
        <a:xfrm>
          <a:off x="1885950" y="981075"/>
          <a:ext cx="14478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(1) 060125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F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F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F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F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F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F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F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2">
      <xdr:nvSpPr>
        <xdr:cNvPr id="30" name="TextBox 29">
          <a:extLst>
            <a:ext uri="{FF2B5EF4-FFF2-40B4-BE49-F238E27FC236}">
              <a16:creationId xmlns:a16="http://schemas.microsoft.com/office/drawing/2014/main" id="{00000000-0008-0000-0F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4D978C7A-67AA-49D2-8450-82D0C70495A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1000-000004000000}"/>
                </a:ext>
              </a:extLst>
            </xdr:cNvPr>
            <xdr:cNvGrpSpPr/>
          </xdr:nvGrpSpPr>
          <xdr:grpSpPr>
            <a:xfrm>
              <a:off x="4574334" y="914709"/>
              <a:ext cx="2327845" cy="349456"/>
              <a:chOff x="4180411" y="910736"/>
              <a:chExt cx="2086573" cy="229184"/>
            </a:xfrm>
          </xdr:grpSpPr>
          <xdr:sp macro="" textlink="">
            <xdr:nvSpPr>
              <xdr:cNvPr id="67585" name="Check Box 1" hidden="1">
                <a:extLst>
                  <a:ext uri="{63B3BB69-23CF-44E3-9099-C40C66FF867C}">
                    <a14:compatExt spid="_x0000_s67585"/>
                  </a:ext>
                  <a:ext uri="{FF2B5EF4-FFF2-40B4-BE49-F238E27FC236}">
                    <a16:creationId xmlns:a16="http://schemas.microsoft.com/office/drawing/2014/main" id="{00000000-0008-0000-1000-00000108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7586" name="Check Box 2" hidden="1">
                <a:extLst>
                  <a:ext uri="{63B3BB69-23CF-44E3-9099-C40C66FF867C}">
                    <a14:compatExt spid="_x0000_s67586"/>
                  </a:ext>
                  <a:ext uri="{FF2B5EF4-FFF2-40B4-BE49-F238E27FC236}">
                    <a16:creationId xmlns:a16="http://schemas.microsoft.com/office/drawing/2014/main" id="{00000000-0008-0000-1000-000002080100}"/>
                  </a:ext>
                </a:extLst>
              </xdr:cNvPr>
              <xdr:cNvSpPr/>
            </xdr:nvSpPr>
            <xdr:spPr bwMode="auto">
              <a:xfrm>
                <a:off x="4180411" y="910736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7587" name="Check Box 3" hidden="1">
                <a:extLst>
                  <a:ext uri="{63B3BB69-23CF-44E3-9099-C40C66FF867C}">
                    <a14:compatExt spid="_x0000_s67587"/>
                  </a:ext>
                  <a:ext uri="{FF2B5EF4-FFF2-40B4-BE49-F238E27FC236}">
                    <a16:creationId xmlns:a16="http://schemas.microsoft.com/office/drawing/2014/main" id="{00000000-0008-0000-1000-00000308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3">
      <xdr:nvSpPr>
        <xdr:cNvPr id="9" name="TextBox 8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3C7FE8C-AD92-440D-BE07-B1E9E8388FF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3">
      <xdr:nvSpPr>
        <xdr:cNvPr id="10" name="TextBox 9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9143EB2-C905-4AC9-9264-745DE788E73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3">
      <xdr:nvSpPr>
        <xdr:cNvPr id="11" name="TextBox 10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8D7BE79-1648-4692-B1A6-6100E308271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3">
      <xdr:nvSpPr>
        <xdr:cNvPr id="12" name="TextBox 11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16D444A-F06C-49FA-9A09-B0C22E8AAD3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7588" name="Check Box 4" hidden="1">
              <a:extLst>
                <a:ext uri="{63B3BB69-23CF-44E3-9099-C40C66FF867C}">
                  <a14:compatExt spid="_x0000_s67588"/>
                </a:ext>
                <a:ext uri="{FF2B5EF4-FFF2-40B4-BE49-F238E27FC236}">
                  <a16:creationId xmlns:a16="http://schemas.microsoft.com/office/drawing/2014/main" id="{00000000-0008-0000-1000-000004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7589" name="Check Box 5" hidden="1">
              <a:extLst>
                <a:ext uri="{63B3BB69-23CF-44E3-9099-C40C66FF867C}">
                  <a14:compatExt spid="_x0000_s67589"/>
                </a:ext>
                <a:ext uri="{FF2B5EF4-FFF2-40B4-BE49-F238E27FC236}">
                  <a16:creationId xmlns:a16="http://schemas.microsoft.com/office/drawing/2014/main" id="{00000000-0008-0000-1000-000005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7590" name="Check Box 6" hidden="1">
              <a:extLst>
                <a:ext uri="{63B3BB69-23CF-44E3-9099-C40C66FF867C}">
                  <a14:compatExt spid="_x0000_s67590"/>
                </a:ext>
                <a:ext uri="{FF2B5EF4-FFF2-40B4-BE49-F238E27FC236}">
                  <a16:creationId xmlns:a16="http://schemas.microsoft.com/office/drawing/2014/main" id="{00000000-0008-0000-1000-000006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7591" name="Check Box 7" hidden="1">
              <a:extLst>
                <a:ext uri="{63B3BB69-23CF-44E3-9099-C40C66FF867C}">
                  <a14:compatExt spid="_x0000_s67591"/>
                </a:ext>
                <a:ext uri="{FF2B5EF4-FFF2-40B4-BE49-F238E27FC236}">
                  <a16:creationId xmlns:a16="http://schemas.microsoft.com/office/drawing/2014/main" id="{00000000-0008-0000-1000-000007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7592" name="Check Box 8" hidden="1">
              <a:extLst>
                <a:ext uri="{63B3BB69-23CF-44E3-9099-C40C66FF867C}">
                  <a14:compatExt spid="_x0000_s67592"/>
                </a:ext>
                <a:ext uri="{FF2B5EF4-FFF2-40B4-BE49-F238E27FC236}">
                  <a16:creationId xmlns:a16="http://schemas.microsoft.com/office/drawing/2014/main" id="{00000000-0008-0000-1000-0000080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1445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SpPr txBox="1"/>
      </xdr:nvSpPr>
      <xdr:spPr>
        <a:xfrm>
          <a:off x="1885950" y="981075"/>
          <a:ext cx="13144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(1) 060125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10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10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10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10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10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10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3">
      <xdr:nvSpPr>
        <xdr:cNvPr id="30" name="TextBox 29">
          <a:extLst>
            <a:ext uri="{FF2B5EF4-FFF2-40B4-BE49-F238E27FC236}">
              <a16:creationId xmlns:a16="http://schemas.microsoft.com/office/drawing/2014/main" id="{00000000-0008-0000-10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A5284B4B-58C0-4C16-AB5B-C4B8F295A1D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1100-000004000000}"/>
                </a:ext>
              </a:extLst>
            </xdr:cNvPr>
            <xdr:cNvGrpSpPr/>
          </xdr:nvGrpSpPr>
          <xdr:grpSpPr>
            <a:xfrm>
              <a:off x="4574334" y="914709"/>
              <a:ext cx="2327845" cy="349456"/>
              <a:chOff x="4180411" y="910736"/>
              <a:chExt cx="2086573" cy="229184"/>
            </a:xfrm>
          </xdr:grpSpPr>
          <xdr:sp macro="" textlink="">
            <xdr:nvSpPr>
              <xdr:cNvPr id="68609" name="Check Box 1" hidden="1">
                <a:extLst>
                  <a:ext uri="{63B3BB69-23CF-44E3-9099-C40C66FF867C}">
                    <a14:compatExt spid="_x0000_s68609"/>
                  </a:ext>
                  <a:ext uri="{FF2B5EF4-FFF2-40B4-BE49-F238E27FC236}">
                    <a16:creationId xmlns:a16="http://schemas.microsoft.com/office/drawing/2014/main" id="{00000000-0008-0000-1100-0000010C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8610" name="Check Box 2" hidden="1">
                <a:extLst>
                  <a:ext uri="{63B3BB69-23CF-44E3-9099-C40C66FF867C}">
                    <a14:compatExt spid="_x0000_s68610"/>
                  </a:ext>
                  <a:ext uri="{FF2B5EF4-FFF2-40B4-BE49-F238E27FC236}">
                    <a16:creationId xmlns:a16="http://schemas.microsoft.com/office/drawing/2014/main" id="{00000000-0008-0000-1100-0000020C0100}"/>
                  </a:ext>
                </a:extLst>
              </xdr:cNvPr>
              <xdr:cNvSpPr/>
            </xdr:nvSpPr>
            <xdr:spPr bwMode="auto">
              <a:xfrm>
                <a:off x="4180411" y="910736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8611" name="Check Box 3" hidden="1">
                <a:extLst>
                  <a:ext uri="{63B3BB69-23CF-44E3-9099-C40C66FF867C}">
                    <a14:compatExt spid="_x0000_s68611"/>
                  </a:ext>
                  <a:ext uri="{FF2B5EF4-FFF2-40B4-BE49-F238E27FC236}">
                    <a16:creationId xmlns:a16="http://schemas.microsoft.com/office/drawing/2014/main" id="{00000000-0008-0000-1100-0000030C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4">
      <xdr:nvSpPr>
        <xdr:cNvPr id="9" name="TextBox 8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C76ED08-C12E-458B-8A5C-CE15C873FB8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4">
      <xdr:nvSpPr>
        <xdr:cNvPr id="10" name="TextBox 9">
          <a:extLst>
            <a:ext uri="{FF2B5EF4-FFF2-40B4-BE49-F238E27FC236}">
              <a16:creationId xmlns:a16="http://schemas.microsoft.com/office/drawing/2014/main" id="{00000000-0008-0000-11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A0CF5CC-546F-4FFF-B987-EA4721AA18D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4">
      <xdr:nvSpPr>
        <xdr:cNvPr id="11" name="TextBox 10">
          <a:extLst>
            <a:ext uri="{FF2B5EF4-FFF2-40B4-BE49-F238E27FC236}">
              <a16:creationId xmlns:a16="http://schemas.microsoft.com/office/drawing/2014/main" id="{00000000-0008-0000-11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BF579C1-355A-4FAF-B1F2-A4EA4FCC984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4">
      <xdr:nvSpPr>
        <xdr:cNvPr id="12" name="TextBox 11">
          <a:extLst>
            <a:ext uri="{FF2B5EF4-FFF2-40B4-BE49-F238E27FC236}">
              <a16:creationId xmlns:a16="http://schemas.microsoft.com/office/drawing/2014/main" id="{00000000-0008-0000-11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9CBBC3B-CF96-4B86-B36B-0C117FD6810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1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8612" name="Check Box 4" hidden="1">
              <a:extLst>
                <a:ext uri="{63B3BB69-23CF-44E3-9099-C40C66FF867C}">
                  <a14:compatExt spid="_x0000_s68612"/>
                </a:ext>
                <a:ext uri="{FF2B5EF4-FFF2-40B4-BE49-F238E27FC236}">
                  <a16:creationId xmlns:a16="http://schemas.microsoft.com/office/drawing/2014/main" id="{00000000-0008-0000-1100-000004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8613" name="Check Box 5" hidden="1">
              <a:extLst>
                <a:ext uri="{63B3BB69-23CF-44E3-9099-C40C66FF867C}">
                  <a14:compatExt spid="_x0000_s68613"/>
                </a:ext>
                <a:ext uri="{FF2B5EF4-FFF2-40B4-BE49-F238E27FC236}">
                  <a16:creationId xmlns:a16="http://schemas.microsoft.com/office/drawing/2014/main" id="{00000000-0008-0000-1100-000005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8614" name="Check Box 6" hidden="1">
              <a:extLst>
                <a:ext uri="{63B3BB69-23CF-44E3-9099-C40C66FF867C}">
                  <a14:compatExt spid="_x0000_s68614"/>
                </a:ext>
                <a:ext uri="{FF2B5EF4-FFF2-40B4-BE49-F238E27FC236}">
                  <a16:creationId xmlns:a16="http://schemas.microsoft.com/office/drawing/2014/main" id="{00000000-0008-0000-1100-000006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8615" name="Check Box 7" hidden="1">
              <a:extLst>
                <a:ext uri="{63B3BB69-23CF-44E3-9099-C40C66FF867C}">
                  <a14:compatExt spid="_x0000_s68615"/>
                </a:ext>
                <a:ext uri="{FF2B5EF4-FFF2-40B4-BE49-F238E27FC236}">
                  <a16:creationId xmlns:a16="http://schemas.microsoft.com/office/drawing/2014/main" id="{00000000-0008-0000-1100-000007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8616" name="Check Box 8" hidden="1">
              <a:extLst>
                <a:ext uri="{63B3BB69-23CF-44E3-9099-C40C66FF867C}">
                  <a14:compatExt spid="_x0000_s68616"/>
                </a:ext>
                <a:ext uri="{FF2B5EF4-FFF2-40B4-BE49-F238E27FC236}">
                  <a16:creationId xmlns:a16="http://schemas.microsoft.com/office/drawing/2014/main" id="{00000000-0008-0000-1100-0000080C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11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11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11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1811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1100-000016000000}"/>
            </a:ext>
          </a:extLst>
        </xdr:cNvPr>
        <xdr:cNvSpPr txBox="1"/>
      </xdr:nvSpPr>
      <xdr:spPr>
        <a:xfrm>
          <a:off x="1885950" y="981075"/>
          <a:ext cx="11811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(1) 060125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11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11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11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11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11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11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11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4">
      <xdr:nvSpPr>
        <xdr:cNvPr id="30" name="TextBox 29">
          <a:extLst>
            <a:ext uri="{FF2B5EF4-FFF2-40B4-BE49-F238E27FC236}">
              <a16:creationId xmlns:a16="http://schemas.microsoft.com/office/drawing/2014/main" id="{00000000-0008-0000-11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43E470D5-E9E7-450A-9450-E404D096A4D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1200-000004000000}"/>
                </a:ext>
              </a:extLst>
            </xdr:cNvPr>
            <xdr:cNvGrpSpPr/>
          </xdr:nvGrpSpPr>
          <xdr:grpSpPr>
            <a:xfrm>
              <a:off x="4574334" y="914709"/>
              <a:ext cx="2327845" cy="349456"/>
              <a:chOff x="4180411" y="910736"/>
              <a:chExt cx="2086573" cy="229184"/>
            </a:xfrm>
          </xdr:grpSpPr>
          <xdr:sp macro="" textlink="">
            <xdr:nvSpPr>
              <xdr:cNvPr id="69633" name="Check Box 1" hidden="1">
                <a:extLst>
                  <a:ext uri="{63B3BB69-23CF-44E3-9099-C40C66FF867C}">
                    <a14:compatExt spid="_x0000_s69633"/>
                  </a:ext>
                  <a:ext uri="{FF2B5EF4-FFF2-40B4-BE49-F238E27FC236}">
                    <a16:creationId xmlns:a16="http://schemas.microsoft.com/office/drawing/2014/main" id="{00000000-0008-0000-1200-00000110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9634" name="Check Box 2" hidden="1">
                <a:extLst>
                  <a:ext uri="{63B3BB69-23CF-44E3-9099-C40C66FF867C}">
                    <a14:compatExt spid="_x0000_s69634"/>
                  </a:ext>
                  <a:ext uri="{FF2B5EF4-FFF2-40B4-BE49-F238E27FC236}">
                    <a16:creationId xmlns:a16="http://schemas.microsoft.com/office/drawing/2014/main" id="{00000000-0008-0000-1200-000002100100}"/>
                  </a:ext>
                </a:extLst>
              </xdr:cNvPr>
              <xdr:cNvSpPr/>
            </xdr:nvSpPr>
            <xdr:spPr bwMode="auto">
              <a:xfrm>
                <a:off x="4180411" y="910736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9635" name="Check Box 3" hidden="1">
                <a:extLst>
                  <a:ext uri="{63B3BB69-23CF-44E3-9099-C40C66FF867C}">
                    <a14:compatExt spid="_x0000_s69635"/>
                  </a:ext>
                  <a:ext uri="{FF2B5EF4-FFF2-40B4-BE49-F238E27FC236}">
                    <a16:creationId xmlns:a16="http://schemas.microsoft.com/office/drawing/2014/main" id="{00000000-0008-0000-1200-00000310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5">
      <xdr:nvSpPr>
        <xdr:cNvPr id="9" name="TextBox 8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C089C06-CD8D-49EA-AD6F-653BC7F2F33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5">
      <xdr:nvSpPr>
        <xdr:cNvPr id="10" name="TextBox 9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9FF7BD3-F583-4574-AD22-37ED7CBF8BD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5">
      <xdr:nvSpPr>
        <xdr:cNvPr id="11" name="TextBox 10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E48F2BD-AA84-4F32-9AB8-0597751DB8B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5">
      <xdr:nvSpPr>
        <xdr:cNvPr id="12" name="TextBox 11">
          <a:extLst>
            <a:ext uri="{FF2B5EF4-FFF2-40B4-BE49-F238E27FC236}">
              <a16:creationId xmlns:a16="http://schemas.microsoft.com/office/drawing/2014/main" id="{00000000-0008-0000-12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7E27D7C-0125-4815-9371-90F8373B5D8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1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9636" name="Check Box 4" hidden="1">
              <a:extLst>
                <a:ext uri="{63B3BB69-23CF-44E3-9099-C40C66FF867C}">
                  <a14:compatExt spid="_x0000_s69636"/>
                </a:ext>
                <a:ext uri="{FF2B5EF4-FFF2-40B4-BE49-F238E27FC236}">
                  <a16:creationId xmlns:a16="http://schemas.microsoft.com/office/drawing/2014/main" id="{00000000-0008-0000-1200-0000041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9637" name="Check Box 5" hidden="1">
              <a:extLst>
                <a:ext uri="{63B3BB69-23CF-44E3-9099-C40C66FF867C}">
                  <a14:compatExt spid="_x0000_s69637"/>
                </a:ext>
                <a:ext uri="{FF2B5EF4-FFF2-40B4-BE49-F238E27FC236}">
                  <a16:creationId xmlns:a16="http://schemas.microsoft.com/office/drawing/2014/main" id="{00000000-0008-0000-1200-0000051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9638" name="Check Box 6" hidden="1">
              <a:extLst>
                <a:ext uri="{63B3BB69-23CF-44E3-9099-C40C66FF867C}">
                  <a14:compatExt spid="_x0000_s69638"/>
                </a:ext>
                <a:ext uri="{FF2B5EF4-FFF2-40B4-BE49-F238E27FC236}">
                  <a16:creationId xmlns:a16="http://schemas.microsoft.com/office/drawing/2014/main" id="{00000000-0008-0000-1200-0000061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9639" name="Check Box 7" hidden="1">
              <a:extLst>
                <a:ext uri="{63B3BB69-23CF-44E3-9099-C40C66FF867C}">
                  <a14:compatExt spid="_x0000_s69639"/>
                </a:ext>
                <a:ext uri="{FF2B5EF4-FFF2-40B4-BE49-F238E27FC236}">
                  <a16:creationId xmlns:a16="http://schemas.microsoft.com/office/drawing/2014/main" id="{00000000-0008-0000-1200-0000071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9640" name="Check Box 8" hidden="1">
              <a:extLst>
                <a:ext uri="{63B3BB69-23CF-44E3-9099-C40C66FF867C}">
                  <a14:compatExt spid="_x0000_s69640"/>
                </a:ext>
                <a:ext uri="{FF2B5EF4-FFF2-40B4-BE49-F238E27FC236}">
                  <a16:creationId xmlns:a16="http://schemas.microsoft.com/office/drawing/2014/main" id="{00000000-0008-0000-1200-0000081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12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1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12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1445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1200-000016000000}"/>
            </a:ext>
          </a:extLst>
        </xdr:cNvPr>
        <xdr:cNvSpPr txBox="1"/>
      </xdr:nvSpPr>
      <xdr:spPr>
        <a:xfrm>
          <a:off x="1885950" y="981075"/>
          <a:ext cx="13144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(1) 060125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12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12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12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12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12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12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12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5">
      <xdr:nvSpPr>
        <xdr:cNvPr id="30" name="TextBox 29">
          <a:extLst>
            <a:ext uri="{FF2B5EF4-FFF2-40B4-BE49-F238E27FC236}">
              <a16:creationId xmlns:a16="http://schemas.microsoft.com/office/drawing/2014/main" id="{00000000-0008-0000-12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5E225DCD-19E9-478F-B0DA-CFF3624E9AE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1300-000004000000}"/>
                </a:ext>
              </a:extLst>
            </xdr:cNvPr>
            <xdr:cNvGrpSpPr/>
          </xdr:nvGrpSpPr>
          <xdr:grpSpPr>
            <a:xfrm>
              <a:off x="4574334" y="914709"/>
              <a:ext cx="2327845" cy="349456"/>
              <a:chOff x="4180411" y="910736"/>
              <a:chExt cx="2086573" cy="229184"/>
            </a:xfrm>
          </xdr:grpSpPr>
          <xdr:sp macro="" textlink="">
            <xdr:nvSpPr>
              <xdr:cNvPr id="70657" name="Check Box 1" hidden="1">
                <a:extLst>
                  <a:ext uri="{63B3BB69-23CF-44E3-9099-C40C66FF867C}">
                    <a14:compatExt spid="_x0000_s70657"/>
                  </a:ext>
                  <a:ext uri="{FF2B5EF4-FFF2-40B4-BE49-F238E27FC236}">
                    <a16:creationId xmlns:a16="http://schemas.microsoft.com/office/drawing/2014/main" id="{00000000-0008-0000-1300-00000114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0658" name="Check Box 2" hidden="1">
                <a:extLst>
                  <a:ext uri="{63B3BB69-23CF-44E3-9099-C40C66FF867C}">
                    <a14:compatExt spid="_x0000_s70658"/>
                  </a:ext>
                  <a:ext uri="{FF2B5EF4-FFF2-40B4-BE49-F238E27FC236}">
                    <a16:creationId xmlns:a16="http://schemas.microsoft.com/office/drawing/2014/main" id="{00000000-0008-0000-1300-000002140100}"/>
                  </a:ext>
                </a:extLst>
              </xdr:cNvPr>
              <xdr:cNvSpPr/>
            </xdr:nvSpPr>
            <xdr:spPr bwMode="auto">
              <a:xfrm>
                <a:off x="4180411" y="910736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0659" name="Check Box 3" hidden="1">
                <a:extLst>
                  <a:ext uri="{63B3BB69-23CF-44E3-9099-C40C66FF867C}">
                    <a14:compatExt spid="_x0000_s70659"/>
                  </a:ext>
                  <a:ext uri="{FF2B5EF4-FFF2-40B4-BE49-F238E27FC236}">
                    <a16:creationId xmlns:a16="http://schemas.microsoft.com/office/drawing/2014/main" id="{00000000-0008-0000-1300-00000314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13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6">
      <xdr:nvSpPr>
        <xdr:cNvPr id="9" name="TextBox 8">
          <a:extLst>
            <a:ext uri="{FF2B5EF4-FFF2-40B4-BE49-F238E27FC236}">
              <a16:creationId xmlns:a16="http://schemas.microsoft.com/office/drawing/2014/main" id="{00000000-0008-0000-13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5F4DD5A-D67B-4467-A5FC-4B20B744CB0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6">
      <xdr:nvSpPr>
        <xdr:cNvPr id="10" name="TextBox 9">
          <a:extLst>
            <a:ext uri="{FF2B5EF4-FFF2-40B4-BE49-F238E27FC236}">
              <a16:creationId xmlns:a16="http://schemas.microsoft.com/office/drawing/2014/main" id="{00000000-0008-0000-13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148CC5F-330A-4FCF-BBDA-AC41868775E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6">
      <xdr:nvSpPr>
        <xdr:cNvPr id="11" name="TextBox 10">
          <a:extLst>
            <a:ext uri="{FF2B5EF4-FFF2-40B4-BE49-F238E27FC236}">
              <a16:creationId xmlns:a16="http://schemas.microsoft.com/office/drawing/2014/main" id="{00000000-0008-0000-13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BA5B592-6785-4C32-92FD-761659F69ED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6">
      <xdr:nvSpPr>
        <xdr:cNvPr id="12" name="TextBox 11">
          <a:extLst>
            <a:ext uri="{FF2B5EF4-FFF2-40B4-BE49-F238E27FC236}">
              <a16:creationId xmlns:a16="http://schemas.microsoft.com/office/drawing/2014/main" id="{00000000-0008-0000-13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CA55879-8C31-4F88-8F1C-DA5949AF000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1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70660" name="Check Box 4" hidden="1">
              <a:extLst>
                <a:ext uri="{63B3BB69-23CF-44E3-9099-C40C66FF867C}">
                  <a14:compatExt spid="_x0000_s70660"/>
                </a:ext>
                <a:ext uri="{FF2B5EF4-FFF2-40B4-BE49-F238E27FC236}">
                  <a16:creationId xmlns:a16="http://schemas.microsoft.com/office/drawing/2014/main" id="{00000000-0008-0000-1300-000004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70661" name="Check Box 5" hidden="1">
              <a:extLst>
                <a:ext uri="{63B3BB69-23CF-44E3-9099-C40C66FF867C}">
                  <a14:compatExt spid="_x0000_s70661"/>
                </a:ext>
                <a:ext uri="{FF2B5EF4-FFF2-40B4-BE49-F238E27FC236}">
                  <a16:creationId xmlns:a16="http://schemas.microsoft.com/office/drawing/2014/main" id="{00000000-0008-0000-1300-000005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70662" name="Check Box 6" hidden="1">
              <a:extLst>
                <a:ext uri="{63B3BB69-23CF-44E3-9099-C40C66FF867C}">
                  <a14:compatExt spid="_x0000_s70662"/>
                </a:ext>
                <a:ext uri="{FF2B5EF4-FFF2-40B4-BE49-F238E27FC236}">
                  <a16:creationId xmlns:a16="http://schemas.microsoft.com/office/drawing/2014/main" id="{00000000-0008-0000-1300-000006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70663" name="Check Box 7" hidden="1">
              <a:extLst>
                <a:ext uri="{63B3BB69-23CF-44E3-9099-C40C66FF867C}">
                  <a14:compatExt spid="_x0000_s70663"/>
                </a:ext>
                <a:ext uri="{FF2B5EF4-FFF2-40B4-BE49-F238E27FC236}">
                  <a16:creationId xmlns:a16="http://schemas.microsoft.com/office/drawing/2014/main" id="{00000000-0008-0000-1300-000007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70664" name="Check Box 8" hidden="1">
              <a:extLst>
                <a:ext uri="{63B3BB69-23CF-44E3-9099-C40C66FF867C}">
                  <a14:compatExt spid="_x0000_s70664"/>
                </a:ext>
                <a:ext uri="{FF2B5EF4-FFF2-40B4-BE49-F238E27FC236}">
                  <a16:creationId xmlns:a16="http://schemas.microsoft.com/office/drawing/2014/main" id="{00000000-0008-0000-1300-00000814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13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13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13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400175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1300-000016000000}"/>
            </a:ext>
          </a:extLst>
        </xdr:cNvPr>
        <xdr:cNvSpPr txBox="1"/>
      </xdr:nvSpPr>
      <xdr:spPr>
        <a:xfrm>
          <a:off x="1885949" y="981075"/>
          <a:ext cx="140017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(1) 060125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13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13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13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13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13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13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13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6">
      <xdr:nvSpPr>
        <xdr:cNvPr id="30" name="TextBox 29">
          <a:extLst>
            <a:ext uri="{FF2B5EF4-FFF2-40B4-BE49-F238E27FC236}">
              <a16:creationId xmlns:a16="http://schemas.microsoft.com/office/drawing/2014/main" id="{00000000-0008-0000-13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E2339989-600C-46E5-A7DA-A08F261AED8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GrpSpPr/>
          </xdr:nvGrpSpPr>
          <xdr:grpSpPr>
            <a:xfrm>
              <a:off x="4574334" y="914709"/>
              <a:ext cx="2327845" cy="349456"/>
              <a:chOff x="4180411" y="910736"/>
              <a:chExt cx="2086573" cy="229184"/>
            </a:xfrm>
          </xdr:grpSpPr>
          <xdr:sp macro="" textlink="">
            <xdr:nvSpPr>
              <xdr:cNvPr id="25601" name="Check Box 1" hidden="1">
                <a:extLst>
                  <a:ext uri="{63B3BB69-23CF-44E3-9099-C40C66FF867C}">
                    <a14:compatExt spid="_x0000_s25601"/>
                  </a:ext>
                  <a:ext uri="{FF2B5EF4-FFF2-40B4-BE49-F238E27FC236}">
                    <a16:creationId xmlns:a16="http://schemas.microsoft.com/office/drawing/2014/main" id="{00000000-0008-0000-0200-00000164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5602" name="Check Box 2" hidden="1">
                <a:extLst>
                  <a:ext uri="{63B3BB69-23CF-44E3-9099-C40C66FF867C}">
                    <a14:compatExt spid="_x0000_s25602"/>
                  </a:ext>
                  <a:ext uri="{FF2B5EF4-FFF2-40B4-BE49-F238E27FC236}">
                    <a16:creationId xmlns:a16="http://schemas.microsoft.com/office/drawing/2014/main" id="{00000000-0008-0000-0200-000002640000}"/>
                  </a:ext>
                </a:extLst>
              </xdr:cNvPr>
              <xdr:cNvSpPr/>
            </xdr:nvSpPr>
            <xdr:spPr bwMode="auto">
              <a:xfrm>
                <a:off x="4180411" y="910736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5603" name="Check Box 3" hidden="1">
                <a:extLst>
                  <a:ext uri="{63B3BB69-23CF-44E3-9099-C40C66FF867C}">
                    <a14:compatExt spid="_x0000_s25603"/>
                  </a:ext>
                  <a:ext uri="{FF2B5EF4-FFF2-40B4-BE49-F238E27FC236}">
                    <a16:creationId xmlns:a16="http://schemas.microsoft.com/office/drawing/2014/main" id="{00000000-0008-0000-0200-00000364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9">
      <xdr:nvSpPr>
        <xdr:cNvPr id="9" name="TextBox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37FA109-5CE4-4ACF-B168-2F09B42FD8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9">
      <xdr:nvSpPr>
        <xdr:cNvPr id="10" name="TextBox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F13A705-9B08-4E30-BE0F-153CBBDBF08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11.825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9">
      <xdr:nvSpPr>
        <xdr:cNvPr id="11" name="TextBox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37F91DA-3DCB-440B-AD4D-88D7066392A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61.845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9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94B8CF8-0CD0-487D-95D3-8C22F0047B3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50.020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02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02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02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02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02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304925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 txBox="1"/>
      </xdr:nvSpPr>
      <xdr:spPr>
        <a:xfrm>
          <a:off x="1885949" y="981075"/>
          <a:ext cx="130492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(1) 060125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9">
      <xdr:nvSpPr>
        <xdr:cNvPr id="30" name="TextBox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5E3D36F9-2191-404C-80E9-802B6086A20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T4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1400-000004000000}"/>
                </a:ext>
              </a:extLst>
            </xdr:cNvPr>
            <xdr:cNvGrpSpPr/>
          </xdr:nvGrpSpPr>
          <xdr:grpSpPr>
            <a:xfrm>
              <a:off x="4573804" y="914645"/>
              <a:ext cx="2327910" cy="349655"/>
              <a:chOff x="4180411" y="910738"/>
              <a:chExt cx="2086573" cy="229184"/>
            </a:xfrm>
          </xdr:grpSpPr>
          <xdr:sp macro="" textlink="">
            <xdr:nvSpPr>
              <xdr:cNvPr id="71681" name="Check Box 1" hidden="1">
                <a:extLst>
                  <a:ext uri="{63B3BB69-23CF-44E3-9099-C40C66FF867C}">
                    <a14:compatExt spid="_x0000_s71681"/>
                  </a:ext>
                  <a:ext uri="{FF2B5EF4-FFF2-40B4-BE49-F238E27FC236}">
                    <a16:creationId xmlns:a16="http://schemas.microsoft.com/office/drawing/2014/main" id="{00000000-0008-0000-1400-0000011801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682" name="Check Box 2" hidden="1">
                <a:extLst>
                  <a:ext uri="{63B3BB69-23CF-44E3-9099-C40C66FF867C}">
                    <a14:compatExt spid="_x0000_s71682"/>
                  </a:ext>
                  <a:ext uri="{FF2B5EF4-FFF2-40B4-BE49-F238E27FC236}">
                    <a16:creationId xmlns:a16="http://schemas.microsoft.com/office/drawing/2014/main" id="{00000000-0008-0000-1400-000002180100}"/>
                  </a:ext>
                </a:extLst>
              </xdr:cNvPr>
              <xdr:cNvSpPr/>
            </xdr:nvSpPr>
            <xdr:spPr bwMode="auto">
              <a:xfrm>
                <a:off x="4180411" y="910738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71683" name="Check Box 3" hidden="1">
                <a:extLst>
                  <a:ext uri="{63B3BB69-23CF-44E3-9099-C40C66FF867C}">
                    <a14:compatExt spid="_x0000_s71683"/>
                  </a:ext>
                  <a:ext uri="{FF2B5EF4-FFF2-40B4-BE49-F238E27FC236}">
                    <a16:creationId xmlns:a16="http://schemas.microsoft.com/office/drawing/2014/main" id="{00000000-0008-0000-1400-0000031801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14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27">
      <xdr:nvSpPr>
        <xdr:cNvPr id="9" name="TextBox 8">
          <a:extLst>
            <a:ext uri="{FF2B5EF4-FFF2-40B4-BE49-F238E27FC236}">
              <a16:creationId xmlns:a16="http://schemas.microsoft.com/office/drawing/2014/main" id="{00000000-0008-0000-14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665807A-20FA-4DA0-A407-BBADAA5F8B5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27">
      <xdr:nvSpPr>
        <xdr:cNvPr id="10" name="TextBox 9">
          <a:extLst>
            <a:ext uri="{FF2B5EF4-FFF2-40B4-BE49-F238E27FC236}">
              <a16:creationId xmlns:a16="http://schemas.microsoft.com/office/drawing/2014/main" id="{00000000-0008-0000-14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864FB0E6-D174-43F5-923E-1207E4030A1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27">
      <xdr:nvSpPr>
        <xdr:cNvPr id="11" name="TextBox 10">
          <a:extLst>
            <a:ext uri="{FF2B5EF4-FFF2-40B4-BE49-F238E27FC236}">
              <a16:creationId xmlns:a16="http://schemas.microsoft.com/office/drawing/2014/main" id="{00000000-0008-0000-14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9DE9A48-A748-4E03-AF2F-5CB24CB97D9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27">
      <xdr:nvSpPr>
        <xdr:cNvPr id="12" name="TextBox 11">
          <a:extLst>
            <a:ext uri="{FF2B5EF4-FFF2-40B4-BE49-F238E27FC236}">
              <a16:creationId xmlns:a16="http://schemas.microsoft.com/office/drawing/2014/main" id="{00000000-0008-0000-14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42211A19-6BC8-4306-A516-76E0F2F9C9C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1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71684" name="Check Box 4" hidden="1">
              <a:extLst>
                <a:ext uri="{63B3BB69-23CF-44E3-9099-C40C66FF867C}">
                  <a14:compatExt spid="_x0000_s71684"/>
                </a:ext>
                <a:ext uri="{FF2B5EF4-FFF2-40B4-BE49-F238E27FC236}">
                  <a16:creationId xmlns:a16="http://schemas.microsoft.com/office/drawing/2014/main" id="{00000000-0008-0000-1400-000004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71685" name="Check Box 5" hidden="1">
              <a:extLst>
                <a:ext uri="{63B3BB69-23CF-44E3-9099-C40C66FF867C}">
                  <a14:compatExt spid="_x0000_s71685"/>
                </a:ext>
                <a:ext uri="{FF2B5EF4-FFF2-40B4-BE49-F238E27FC236}">
                  <a16:creationId xmlns:a16="http://schemas.microsoft.com/office/drawing/2014/main" id="{00000000-0008-0000-1400-000005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71686" name="Check Box 6" hidden="1">
              <a:extLst>
                <a:ext uri="{63B3BB69-23CF-44E3-9099-C40C66FF867C}">
                  <a14:compatExt spid="_x0000_s71686"/>
                </a:ext>
                <a:ext uri="{FF2B5EF4-FFF2-40B4-BE49-F238E27FC236}">
                  <a16:creationId xmlns:a16="http://schemas.microsoft.com/office/drawing/2014/main" id="{00000000-0008-0000-1400-000006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71687" name="Check Box 7" hidden="1">
              <a:extLst>
                <a:ext uri="{63B3BB69-23CF-44E3-9099-C40C66FF867C}">
                  <a14:compatExt spid="_x0000_s71687"/>
                </a:ext>
                <a:ext uri="{FF2B5EF4-FFF2-40B4-BE49-F238E27FC236}">
                  <a16:creationId xmlns:a16="http://schemas.microsoft.com/office/drawing/2014/main" id="{00000000-0008-0000-1400-000007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71688" name="Check Box 8" hidden="1">
              <a:extLst>
                <a:ext uri="{63B3BB69-23CF-44E3-9099-C40C66FF867C}">
                  <a14:compatExt spid="_x0000_s71688"/>
                </a:ext>
                <a:ext uri="{FF2B5EF4-FFF2-40B4-BE49-F238E27FC236}">
                  <a16:creationId xmlns:a16="http://schemas.microsoft.com/office/drawing/2014/main" id="{00000000-0008-0000-1400-00000818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14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14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14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266825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1400-000016000000}"/>
            </a:ext>
          </a:extLst>
        </xdr:cNvPr>
        <xdr:cNvSpPr txBox="1"/>
      </xdr:nvSpPr>
      <xdr:spPr>
        <a:xfrm>
          <a:off x="1885949" y="981075"/>
          <a:ext cx="126682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(1) 060125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14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14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14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14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14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14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14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27">
      <xdr:nvSpPr>
        <xdr:cNvPr id="30" name="TextBox 29">
          <a:extLst>
            <a:ext uri="{FF2B5EF4-FFF2-40B4-BE49-F238E27FC236}">
              <a16:creationId xmlns:a16="http://schemas.microsoft.com/office/drawing/2014/main" id="{00000000-0008-0000-14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2CB845FD-FD03-4D22-8AAD-8FD7A587F834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GrpSpPr/>
          </xdr:nvGrpSpPr>
          <xdr:grpSpPr>
            <a:xfrm>
              <a:off x="4574334" y="914709"/>
              <a:ext cx="2327845" cy="349456"/>
              <a:chOff x="4180411" y="910736"/>
              <a:chExt cx="2086573" cy="229184"/>
            </a:xfrm>
          </xdr:grpSpPr>
          <xdr:sp macro="" textlink="">
            <xdr:nvSpPr>
              <xdr:cNvPr id="40961" name="Check Box 1" hidden="1">
                <a:extLst>
                  <a:ext uri="{63B3BB69-23CF-44E3-9099-C40C66FF867C}">
                    <a14:compatExt spid="_x0000_s40961"/>
                  </a:ext>
                  <a:ext uri="{FF2B5EF4-FFF2-40B4-BE49-F238E27FC236}">
                    <a16:creationId xmlns:a16="http://schemas.microsoft.com/office/drawing/2014/main" id="{00000000-0008-0000-0300-000001A0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40962" name="Check Box 2" hidden="1">
                <a:extLst>
                  <a:ext uri="{63B3BB69-23CF-44E3-9099-C40C66FF867C}">
                    <a14:compatExt spid="_x0000_s40962"/>
                  </a:ext>
                  <a:ext uri="{FF2B5EF4-FFF2-40B4-BE49-F238E27FC236}">
                    <a16:creationId xmlns:a16="http://schemas.microsoft.com/office/drawing/2014/main" id="{00000000-0008-0000-0300-000002A00000}"/>
                  </a:ext>
                </a:extLst>
              </xdr:cNvPr>
              <xdr:cNvSpPr/>
            </xdr:nvSpPr>
            <xdr:spPr bwMode="auto">
              <a:xfrm>
                <a:off x="4180411" y="910736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40963" name="Check Box 3" hidden="1">
                <a:extLst>
                  <a:ext uri="{63B3BB69-23CF-44E3-9099-C40C66FF867C}">
                    <a14:compatExt spid="_x0000_s40963"/>
                  </a:ext>
                  <a:ext uri="{FF2B5EF4-FFF2-40B4-BE49-F238E27FC236}">
                    <a16:creationId xmlns:a16="http://schemas.microsoft.com/office/drawing/2014/main" id="{00000000-0008-0000-0300-000003A0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0">
      <xdr:nvSpPr>
        <xdr:cNvPr id="9" name="TextBox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26C11AE-C090-4A0C-9C00-9B84D7817C2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0">
      <xdr:nvSpPr>
        <xdr:cNvPr id="10" name="TextBox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B500E8C-C065-4BB3-B3F6-105D37D5146B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11.801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0">
      <xdr:nvSpPr>
        <xdr:cNvPr id="11" name="TextBox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210AA28-6ACA-4DE3-B63B-B315A12FE5B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61.823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0">
      <xdr:nvSpPr>
        <xdr:cNvPr id="12" name="TextBox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CE11580-34A3-4999-981F-E38641CFC32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50.022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03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40965" name="Check Box 5" hidden="1">
              <a:extLst>
                <a:ext uri="{63B3BB69-23CF-44E3-9099-C40C66FF867C}">
                  <a14:compatExt spid="_x0000_s40965"/>
                </a:ext>
                <a:ext uri="{FF2B5EF4-FFF2-40B4-BE49-F238E27FC236}">
                  <a16:creationId xmlns:a16="http://schemas.microsoft.com/office/drawing/2014/main" id="{00000000-0008-0000-0300-000005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40966" name="Check Box 6" hidden="1">
              <a:extLst>
                <a:ext uri="{63B3BB69-23CF-44E3-9099-C40C66FF867C}">
                  <a14:compatExt spid="_x0000_s40966"/>
                </a:ext>
                <a:ext uri="{FF2B5EF4-FFF2-40B4-BE49-F238E27FC236}">
                  <a16:creationId xmlns:a16="http://schemas.microsoft.com/office/drawing/2014/main" id="{00000000-0008-0000-0300-000006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40967" name="Check Box 7" hidden="1">
              <a:extLst>
                <a:ext uri="{63B3BB69-23CF-44E3-9099-C40C66FF867C}">
                  <a14:compatExt spid="_x0000_s40967"/>
                </a:ext>
                <a:ext uri="{FF2B5EF4-FFF2-40B4-BE49-F238E27FC236}">
                  <a16:creationId xmlns:a16="http://schemas.microsoft.com/office/drawing/2014/main" id="{00000000-0008-0000-0300-000007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40968" name="Check Box 8" hidden="1">
              <a:extLst>
                <a:ext uri="{63B3BB69-23CF-44E3-9099-C40C66FF867C}">
                  <a14:compatExt spid="_x0000_s40968"/>
                </a:ext>
                <a:ext uri="{FF2B5EF4-FFF2-40B4-BE49-F238E27FC236}">
                  <a16:creationId xmlns:a16="http://schemas.microsoft.com/office/drawing/2014/main" id="{00000000-0008-0000-0300-000008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438275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/>
      </xdr:nvSpPr>
      <xdr:spPr>
        <a:xfrm>
          <a:off x="1885949" y="981075"/>
          <a:ext cx="143827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(1) 060125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0">
      <xdr:nvSpPr>
        <xdr:cNvPr id="30" name="TextBox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46E38275-4C03-4AEF-BEDE-79CE3F74248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T4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GrpSpPr/>
          </xdr:nvGrpSpPr>
          <xdr:grpSpPr>
            <a:xfrm>
              <a:off x="4574334" y="914709"/>
              <a:ext cx="2327845" cy="349456"/>
              <a:chOff x="4180411" y="910736"/>
              <a:chExt cx="2086573" cy="229184"/>
            </a:xfrm>
          </xdr:grpSpPr>
          <xdr:sp macro="" textlink="">
            <xdr:nvSpPr>
              <xdr:cNvPr id="55297" name="Check Box 1" hidden="1">
                <a:extLst>
                  <a:ext uri="{63B3BB69-23CF-44E3-9099-C40C66FF867C}">
                    <a14:compatExt spid="_x0000_s55297"/>
                  </a:ext>
                  <a:ext uri="{FF2B5EF4-FFF2-40B4-BE49-F238E27FC236}">
                    <a16:creationId xmlns:a16="http://schemas.microsoft.com/office/drawing/2014/main" id="{00000000-0008-0000-0400-000001D8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5298" name="Check Box 2" hidden="1">
                <a:extLst>
                  <a:ext uri="{63B3BB69-23CF-44E3-9099-C40C66FF867C}">
                    <a14:compatExt spid="_x0000_s55298"/>
                  </a:ext>
                  <a:ext uri="{FF2B5EF4-FFF2-40B4-BE49-F238E27FC236}">
                    <a16:creationId xmlns:a16="http://schemas.microsoft.com/office/drawing/2014/main" id="{00000000-0008-0000-0400-000002D80000}"/>
                  </a:ext>
                </a:extLst>
              </xdr:cNvPr>
              <xdr:cNvSpPr/>
            </xdr:nvSpPr>
            <xdr:spPr bwMode="auto">
              <a:xfrm>
                <a:off x="4180411" y="910736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5299" name="Check Box 3" hidden="1">
                <a:extLst>
                  <a:ext uri="{63B3BB69-23CF-44E3-9099-C40C66FF867C}">
                    <a14:compatExt spid="_x0000_s55299"/>
                  </a:ext>
                  <a:ext uri="{FF2B5EF4-FFF2-40B4-BE49-F238E27FC236}">
                    <a16:creationId xmlns:a16="http://schemas.microsoft.com/office/drawing/2014/main" id="{00000000-0008-0000-0400-000003D8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1">
      <xdr:nvSpPr>
        <xdr:cNvPr id="9" name="TextBox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031CCEC-C500-4707-9F83-B97E86BBB23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0.502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1">
      <xdr:nvSpPr>
        <xdr:cNvPr id="10" name="TextBox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AA41905-6018-46C4-B098-18520A8E2FD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11.797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1">
      <xdr:nvSpPr>
        <xdr:cNvPr id="11" name="TextBox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A2A81CE-3B23-46A2-8FAA-DD46A96CFAC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61.839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1">
      <xdr:nvSpPr>
        <xdr:cNvPr id="12" name="TextBox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230619F-528B-4399-A975-2910FB855E65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50.042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55300" name="Check Box 4" hidden="1">
              <a:extLst>
                <a:ext uri="{63B3BB69-23CF-44E3-9099-C40C66FF867C}">
                  <a14:compatExt spid="_x0000_s55300"/>
                </a:ext>
                <a:ext uri="{FF2B5EF4-FFF2-40B4-BE49-F238E27FC236}">
                  <a16:creationId xmlns:a16="http://schemas.microsoft.com/office/drawing/2014/main" id="{00000000-0008-0000-0400-000004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55301" name="Check Box 5" hidden="1">
              <a:extLst>
                <a:ext uri="{63B3BB69-23CF-44E3-9099-C40C66FF867C}">
                  <a14:compatExt spid="_x0000_s55301"/>
                </a:ext>
                <a:ext uri="{FF2B5EF4-FFF2-40B4-BE49-F238E27FC236}">
                  <a16:creationId xmlns:a16="http://schemas.microsoft.com/office/drawing/2014/main" id="{00000000-0008-0000-0400-000005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55302" name="Check Box 6" hidden="1">
              <a:extLst>
                <a:ext uri="{63B3BB69-23CF-44E3-9099-C40C66FF867C}">
                  <a14:compatExt spid="_x0000_s55302"/>
                </a:ext>
                <a:ext uri="{FF2B5EF4-FFF2-40B4-BE49-F238E27FC236}">
                  <a16:creationId xmlns:a16="http://schemas.microsoft.com/office/drawing/2014/main" id="{00000000-0008-0000-0400-000006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55303" name="Check Box 7" hidden="1">
              <a:extLst>
                <a:ext uri="{63B3BB69-23CF-44E3-9099-C40C66FF867C}">
                  <a14:compatExt spid="_x0000_s55303"/>
                </a:ext>
                <a:ext uri="{FF2B5EF4-FFF2-40B4-BE49-F238E27FC236}">
                  <a16:creationId xmlns:a16="http://schemas.microsoft.com/office/drawing/2014/main" id="{00000000-0008-0000-0400-000007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55304" name="Check Box 8" hidden="1">
              <a:extLst>
                <a:ext uri="{63B3BB69-23CF-44E3-9099-C40C66FF867C}">
                  <a14:compatExt spid="_x0000_s55304"/>
                </a:ext>
                <a:ext uri="{FF2B5EF4-FFF2-40B4-BE49-F238E27FC236}">
                  <a16:creationId xmlns:a16="http://schemas.microsoft.com/office/drawing/2014/main" id="{00000000-0008-0000-0400-000008D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247775" cy="396327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 txBox="1"/>
      </xdr:nvSpPr>
      <xdr:spPr>
        <a:xfrm>
          <a:off x="1885949" y="981075"/>
          <a:ext cx="1247775" cy="3963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(1) 060125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1">
      <xdr:nvSpPr>
        <xdr:cNvPr id="30" name="TextBox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A1A2ABE2-5572-48BF-BABE-33938C675B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T4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500-000004000000}"/>
                </a:ext>
              </a:extLst>
            </xdr:cNvPr>
            <xdr:cNvGrpSpPr/>
          </xdr:nvGrpSpPr>
          <xdr:grpSpPr>
            <a:xfrm>
              <a:off x="4574334" y="914709"/>
              <a:ext cx="2327845" cy="349456"/>
              <a:chOff x="4180411" y="910736"/>
              <a:chExt cx="2086573" cy="229184"/>
            </a:xfrm>
          </xdr:grpSpPr>
          <xdr:sp macro="" textlink="">
            <xdr:nvSpPr>
              <xdr:cNvPr id="56321" name="Check Box 1" hidden="1">
                <a:extLst>
                  <a:ext uri="{63B3BB69-23CF-44E3-9099-C40C66FF867C}">
                    <a14:compatExt spid="_x0000_s56321"/>
                  </a:ext>
                  <a:ext uri="{FF2B5EF4-FFF2-40B4-BE49-F238E27FC236}">
                    <a16:creationId xmlns:a16="http://schemas.microsoft.com/office/drawing/2014/main" id="{00000000-0008-0000-0500-000001DC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6322" name="Check Box 2" hidden="1">
                <a:extLst>
                  <a:ext uri="{63B3BB69-23CF-44E3-9099-C40C66FF867C}">
                    <a14:compatExt spid="_x0000_s56322"/>
                  </a:ext>
                  <a:ext uri="{FF2B5EF4-FFF2-40B4-BE49-F238E27FC236}">
                    <a16:creationId xmlns:a16="http://schemas.microsoft.com/office/drawing/2014/main" id="{00000000-0008-0000-0500-000002DC0000}"/>
                  </a:ext>
                </a:extLst>
              </xdr:cNvPr>
              <xdr:cNvSpPr/>
            </xdr:nvSpPr>
            <xdr:spPr bwMode="auto">
              <a:xfrm>
                <a:off x="4180411" y="910736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6323" name="Check Box 3" hidden="1">
                <a:extLst>
                  <a:ext uri="{63B3BB69-23CF-44E3-9099-C40C66FF867C}">
                    <a14:compatExt spid="_x0000_s56323"/>
                  </a:ext>
                  <a:ext uri="{FF2B5EF4-FFF2-40B4-BE49-F238E27FC236}">
                    <a16:creationId xmlns:a16="http://schemas.microsoft.com/office/drawing/2014/main" id="{00000000-0008-0000-0500-000003DC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2">
      <xdr:nvSpPr>
        <xdr:cNvPr id="9" name="TextBox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3CAC5FD-A592-4C74-AB3E-60C6E75B689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0.504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2">
      <xdr:nvSpPr>
        <xdr:cNvPr id="10" name="TextBox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3B9A410-FD82-474D-AD89-7C7B8829520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11.841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2">
      <xdr:nvSpPr>
        <xdr:cNvPr id="11" name="TextBox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FBFCD5C-A70C-477E-B3D1-738394ACC00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61.863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2">
      <xdr:nvSpPr>
        <xdr:cNvPr id="12" name="TextBox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4CC8408-4381-41BF-A837-1D72ABC6AA2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50.022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56324" name="Check Box 4" hidden="1">
              <a:extLst>
                <a:ext uri="{63B3BB69-23CF-44E3-9099-C40C66FF867C}">
                  <a14:compatExt spid="_x0000_s56324"/>
                </a:ext>
                <a:ext uri="{FF2B5EF4-FFF2-40B4-BE49-F238E27FC236}">
                  <a16:creationId xmlns:a16="http://schemas.microsoft.com/office/drawing/2014/main" id="{00000000-0008-0000-0500-000004D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56325" name="Check Box 5" hidden="1">
              <a:extLst>
                <a:ext uri="{63B3BB69-23CF-44E3-9099-C40C66FF867C}">
                  <a14:compatExt spid="_x0000_s56325"/>
                </a:ext>
                <a:ext uri="{FF2B5EF4-FFF2-40B4-BE49-F238E27FC236}">
                  <a16:creationId xmlns:a16="http://schemas.microsoft.com/office/drawing/2014/main" id="{00000000-0008-0000-0500-000005D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56326" name="Check Box 6" hidden="1">
              <a:extLst>
                <a:ext uri="{63B3BB69-23CF-44E3-9099-C40C66FF867C}">
                  <a14:compatExt spid="_x0000_s56326"/>
                </a:ext>
                <a:ext uri="{FF2B5EF4-FFF2-40B4-BE49-F238E27FC236}">
                  <a16:creationId xmlns:a16="http://schemas.microsoft.com/office/drawing/2014/main" id="{00000000-0008-0000-0500-000006D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56327" name="Check Box 7" hidden="1">
              <a:extLst>
                <a:ext uri="{63B3BB69-23CF-44E3-9099-C40C66FF867C}">
                  <a14:compatExt spid="_x0000_s56327"/>
                </a:ext>
                <a:ext uri="{FF2B5EF4-FFF2-40B4-BE49-F238E27FC236}">
                  <a16:creationId xmlns:a16="http://schemas.microsoft.com/office/drawing/2014/main" id="{00000000-0008-0000-0500-000007D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56328" name="Check Box 8" hidden="1">
              <a:extLst>
                <a:ext uri="{63B3BB69-23CF-44E3-9099-C40C66FF867C}">
                  <a14:compatExt spid="_x0000_s56328"/>
                </a:ext>
                <a:ext uri="{FF2B5EF4-FFF2-40B4-BE49-F238E27FC236}">
                  <a16:creationId xmlns:a16="http://schemas.microsoft.com/office/drawing/2014/main" id="{00000000-0008-0000-0500-000008D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716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 txBox="1"/>
      </xdr:nvSpPr>
      <xdr:spPr>
        <a:xfrm>
          <a:off x="1885950" y="981075"/>
          <a:ext cx="13716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(1) 060125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2">
      <xdr:nvSpPr>
        <xdr:cNvPr id="30" name="TextBox 29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8FB5EF27-0EDA-45AA-AD57-E5DE071F867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T4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600-000004000000}"/>
                </a:ext>
              </a:extLst>
            </xdr:cNvPr>
            <xdr:cNvGrpSpPr/>
          </xdr:nvGrpSpPr>
          <xdr:grpSpPr>
            <a:xfrm>
              <a:off x="4426887" y="916235"/>
              <a:ext cx="2373946" cy="346789"/>
              <a:chOff x="4180411" y="910737"/>
              <a:chExt cx="2086573" cy="229184"/>
            </a:xfrm>
          </xdr:grpSpPr>
          <xdr:sp macro="" textlink="">
            <xdr:nvSpPr>
              <xdr:cNvPr id="57345" name="Check Box 1" hidden="1">
                <a:extLst>
                  <a:ext uri="{63B3BB69-23CF-44E3-9099-C40C66FF867C}">
                    <a14:compatExt spid="_x0000_s57345"/>
                  </a:ext>
                  <a:ext uri="{FF2B5EF4-FFF2-40B4-BE49-F238E27FC236}">
                    <a16:creationId xmlns:a16="http://schemas.microsoft.com/office/drawing/2014/main" id="{00000000-0008-0000-0600-000001E0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7346" name="Check Box 2" hidden="1">
                <a:extLst>
                  <a:ext uri="{63B3BB69-23CF-44E3-9099-C40C66FF867C}">
                    <a14:compatExt spid="_x0000_s57346"/>
                  </a:ext>
                  <a:ext uri="{FF2B5EF4-FFF2-40B4-BE49-F238E27FC236}">
                    <a16:creationId xmlns:a16="http://schemas.microsoft.com/office/drawing/2014/main" id="{00000000-0008-0000-0600-000002E00000}"/>
                  </a:ext>
                </a:extLst>
              </xdr:cNvPr>
              <xdr:cNvSpPr/>
            </xdr:nvSpPr>
            <xdr:spPr bwMode="auto">
              <a:xfrm>
                <a:off x="4180411" y="910737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7347" name="Check Box 3" hidden="1">
                <a:extLst>
                  <a:ext uri="{63B3BB69-23CF-44E3-9099-C40C66FF867C}">
                    <a14:compatExt spid="_x0000_s57347"/>
                  </a:ext>
                  <a:ext uri="{FF2B5EF4-FFF2-40B4-BE49-F238E27FC236}">
                    <a16:creationId xmlns:a16="http://schemas.microsoft.com/office/drawing/2014/main" id="{00000000-0008-0000-0600-000003E0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3">
      <xdr:nvSpPr>
        <xdr:cNvPr id="9" name="TextBox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D0A7A1C-08A3-4703-BCA3-80A93CD1658A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0.502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3">
      <xdr:nvSpPr>
        <xdr:cNvPr id="10" name="TextBox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B1A11C0B-85D9-44D7-B5A1-58E23A4A25B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11.817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3">
      <xdr:nvSpPr>
        <xdr:cNvPr id="11" name="TextBox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1E60C6D-B3A2-45AE-9925-5D2DF3301F7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61.845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3">
      <xdr:nvSpPr>
        <xdr:cNvPr id="12" name="TextBox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6597D0B-0741-4A07-9BFA-90C5FA07114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50.028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57348" name="Check Box 4" hidden="1">
              <a:extLst>
                <a:ext uri="{63B3BB69-23CF-44E3-9099-C40C66FF867C}">
                  <a14:compatExt spid="_x0000_s57348"/>
                </a:ext>
                <a:ext uri="{FF2B5EF4-FFF2-40B4-BE49-F238E27FC236}">
                  <a16:creationId xmlns:a16="http://schemas.microsoft.com/office/drawing/2014/main" id="{00000000-0008-0000-0600-000004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57349" name="Check Box 5" hidden="1">
              <a:extLst>
                <a:ext uri="{63B3BB69-23CF-44E3-9099-C40C66FF867C}">
                  <a14:compatExt spid="_x0000_s57349"/>
                </a:ext>
                <a:ext uri="{FF2B5EF4-FFF2-40B4-BE49-F238E27FC236}">
                  <a16:creationId xmlns:a16="http://schemas.microsoft.com/office/drawing/2014/main" id="{00000000-0008-0000-0600-000005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57350" name="Check Box 6" hidden="1">
              <a:extLst>
                <a:ext uri="{63B3BB69-23CF-44E3-9099-C40C66FF867C}">
                  <a14:compatExt spid="_x0000_s57350"/>
                </a:ext>
                <a:ext uri="{FF2B5EF4-FFF2-40B4-BE49-F238E27FC236}">
                  <a16:creationId xmlns:a16="http://schemas.microsoft.com/office/drawing/2014/main" id="{00000000-0008-0000-0600-000006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57351" name="Check Box 7" hidden="1">
              <a:extLst>
                <a:ext uri="{63B3BB69-23CF-44E3-9099-C40C66FF867C}">
                  <a14:compatExt spid="_x0000_s57351"/>
                </a:ext>
                <a:ext uri="{FF2B5EF4-FFF2-40B4-BE49-F238E27FC236}">
                  <a16:creationId xmlns:a16="http://schemas.microsoft.com/office/drawing/2014/main" id="{00000000-0008-0000-0600-000007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57352" name="Check Box 8" hidden="1">
              <a:extLst>
                <a:ext uri="{63B3BB69-23CF-44E3-9099-C40C66FF867C}">
                  <a14:compatExt spid="_x0000_s57352"/>
                </a:ext>
                <a:ext uri="{FF2B5EF4-FFF2-40B4-BE49-F238E27FC236}">
                  <a16:creationId xmlns:a16="http://schemas.microsoft.com/office/drawing/2014/main" id="{00000000-0008-0000-0600-000008E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3350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 txBox="1"/>
      </xdr:nvSpPr>
      <xdr:spPr>
        <a:xfrm>
          <a:off x="1885950" y="981075"/>
          <a:ext cx="133350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(1) 060125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6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3">
      <xdr:nvSpPr>
        <xdr:cNvPr id="30" name="TextBox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A4070396-3CED-4DD8-B136-62127282277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T4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700-000004000000}"/>
                </a:ext>
              </a:extLst>
            </xdr:cNvPr>
            <xdr:cNvGrpSpPr/>
          </xdr:nvGrpSpPr>
          <xdr:grpSpPr>
            <a:xfrm>
              <a:off x="4574334" y="914709"/>
              <a:ext cx="2327845" cy="349456"/>
              <a:chOff x="4180411" y="910736"/>
              <a:chExt cx="2086573" cy="229184"/>
            </a:xfrm>
          </xdr:grpSpPr>
          <xdr:sp macro="" textlink="">
            <xdr:nvSpPr>
              <xdr:cNvPr id="58369" name="Check Box 1" hidden="1">
                <a:extLst>
                  <a:ext uri="{63B3BB69-23CF-44E3-9099-C40C66FF867C}">
                    <a14:compatExt spid="_x0000_s58369"/>
                  </a:ext>
                  <a:ext uri="{FF2B5EF4-FFF2-40B4-BE49-F238E27FC236}">
                    <a16:creationId xmlns:a16="http://schemas.microsoft.com/office/drawing/2014/main" id="{00000000-0008-0000-0700-000001E4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8370" name="Check Box 2" hidden="1">
                <a:extLst>
                  <a:ext uri="{63B3BB69-23CF-44E3-9099-C40C66FF867C}">
                    <a14:compatExt spid="_x0000_s58370"/>
                  </a:ext>
                  <a:ext uri="{FF2B5EF4-FFF2-40B4-BE49-F238E27FC236}">
                    <a16:creationId xmlns:a16="http://schemas.microsoft.com/office/drawing/2014/main" id="{00000000-0008-0000-0700-000002E40000}"/>
                  </a:ext>
                </a:extLst>
              </xdr:cNvPr>
              <xdr:cNvSpPr/>
            </xdr:nvSpPr>
            <xdr:spPr bwMode="auto">
              <a:xfrm>
                <a:off x="4180411" y="910736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8371" name="Check Box 3" hidden="1">
                <a:extLst>
                  <a:ext uri="{63B3BB69-23CF-44E3-9099-C40C66FF867C}">
                    <a14:compatExt spid="_x0000_s58371"/>
                  </a:ext>
                  <a:ext uri="{FF2B5EF4-FFF2-40B4-BE49-F238E27FC236}">
                    <a16:creationId xmlns:a16="http://schemas.microsoft.com/office/drawing/2014/main" id="{00000000-0008-0000-0700-000003E4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4">
      <xdr:nvSpPr>
        <xdr:cNvPr id="9" name="TextBox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3A8612D-8205-425F-A46A-A12656CE9D5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4">
      <xdr:nvSpPr>
        <xdr:cNvPr id="10" name="TextBox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C3A525E-4A57-44D7-B5E6-A62FF6D07BB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4">
      <xdr:nvSpPr>
        <xdr:cNvPr id="11" name="TextBox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0D1145F-FCE2-4918-B262-E79B21FC44A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4">
      <xdr:nvSpPr>
        <xdr:cNvPr id="12" name="TextBox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CF6AAFA-1098-4875-AB5B-2491AF01F52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58372" name="Check Box 4" hidden="1">
              <a:extLst>
                <a:ext uri="{63B3BB69-23CF-44E3-9099-C40C66FF867C}">
                  <a14:compatExt spid="_x0000_s58372"/>
                </a:ext>
                <a:ext uri="{FF2B5EF4-FFF2-40B4-BE49-F238E27FC236}">
                  <a16:creationId xmlns:a16="http://schemas.microsoft.com/office/drawing/2014/main" id="{00000000-0008-0000-0700-000004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58373" name="Check Box 5" hidden="1">
              <a:extLst>
                <a:ext uri="{63B3BB69-23CF-44E3-9099-C40C66FF867C}">
                  <a14:compatExt spid="_x0000_s58373"/>
                </a:ext>
                <a:ext uri="{FF2B5EF4-FFF2-40B4-BE49-F238E27FC236}">
                  <a16:creationId xmlns:a16="http://schemas.microsoft.com/office/drawing/2014/main" id="{00000000-0008-0000-0700-000005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58374" name="Check Box 6" hidden="1">
              <a:extLst>
                <a:ext uri="{63B3BB69-23CF-44E3-9099-C40C66FF867C}">
                  <a14:compatExt spid="_x0000_s58374"/>
                </a:ext>
                <a:ext uri="{FF2B5EF4-FFF2-40B4-BE49-F238E27FC236}">
                  <a16:creationId xmlns:a16="http://schemas.microsoft.com/office/drawing/2014/main" id="{00000000-0008-0000-0700-000006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58375" name="Check Box 7" hidden="1">
              <a:extLst>
                <a:ext uri="{63B3BB69-23CF-44E3-9099-C40C66FF867C}">
                  <a14:compatExt spid="_x0000_s58375"/>
                </a:ext>
                <a:ext uri="{FF2B5EF4-FFF2-40B4-BE49-F238E27FC236}">
                  <a16:creationId xmlns:a16="http://schemas.microsoft.com/office/drawing/2014/main" id="{00000000-0008-0000-0700-000007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58376" name="Check Box 8" hidden="1">
              <a:extLst>
                <a:ext uri="{63B3BB69-23CF-44E3-9099-C40C66FF867C}">
                  <a14:compatExt spid="_x0000_s58376"/>
                </a:ext>
                <a:ext uri="{FF2B5EF4-FFF2-40B4-BE49-F238E27FC236}">
                  <a16:creationId xmlns:a16="http://schemas.microsoft.com/office/drawing/2014/main" id="{00000000-0008-0000-0700-000008E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31445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 txBox="1"/>
      </xdr:nvSpPr>
      <xdr:spPr>
        <a:xfrm>
          <a:off x="1885950" y="981075"/>
          <a:ext cx="13144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(1) 060125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7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7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4">
      <xdr:nvSpPr>
        <xdr:cNvPr id="30" name="TextBox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C76652FC-9F49-422D-A0E0-59AD39A4BB9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800-000004000000}"/>
                </a:ext>
              </a:extLst>
            </xdr:cNvPr>
            <xdr:cNvGrpSpPr/>
          </xdr:nvGrpSpPr>
          <xdr:grpSpPr>
            <a:xfrm>
              <a:off x="4574334" y="914709"/>
              <a:ext cx="2327845" cy="349456"/>
              <a:chOff x="4180411" y="910736"/>
              <a:chExt cx="2086573" cy="229184"/>
            </a:xfrm>
          </xdr:grpSpPr>
          <xdr:sp macro="" textlink="">
            <xdr:nvSpPr>
              <xdr:cNvPr id="59393" name="Check Box 1" hidden="1">
                <a:extLst>
                  <a:ext uri="{63B3BB69-23CF-44E3-9099-C40C66FF867C}">
                    <a14:compatExt spid="_x0000_s59393"/>
                  </a:ext>
                  <a:ext uri="{FF2B5EF4-FFF2-40B4-BE49-F238E27FC236}">
                    <a16:creationId xmlns:a16="http://schemas.microsoft.com/office/drawing/2014/main" id="{00000000-0008-0000-0800-000001E8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9394" name="Check Box 2" hidden="1">
                <a:extLst>
                  <a:ext uri="{63B3BB69-23CF-44E3-9099-C40C66FF867C}">
                    <a14:compatExt spid="_x0000_s59394"/>
                  </a:ext>
                  <a:ext uri="{FF2B5EF4-FFF2-40B4-BE49-F238E27FC236}">
                    <a16:creationId xmlns:a16="http://schemas.microsoft.com/office/drawing/2014/main" id="{00000000-0008-0000-0800-000002E80000}"/>
                  </a:ext>
                </a:extLst>
              </xdr:cNvPr>
              <xdr:cNvSpPr/>
            </xdr:nvSpPr>
            <xdr:spPr bwMode="auto">
              <a:xfrm>
                <a:off x="4180411" y="910736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59395" name="Check Box 3" hidden="1">
                <a:extLst>
                  <a:ext uri="{63B3BB69-23CF-44E3-9099-C40C66FF867C}">
                    <a14:compatExt spid="_x0000_s59395"/>
                  </a:ext>
                  <a:ext uri="{FF2B5EF4-FFF2-40B4-BE49-F238E27FC236}">
                    <a16:creationId xmlns:a16="http://schemas.microsoft.com/office/drawing/2014/main" id="{00000000-0008-0000-0800-000003E8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5">
      <xdr:nvSpPr>
        <xdr:cNvPr id="9" name="TextBox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184205C-AFA2-4FC7-8AC8-F9C1A515983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5">
      <xdr:nvSpPr>
        <xdr:cNvPr id="10" name="TextBox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669805B-AECC-4314-9EBB-7CB2026A8E0F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5">
      <xdr:nvSpPr>
        <xdr:cNvPr id="11" name="TextBox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4D6649B-CB8F-4124-966E-D96037C088F2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5">
      <xdr:nvSpPr>
        <xdr:cNvPr id="12" name="TextBox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0CB0580-E2B3-4D70-9EB5-581AC250E36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59396" name="Check Box 4" hidden="1">
              <a:extLst>
                <a:ext uri="{63B3BB69-23CF-44E3-9099-C40C66FF867C}">
                  <a14:compatExt spid="_x0000_s59396"/>
                </a:ext>
                <a:ext uri="{FF2B5EF4-FFF2-40B4-BE49-F238E27FC236}">
                  <a16:creationId xmlns:a16="http://schemas.microsoft.com/office/drawing/2014/main" id="{00000000-0008-0000-0800-000004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59397" name="Check Box 5" hidden="1">
              <a:extLst>
                <a:ext uri="{63B3BB69-23CF-44E3-9099-C40C66FF867C}">
                  <a14:compatExt spid="_x0000_s59397"/>
                </a:ext>
                <a:ext uri="{FF2B5EF4-FFF2-40B4-BE49-F238E27FC236}">
                  <a16:creationId xmlns:a16="http://schemas.microsoft.com/office/drawing/2014/main" id="{00000000-0008-0000-0800-000005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59398" name="Check Box 6" hidden="1">
              <a:extLst>
                <a:ext uri="{63B3BB69-23CF-44E3-9099-C40C66FF867C}">
                  <a14:compatExt spid="_x0000_s59398"/>
                </a:ext>
                <a:ext uri="{FF2B5EF4-FFF2-40B4-BE49-F238E27FC236}">
                  <a16:creationId xmlns:a16="http://schemas.microsoft.com/office/drawing/2014/main" id="{00000000-0008-0000-0800-000006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59399" name="Check Box 7" hidden="1">
              <a:extLst>
                <a:ext uri="{63B3BB69-23CF-44E3-9099-C40C66FF867C}">
                  <a14:compatExt spid="_x0000_s59399"/>
                </a:ext>
                <a:ext uri="{FF2B5EF4-FFF2-40B4-BE49-F238E27FC236}">
                  <a16:creationId xmlns:a16="http://schemas.microsoft.com/office/drawing/2014/main" id="{00000000-0008-0000-0800-000007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59400" name="Check Box 8" hidden="1">
              <a:extLst>
                <a:ext uri="{63B3BB69-23CF-44E3-9099-C40C66FF867C}">
                  <a14:compatExt spid="_x0000_s59400"/>
                </a:ext>
                <a:ext uri="{FF2B5EF4-FFF2-40B4-BE49-F238E27FC236}">
                  <a16:creationId xmlns:a16="http://schemas.microsoft.com/office/drawing/2014/main" id="{00000000-0008-0000-0800-000008E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66675</xdr:colOff>
      <xdr:row>3</xdr:row>
      <xdr:rowOff>9525</xdr:rowOff>
    </xdr:from>
    <xdr:ext cx="1466850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SpPr txBox="1"/>
      </xdr:nvSpPr>
      <xdr:spPr>
        <a:xfrm>
          <a:off x="1885950" y="981075"/>
          <a:ext cx="14668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(1) 060125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8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8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8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8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8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5">
      <xdr:nvSpPr>
        <xdr:cNvPr id="30" name="TextBox 29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2C9F6622-FE49-436C-952B-E90C9F843497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028700" y="1847850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6762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1197912</xdr:colOff>
          <xdr:row>2</xdr:row>
          <xdr:rowOff>249485</xdr:rowOff>
        </xdr:from>
        <xdr:to>
          <xdr:col>7</xdr:col>
          <xdr:colOff>809608</xdr:colOff>
          <xdr:row>4</xdr:row>
          <xdr:rowOff>43824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900-000004000000}"/>
                </a:ext>
              </a:extLst>
            </xdr:cNvPr>
            <xdr:cNvGrpSpPr/>
          </xdr:nvGrpSpPr>
          <xdr:grpSpPr>
            <a:xfrm>
              <a:off x="4574334" y="914709"/>
              <a:ext cx="2327845" cy="349456"/>
              <a:chOff x="4180411" y="910736"/>
              <a:chExt cx="2086573" cy="229184"/>
            </a:xfrm>
          </xdr:grpSpPr>
          <xdr:sp macro="" textlink="">
            <xdr:nvSpPr>
              <xdr:cNvPr id="60417" name="Check Box 1" hidden="1">
                <a:extLst>
                  <a:ext uri="{63B3BB69-23CF-44E3-9099-C40C66FF867C}">
                    <a14:compatExt spid="_x0000_s60417"/>
                  </a:ext>
                  <a:ext uri="{FF2B5EF4-FFF2-40B4-BE49-F238E27FC236}">
                    <a16:creationId xmlns:a16="http://schemas.microsoft.com/office/drawing/2014/main" id="{00000000-0008-0000-0900-000001EC0000}"/>
                  </a:ext>
                </a:extLst>
              </xdr:cNvPr>
              <xdr:cNvSpPr/>
            </xdr:nvSpPr>
            <xdr:spPr bwMode="auto">
              <a:xfrm>
                <a:off x="5050421" y="920934"/>
                <a:ext cx="521686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0418" name="Check Box 2" hidden="1">
                <a:extLst>
                  <a:ext uri="{63B3BB69-23CF-44E3-9099-C40C66FF867C}">
                    <a14:compatExt spid="_x0000_s60418"/>
                  </a:ext>
                  <a:ext uri="{FF2B5EF4-FFF2-40B4-BE49-F238E27FC236}">
                    <a16:creationId xmlns:a16="http://schemas.microsoft.com/office/drawing/2014/main" id="{00000000-0008-0000-0900-000002EC0000}"/>
                  </a:ext>
                </a:extLst>
              </xdr:cNvPr>
              <xdr:cNvSpPr/>
            </xdr:nvSpPr>
            <xdr:spPr bwMode="auto">
              <a:xfrm>
                <a:off x="4180411" y="910736"/>
                <a:ext cx="805663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0419" name="Check Box 3" hidden="1">
                <a:extLst>
                  <a:ext uri="{63B3BB69-23CF-44E3-9099-C40C66FF867C}">
                    <a14:compatExt spid="_x0000_s60419"/>
                  </a:ext>
                  <a:ext uri="{FF2B5EF4-FFF2-40B4-BE49-F238E27FC236}">
                    <a16:creationId xmlns:a16="http://schemas.microsoft.com/office/drawing/2014/main" id="{00000000-0008-0000-0900-000003EC0000}"/>
                  </a:ext>
                </a:extLst>
              </xdr:cNvPr>
              <xdr:cNvSpPr/>
            </xdr:nvSpPr>
            <xdr:spPr bwMode="auto">
              <a:xfrm>
                <a:off x="5844962" y="920936"/>
                <a:ext cx="42202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xdr:oneCellAnchor>
    <xdr:from>
      <xdr:col>7</xdr:col>
      <xdr:colOff>76200</xdr:colOff>
      <xdr:row>4</xdr:row>
      <xdr:rowOff>28575</xdr:rowOff>
    </xdr:from>
    <xdr:ext cx="628650" cy="264560"/>
    <xdr:sp macro="" textlink="Form!B32">
      <xdr:nvSpPr>
        <xdr:cNvPr id="8" name="TextBox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 txBox="1"/>
      </xdr:nvSpPr>
      <xdr:spPr>
        <a:xfrm>
          <a:off x="6067425" y="1247775"/>
          <a:ext cx="6286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3A51601-85A0-43DC-9A5F-CC524B3DCCC9}" type="TxLink">
            <a:rPr lang="en-US" sz="11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060125</a:t>
          </a:fld>
          <a:endParaRPr lang="en-MY" sz="1100"/>
        </a:p>
      </xdr:txBody>
    </xdr:sp>
    <xdr:clientData/>
  </xdr:oneCellAnchor>
  <xdr:twoCellAnchor>
    <xdr:from>
      <xdr:col>6</xdr:col>
      <xdr:colOff>276225</xdr:colOff>
      <xdr:row>26</xdr:row>
      <xdr:rowOff>228600</xdr:rowOff>
    </xdr:from>
    <xdr:to>
      <xdr:col>7</xdr:col>
      <xdr:colOff>704850</xdr:colOff>
      <xdr:row>26</xdr:row>
      <xdr:rowOff>609600</xdr:rowOff>
    </xdr:to>
    <xdr:sp macro="" textlink="Form!C16">
      <xdr:nvSpPr>
        <xdr:cNvPr id="9" name="TextBox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 txBox="1"/>
      </xdr:nvSpPr>
      <xdr:spPr>
        <a:xfrm>
          <a:off x="5410200" y="7286625"/>
          <a:ext cx="1285875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1BE51FB-389E-47E7-9E13-994C6BE92006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twoCellAnchor>
  <xdr:oneCellAnchor>
    <xdr:from>
      <xdr:col>3</xdr:col>
      <xdr:colOff>47626</xdr:colOff>
      <xdr:row>26</xdr:row>
      <xdr:rowOff>200024</xdr:rowOff>
    </xdr:from>
    <xdr:ext cx="1285874" cy="248851"/>
    <xdr:sp macro="" textlink="Form!D16">
      <xdr:nvSpPr>
        <xdr:cNvPr id="10" name="TextBox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 txBox="1"/>
      </xdr:nvSpPr>
      <xdr:spPr>
        <a:xfrm>
          <a:off x="1866901" y="7258049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404AC83-16EA-4E8C-9499-C92A519C4BB9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3</xdr:col>
      <xdr:colOff>9526</xdr:colOff>
      <xdr:row>27</xdr:row>
      <xdr:rowOff>142874</xdr:rowOff>
    </xdr:from>
    <xdr:ext cx="1285874" cy="248851"/>
    <xdr:sp macro="" textlink="Form!E16">
      <xdr:nvSpPr>
        <xdr:cNvPr id="11" name="TextBox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SpPr txBox="1"/>
      </xdr:nvSpPr>
      <xdr:spPr>
        <a:xfrm>
          <a:off x="1828801" y="7972424"/>
          <a:ext cx="1285874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4ABB7F6-3A4B-4CA6-B9B3-B99A3DABF213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MY" sz="14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6</xdr:col>
      <xdr:colOff>152401</xdr:colOff>
      <xdr:row>27</xdr:row>
      <xdr:rowOff>285750</xdr:rowOff>
    </xdr:from>
    <xdr:ext cx="1057274" cy="248851"/>
    <xdr:sp macro="" textlink="Form!F16">
      <xdr:nvSpPr>
        <xdr:cNvPr id="12" name="TextBox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SpPr txBox="1"/>
      </xdr:nvSpPr>
      <xdr:spPr>
        <a:xfrm>
          <a:off x="5286376" y="8115300"/>
          <a:ext cx="105727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9ED31EB7-4867-4216-B295-91E45874D8B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0.000</a:t>
          </a:fld>
          <a:endParaRPr lang="en-MY" sz="1100"/>
        </a:p>
      </xdr:txBody>
    </xdr:sp>
    <xdr:clientData/>
  </xdr:oneCellAnchor>
  <xdr:twoCellAnchor editAs="oneCell">
    <xdr:from>
      <xdr:col>7</xdr:col>
      <xdr:colOff>0</xdr:colOff>
      <xdr:row>17</xdr:row>
      <xdr:rowOff>228600</xdr:rowOff>
    </xdr:from>
    <xdr:to>
      <xdr:col>7</xdr:col>
      <xdr:colOff>835224</xdr:colOff>
      <xdr:row>18</xdr:row>
      <xdr:rowOff>2668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1225" y="4981575"/>
          <a:ext cx="835224" cy="1219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19050</xdr:rowOff>
        </xdr:from>
        <xdr:to>
          <xdr:col>4</xdr:col>
          <xdr:colOff>257175</xdr:colOff>
          <xdr:row>25</xdr:row>
          <xdr:rowOff>19050</xdr:rowOff>
        </xdr:to>
        <xdr:sp macro="" textlink="">
          <xdr:nvSpPr>
            <xdr:cNvPr id="60420" name="Check Box 4" hidden="1">
              <a:extLst>
                <a:ext uri="{63B3BB69-23CF-44E3-9099-C40C66FF867C}">
                  <a14:compatExt spid="_x0000_s60420"/>
                </a:ext>
                <a:ext uri="{FF2B5EF4-FFF2-40B4-BE49-F238E27FC236}">
                  <a16:creationId xmlns:a16="http://schemas.microsoft.com/office/drawing/2014/main" id="{00000000-0008-0000-0900-000004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XP 205DR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24</xdr:row>
          <xdr:rowOff>19050</xdr:rowOff>
        </xdr:from>
        <xdr:to>
          <xdr:col>5</xdr:col>
          <xdr:colOff>1266825</xdr:colOff>
          <xdr:row>25</xdr:row>
          <xdr:rowOff>19050</xdr:rowOff>
        </xdr:to>
        <xdr:sp macro="" textlink="">
          <xdr:nvSpPr>
            <xdr:cNvPr id="60421" name="Check Box 5" hidden="1">
              <a:extLst>
                <a:ext uri="{63B3BB69-23CF-44E3-9099-C40C66FF867C}">
                  <a14:compatExt spid="_x0000_s60421"/>
                </a:ext>
                <a:ext uri="{FF2B5EF4-FFF2-40B4-BE49-F238E27FC236}">
                  <a16:creationId xmlns:a16="http://schemas.microsoft.com/office/drawing/2014/main" id="{00000000-0008-0000-0900-000005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MSA 225S-100-DA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485775</xdr:colOff>
          <xdr:row>24</xdr:row>
          <xdr:rowOff>38100</xdr:rowOff>
        </xdr:from>
        <xdr:to>
          <xdr:col>7</xdr:col>
          <xdr:colOff>542925</xdr:colOff>
          <xdr:row>24</xdr:row>
          <xdr:rowOff>257175</xdr:rowOff>
        </xdr:to>
        <xdr:sp macro="" textlink="">
          <xdr:nvSpPr>
            <xdr:cNvPr id="60422" name="Check Box 6" hidden="1">
              <a:extLst>
                <a:ext uri="{63B3BB69-23CF-44E3-9099-C40C66FF867C}">
                  <a14:compatExt spid="_x0000_s60422"/>
                </a:ext>
                <a:ext uri="{FF2B5EF4-FFF2-40B4-BE49-F238E27FC236}">
                  <a16:creationId xmlns:a16="http://schemas.microsoft.com/office/drawing/2014/main" id="{00000000-0008-0000-0900-000006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PG 603S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19050</xdr:rowOff>
        </xdr:from>
        <xdr:to>
          <xdr:col>5</xdr:col>
          <xdr:colOff>209550</xdr:colOff>
          <xdr:row>25</xdr:row>
          <xdr:rowOff>257175</xdr:rowOff>
        </xdr:to>
        <xdr:sp macro="" textlink="">
          <xdr:nvSpPr>
            <xdr:cNvPr id="60423" name="Check Box 7" hidden="1">
              <a:extLst>
                <a:ext uri="{63B3BB69-23CF-44E3-9099-C40C66FF867C}">
                  <a14:compatExt spid="_x0000_s60423"/>
                </a:ext>
                <a:ext uri="{FF2B5EF4-FFF2-40B4-BE49-F238E27FC236}">
                  <a16:creationId xmlns:a16="http://schemas.microsoft.com/office/drawing/2014/main" id="{00000000-0008-0000-0900-000007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MSE 225S-100-DU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25</xdr:row>
          <xdr:rowOff>9525</xdr:rowOff>
        </xdr:from>
        <xdr:to>
          <xdr:col>5</xdr:col>
          <xdr:colOff>1266825</xdr:colOff>
          <xdr:row>26</xdr:row>
          <xdr:rowOff>9525</xdr:rowOff>
        </xdr:to>
        <xdr:sp macro="" textlink="">
          <xdr:nvSpPr>
            <xdr:cNvPr id="60424" name="Check Box 8" hidden="1">
              <a:extLst>
                <a:ext uri="{63B3BB69-23CF-44E3-9099-C40C66FF867C}">
                  <a14:compatExt spid="_x0000_s60424"/>
                </a:ext>
                <a:ext uri="{FF2B5EF4-FFF2-40B4-BE49-F238E27FC236}">
                  <a16:creationId xmlns:a16="http://schemas.microsoft.com/office/drawing/2014/main" id="{00000000-0008-0000-0900-000008E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Lain-lain: __________</a:t>
              </a:r>
            </a:p>
          </xdr:txBody>
        </xdr:sp>
        <xdr:clientData/>
      </xdr:twoCellAnchor>
    </mc:Choice>
    <mc:Fallback/>
  </mc:AlternateContent>
  <xdr:twoCellAnchor>
    <xdr:from>
      <xdr:col>6</xdr:col>
      <xdr:colOff>57150</xdr:colOff>
      <xdr:row>27</xdr:row>
      <xdr:rowOff>542925</xdr:rowOff>
    </xdr:from>
    <xdr:to>
      <xdr:col>7</xdr:col>
      <xdr:colOff>323850</xdr:colOff>
      <xdr:row>27</xdr:row>
      <xdr:rowOff>542925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CxnSpPr/>
      </xdr:nvCxnSpPr>
      <xdr:spPr>
        <a:xfrm>
          <a:off x="5191125" y="8372475"/>
          <a:ext cx="11239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276225</xdr:colOff>
      <xdr:row>27</xdr:row>
      <xdr:rowOff>361950</xdr:rowOff>
    </xdr:from>
    <xdr:to>
      <xdr:col>7</xdr:col>
      <xdr:colOff>574955</xdr:colOff>
      <xdr:row>27</xdr:row>
      <xdr:rowOff>630197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8191500"/>
          <a:ext cx="298730" cy="268247"/>
        </a:xfrm>
        <a:prstGeom prst="rect">
          <a:avLst/>
        </a:prstGeom>
      </xdr:spPr>
    </xdr:pic>
    <xdr:clientData/>
  </xdr:twoCellAnchor>
  <xdr:oneCellAnchor>
    <xdr:from>
      <xdr:col>5</xdr:col>
      <xdr:colOff>1219200</xdr:colOff>
      <xdr:row>2</xdr:row>
      <xdr:rowOff>295274</xdr:rowOff>
    </xdr:from>
    <xdr:ext cx="2428875" cy="235985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SpPr txBox="1"/>
      </xdr:nvSpPr>
      <xdr:spPr>
        <a:xfrm>
          <a:off x="4448175" y="962024"/>
          <a:ext cx="2428875" cy="2359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/>
            <a:t>   HNO</a:t>
          </a:r>
          <a:r>
            <a:rPr lang="en-MY" sz="800"/>
            <a:t>3</a:t>
          </a:r>
          <a:r>
            <a:rPr lang="en-MY" sz="1100"/>
            <a:t>                     H</a:t>
          </a:r>
          <a:r>
            <a:rPr lang="en-MY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MY" sz="1100"/>
            <a:t>O</a:t>
          </a:r>
          <a:r>
            <a:rPr lang="en-MY" sz="800"/>
            <a:t>2</a:t>
          </a:r>
          <a:r>
            <a:rPr lang="en-MY" sz="1100"/>
            <a:t>                    HCL</a:t>
          </a:r>
        </a:p>
      </xdr:txBody>
    </xdr:sp>
    <xdr:clientData/>
  </xdr:oneCellAnchor>
  <xdr:oneCellAnchor>
    <xdr:from>
      <xdr:col>3</xdr:col>
      <xdr:colOff>66674</xdr:colOff>
      <xdr:row>3</xdr:row>
      <xdr:rowOff>9525</xdr:rowOff>
    </xdr:from>
    <xdr:ext cx="1400175" cy="248851"/>
    <xdr:sp macro="" textlink="Form!B4">
      <xdr:nvSpPr>
        <xdr:cNvPr id="22" name="TextBox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SpPr txBox="1"/>
      </xdr:nvSpPr>
      <xdr:spPr>
        <a:xfrm>
          <a:off x="1885949" y="981075"/>
          <a:ext cx="140017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428CAD1-C553-4D2F-B59E-CE95B5D0F501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RB POW (1) 060125</a:t>
          </a:fld>
          <a:endParaRPr lang="en-MY" sz="1100"/>
        </a:p>
      </xdr:txBody>
    </xdr:sp>
    <xdr:clientData/>
  </xdr:oneCellAnchor>
  <xdr:oneCellAnchor>
    <xdr:from>
      <xdr:col>5</xdr:col>
      <xdr:colOff>1238250</xdr:colOff>
      <xdr:row>5</xdr:row>
      <xdr:rowOff>314326</xdr:rowOff>
    </xdr:from>
    <xdr:ext cx="533400" cy="266699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 txBox="1"/>
      </xdr:nvSpPr>
      <xdr:spPr>
        <a:xfrm>
          <a:off x="4467225" y="17811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6</xdr:row>
      <xdr:rowOff>257176</xdr:rowOff>
    </xdr:from>
    <xdr:ext cx="533400" cy="266699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 txBox="1"/>
      </xdr:nvSpPr>
      <xdr:spPr>
        <a:xfrm>
          <a:off x="4467225" y="204787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5</xdr:col>
      <xdr:colOff>1238250</xdr:colOff>
      <xdr:row>8</xdr:row>
      <xdr:rowOff>1</xdr:rowOff>
    </xdr:from>
    <xdr:ext cx="533400" cy="266699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 txBox="1"/>
      </xdr:nvSpPr>
      <xdr:spPr>
        <a:xfrm>
          <a:off x="4467225" y="23241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6</xdr:row>
      <xdr:rowOff>1</xdr:rowOff>
    </xdr:from>
    <xdr:ext cx="533400" cy="266699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 txBox="1"/>
      </xdr:nvSpPr>
      <xdr:spPr>
        <a:xfrm>
          <a:off x="6429375" y="17907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7</xdr:row>
      <xdr:rowOff>1</xdr:rowOff>
    </xdr:from>
    <xdr:ext cx="533400" cy="266699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 txBox="1"/>
      </xdr:nvSpPr>
      <xdr:spPr>
        <a:xfrm>
          <a:off x="6429375" y="2057401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oneCellAnchor>
    <xdr:from>
      <xdr:col>7</xdr:col>
      <xdr:colOff>438150</xdr:colOff>
      <xdr:row>8</xdr:row>
      <xdr:rowOff>9526</xdr:rowOff>
    </xdr:from>
    <xdr:ext cx="533400" cy="26669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SpPr txBox="1"/>
      </xdr:nvSpPr>
      <xdr:spPr>
        <a:xfrm>
          <a:off x="6429375" y="2333626"/>
          <a:ext cx="533400" cy="2666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r"/>
          <a:r>
            <a:rPr lang="en-MY" sz="1100"/>
            <a:t>g</a:t>
          </a:r>
        </a:p>
      </xdr:txBody>
    </xdr:sp>
    <xdr:clientData/>
  </xdr:oneCellAnchor>
  <xdr:twoCellAnchor>
    <xdr:from>
      <xdr:col>3</xdr:col>
      <xdr:colOff>1123950</xdr:colOff>
      <xdr:row>22</xdr:row>
      <xdr:rowOff>219075</xdr:rowOff>
    </xdr:from>
    <xdr:to>
      <xdr:col>5</xdr:col>
      <xdr:colOff>381000</xdr:colOff>
      <xdr:row>22</xdr:row>
      <xdr:rowOff>219075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00000000-0008-0000-0900-00001D000000}"/>
            </a:ext>
          </a:extLst>
        </xdr:cNvPr>
        <xdr:cNvCxnSpPr/>
      </xdr:nvCxnSpPr>
      <xdr:spPr>
        <a:xfrm>
          <a:off x="2943225" y="6162675"/>
          <a:ext cx="666750" cy="0"/>
        </a:xfrm>
        <a:prstGeom prst="line">
          <a:avLst/>
        </a:prstGeom>
        <a:ln w="31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676275</xdr:colOff>
      <xdr:row>19</xdr:row>
      <xdr:rowOff>0</xdr:rowOff>
    </xdr:from>
    <xdr:ext cx="1123949" cy="200026"/>
    <xdr:sp macro="" textlink="Form!N16">
      <xdr:nvSpPr>
        <xdr:cNvPr id="30" name="TextBox 29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SpPr txBox="1"/>
      </xdr:nvSpPr>
      <xdr:spPr>
        <a:xfrm>
          <a:off x="3905250" y="5229225"/>
          <a:ext cx="1123949" cy="2000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0AC20956-6944-4CE4-BCBB-B550E8A0009E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 </a:t>
          </a:fld>
          <a:endParaRPr lang="en-US" sz="1100" b="0">
            <a:solidFill>
              <a:sysClr val="windowText" lastClr="000000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9.xml"/><Relationship Id="rId3" Type="http://schemas.openxmlformats.org/officeDocument/2006/relationships/vmlDrawing" Target="../drawings/vmlDrawing9.vml"/><Relationship Id="rId7" Type="http://schemas.openxmlformats.org/officeDocument/2006/relationships/ctrlProp" Target="../ctrlProps/ctrlProp68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67.xml"/><Relationship Id="rId11" Type="http://schemas.openxmlformats.org/officeDocument/2006/relationships/ctrlProp" Target="../ctrlProps/ctrlProp72.xml"/><Relationship Id="rId5" Type="http://schemas.openxmlformats.org/officeDocument/2006/relationships/ctrlProp" Target="../ctrlProps/ctrlProp66.xml"/><Relationship Id="rId10" Type="http://schemas.openxmlformats.org/officeDocument/2006/relationships/ctrlProp" Target="../ctrlProps/ctrlProp71.xml"/><Relationship Id="rId4" Type="http://schemas.openxmlformats.org/officeDocument/2006/relationships/ctrlProp" Target="../ctrlProps/ctrlProp65.xml"/><Relationship Id="rId9" Type="http://schemas.openxmlformats.org/officeDocument/2006/relationships/ctrlProp" Target="../ctrlProps/ctrlProp70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76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75.xml"/><Relationship Id="rId11" Type="http://schemas.openxmlformats.org/officeDocument/2006/relationships/ctrlProp" Target="../ctrlProps/ctrlProp80.xml"/><Relationship Id="rId5" Type="http://schemas.openxmlformats.org/officeDocument/2006/relationships/ctrlProp" Target="../ctrlProps/ctrlProp74.xml"/><Relationship Id="rId10" Type="http://schemas.openxmlformats.org/officeDocument/2006/relationships/ctrlProp" Target="../ctrlProps/ctrlProp79.xml"/><Relationship Id="rId4" Type="http://schemas.openxmlformats.org/officeDocument/2006/relationships/ctrlProp" Target="../ctrlProps/ctrlProp73.xml"/><Relationship Id="rId9" Type="http://schemas.openxmlformats.org/officeDocument/2006/relationships/ctrlProp" Target="../ctrlProps/ctrlProp78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5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84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83.xml"/><Relationship Id="rId11" Type="http://schemas.openxmlformats.org/officeDocument/2006/relationships/ctrlProp" Target="../ctrlProps/ctrlProp88.xml"/><Relationship Id="rId5" Type="http://schemas.openxmlformats.org/officeDocument/2006/relationships/ctrlProp" Target="../ctrlProps/ctrlProp82.xml"/><Relationship Id="rId10" Type="http://schemas.openxmlformats.org/officeDocument/2006/relationships/ctrlProp" Target="../ctrlProps/ctrlProp87.xml"/><Relationship Id="rId4" Type="http://schemas.openxmlformats.org/officeDocument/2006/relationships/ctrlProp" Target="../ctrlProps/ctrlProp81.xml"/><Relationship Id="rId9" Type="http://schemas.openxmlformats.org/officeDocument/2006/relationships/ctrlProp" Target="../ctrlProps/ctrlProp86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3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92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91.xml"/><Relationship Id="rId11" Type="http://schemas.openxmlformats.org/officeDocument/2006/relationships/ctrlProp" Target="../ctrlProps/ctrlProp96.xml"/><Relationship Id="rId5" Type="http://schemas.openxmlformats.org/officeDocument/2006/relationships/ctrlProp" Target="../ctrlProps/ctrlProp90.xml"/><Relationship Id="rId10" Type="http://schemas.openxmlformats.org/officeDocument/2006/relationships/ctrlProp" Target="../ctrlProps/ctrlProp95.xml"/><Relationship Id="rId4" Type="http://schemas.openxmlformats.org/officeDocument/2006/relationships/ctrlProp" Target="../ctrlProps/ctrlProp89.xml"/><Relationship Id="rId9" Type="http://schemas.openxmlformats.org/officeDocument/2006/relationships/ctrlProp" Target="../ctrlProps/ctrlProp94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1.xml"/><Relationship Id="rId3" Type="http://schemas.openxmlformats.org/officeDocument/2006/relationships/vmlDrawing" Target="../drawings/vmlDrawing13.vml"/><Relationship Id="rId7" Type="http://schemas.openxmlformats.org/officeDocument/2006/relationships/ctrlProp" Target="../ctrlProps/ctrlProp10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99.xml"/><Relationship Id="rId11" Type="http://schemas.openxmlformats.org/officeDocument/2006/relationships/ctrlProp" Target="../ctrlProps/ctrlProp104.xml"/><Relationship Id="rId5" Type="http://schemas.openxmlformats.org/officeDocument/2006/relationships/ctrlProp" Target="../ctrlProps/ctrlProp98.xml"/><Relationship Id="rId10" Type="http://schemas.openxmlformats.org/officeDocument/2006/relationships/ctrlProp" Target="../ctrlProps/ctrlProp103.xml"/><Relationship Id="rId4" Type="http://schemas.openxmlformats.org/officeDocument/2006/relationships/ctrlProp" Target="../ctrlProps/ctrlProp97.xml"/><Relationship Id="rId9" Type="http://schemas.openxmlformats.org/officeDocument/2006/relationships/ctrlProp" Target="../ctrlProps/ctrlProp10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9.xml"/><Relationship Id="rId3" Type="http://schemas.openxmlformats.org/officeDocument/2006/relationships/vmlDrawing" Target="../drawings/vmlDrawing14.vml"/><Relationship Id="rId7" Type="http://schemas.openxmlformats.org/officeDocument/2006/relationships/ctrlProp" Target="../ctrlProps/ctrlProp10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107.xml"/><Relationship Id="rId11" Type="http://schemas.openxmlformats.org/officeDocument/2006/relationships/ctrlProp" Target="../ctrlProps/ctrlProp112.xml"/><Relationship Id="rId5" Type="http://schemas.openxmlformats.org/officeDocument/2006/relationships/ctrlProp" Target="../ctrlProps/ctrlProp106.xml"/><Relationship Id="rId10" Type="http://schemas.openxmlformats.org/officeDocument/2006/relationships/ctrlProp" Target="../ctrlProps/ctrlProp111.xml"/><Relationship Id="rId4" Type="http://schemas.openxmlformats.org/officeDocument/2006/relationships/ctrlProp" Target="../ctrlProps/ctrlProp105.xml"/><Relationship Id="rId9" Type="http://schemas.openxmlformats.org/officeDocument/2006/relationships/ctrlProp" Target="../ctrlProps/ctrlProp110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7.xml"/><Relationship Id="rId3" Type="http://schemas.openxmlformats.org/officeDocument/2006/relationships/vmlDrawing" Target="../drawings/vmlDrawing15.vml"/><Relationship Id="rId7" Type="http://schemas.openxmlformats.org/officeDocument/2006/relationships/ctrlProp" Target="../ctrlProps/ctrlProp11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115.xml"/><Relationship Id="rId11" Type="http://schemas.openxmlformats.org/officeDocument/2006/relationships/ctrlProp" Target="../ctrlProps/ctrlProp120.xml"/><Relationship Id="rId5" Type="http://schemas.openxmlformats.org/officeDocument/2006/relationships/ctrlProp" Target="../ctrlProps/ctrlProp114.xml"/><Relationship Id="rId10" Type="http://schemas.openxmlformats.org/officeDocument/2006/relationships/ctrlProp" Target="../ctrlProps/ctrlProp119.xml"/><Relationship Id="rId4" Type="http://schemas.openxmlformats.org/officeDocument/2006/relationships/ctrlProp" Target="../ctrlProps/ctrlProp113.xml"/><Relationship Id="rId9" Type="http://schemas.openxmlformats.org/officeDocument/2006/relationships/ctrlProp" Target="../ctrlProps/ctrlProp118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5.xml"/><Relationship Id="rId3" Type="http://schemas.openxmlformats.org/officeDocument/2006/relationships/vmlDrawing" Target="../drawings/vmlDrawing16.vml"/><Relationship Id="rId7" Type="http://schemas.openxmlformats.org/officeDocument/2006/relationships/ctrlProp" Target="../ctrlProps/ctrlProp124.x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123.xml"/><Relationship Id="rId11" Type="http://schemas.openxmlformats.org/officeDocument/2006/relationships/ctrlProp" Target="../ctrlProps/ctrlProp128.xml"/><Relationship Id="rId5" Type="http://schemas.openxmlformats.org/officeDocument/2006/relationships/ctrlProp" Target="../ctrlProps/ctrlProp122.xml"/><Relationship Id="rId10" Type="http://schemas.openxmlformats.org/officeDocument/2006/relationships/ctrlProp" Target="../ctrlProps/ctrlProp127.xml"/><Relationship Id="rId4" Type="http://schemas.openxmlformats.org/officeDocument/2006/relationships/ctrlProp" Target="../ctrlProps/ctrlProp121.xml"/><Relationship Id="rId9" Type="http://schemas.openxmlformats.org/officeDocument/2006/relationships/ctrlProp" Target="../ctrlProps/ctrlProp126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3.xml"/><Relationship Id="rId3" Type="http://schemas.openxmlformats.org/officeDocument/2006/relationships/vmlDrawing" Target="../drawings/vmlDrawing17.vml"/><Relationship Id="rId7" Type="http://schemas.openxmlformats.org/officeDocument/2006/relationships/ctrlProp" Target="../ctrlProps/ctrlProp132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131.xml"/><Relationship Id="rId11" Type="http://schemas.openxmlformats.org/officeDocument/2006/relationships/ctrlProp" Target="../ctrlProps/ctrlProp136.xml"/><Relationship Id="rId5" Type="http://schemas.openxmlformats.org/officeDocument/2006/relationships/ctrlProp" Target="../ctrlProps/ctrlProp130.xml"/><Relationship Id="rId10" Type="http://schemas.openxmlformats.org/officeDocument/2006/relationships/ctrlProp" Target="../ctrlProps/ctrlProp135.xml"/><Relationship Id="rId4" Type="http://schemas.openxmlformats.org/officeDocument/2006/relationships/ctrlProp" Target="../ctrlProps/ctrlProp129.xml"/><Relationship Id="rId9" Type="http://schemas.openxmlformats.org/officeDocument/2006/relationships/ctrlProp" Target="../ctrlProps/ctrlProp134.xm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41.xml"/><Relationship Id="rId3" Type="http://schemas.openxmlformats.org/officeDocument/2006/relationships/vmlDrawing" Target="../drawings/vmlDrawing18.vml"/><Relationship Id="rId7" Type="http://schemas.openxmlformats.org/officeDocument/2006/relationships/ctrlProp" Target="../ctrlProps/ctrlProp140.x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139.xml"/><Relationship Id="rId11" Type="http://schemas.openxmlformats.org/officeDocument/2006/relationships/ctrlProp" Target="../ctrlProps/ctrlProp144.xml"/><Relationship Id="rId5" Type="http://schemas.openxmlformats.org/officeDocument/2006/relationships/ctrlProp" Target="../ctrlProps/ctrlProp138.xml"/><Relationship Id="rId10" Type="http://schemas.openxmlformats.org/officeDocument/2006/relationships/ctrlProp" Target="../ctrlProps/ctrlProp143.xml"/><Relationship Id="rId4" Type="http://schemas.openxmlformats.org/officeDocument/2006/relationships/ctrlProp" Target="../ctrlProps/ctrlProp137.xml"/><Relationship Id="rId9" Type="http://schemas.openxmlformats.org/officeDocument/2006/relationships/ctrlProp" Target="../ctrlProps/ctrlProp14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49.xml"/><Relationship Id="rId3" Type="http://schemas.openxmlformats.org/officeDocument/2006/relationships/vmlDrawing" Target="../drawings/vmlDrawing19.vml"/><Relationship Id="rId7" Type="http://schemas.openxmlformats.org/officeDocument/2006/relationships/ctrlProp" Target="../ctrlProps/ctrlProp148.x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147.xml"/><Relationship Id="rId11" Type="http://schemas.openxmlformats.org/officeDocument/2006/relationships/ctrlProp" Target="../ctrlProps/ctrlProp152.xml"/><Relationship Id="rId5" Type="http://schemas.openxmlformats.org/officeDocument/2006/relationships/ctrlProp" Target="../ctrlProps/ctrlProp146.xml"/><Relationship Id="rId10" Type="http://schemas.openxmlformats.org/officeDocument/2006/relationships/ctrlProp" Target="../ctrlProps/ctrlProp151.xml"/><Relationship Id="rId4" Type="http://schemas.openxmlformats.org/officeDocument/2006/relationships/ctrlProp" Target="../ctrlProps/ctrlProp145.xml"/><Relationship Id="rId9" Type="http://schemas.openxmlformats.org/officeDocument/2006/relationships/ctrlProp" Target="../ctrlProps/ctrlProp150.xm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57.xml"/><Relationship Id="rId3" Type="http://schemas.openxmlformats.org/officeDocument/2006/relationships/vmlDrawing" Target="../drawings/vmlDrawing20.vml"/><Relationship Id="rId7" Type="http://schemas.openxmlformats.org/officeDocument/2006/relationships/ctrlProp" Target="../ctrlProps/ctrlProp156.x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155.xml"/><Relationship Id="rId11" Type="http://schemas.openxmlformats.org/officeDocument/2006/relationships/ctrlProp" Target="../ctrlProps/ctrlProp160.xml"/><Relationship Id="rId5" Type="http://schemas.openxmlformats.org/officeDocument/2006/relationships/ctrlProp" Target="../ctrlProps/ctrlProp154.xml"/><Relationship Id="rId10" Type="http://schemas.openxmlformats.org/officeDocument/2006/relationships/ctrlProp" Target="../ctrlProps/ctrlProp159.xml"/><Relationship Id="rId4" Type="http://schemas.openxmlformats.org/officeDocument/2006/relationships/ctrlProp" Target="../ctrlProps/ctrlProp153.xml"/><Relationship Id="rId9" Type="http://schemas.openxmlformats.org/officeDocument/2006/relationships/ctrlProp" Target="../ctrlProps/ctrlProp158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1.xml"/><Relationship Id="rId11" Type="http://schemas.openxmlformats.org/officeDocument/2006/relationships/ctrlProp" Target="../ctrlProps/ctrlProp16.xml"/><Relationship Id="rId5" Type="http://schemas.openxmlformats.org/officeDocument/2006/relationships/ctrlProp" Target="../ctrlProps/ctrlProp10.xml"/><Relationship Id="rId10" Type="http://schemas.openxmlformats.org/officeDocument/2006/relationships/ctrlProp" Target="../ctrlProps/ctrlProp15.xml"/><Relationship Id="rId4" Type="http://schemas.openxmlformats.org/officeDocument/2006/relationships/ctrlProp" Target="../ctrlProps/ctrlProp9.xml"/><Relationship Id="rId9" Type="http://schemas.openxmlformats.org/officeDocument/2006/relationships/ctrlProp" Target="../ctrlProps/ctrlProp1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1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20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9.xml"/><Relationship Id="rId11" Type="http://schemas.openxmlformats.org/officeDocument/2006/relationships/ctrlProp" Target="../ctrlProps/ctrlProp24.xml"/><Relationship Id="rId5" Type="http://schemas.openxmlformats.org/officeDocument/2006/relationships/ctrlProp" Target="../ctrlProps/ctrlProp18.xml"/><Relationship Id="rId10" Type="http://schemas.openxmlformats.org/officeDocument/2006/relationships/ctrlProp" Target="../ctrlProps/ctrlProp23.xml"/><Relationship Id="rId4" Type="http://schemas.openxmlformats.org/officeDocument/2006/relationships/ctrlProp" Target="../ctrlProps/ctrlProp17.xml"/><Relationship Id="rId9" Type="http://schemas.openxmlformats.org/officeDocument/2006/relationships/ctrlProp" Target="../ctrlProps/ctrlProp2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9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28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27.xml"/><Relationship Id="rId11" Type="http://schemas.openxmlformats.org/officeDocument/2006/relationships/ctrlProp" Target="../ctrlProps/ctrlProp32.xml"/><Relationship Id="rId5" Type="http://schemas.openxmlformats.org/officeDocument/2006/relationships/ctrlProp" Target="../ctrlProps/ctrlProp26.xml"/><Relationship Id="rId10" Type="http://schemas.openxmlformats.org/officeDocument/2006/relationships/ctrlProp" Target="../ctrlProps/ctrlProp31.xml"/><Relationship Id="rId4" Type="http://schemas.openxmlformats.org/officeDocument/2006/relationships/ctrlProp" Target="../ctrlProps/ctrlProp25.xml"/><Relationship Id="rId9" Type="http://schemas.openxmlformats.org/officeDocument/2006/relationships/ctrlProp" Target="../ctrlProps/ctrlProp30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7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36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35.xml"/><Relationship Id="rId11" Type="http://schemas.openxmlformats.org/officeDocument/2006/relationships/ctrlProp" Target="../ctrlProps/ctrlProp40.xml"/><Relationship Id="rId5" Type="http://schemas.openxmlformats.org/officeDocument/2006/relationships/ctrlProp" Target="../ctrlProps/ctrlProp34.xml"/><Relationship Id="rId10" Type="http://schemas.openxmlformats.org/officeDocument/2006/relationships/ctrlProp" Target="../ctrlProps/ctrlProp39.xml"/><Relationship Id="rId4" Type="http://schemas.openxmlformats.org/officeDocument/2006/relationships/ctrlProp" Target="../ctrlProps/ctrlProp33.xml"/><Relationship Id="rId9" Type="http://schemas.openxmlformats.org/officeDocument/2006/relationships/ctrlProp" Target="../ctrlProps/ctrlProp38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5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44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43.xml"/><Relationship Id="rId11" Type="http://schemas.openxmlformats.org/officeDocument/2006/relationships/ctrlProp" Target="../ctrlProps/ctrlProp48.xml"/><Relationship Id="rId5" Type="http://schemas.openxmlformats.org/officeDocument/2006/relationships/ctrlProp" Target="../ctrlProps/ctrlProp42.xml"/><Relationship Id="rId10" Type="http://schemas.openxmlformats.org/officeDocument/2006/relationships/ctrlProp" Target="../ctrlProps/ctrlProp47.xml"/><Relationship Id="rId4" Type="http://schemas.openxmlformats.org/officeDocument/2006/relationships/ctrlProp" Target="../ctrlProps/ctrlProp41.xml"/><Relationship Id="rId9" Type="http://schemas.openxmlformats.org/officeDocument/2006/relationships/ctrlProp" Target="../ctrlProps/ctrlProp46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3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52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51.xml"/><Relationship Id="rId11" Type="http://schemas.openxmlformats.org/officeDocument/2006/relationships/ctrlProp" Target="../ctrlProps/ctrlProp56.xml"/><Relationship Id="rId5" Type="http://schemas.openxmlformats.org/officeDocument/2006/relationships/ctrlProp" Target="../ctrlProps/ctrlProp50.xml"/><Relationship Id="rId10" Type="http://schemas.openxmlformats.org/officeDocument/2006/relationships/ctrlProp" Target="../ctrlProps/ctrlProp55.xml"/><Relationship Id="rId4" Type="http://schemas.openxmlformats.org/officeDocument/2006/relationships/ctrlProp" Target="../ctrlProps/ctrlProp49.xml"/><Relationship Id="rId9" Type="http://schemas.openxmlformats.org/officeDocument/2006/relationships/ctrlProp" Target="../ctrlProps/ctrlProp54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.xml"/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60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59.xml"/><Relationship Id="rId11" Type="http://schemas.openxmlformats.org/officeDocument/2006/relationships/ctrlProp" Target="../ctrlProps/ctrlProp64.xml"/><Relationship Id="rId5" Type="http://schemas.openxmlformats.org/officeDocument/2006/relationships/ctrlProp" Target="../ctrlProps/ctrlProp58.xml"/><Relationship Id="rId10" Type="http://schemas.openxmlformats.org/officeDocument/2006/relationships/ctrlProp" Target="../ctrlProps/ctrlProp63.xml"/><Relationship Id="rId4" Type="http://schemas.openxmlformats.org/officeDocument/2006/relationships/ctrlProp" Target="../ctrlProps/ctrlProp57.xml"/><Relationship Id="rId9" Type="http://schemas.openxmlformats.org/officeDocument/2006/relationships/ctrlProp" Target="../ctrlProps/ctrlProp6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07EA8-DCA8-4992-8647-B4560852CCA6}">
  <sheetPr codeName="Sheet2"/>
  <dimension ref="A1:R49"/>
  <sheetViews>
    <sheetView tabSelected="1" topLeftCell="A4" zoomScale="115" zoomScaleNormal="115" workbookViewId="0">
      <selection activeCell="E8" sqref="E8"/>
    </sheetView>
  </sheetViews>
  <sheetFormatPr defaultRowHeight="12.75" x14ac:dyDescent="0.2"/>
  <cols>
    <col min="1" max="1" width="28.1640625" bestFit="1" customWidth="1"/>
    <col min="2" max="2" width="37.33203125" style="19" customWidth="1"/>
    <col min="3" max="3" width="17.5" style="16" bestFit="1" customWidth="1"/>
    <col min="4" max="4" width="12.6640625" style="16" customWidth="1"/>
    <col min="5" max="5" width="12.83203125" style="16" bestFit="1" customWidth="1"/>
    <col min="6" max="6" width="13.5" bestFit="1" customWidth="1"/>
    <col min="7" max="7" width="18.5" style="19" bestFit="1" customWidth="1"/>
    <col min="8" max="8" width="15.6640625" style="19" bestFit="1" customWidth="1"/>
    <col min="9" max="9" width="16.33203125" bestFit="1" customWidth="1"/>
    <col min="12" max="12" width="24.5" bestFit="1" customWidth="1"/>
    <col min="13" max="13" width="9.6640625" bestFit="1" customWidth="1"/>
  </cols>
  <sheetData>
    <row r="1" spans="1:18" s="83" customFormat="1" ht="27.75" thickBot="1" x14ac:dyDescent="0.25">
      <c r="A1" s="81" t="s">
        <v>84</v>
      </c>
      <c r="B1" s="78" t="s">
        <v>31</v>
      </c>
      <c r="C1" s="79" t="s">
        <v>49</v>
      </c>
      <c r="D1" s="79" t="s">
        <v>32</v>
      </c>
      <c r="E1" s="79" t="s">
        <v>33</v>
      </c>
      <c r="F1" s="78" t="s">
        <v>34</v>
      </c>
      <c r="G1" s="80" t="s">
        <v>26</v>
      </c>
      <c r="H1" s="81" t="s">
        <v>56</v>
      </c>
      <c r="I1" s="81" t="s">
        <v>55</v>
      </c>
      <c r="J1" s="82"/>
      <c r="K1" s="82"/>
      <c r="L1" s="85" t="s">
        <v>76</v>
      </c>
      <c r="M1" s="85" t="str">
        <f>IF(OR(H6="gh1", H6="gh2", H6="Sila pilih"), "", H6)</f>
        <v>T4</v>
      </c>
      <c r="N1" s="85"/>
      <c r="O1" s="82"/>
      <c r="P1" s="82"/>
      <c r="Q1" s="82"/>
      <c r="R1" s="86"/>
    </row>
    <row r="2" spans="1:18" ht="15.75" thickBot="1" x14ac:dyDescent="0.3">
      <c r="A2" s="84" t="s">
        <v>85</v>
      </c>
      <c r="B2" s="63" t="s">
        <v>89</v>
      </c>
      <c r="C2" s="17"/>
      <c r="D2" s="15">
        <v>11.81</v>
      </c>
      <c r="E2" s="15">
        <v>61.819000000000003</v>
      </c>
      <c r="F2" s="27">
        <f>E2-D2</f>
        <v>50.009</v>
      </c>
      <c r="G2" s="28"/>
      <c r="H2" s="12" t="s">
        <v>104</v>
      </c>
      <c r="I2" s="23"/>
      <c r="J2" s="24"/>
      <c r="K2" s="24"/>
      <c r="L2" s="24" t="s">
        <v>77</v>
      </c>
      <c r="M2" s="24" t="str">
        <f>IF(OR(H7="gh1", H7="gh2", H7="Sila pilih"), "", H7)</f>
        <v>T4</v>
      </c>
      <c r="N2" s="24"/>
      <c r="O2" s="24"/>
      <c r="P2" s="24"/>
      <c r="Q2" s="24"/>
      <c r="R2" s="31"/>
    </row>
    <row r="3" spans="1:18" ht="15.75" thickBot="1" x14ac:dyDescent="0.3">
      <c r="A3" s="84" t="s">
        <v>86</v>
      </c>
      <c r="B3" s="63"/>
      <c r="C3" s="17"/>
      <c r="D3" s="15"/>
      <c r="E3" s="15"/>
      <c r="F3" s="27">
        <f>E3-D3</f>
        <v>0</v>
      </c>
      <c r="G3" s="28"/>
      <c r="H3" s="12" t="s">
        <v>104</v>
      </c>
      <c r="I3" s="23"/>
      <c r="J3" s="24"/>
      <c r="K3" s="24"/>
      <c r="L3" s="24"/>
      <c r="M3" s="24"/>
      <c r="N3" s="24"/>
      <c r="O3" s="24"/>
      <c r="P3" s="24"/>
      <c r="Q3" s="24"/>
      <c r="R3" s="31"/>
    </row>
    <row r="4" spans="1:18" ht="13.5" thickBot="1" x14ac:dyDescent="0.25">
      <c r="A4" s="84" t="s">
        <v>60</v>
      </c>
      <c r="B4" s="63" t="s">
        <v>89</v>
      </c>
      <c r="C4" s="33"/>
      <c r="D4" s="33"/>
      <c r="E4" s="33"/>
      <c r="F4" s="33"/>
      <c r="G4" s="34"/>
      <c r="H4" s="36"/>
      <c r="I4" s="35"/>
      <c r="J4" s="24"/>
      <c r="K4" s="24"/>
      <c r="L4" s="24"/>
      <c r="M4" s="24"/>
      <c r="N4" s="24"/>
      <c r="O4" s="24"/>
      <c r="P4" s="24"/>
      <c r="Q4" s="24"/>
      <c r="R4" s="31"/>
    </row>
    <row r="5" spans="1:18" ht="15.75" thickBot="1" x14ac:dyDescent="0.3">
      <c r="A5" s="84" t="s">
        <v>35</v>
      </c>
      <c r="B5" s="63" t="s">
        <v>90</v>
      </c>
      <c r="C5" s="15">
        <v>0.502</v>
      </c>
      <c r="D5" s="15">
        <v>11.8</v>
      </c>
      <c r="E5" s="15">
        <v>61.854999999999997</v>
      </c>
      <c r="F5" s="27">
        <f t="shared" ref="F5" si="0">E5-D5</f>
        <v>50.054999999999993</v>
      </c>
      <c r="G5" s="28"/>
      <c r="H5" s="12" t="s">
        <v>104</v>
      </c>
      <c r="I5" s="23"/>
      <c r="J5" s="24" t="str">
        <f>IF(I8=1,"(1)/ 2 / 3 / 4 / NA",IF(I8=2,"1 /(2)/ 3 / 4 / NA",IF(I8=3,"1 / 2 /(3)/ 4 / NA",IF(I8=4,"1 / 2 / 3 /(4)/ NA",IF(I8="NA","1 / 2 / 3 / 4 /(NA)")))))</f>
        <v>1 / 2 / 3 / 4 /(NA)</v>
      </c>
      <c r="K5" s="77"/>
      <c r="L5" s="77" t="s">
        <v>88</v>
      </c>
      <c r="M5" s="77" t="str">
        <f>IF(OR(H6="T1", H6="T2", H6="T3", H6="T4"), IF(OR(H7="T1", H7="T2", H7="T3", H7="T4"), IF(H6=H7, H6, H6 &amp; "/" &amp; H7), H6), IF(OR(H7="T1", H7="T2", H7="T3", H7="T4"), H7, ""))</f>
        <v>T4</v>
      </c>
      <c r="N5" s="24"/>
      <c r="O5" s="24"/>
      <c r="P5" s="24"/>
      <c r="Q5" s="24"/>
      <c r="R5" s="31"/>
    </row>
    <row r="6" spans="1:18" ht="15.75" thickBot="1" x14ac:dyDescent="0.3">
      <c r="A6" s="84" t="s">
        <v>36</v>
      </c>
      <c r="B6" s="63" t="s">
        <v>97</v>
      </c>
      <c r="C6" s="87" t="s">
        <v>97</v>
      </c>
      <c r="D6" s="87" t="s">
        <v>97</v>
      </c>
      <c r="E6" s="87" t="s">
        <v>97</v>
      </c>
      <c r="F6" s="88" t="s">
        <v>97</v>
      </c>
      <c r="G6" s="28"/>
      <c r="H6" s="12" t="s">
        <v>104</v>
      </c>
      <c r="I6" s="23"/>
      <c r="J6" s="24"/>
      <c r="K6" s="24"/>
      <c r="L6" s="24" t="s">
        <v>87</v>
      </c>
      <c r="M6" s="24" t="str">
        <f>IF(AND(OR(H6="GH1", H6="GH2"), OR(H7="GH1", H7="GH2")), IF(H6=H7, H6, H6 &amp; "/" &amp; H7), IF(OR(H6="GH1", H6="GH2"), H6, ""))</f>
        <v/>
      </c>
      <c r="N6" s="24"/>
      <c r="O6" s="24"/>
      <c r="P6" s="24"/>
      <c r="Q6" s="24"/>
      <c r="R6" s="31"/>
    </row>
    <row r="7" spans="1:18" ht="15.75" thickBot="1" x14ac:dyDescent="0.3">
      <c r="A7" s="84" t="s">
        <v>37</v>
      </c>
      <c r="B7" s="63" t="s">
        <v>97</v>
      </c>
      <c r="C7" s="87" t="s">
        <v>97</v>
      </c>
      <c r="D7" s="87" t="s">
        <v>97</v>
      </c>
      <c r="E7" s="87" t="s">
        <v>97</v>
      </c>
      <c r="F7" s="88" t="s">
        <v>97</v>
      </c>
      <c r="G7" s="28"/>
      <c r="H7" s="12" t="s">
        <v>104</v>
      </c>
      <c r="I7" s="32"/>
      <c r="J7" s="24"/>
      <c r="K7" s="24"/>
      <c r="L7" s="24"/>
      <c r="M7" s="24"/>
      <c r="N7" s="24"/>
      <c r="O7" s="24"/>
      <c r="P7" s="24"/>
      <c r="Q7" s="24"/>
      <c r="R7" s="31"/>
    </row>
    <row r="8" spans="1:18" ht="15.75" thickBot="1" x14ac:dyDescent="0.3">
      <c r="A8" s="84" t="s">
        <v>38</v>
      </c>
      <c r="B8" s="63" t="s">
        <v>91</v>
      </c>
      <c r="C8" s="15">
        <v>0.502</v>
      </c>
      <c r="D8" s="15">
        <v>11.802</v>
      </c>
      <c r="E8" s="15">
        <v>61.834000000000003</v>
      </c>
      <c r="F8" s="27">
        <f t="shared" ref="F8:F27" si="1">E8-D8</f>
        <v>50.032000000000004</v>
      </c>
      <c r="G8" s="29" t="s">
        <v>103</v>
      </c>
      <c r="H8" s="12" t="s">
        <v>104</v>
      </c>
      <c r="I8" s="22" t="s">
        <v>97</v>
      </c>
      <c r="J8" s="24" t="str">
        <f>IF(I8=1,"(1)/ 2 / 3 / 4 / NA",IF(I8="Sila Pilih"," 1 / 2 / 3 / 4 / NA",IF(I8=2,"1 /(2)/ 3 / 4 / NA",IF(I8=3,"1 / 2 /(3)/ 4 / NA",IF(I8=4,"1 / 2 / 3 /(4)/ NA",IF(I8="NA","1 / 2 / 3 / 4 /(NA)"))))))</f>
        <v>1 / 2 / 3 / 4 /(NA)</v>
      </c>
      <c r="K8" s="24"/>
      <c r="L8" s="24" t="str">
        <f>H8</f>
        <v>T4</v>
      </c>
      <c r="M8" s="24"/>
      <c r="N8" s="24" t="str">
        <f>IF(OR(H8="T1", H8="T2", H8="T3", H8="T4"), H8, "")</f>
        <v>T4</v>
      </c>
      <c r="O8" s="24"/>
      <c r="P8" s="24"/>
      <c r="Q8" s="24"/>
      <c r="R8" s="31"/>
    </row>
    <row r="9" spans="1:18" ht="15.75" thickBot="1" x14ac:dyDescent="0.3">
      <c r="A9" s="84" t="s">
        <v>39</v>
      </c>
      <c r="B9" s="63" t="s">
        <v>92</v>
      </c>
      <c r="C9" s="15">
        <v>0.501</v>
      </c>
      <c r="D9" s="15">
        <v>11.824999999999999</v>
      </c>
      <c r="E9" s="15">
        <v>61.844999999999999</v>
      </c>
      <c r="F9" s="27">
        <f t="shared" si="1"/>
        <v>50.019999999999996</v>
      </c>
      <c r="G9" s="29" t="s">
        <v>103</v>
      </c>
      <c r="H9" s="12" t="s">
        <v>104</v>
      </c>
      <c r="I9" s="22" t="s">
        <v>97</v>
      </c>
      <c r="J9" s="24" t="str">
        <f>IF(I9=1,"(1)/ 2 / 3 / 4 / NA",IF(I9="Sila Pilih"," 1 / 2 / 3 / 4 / NA",IF(I9=2,"1 /(2)/ 3 / 4 / NA",IF(I9=3,"1 / 2 /(3)/ 4 / NA",IF(I9=4,"1 / 2 / 3 /(4)/ NA",IF(I9="NA","1 / 2 / 3 / 4 /(NA)"))))))</f>
        <v>1 / 2 / 3 / 4 /(NA)</v>
      </c>
      <c r="K9" s="24"/>
      <c r="L9" s="24"/>
      <c r="M9" s="24"/>
      <c r="N9" s="24" t="str">
        <f>IF(OR(H9="T1", H9="T2", H9="T3", H9="T4"), H9, "")</f>
        <v>T4</v>
      </c>
      <c r="O9" s="24"/>
      <c r="P9" s="24"/>
      <c r="Q9" s="24"/>
      <c r="R9" s="31"/>
    </row>
    <row r="10" spans="1:18" ht="15.75" thickBot="1" x14ac:dyDescent="0.3">
      <c r="A10" s="84" t="s">
        <v>40</v>
      </c>
      <c r="B10" s="63" t="s">
        <v>93</v>
      </c>
      <c r="C10" s="15">
        <v>0.504</v>
      </c>
      <c r="D10" s="15">
        <v>11.801</v>
      </c>
      <c r="E10" s="15">
        <v>61.823</v>
      </c>
      <c r="F10" s="27">
        <f t="shared" si="1"/>
        <v>50.021999999999998</v>
      </c>
      <c r="G10" s="29" t="s">
        <v>103</v>
      </c>
      <c r="H10" s="12" t="s">
        <v>104</v>
      </c>
      <c r="I10" s="22" t="s">
        <v>97</v>
      </c>
      <c r="J10" s="24" t="str">
        <f t="shared" ref="J10:J19" si="2">IF(I10=1,"(1)/ 2 / 3 / 4 / NA",IF(I10="Sila Pilih"," 1 / 2 / 3 / 4 / NA",IF(I10=2,"1 /(2)/ 3 / 4 / NA",IF(I10=3,"1 / 2 /(3)/ 4 / NA",IF(I10=4,"1 / 2 / 3 /(4)/ NA",IF(I10="NA","1 / 2 / 3 / 4 /(NA)"))))))</f>
        <v>1 / 2 / 3 / 4 /(NA)</v>
      </c>
      <c r="K10" s="24"/>
      <c r="L10" s="24"/>
      <c r="M10" s="24"/>
      <c r="N10" s="24" t="str">
        <f>IF(OR(H10="T1", H10="T2", H10="T3", H10="T4"), H10, "")</f>
        <v>T4</v>
      </c>
      <c r="O10" s="24"/>
      <c r="P10" s="24"/>
      <c r="Q10" s="24"/>
      <c r="R10" s="31"/>
    </row>
    <row r="11" spans="1:18" ht="15.75" thickBot="1" x14ac:dyDescent="0.3">
      <c r="A11" s="84" t="s">
        <v>41</v>
      </c>
      <c r="B11" s="63" t="s">
        <v>94</v>
      </c>
      <c r="C11" s="15">
        <v>0.502</v>
      </c>
      <c r="D11" s="15">
        <v>11.797000000000001</v>
      </c>
      <c r="E11" s="15">
        <v>61.838999999999999</v>
      </c>
      <c r="F11" s="27">
        <f t="shared" si="1"/>
        <v>50.042000000000002</v>
      </c>
      <c r="G11" s="29" t="s">
        <v>103</v>
      </c>
      <c r="H11" s="12" t="s">
        <v>104</v>
      </c>
      <c r="I11" s="22" t="s">
        <v>97</v>
      </c>
      <c r="J11" s="24" t="str">
        <f t="shared" si="2"/>
        <v>1 / 2 / 3 / 4 /(NA)</v>
      </c>
      <c r="K11" s="24"/>
      <c r="L11" s="24"/>
      <c r="M11" s="24"/>
      <c r="N11" s="24" t="str">
        <f>IF(OR(H11="T1", H11="T2", H11="T3", H11="T4"), H11, "")</f>
        <v>T4</v>
      </c>
      <c r="O11" s="24"/>
      <c r="P11" s="24"/>
      <c r="Q11" s="24"/>
      <c r="R11" s="31"/>
    </row>
    <row r="12" spans="1:18" ht="15.75" thickBot="1" x14ac:dyDescent="0.3">
      <c r="A12" s="84" t="s">
        <v>42</v>
      </c>
      <c r="B12" s="63" t="s">
        <v>95</v>
      </c>
      <c r="C12" s="15">
        <v>0.504</v>
      </c>
      <c r="D12" s="15">
        <v>11.840999999999999</v>
      </c>
      <c r="E12" s="15">
        <v>61.863</v>
      </c>
      <c r="F12" s="27">
        <f t="shared" si="1"/>
        <v>50.021999999999998</v>
      </c>
      <c r="G12" s="29" t="s">
        <v>103</v>
      </c>
      <c r="H12" s="12" t="s">
        <v>104</v>
      </c>
      <c r="I12" s="22" t="s">
        <v>97</v>
      </c>
      <c r="J12" s="24" t="str">
        <f t="shared" si="2"/>
        <v>1 / 2 / 3 / 4 /(NA)</v>
      </c>
      <c r="K12" s="24"/>
      <c r="L12" s="24"/>
      <c r="M12" s="24"/>
      <c r="N12" s="24" t="str">
        <f t="shared" ref="N12:N27" si="3">IF(OR(H12="T1", H12="T2", H12="T3", H12="T4"), H12, "")</f>
        <v>T4</v>
      </c>
      <c r="O12" s="24"/>
      <c r="P12" s="24"/>
      <c r="Q12" s="24"/>
      <c r="R12" s="31"/>
    </row>
    <row r="13" spans="1:18" ht="15.75" thickBot="1" x14ac:dyDescent="0.3">
      <c r="A13" s="84" t="s">
        <v>83</v>
      </c>
      <c r="B13" s="63" t="s">
        <v>96</v>
      </c>
      <c r="C13" s="15">
        <v>0.502</v>
      </c>
      <c r="D13" s="15">
        <v>11.817</v>
      </c>
      <c r="E13" s="15">
        <v>61.844999999999999</v>
      </c>
      <c r="F13" s="27">
        <f t="shared" si="1"/>
        <v>50.027999999999999</v>
      </c>
      <c r="G13" s="29" t="s">
        <v>103</v>
      </c>
      <c r="H13" s="12" t="s">
        <v>104</v>
      </c>
      <c r="I13" s="22" t="s">
        <v>97</v>
      </c>
      <c r="J13" s="24" t="str">
        <f t="shared" si="2"/>
        <v>1 / 2 / 3 / 4 /(NA)</v>
      </c>
      <c r="K13" s="24"/>
      <c r="L13" s="24"/>
      <c r="M13" s="24"/>
      <c r="N13" s="24" t="str">
        <f t="shared" si="3"/>
        <v>T4</v>
      </c>
      <c r="O13" s="24"/>
      <c r="P13" s="24"/>
      <c r="Q13" s="24"/>
      <c r="R13" s="31"/>
    </row>
    <row r="14" spans="1:18" ht="15.75" thickBot="1" x14ac:dyDescent="0.3">
      <c r="A14" s="84" t="s">
        <v>43</v>
      </c>
      <c r="B14" s="63"/>
      <c r="C14" s="15"/>
      <c r="D14" s="15"/>
      <c r="E14" s="15"/>
      <c r="F14" s="27">
        <f t="shared" si="1"/>
        <v>0</v>
      </c>
      <c r="G14" s="29" t="s">
        <v>27</v>
      </c>
      <c r="H14" s="12" t="s">
        <v>27</v>
      </c>
      <c r="I14" s="22" t="s">
        <v>27</v>
      </c>
      <c r="J14" s="24" t="str">
        <f t="shared" si="2"/>
        <v xml:space="preserve"> 1 / 2 / 3 / 4 / NA</v>
      </c>
      <c r="K14" s="24"/>
      <c r="L14" s="24"/>
      <c r="M14" s="24"/>
      <c r="N14" s="24" t="str">
        <f t="shared" si="3"/>
        <v/>
      </c>
      <c r="O14" s="24"/>
      <c r="P14" s="24"/>
      <c r="Q14" s="24"/>
      <c r="R14" s="31"/>
    </row>
    <row r="15" spans="1:18" ht="15.75" thickBot="1" x14ac:dyDescent="0.3">
      <c r="A15" s="84" t="s">
        <v>44</v>
      </c>
      <c r="B15" s="64"/>
      <c r="C15" s="15"/>
      <c r="D15" s="15"/>
      <c r="E15" s="15"/>
      <c r="F15" s="27">
        <f t="shared" si="1"/>
        <v>0</v>
      </c>
      <c r="G15" s="29" t="s">
        <v>27</v>
      </c>
      <c r="H15" s="12" t="s">
        <v>27</v>
      </c>
      <c r="I15" s="22" t="s">
        <v>27</v>
      </c>
      <c r="J15" s="24" t="str">
        <f t="shared" si="2"/>
        <v xml:space="preserve"> 1 / 2 / 3 / 4 / NA</v>
      </c>
      <c r="K15" s="24"/>
      <c r="L15" s="24"/>
      <c r="M15" s="24"/>
      <c r="N15" s="24" t="str">
        <f t="shared" si="3"/>
        <v/>
      </c>
      <c r="O15" s="24"/>
      <c r="P15" s="24"/>
      <c r="Q15" s="24"/>
      <c r="R15" s="31"/>
    </row>
    <row r="16" spans="1:18" ht="15.75" thickBot="1" x14ac:dyDescent="0.3">
      <c r="A16" s="84" t="s">
        <v>45</v>
      </c>
      <c r="B16" s="64"/>
      <c r="C16" s="15"/>
      <c r="D16" s="15"/>
      <c r="E16" s="15"/>
      <c r="F16" s="27">
        <f t="shared" si="1"/>
        <v>0</v>
      </c>
      <c r="G16" s="29" t="s">
        <v>27</v>
      </c>
      <c r="H16" s="12" t="s">
        <v>27</v>
      </c>
      <c r="I16" s="22" t="s">
        <v>27</v>
      </c>
      <c r="J16" s="24" t="str">
        <f t="shared" si="2"/>
        <v xml:space="preserve"> 1 / 2 / 3 / 4 / NA</v>
      </c>
      <c r="K16" s="24"/>
      <c r="L16" s="24"/>
      <c r="M16" s="24"/>
      <c r="N16" s="24" t="str">
        <f t="shared" si="3"/>
        <v/>
      </c>
      <c r="O16" s="24"/>
      <c r="P16" s="24"/>
      <c r="Q16" s="24"/>
      <c r="R16" s="31"/>
    </row>
    <row r="17" spans="1:18" ht="15.75" thickBot="1" x14ac:dyDescent="0.3">
      <c r="A17" s="84" t="s">
        <v>46</v>
      </c>
      <c r="B17" s="64"/>
      <c r="C17" s="15"/>
      <c r="D17" s="15"/>
      <c r="E17" s="15"/>
      <c r="F17" s="27">
        <f t="shared" si="1"/>
        <v>0</v>
      </c>
      <c r="G17" s="29" t="s">
        <v>27</v>
      </c>
      <c r="H17" s="12" t="s">
        <v>27</v>
      </c>
      <c r="I17" s="22" t="s">
        <v>27</v>
      </c>
      <c r="J17" s="24" t="str">
        <f t="shared" si="2"/>
        <v xml:space="preserve"> 1 / 2 / 3 / 4 / NA</v>
      </c>
      <c r="K17" s="24"/>
      <c r="L17" s="24"/>
      <c r="M17" s="24"/>
      <c r="N17" s="24" t="str">
        <f t="shared" si="3"/>
        <v/>
      </c>
      <c r="O17" s="24"/>
      <c r="P17" s="24"/>
      <c r="Q17" s="24"/>
      <c r="R17" s="31"/>
    </row>
    <row r="18" spans="1:18" ht="15.75" thickBot="1" x14ac:dyDescent="0.3">
      <c r="A18" s="84" t="s">
        <v>47</v>
      </c>
      <c r="B18" s="64"/>
      <c r="C18" s="15"/>
      <c r="D18" s="15"/>
      <c r="E18" s="15"/>
      <c r="F18" s="27">
        <f t="shared" si="1"/>
        <v>0</v>
      </c>
      <c r="G18" s="29" t="s">
        <v>27</v>
      </c>
      <c r="H18" s="12" t="s">
        <v>27</v>
      </c>
      <c r="I18" s="22" t="s">
        <v>27</v>
      </c>
      <c r="J18" s="24" t="str">
        <f t="shared" si="2"/>
        <v xml:space="preserve"> 1 / 2 / 3 / 4 / NA</v>
      </c>
      <c r="K18" s="24"/>
      <c r="L18" s="24"/>
      <c r="M18" s="24"/>
      <c r="N18" s="24" t="str">
        <f t="shared" si="3"/>
        <v/>
      </c>
      <c r="O18" s="24"/>
      <c r="P18" s="24"/>
      <c r="Q18" s="24"/>
      <c r="R18" s="31"/>
    </row>
    <row r="19" spans="1:18" ht="15.75" thickBot="1" x14ac:dyDescent="0.3">
      <c r="A19" s="84" t="s">
        <v>48</v>
      </c>
      <c r="B19" s="63"/>
      <c r="C19" s="15"/>
      <c r="D19" s="15"/>
      <c r="E19" s="15"/>
      <c r="F19" s="27">
        <f t="shared" si="1"/>
        <v>0</v>
      </c>
      <c r="G19" s="29" t="s">
        <v>27</v>
      </c>
      <c r="H19" s="12" t="s">
        <v>27</v>
      </c>
      <c r="I19" s="22" t="s">
        <v>27</v>
      </c>
      <c r="J19" s="24" t="str">
        <f t="shared" si="2"/>
        <v xml:space="preserve"> 1 / 2 / 3 / 4 / NA</v>
      </c>
      <c r="K19" s="24"/>
      <c r="L19" s="24"/>
      <c r="M19" s="24"/>
      <c r="N19" s="24" t="str">
        <f t="shared" si="3"/>
        <v/>
      </c>
      <c r="O19" s="24"/>
      <c r="P19" s="24"/>
      <c r="Q19" s="24"/>
      <c r="R19" s="31"/>
    </row>
    <row r="20" spans="1:18" ht="15.75" thickBot="1" x14ac:dyDescent="0.3">
      <c r="A20" s="84" t="s">
        <v>57</v>
      </c>
      <c r="B20" s="63"/>
      <c r="C20" s="15"/>
      <c r="D20" s="15"/>
      <c r="E20" s="15"/>
      <c r="F20" s="27">
        <f t="shared" si="1"/>
        <v>0</v>
      </c>
      <c r="G20" s="29" t="s">
        <v>27</v>
      </c>
      <c r="H20" s="12" t="s">
        <v>27</v>
      </c>
      <c r="I20" s="22" t="s">
        <v>27</v>
      </c>
      <c r="J20" s="24" t="str">
        <f t="shared" ref="J20" si="4">IF(I20=1,"(1)/ 2 / 3 / 4 / NA",IF(I20="Sila Pilih"," 1 / 2 / 3 / 4 / NA",IF(I20=2,"1 /(2)/ 3 / 4 / NA",IF(I20=3,"1 / 2 /(3)/ 4 / NA",IF(I20=4,"1 / 2 / 3 /(4)/ NA",IF(I20="NA","1 / 2 / 3 / 4 /(NA)"))))))</f>
        <v xml:space="preserve"> 1 / 2 / 3 / 4 / NA</v>
      </c>
      <c r="K20" s="24"/>
      <c r="L20" s="24"/>
      <c r="M20" s="24"/>
      <c r="N20" s="24" t="str">
        <f t="shared" si="3"/>
        <v/>
      </c>
      <c r="O20" s="24"/>
      <c r="P20" s="24"/>
      <c r="Q20" s="24"/>
      <c r="R20" s="31"/>
    </row>
    <row r="21" spans="1:18" ht="15.75" thickBot="1" x14ac:dyDescent="0.3">
      <c r="A21" s="84" t="s">
        <v>58</v>
      </c>
      <c r="B21" s="63"/>
      <c r="C21" s="15"/>
      <c r="D21" s="15"/>
      <c r="E21" s="15"/>
      <c r="F21" s="27">
        <f t="shared" si="1"/>
        <v>0</v>
      </c>
      <c r="G21" s="29" t="s">
        <v>27</v>
      </c>
      <c r="H21" s="12" t="s">
        <v>27</v>
      </c>
      <c r="I21" s="22" t="s">
        <v>27</v>
      </c>
      <c r="J21" s="24" t="str">
        <f t="shared" ref="J21" si="5">IF(I21=1,"(1)/ 2 / 3 / 4 / NA",IF(I21="Sila Pilih"," 1 / 2 / 3 / 4 / NA",IF(I21=2,"1 /(2)/ 3 / 4 / NA",IF(I21=3,"1 / 2 /(3)/ 4 / NA",IF(I21=4,"1 / 2 / 3 /(4)/ NA",IF(I21="NA","1 / 2 / 3 / 4 /(NA)"))))))</f>
        <v xml:space="preserve"> 1 / 2 / 3 / 4 / NA</v>
      </c>
      <c r="K21" s="24"/>
      <c r="L21" s="24"/>
      <c r="M21" s="24"/>
      <c r="N21" s="24" t="str">
        <f t="shared" si="3"/>
        <v/>
      </c>
      <c r="O21" s="24"/>
      <c r="P21" s="24"/>
      <c r="Q21" s="24"/>
      <c r="R21" s="31"/>
    </row>
    <row r="22" spans="1:18" ht="15.75" thickBot="1" x14ac:dyDescent="0.3">
      <c r="A22" s="84" t="s">
        <v>59</v>
      </c>
      <c r="B22" s="63"/>
      <c r="C22" s="15"/>
      <c r="D22" s="15"/>
      <c r="E22" s="15"/>
      <c r="F22" s="27">
        <f t="shared" si="1"/>
        <v>0</v>
      </c>
      <c r="G22" s="29" t="s">
        <v>27</v>
      </c>
      <c r="H22" s="12" t="s">
        <v>27</v>
      </c>
      <c r="I22" s="22" t="s">
        <v>27</v>
      </c>
      <c r="J22" s="24" t="str">
        <f t="shared" ref="J22" si="6">IF(I22=1,"(1)/ 2 / 3 / 4 / NA",IF(I22="Sila Pilih"," 1 / 2 / 3 / 4 / NA",IF(I22=2,"1 /(2)/ 3 / 4 / NA",IF(I22=3,"1 / 2 /(3)/ 4 / NA",IF(I22=4,"1 / 2 / 3 /(4)/ NA",IF(I22="NA","1 / 2 / 3 / 4 /(NA)"))))))</f>
        <v xml:space="preserve"> 1 / 2 / 3 / 4 / NA</v>
      </c>
      <c r="K22" s="24"/>
      <c r="L22" s="24"/>
      <c r="M22" s="24"/>
      <c r="N22" s="24" t="str">
        <f t="shared" si="3"/>
        <v/>
      </c>
      <c r="O22" s="24"/>
      <c r="P22" s="24"/>
      <c r="Q22" s="24"/>
      <c r="R22" s="31"/>
    </row>
    <row r="23" spans="1:18" ht="15.75" thickBot="1" x14ac:dyDescent="0.3">
      <c r="A23" s="84" t="s">
        <v>78</v>
      </c>
      <c r="B23" s="63"/>
      <c r="C23" s="15"/>
      <c r="D23" s="15"/>
      <c r="E23" s="15"/>
      <c r="F23" s="27">
        <f t="shared" si="1"/>
        <v>0</v>
      </c>
      <c r="G23" s="29" t="s">
        <v>27</v>
      </c>
      <c r="H23" s="12" t="s">
        <v>27</v>
      </c>
      <c r="I23" s="22" t="s">
        <v>27</v>
      </c>
      <c r="J23" s="24" t="str">
        <f t="shared" ref="J23" si="7">IF(I23=1,"(1)/ 2 / 3 / 4 / NA",IF(I23="Sila Pilih"," 1 / 2 / 3 / 4 / NA",IF(I23=2,"1 /(2)/ 3 / 4 / NA",IF(I23=3,"1 / 2 /(3)/ 4 / NA",IF(I23=4,"1 / 2 / 3 /(4)/ NA",IF(I23="NA","1 / 2 / 3 / 4 /(NA)"))))))</f>
        <v xml:space="preserve"> 1 / 2 / 3 / 4 / NA</v>
      </c>
      <c r="K23" s="24"/>
      <c r="L23" s="24"/>
      <c r="M23" s="24"/>
      <c r="N23" s="24" t="str">
        <f t="shared" si="3"/>
        <v/>
      </c>
      <c r="O23" s="24"/>
      <c r="P23" s="24"/>
      <c r="Q23" s="24"/>
      <c r="R23" s="31"/>
    </row>
    <row r="24" spans="1:18" ht="15.75" thickBot="1" x14ac:dyDescent="0.3">
      <c r="A24" s="84" t="s">
        <v>79</v>
      </c>
      <c r="B24" s="63"/>
      <c r="C24" s="15"/>
      <c r="D24" s="15"/>
      <c r="E24" s="15"/>
      <c r="F24" s="27">
        <f t="shared" si="1"/>
        <v>0</v>
      </c>
      <c r="G24" s="29" t="s">
        <v>27</v>
      </c>
      <c r="H24" s="12" t="s">
        <v>27</v>
      </c>
      <c r="I24" s="22" t="s">
        <v>27</v>
      </c>
      <c r="J24" s="24" t="str">
        <f t="shared" ref="J24" si="8">IF(I24=1,"(1)/ 2 / 3 / 4 / NA",IF(I24="Sila Pilih"," 1 / 2 / 3 / 4 / NA",IF(I24=2,"1 /(2)/ 3 / 4 / NA",IF(I24=3,"1 / 2 /(3)/ 4 / NA",IF(I24=4,"1 / 2 / 3 /(4)/ NA",IF(I24="NA","1 / 2 / 3 / 4 /(NA)"))))))</f>
        <v xml:space="preserve"> 1 / 2 / 3 / 4 / NA</v>
      </c>
      <c r="K24" s="24"/>
      <c r="L24" s="24"/>
      <c r="M24" s="24"/>
      <c r="N24" s="24" t="str">
        <f t="shared" si="3"/>
        <v/>
      </c>
      <c r="O24" s="24"/>
      <c r="P24" s="24"/>
      <c r="Q24" s="24"/>
      <c r="R24" s="31"/>
    </row>
    <row r="25" spans="1:18" ht="15.75" thickBot="1" x14ac:dyDescent="0.3">
      <c r="A25" s="84" t="s">
        <v>80</v>
      </c>
      <c r="B25" s="63"/>
      <c r="C25" s="15"/>
      <c r="D25" s="15"/>
      <c r="E25" s="15"/>
      <c r="F25" s="27">
        <f t="shared" si="1"/>
        <v>0</v>
      </c>
      <c r="G25" s="29" t="s">
        <v>27</v>
      </c>
      <c r="H25" s="12" t="s">
        <v>27</v>
      </c>
      <c r="I25" s="22" t="s">
        <v>27</v>
      </c>
      <c r="J25" s="24" t="str">
        <f t="shared" ref="J25" si="9">IF(I25=1,"(1)/ 2 / 3 / 4 / NA",IF(I25="Sila Pilih"," 1 / 2 / 3 / 4 / NA",IF(I25=2,"1 /(2)/ 3 / 4 / NA",IF(I25=3,"1 / 2 /(3)/ 4 / NA",IF(I25=4,"1 / 2 / 3 /(4)/ NA",IF(I25="NA","1 / 2 / 3 / 4 /(NA)"))))))</f>
        <v xml:space="preserve"> 1 / 2 / 3 / 4 / NA</v>
      </c>
      <c r="K25" s="24"/>
      <c r="L25" s="24"/>
      <c r="M25" s="24"/>
      <c r="N25" s="24" t="str">
        <f t="shared" si="3"/>
        <v/>
      </c>
      <c r="O25" s="24"/>
      <c r="P25" s="24"/>
      <c r="Q25" s="24"/>
      <c r="R25" s="31"/>
    </row>
    <row r="26" spans="1:18" ht="15.75" thickBot="1" x14ac:dyDescent="0.3">
      <c r="A26" s="84" t="s">
        <v>81</v>
      </c>
      <c r="B26" s="63"/>
      <c r="C26" s="15"/>
      <c r="D26" s="15"/>
      <c r="E26" s="15"/>
      <c r="F26" s="27">
        <f t="shared" si="1"/>
        <v>0</v>
      </c>
      <c r="G26" s="29" t="s">
        <v>27</v>
      </c>
      <c r="H26" s="12" t="s">
        <v>27</v>
      </c>
      <c r="I26" s="22" t="s">
        <v>27</v>
      </c>
      <c r="J26" s="24" t="str">
        <f t="shared" ref="J26" si="10">IF(I26=1,"(1)/ 2 / 3 / 4 / NA",IF(I26="Sila Pilih"," 1 / 2 / 3 / 4 / NA",IF(I26=2,"1 /(2)/ 3 / 4 / NA",IF(I26=3,"1 / 2 /(3)/ 4 / NA",IF(I26=4,"1 / 2 / 3 /(4)/ NA",IF(I26="NA","1 / 2 / 3 / 4 /(NA)"))))))</f>
        <v xml:space="preserve"> 1 / 2 / 3 / 4 / NA</v>
      </c>
      <c r="K26" s="24"/>
      <c r="L26" s="24"/>
      <c r="M26" s="24"/>
      <c r="N26" s="24" t="str">
        <f t="shared" si="3"/>
        <v/>
      </c>
      <c r="O26" s="24"/>
      <c r="P26" s="24"/>
      <c r="Q26" s="24"/>
      <c r="R26" s="31"/>
    </row>
    <row r="27" spans="1:18" ht="15.75" thickBot="1" x14ac:dyDescent="0.3">
      <c r="A27" s="84" t="s">
        <v>82</v>
      </c>
      <c r="B27" s="63"/>
      <c r="C27" s="15"/>
      <c r="D27" s="15"/>
      <c r="E27" s="15"/>
      <c r="F27" s="27">
        <f t="shared" si="1"/>
        <v>0</v>
      </c>
      <c r="G27" s="29" t="s">
        <v>27</v>
      </c>
      <c r="H27" s="12" t="s">
        <v>27</v>
      </c>
      <c r="I27" s="22" t="s">
        <v>27</v>
      </c>
      <c r="J27" s="24" t="str">
        <f t="shared" ref="J27" si="11">IF(I27=1,"(1)/ 2 / 3 / 4 / NA",IF(I27="Sila Pilih"," 1 / 2 / 3 / 4 / NA",IF(I27=2,"1 /(2)/ 3 / 4 / NA",IF(I27=3,"1 / 2 /(3)/ 4 / NA",IF(I27=4,"1 / 2 / 3 /(4)/ NA",IF(I27="NA","1 / 2 / 3 / 4 /(NA)"))))))</f>
        <v xml:space="preserve"> 1 / 2 / 3 / 4 / NA</v>
      </c>
      <c r="K27" s="24"/>
      <c r="L27" s="24"/>
      <c r="M27" s="24"/>
      <c r="N27" s="24" t="str">
        <f t="shared" si="3"/>
        <v/>
      </c>
      <c r="O27" s="24"/>
      <c r="P27" s="24"/>
      <c r="Q27" s="24"/>
      <c r="R27" s="31"/>
    </row>
    <row r="28" spans="1:18" x14ac:dyDescent="0.2">
      <c r="J28" s="24"/>
      <c r="K28" s="24"/>
      <c r="L28" s="24"/>
      <c r="M28" s="24"/>
      <c r="N28" s="24"/>
      <c r="O28" s="24"/>
      <c r="P28" s="24"/>
      <c r="Q28" s="24"/>
      <c r="R28" s="24"/>
    </row>
    <row r="29" spans="1:18" x14ac:dyDescent="0.2">
      <c r="A29" s="11" t="s">
        <v>54</v>
      </c>
      <c r="B29" s="63" t="s">
        <v>98</v>
      </c>
      <c r="J29" s="24"/>
      <c r="K29" s="24"/>
      <c r="L29" s="24"/>
      <c r="M29" s="24"/>
      <c r="N29" s="24"/>
      <c r="O29" s="24"/>
      <c r="P29" s="24"/>
      <c r="Q29" s="24"/>
      <c r="R29" s="24"/>
    </row>
    <row r="30" spans="1:18" x14ac:dyDescent="0.2">
      <c r="A30" s="11" t="s">
        <v>53</v>
      </c>
      <c r="B30" s="65">
        <v>45663</v>
      </c>
      <c r="J30" s="73"/>
      <c r="K30" s="73"/>
      <c r="L30" s="73"/>
      <c r="M30" s="73"/>
      <c r="N30" s="73"/>
      <c r="O30" s="73"/>
      <c r="P30" s="73"/>
      <c r="Q30" s="73"/>
    </row>
    <row r="31" spans="1:18" x14ac:dyDescent="0.2">
      <c r="A31" s="11" t="s">
        <v>50</v>
      </c>
      <c r="B31" s="63" t="s">
        <v>99</v>
      </c>
      <c r="C31" s="18" t="s">
        <v>51</v>
      </c>
      <c r="J31" s="73"/>
      <c r="K31" s="73"/>
      <c r="L31" s="73"/>
      <c r="M31" s="73"/>
      <c r="N31" s="73"/>
      <c r="O31" s="73"/>
      <c r="P31" s="73"/>
      <c r="Q31" s="73"/>
    </row>
    <row r="32" spans="1:18" ht="13.5" thickBot="1" x14ac:dyDescent="0.25">
      <c r="A32" t="s">
        <v>52</v>
      </c>
      <c r="B32" s="66" t="s">
        <v>100</v>
      </c>
      <c r="C32" s="26"/>
      <c r="D32" s="26"/>
      <c r="E32" s="26"/>
      <c r="F32" s="24"/>
      <c r="G32" s="25"/>
      <c r="H32" s="25"/>
      <c r="J32" s="73"/>
      <c r="K32" s="73"/>
      <c r="L32" s="73"/>
      <c r="M32" s="73"/>
      <c r="N32" s="73"/>
      <c r="O32" s="73"/>
      <c r="P32" s="73"/>
      <c r="Q32" s="73"/>
    </row>
    <row r="33" spans="1:17" ht="15.75" thickBot="1" x14ac:dyDescent="0.3">
      <c r="A33" s="11" t="s">
        <v>28</v>
      </c>
      <c r="B33" s="67" t="s">
        <v>101</v>
      </c>
      <c r="C33" s="24"/>
      <c r="D33" s="24" t="b">
        <f>IF(B33="YA", TRUE)</f>
        <v>1</v>
      </c>
      <c r="E33" s="24"/>
      <c r="F33" s="30"/>
      <c r="G33" s="25"/>
      <c r="H33" s="25"/>
      <c r="I33" s="24"/>
      <c r="J33" s="73"/>
      <c r="K33" s="73"/>
      <c r="L33" s="73"/>
      <c r="M33" s="73"/>
      <c r="N33" s="73"/>
      <c r="O33" s="73"/>
      <c r="P33" s="73"/>
      <c r="Q33" s="73"/>
    </row>
    <row r="34" spans="1:17" ht="15.75" thickBot="1" x14ac:dyDescent="0.3">
      <c r="A34" s="11" t="s">
        <v>30</v>
      </c>
      <c r="B34" s="67" t="s">
        <v>101</v>
      </c>
      <c r="C34" s="24"/>
      <c r="D34" s="24" t="b">
        <f>IF(B34="YA", TRUE)</f>
        <v>1</v>
      </c>
      <c r="E34" s="24"/>
      <c r="F34" s="30"/>
      <c r="G34" s="25"/>
      <c r="H34" s="25"/>
      <c r="I34" s="24"/>
      <c r="J34" s="73"/>
      <c r="K34" s="73"/>
      <c r="L34" s="73"/>
      <c r="M34" s="73"/>
      <c r="N34" s="73"/>
      <c r="O34" s="73"/>
      <c r="P34" s="73"/>
      <c r="Q34" s="73"/>
    </row>
    <row r="35" spans="1:17" ht="15.75" thickBot="1" x14ac:dyDescent="0.3">
      <c r="A35" s="11" t="s">
        <v>29</v>
      </c>
      <c r="B35" s="67" t="s">
        <v>101</v>
      </c>
      <c r="C35" s="55"/>
      <c r="D35" s="24" t="b">
        <f>IF(B35="YA", TRUE)</f>
        <v>1</v>
      </c>
      <c r="E35" s="55"/>
      <c r="F35" s="56"/>
      <c r="G35" s="57"/>
      <c r="H35" s="57"/>
      <c r="I35" s="55"/>
      <c r="J35" s="73"/>
      <c r="K35" s="73"/>
      <c r="L35" s="73"/>
      <c r="M35" s="73"/>
      <c r="N35" s="73"/>
      <c r="O35" s="73"/>
      <c r="P35" s="73"/>
      <c r="Q35" s="73"/>
    </row>
    <row r="36" spans="1:17" ht="14.25" customHeight="1" thickBot="1" x14ac:dyDescent="0.25">
      <c r="C36" s="55"/>
      <c r="D36" s="55"/>
      <c r="E36" s="55"/>
      <c r="F36" s="55"/>
      <c r="G36" s="57"/>
      <c r="H36" s="57"/>
      <c r="I36" s="55"/>
      <c r="J36" s="73"/>
      <c r="K36" s="73"/>
      <c r="L36" s="73"/>
      <c r="M36" s="73"/>
      <c r="N36" s="73"/>
      <c r="O36" s="73"/>
      <c r="P36" s="73"/>
      <c r="Q36" s="73"/>
    </row>
    <row r="37" spans="1:17" ht="15.75" thickBot="1" x14ac:dyDescent="0.25">
      <c r="A37" t="s">
        <v>16</v>
      </c>
      <c r="B37" s="67" t="s">
        <v>102</v>
      </c>
      <c r="C37" s="58" t="b">
        <f>IF(B37="XP 205DR",TRUE)</f>
        <v>1</v>
      </c>
      <c r="D37" s="58" t="b">
        <f>IF(B37="MSA 225S-100-DA",TRUE)</f>
        <v>0</v>
      </c>
      <c r="E37" s="58" t="b">
        <f>IF(B37="MSE 225S-100-DU ",TRUE)</f>
        <v>0</v>
      </c>
      <c r="F37" s="55" t="b">
        <f>IF(B37="PG 603S",TRUE)</f>
        <v>0</v>
      </c>
      <c r="G37" s="57" t="b">
        <f>IF(B37="Lain-lain",TRUE)</f>
        <v>0</v>
      </c>
      <c r="H37" s="57"/>
      <c r="I37" s="55"/>
    </row>
    <row r="38" spans="1:17" x14ac:dyDescent="0.2">
      <c r="C38" s="58"/>
      <c r="D38" s="58"/>
      <c r="E38" s="58"/>
      <c r="F38" s="55"/>
      <c r="G38" s="57"/>
      <c r="H38" s="57"/>
      <c r="I38" s="55"/>
    </row>
    <row r="39" spans="1:17" x14ac:dyDescent="0.2">
      <c r="C39" s="58"/>
      <c r="D39" s="58"/>
      <c r="E39" s="58"/>
      <c r="F39" s="55"/>
      <c r="G39" s="57"/>
      <c r="H39" s="57"/>
      <c r="I39" s="55"/>
    </row>
    <row r="40" spans="1:17" ht="14.25" x14ac:dyDescent="0.2">
      <c r="C40" s="58"/>
      <c r="D40" s="58"/>
      <c r="E40" s="59"/>
      <c r="F40" s="55"/>
      <c r="G40" s="57"/>
      <c r="H40" s="57"/>
      <c r="I40" s="55"/>
    </row>
    <row r="41" spans="1:17" x14ac:dyDescent="0.2">
      <c r="C41" s="49"/>
      <c r="D41" s="49"/>
      <c r="E41" s="49"/>
      <c r="F41" s="31"/>
      <c r="G41" s="50"/>
      <c r="H41" s="50"/>
      <c r="I41" s="24"/>
    </row>
    <row r="42" spans="1:17" x14ac:dyDescent="0.2">
      <c r="C42" s="49"/>
      <c r="D42" s="49"/>
      <c r="E42" s="49"/>
      <c r="F42" s="31"/>
      <c r="G42" s="50"/>
      <c r="H42" s="50"/>
      <c r="I42" s="24"/>
    </row>
    <row r="43" spans="1:17" x14ac:dyDescent="0.2">
      <c r="C43" s="49"/>
      <c r="D43" s="49"/>
      <c r="E43" s="49"/>
      <c r="F43" s="31"/>
      <c r="G43" s="50"/>
      <c r="H43" s="50"/>
      <c r="I43" s="24"/>
    </row>
    <row r="44" spans="1:17" x14ac:dyDescent="0.2">
      <c r="C44" s="49"/>
      <c r="D44" s="49"/>
      <c r="E44" s="49"/>
      <c r="F44" s="31"/>
      <c r="G44" s="50"/>
      <c r="H44" s="50"/>
      <c r="I44" s="24"/>
    </row>
    <row r="45" spans="1:17" x14ac:dyDescent="0.2">
      <c r="C45" s="49"/>
      <c r="D45" s="49"/>
      <c r="E45" s="49"/>
      <c r="F45" s="31"/>
      <c r="G45" s="50"/>
      <c r="H45" s="50"/>
    </row>
    <row r="46" spans="1:17" x14ac:dyDescent="0.2">
      <c r="C46" s="48"/>
    </row>
    <row r="47" spans="1:17" x14ac:dyDescent="0.2">
      <c r="C47" s="48"/>
    </row>
    <row r="48" spans="1:17" x14ac:dyDescent="0.2">
      <c r="C48" s="48"/>
    </row>
    <row r="49" spans="3:3" x14ac:dyDescent="0.2">
      <c r="C49" s="48"/>
    </row>
  </sheetData>
  <conditionalFormatting sqref="B2 D2:E2 B22 B25 B5:E19">
    <cfRule type="expression" dxfId="148" priority="142">
      <formula>LEN(B2)=0</formula>
    </cfRule>
  </conditionalFormatting>
  <conditionalFormatting sqref="G8:G26">
    <cfRule type="cellIs" dxfId="147" priority="141" operator="equal">
      <formula>"Sila Pilih"</formula>
    </cfRule>
  </conditionalFormatting>
  <conditionalFormatting sqref="B31">
    <cfRule type="expression" dxfId="146" priority="140">
      <formula>LEN(B31)=0</formula>
    </cfRule>
  </conditionalFormatting>
  <conditionalFormatting sqref="B32">
    <cfRule type="expression" dxfId="145" priority="139">
      <formula>LEN(B32)=0</formula>
    </cfRule>
  </conditionalFormatting>
  <conditionalFormatting sqref="B37">
    <cfRule type="cellIs" dxfId="144" priority="134" operator="equal">
      <formula>"Sila Pilih"</formula>
    </cfRule>
  </conditionalFormatting>
  <conditionalFormatting sqref="B29">
    <cfRule type="expression" dxfId="143" priority="133">
      <formula>LEN(B29)=0</formula>
    </cfRule>
  </conditionalFormatting>
  <conditionalFormatting sqref="B30">
    <cfRule type="expression" dxfId="142" priority="132">
      <formula>LEN(B30)=0</formula>
    </cfRule>
  </conditionalFormatting>
  <conditionalFormatting sqref="B33 F33">
    <cfRule type="cellIs" dxfId="141" priority="129" operator="equal">
      <formula>"TIDAK"</formula>
    </cfRule>
    <cfRule type="cellIs" dxfId="140" priority="130" operator="equal">
      <formula>"ya"</formula>
    </cfRule>
    <cfRule type="cellIs" dxfId="139" priority="131" operator="equal">
      <formula>"Sila Pilih"</formula>
    </cfRule>
  </conditionalFormatting>
  <conditionalFormatting sqref="B34 F34">
    <cfRule type="cellIs" dxfId="138" priority="126" operator="equal">
      <formula>"TIDAK"</formula>
    </cfRule>
    <cfRule type="cellIs" dxfId="137" priority="127" operator="equal">
      <formula>"ya"</formula>
    </cfRule>
    <cfRule type="cellIs" dxfId="136" priority="128" operator="equal">
      <formula>"Sila Pilih"</formula>
    </cfRule>
  </conditionalFormatting>
  <conditionalFormatting sqref="B35 F35">
    <cfRule type="cellIs" dxfId="135" priority="123" operator="equal">
      <formula>"TIDAK"</formula>
    </cfRule>
    <cfRule type="cellIs" dxfId="134" priority="124" operator="equal">
      <formula>"ya"</formula>
    </cfRule>
    <cfRule type="cellIs" dxfId="133" priority="125" operator="equal">
      <formula>"Sila Pilih"</formula>
    </cfRule>
  </conditionalFormatting>
  <conditionalFormatting sqref="F5:F27">
    <cfRule type="cellIs" dxfId="132" priority="120" operator="equal">
      <formula>0</formula>
    </cfRule>
  </conditionalFormatting>
  <conditionalFormatting sqref="I8:I27">
    <cfRule type="cellIs" dxfId="131" priority="109" operator="equal">
      <formula>"Sila Pilih"</formula>
    </cfRule>
  </conditionalFormatting>
  <conditionalFormatting sqref="F2:F3">
    <cfRule type="cellIs" dxfId="130" priority="102" operator="equal">
      <formula>0</formula>
    </cfRule>
  </conditionalFormatting>
  <conditionalFormatting sqref="B20:E20 B23 B26">
    <cfRule type="expression" dxfId="129" priority="89">
      <formula>LEN(B20)=0</formula>
    </cfRule>
  </conditionalFormatting>
  <conditionalFormatting sqref="B21:E21 B24 B27">
    <cfRule type="expression" dxfId="128" priority="83">
      <formula>LEN(B21)=0</formula>
    </cfRule>
  </conditionalFormatting>
  <conditionalFormatting sqref="B3:B4 D3:E3">
    <cfRule type="expression" dxfId="127" priority="71">
      <formula>LEN(B3)=0</formula>
    </cfRule>
  </conditionalFormatting>
  <conditionalFormatting sqref="L8">
    <cfRule type="expression" dxfId="126" priority="55">
      <formula>H8="Sila Pilih"</formula>
    </cfRule>
  </conditionalFormatting>
  <conditionalFormatting sqref="G27">
    <cfRule type="cellIs" dxfId="125" priority="28" operator="equal">
      <formula>"Sila Pilih"</formula>
    </cfRule>
  </conditionalFormatting>
  <conditionalFormatting sqref="C22:E27">
    <cfRule type="expression" dxfId="124" priority="27">
      <formula>LEN(C22)=0</formula>
    </cfRule>
  </conditionalFormatting>
  <conditionalFormatting sqref="H14:H27">
    <cfRule type="cellIs" dxfId="123" priority="7" operator="equal">
      <formula>"Sila Pilih"</formula>
    </cfRule>
  </conditionalFormatting>
  <conditionalFormatting sqref="H5">
    <cfRule type="cellIs" dxfId="122" priority="4" operator="equal">
      <formula>"Sila Pilih"</formula>
    </cfRule>
  </conditionalFormatting>
  <conditionalFormatting sqref="H3">
    <cfRule type="cellIs" dxfId="121" priority="3" operator="equal">
      <formula>"Sila Pilih"</formula>
    </cfRule>
  </conditionalFormatting>
  <conditionalFormatting sqref="H2">
    <cfRule type="cellIs" dxfId="120" priority="2" operator="equal">
      <formula>"Sila Pilih"</formula>
    </cfRule>
  </conditionalFormatting>
  <conditionalFormatting sqref="H6:H13">
    <cfRule type="cellIs" dxfId="119" priority="1" operator="equal">
      <formula>"Sila Pilih"</formula>
    </cfRule>
  </conditionalFormatting>
  <dataValidations count="5">
    <dataValidation type="list" allowBlank="1" showInputMessage="1" showErrorMessage="1" sqref="I8:I27" xr:uid="{263620C9-1EE6-4ACD-8AD4-6A652221EEEA}">
      <formula1>"Sila Pilih, 1, 2, 3, 4, NA"</formula1>
    </dataValidation>
    <dataValidation type="list" allowBlank="1" showInputMessage="1" showErrorMessage="1" sqref="B37" xr:uid="{46D1D5E6-C29D-449B-892B-C832B6F0FBF9}">
      <formula1>"Sila Pilih, XP 205DR, MSA 225S-100-DA, PG 603S, MSE 225S-100-DU , Lain-lain"</formula1>
    </dataValidation>
    <dataValidation type="list" allowBlank="1" showInputMessage="1" showErrorMessage="1" sqref="B33:B35 F33:F35" xr:uid="{CB7666A4-4141-46ED-955D-EEB485C41400}">
      <formula1>"Sila Pilih, YA, TIDAK"</formula1>
    </dataValidation>
    <dataValidation type="list" allowBlank="1" showInputMessage="1" showErrorMessage="1" sqref="G8:G27" xr:uid="{0210E02D-69A4-4943-8FE7-F34C76F88E4F}">
      <formula1>"Sila Pilih, SERBUK, KAPSUL KERAS, CECAIR, PIL, KAPSUL LEMBUT, KRIM, PASTE"</formula1>
    </dataValidation>
    <dataValidation type="list" allowBlank="1" showInputMessage="1" showErrorMessage="1" sqref="H2:H3 H5:H27" xr:uid="{5C9575B0-D4A8-43C0-AEEF-A2F3D268EC8C}">
      <formula1>"Sila Pilih, T1, T2, T3, T4, GH1, GH2"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CE43B-C5F9-4605-8815-52A0A0C9C1A8}">
  <sheetPr codeName="Sheet13"/>
  <dimension ref="A1:H30"/>
  <sheetViews>
    <sheetView view="pageLayout" topLeftCell="A10" zoomScaleNormal="100" zoomScaleSheetLayoutView="100" workbookViewId="0">
      <selection activeCell="B13" sqref="B13:H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80" t="s">
        <v>72</v>
      </c>
      <c r="B1" s="181"/>
      <c r="C1" s="181"/>
      <c r="D1" s="181"/>
      <c r="E1" s="181"/>
      <c r="F1" s="181"/>
      <c r="G1" s="181"/>
      <c r="H1" s="182"/>
    </row>
    <row r="2" spans="1:8" ht="18.95" customHeight="1" x14ac:dyDescent="0.2">
      <c r="A2" s="183" t="s">
        <v>25</v>
      </c>
      <c r="B2" s="184"/>
      <c r="C2" s="185"/>
      <c r="D2" s="186">
        <f>Form!B16</f>
        <v>0</v>
      </c>
      <c r="E2" s="186"/>
      <c r="F2" s="186"/>
      <c r="G2" s="186"/>
      <c r="H2" s="187"/>
    </row>
    <row r="3" spans="1:8" ht="24" customHeight="1" x14ac:dyDescent="0.2">
      <c r="A3" s="188" t="s">
        <v>26</v>
      </c>
      <c r="B3" s="189"/>
      <c r="C3" s="190"/>
      <c r="D3" s="194" t="str">
        <f>Form!G16</f>
        <v>Sila Pilih</v>
      </c>
      <c r="E3" s="195"/>
      <c r="F3" s="195"/>
      <c r="G3" s="195"/>
      <c r="H3" s="196"/>
    </row>
    <row r="4" spans="1:8" ht="19.899999999999999" customHeight="1" x14ac:dyDescent="0.2">
      <c r="A4" s="38" t="s">
        <v>61</v>
      </c>
      <c r="B4" s="39"/>
      <c r="C4" s="39"/>
      <c r="D4" s="40"/>
      <c r="E4" s="40"/>
      <c r="F4" s="178" t="s">
        <v>71</v>
      </c>
      <c r="G4" s="178"/>
      <c r="H4" s="179"/>
    </row>
    <row r="5" spans="1:8" ht="19.899999999999999" customHeight="1" x14ac:dyDescent="0.2">
      <c r="A5" s="177" t="s">
        <v>15</v>
      </c>
      <c r="B5" s="177"/>
      <c r="C5" s="177"/>
      <c r="D5" s="177"/>
      <c r="E5" s="167"/>
      <c r="F5" s="167"/>
      <c r="G5" s="168" t="s">
        <v>62</v>
      </c>
      <c r="H5" s="168"/>
    </row>
    <row r="6" spans="1:8" ht="25.5" customHeight="1" x14ac:dyDescent="0.2">
      <c r="A6" s="169" t="s">
        <v>0</v>
      </c>
      <c r="B6" s="170"/>
      <c r="C6" s="170"/>
      <c r="D6" s="170"/>
      <c r="E6" s="171"/>
      <c r="F6" s="74" t="s">
        <v>73</v>
      </c>
      <c r="G6" s="103" t="s">
        <v>74</v>
      </c>
      <c r="H6" s="172"/>
    </row>
    <row r="7" spans="1:8" ht="21" customHeight="1" x14ac:dyDescent="0.2">
      <c r="A7" s="173" t="s">
        <v>1</v>
      </c>
      <c r="B7" s="174"/>
      <c r="C7" s="175"/>
      <c r="D7" s="175"/>
      <c r="E7" s="176"/>
      <c r="F7" s="10">
        <f>Form!C5</f>
        <v>0.502</v>
      </c>
      <c r="G7" s="161">
        <f>Form!F5</f>
        <v>50.054999999999993</v>
      </c>
      <c r="H7" s="162"/>
    </row>
    <row r="8" spans="1:8" ht="21" customHeight="1" x14ac:dyDescent="0.2">
      <c r="A8" s="157" t="s">
        <v>2</v>
      </c>
      <c r="B8" s="158"/>
      <c r="C8" s="159" t="str">
        <f>Form!B31</f>
        <v>IQC POW (1) 060125</v>
      </c>
      <c r="D8" s="159"/>
      <c r="E8" s="160"/>
      <c r="F8" s="10" t="str">
        <f>Form!C6</f>
        <v>NA</v>
      </c>
      <c r="G8" s="161" t="str">
        <f>Form!F6</f>
        <v>NA</v>
      </c>
      <c r="H8" s="162"/>
    </row>
    <row r="9" spans="1:8" ht="21" customHeight="1" x14ac:dyDescent="0.2">
      <c r="A9" s="127" t="s">
        <v>3</v>
      </c>
      <c r="B9" s="128"/>
      <c r="C9" s="163"/>
      <c r="D9" s="163"/>
      <c r="E9" s="164"/>
      <c r="F9" s="62" t="str">
        <f>Form!C7</f>
        <v>NA</v>
      </c>
      <c r="G9" s="165" t="str">
        <f>Form!F7</f>
        <v>NA</v>
      </c>
      <c r="H9" s="166"/>
    </row>
    <row r="10" spans="1:8" ht="20.100000000000001" customHeight="1" x14ac:dyDescent="0.2">
      <c r="A10" s="89"/>
      <c r="B10" s="89"/>
      <c r="C10" s="90"/>
      <c r="D10" s="90"/>
      <c r="E10" s="90"/>
      <c r="F10" s="90"/>
      <c r="G10" s="90"/>
      <c r="H10" s="90"/>
    </row>
    <row r="11" spans="1:8" ht="33.75" customHeight="1" x14ac:dyDescent="0.2">
      <c r="A11" s="101"/>
      <c r="B11" s="91" t="s">
        <v>63</v>
      </c>
      <c r="C11" s="91"/>
      <c r="D11" s="93" t="s">
        <v>64</v>
      </c>
      <c r="E11" s="94"/>
      <c r="F11" s="103" t="s">
        <v>65</v>
      </c>
      <c r="G11" s="104"/>
      <c r="H11" s="105"/>
    </row>
    <row r="12" spans="1:8" ht="15" x14ac:dyDescent="0.2">
      <c r="A12" s="102"/>
      <c r="B12" s="92"/>
      <c r="C12" s="92"/>
      <c r="D12" s="95"/>
      <c r="E12" s="96"/>
      <c r="F12" s="2" t="s">
        <v>2</v>
      </c>
      <c r="G12" s="106" t="s">
        <v>13</v>
      </c>
      <c r="H12" s="107"/>
    </row>
    <row r="13" spans="1:8" ht="21.75" customHeight="1" x14ac:dyDescent="0.2">
      <c r="A13" s="61" t="s">
        <v>5</v>
      </c>
      <c r="B13" s="97">
        <v>2.5</v>
      </c>
      <c r="C13" s="98"/>
      <c r="D13" s="99">
        <v>7.5</v>
      </c>
      <c r="E13" s="100"/>
      <c r="F13" s="71" t="s">
        <v>97</v>
      </c>
      <c r="G13" s="108" t="s">
        <v>97</v>
      </c>
      <c r="H13" s="109"/>
    </row>
    <row r="14" spans="1:8" ht="21.95" customHeight="1" x14ac:dyDescent="0.2">
      <c r="A14" s="41" t="s">
        <v>6</v>
      </c>
      <c r="B14" s="145">
        <v>0.25</v>
      </c>
      <c r="C14" s="146"/>
      <c r="D14" s="147">
        <v>0.75</v>
      </c>
      <c r="E14" s="148"/>
      <c r="F14" s="71" t="s">
        <v>97</v>
      </c>
      <c r="G14" s="108" t="s">
        <v>97</v>
      </c>
      <c r="H14" s="109"/>
    </row>
    <row r="15" spans="1:8" ht="21.95" customHeight="1" x14ac:dyDescent="0.2">
      <c r="A15" s="41" t="s">
        <v>7</v>
      </c>
      <c r="B15" s="149">
        <v>5</v>
      </c>
      <c r="C15" s="150"/>
      <c r="D15" s="151">
        <v>15</v>
      </c>
      <c r="E15" s="152"/>
      <c r="F15" s="71" t="s">
        <v>97</v>
      </c>
      <c r="G15" s="108" t="s">
        <v>97</v>
      </c>
      <c r="H15" s="109"/>
    </row>
    <row r="16" spans="1:8" ht="21.95" customHeight="1" x14ac:dyDescent="0.2">
      <c r="A16" s="42" t="s">
        <v>8</v>
      </c>
      <c r="B16" s="153">
        <v>0.15</v>
      </c>
      <c r="C16" s="154"/>
      <c r="D16" s="155">
        <v>0.45</v>
      </c>
      <c r="E16" s="156"/>
      <c r="F16" s="72" t="s">
        <v>97</v>
      </c>
      <c r="G16" s="143" t="s">
        <v>97</v>
      </c>
      <c r="H16" s="144"/>
    </row>
    <row r="17" spans="1:8" ht="15" customHeight="1" x14ac:dyDescent="0.2">
      <c r="A17" s="43" t="s">
        <v>66</v>
      </c>
      <c r="B17" s="44"/>
      <c r="C17" s="44"/>
      <c r="D17" s="44"/>
      <c r="E17" s="44"/>
      <c r="F17" s="44"/>
      <c r="G17" s="44"/>
      <c r="H17" s="45"/>
    </row>
    <row r="18" spans="1:8" ht="18.75" customHeight="1" x14ac:dyDescent="0.25">
      <c r="A18" s="139" t="s">
        <v>19</v>
      </c>
      <c r="B18" s="140"/>
      <c r="C18" s="140"/>
      <c r="D18" s="140"/>
      <c r="E18" s="141" t="s">
        <v>18</v>
      </c>
      <c r="F18" s="142"/>
      <c r="G18" s="46" t="s">
        <v>67</v>
      </c>
      <c r="H18" s="47" t="str">
        <f>Form!I16</f>
        <v>Sila Pilih</v>
      </c>
    </row>
    <row r="19" spans="1:8" ht="18.75" customHeight="1" x14ac:dyDescent="0.25">
      <c r="A19" s="133" t="s">
        <v>20</v>
      </c>
      <c r="B19" s="134"/>
      <c r="C19" s="134"/>
      <c r="D19" s="134"/>
      <c r="E19" s="135" t="s">
        <v>18</v>
      </c>
      <c r="F19" s="135"/>
      <c r="G19" s="75"/>
      <c r="H19" s="8"/>
    </row>
    <row r="20" spans="1:8" ht="18.75" customHeight="1" x14ac:dyDescent="0.25">
      <c r="A20" s="133" t="s">
        <v>21</v>
      </c>
      <c r="B20" s="134"/>
      <c r="C20" s="134"/>
      <c r="D20" s="134"/>
      <c r="E20" s="135" t="s">
        <v>75</v>
      </c>
      <c r="F20" s="135"/>
      <c r="G20" s="75"/>
      <c r="H20" s="8"/>
    </row>
    <row r="21" spans="1:8" ht="18.75" customHeight="1" x14ac:dyDescent="0.25">
      <c r="A21" s="133" t="s">
        <v>22</v>
      </c>
      <c r="B21" s="134"/>
      <c r="C21" s="134"/>
      <c r="D21" s="134"/>
      <c r="E21" s="135" t="s">
        <v>18</v>
      </c>
      <c r="F21" s="135"/>
      <c r="G21" s="75"/>
      <c r="H21" s="8"/>
    </row>
    <row r="22" spans="1:8" ht="18.75" customHeight="1" x14ac:dyDescent="0.25">
      <c r="A22" s="133" t="s">
        <v>23</v>
      </c>
      <c r="B22" s="134"/>
      <c r="C22" s="134"/>
      <c r="D22" s="134"/>
      <c r="E22" s="135"/>
      <c r="F22" s="135"/>
      <c r="G22" s="75"/>
      <c r="H22" s="8"/>
    </row>
    <row r="23" spans="1:8" ht="18.75" customHeight="1" x14ac:dyDescent="0.25">
      <c r="A23" s="136" t="s">
        <v>24</v>
      </c>
      <c r="B23" s="137"/>
      <c r="C23" s="137"/>
      <c r="D23" s="137"/>
      <c r="E23" s="138" t="str">
        <f>Form!H8</f>
        <v>T4</v>
      </c>
      <c r="F23" s="138"/>
      <c r="G23" s="76"/>
      <c r="H23" s="9"/>
    </row>
    <row r="24" spans="1:8" ht="27" customHeight="1" x14ac:dyDescent="0.2">
      <c r="A24" s="51" t="s">
        <v>12</v>
      </c>
    </row>
    <row r="25" spans="1:8" s="3" customFormat="1" ht="21.6" customHeight="1" x14ac:dyDescent="0.2">
      <c r="A25" s="52" t="s">
        <v>16</v>
      </c>
      <c r="B25" s="4"/>
      <c r="C25" s="4"/>
      <c r="D25" s="4"/>
      <c r="E25" s="4"/>
      <c r="F25" s="20"/>
      <c r="G25" s="4"/>
      <c r="H25" s="21"/>
    </row>
    <row r="26" spans="1:8" s="3" customFormat="1" ht="21.6" customHeight="1" x14ac:dyDescent="0.2">
      <c r="A26" s="53"/>
      <c r="B26" s="5"/>
      <c r="C26" s="5"/>
      <c r="D26" s="54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22" t="s">
        <v>14</v>
      </c>
      <c r="B27" s="123"/>
      <c r="C27" s="123"/>
      <c r="D27" s="124" t="s">
        <v>10</v>
      </c>
      <c r="E27" s="124"/>
      <c r="F27" s="60" t="s">
        <v>17</v>
      </c>
      <c r="G27" s="125" t="s">
        <v>10</v>
      </c>
      <c r="H27" s="126"/>
    </row>
    <row r="28" spans="1:8" ht="56.25" customHeight="1" x14ac:dyDescent="0.2">
      <c r="A28" s="127" t="s">
        <v>70</v>
      </c>
      <c r="B28" s="128"/>
      <c r="C28" s="128"/>
      <c r="D28" s="129" t="s">
        <v>10</v>
      </c>
      <c r="E28" s="129"/>
      <c r="F28" s="130" t="s">
        <v>11</v>
      </c>
      <c r="G28" s="131"/>
      <c r="H28" s="132"/>
    </row>
    <row r="29" spans="1:8" ht="22.5" customHeight="1" x14ac:dyDescent="0.2">
      <c r="A29" s="110" t="s">
        <v>9</v>
      </c>
      <c r="B29" s="111"/>
      <c r="C29" s="111"/>
      <c r="D29" s="111"/>
      <c r="E29" s="112"/>
      <c r="F29" s="113" t="s">
        <v>4</v>
      </c>
      <c r="G29" s="114"/>
      <c r="H29" s="115"/>
    </row>
    <row r="30" spans="1:8" ht="15.75" x14ac:dyDescent="0.2">
      <c r="A30" s="116" t="str">
        <f>Form!B29</f>
        <v>AMIR / MAISARAH</v>
      </c>
      <c r="B30" s="117"/>
      <c r="C30" s="117"/>
      <c r="D30" s="118">
        <f>Form!B30</f>
        <v>45663</v>
      </c>
      <c r="E30" s="119"/>
      <c r="F30" s="1"/>
      <c r="G30" s="120"/>
      <c r="H30" s="121"/>
    </row>
  </sheetData>
  <mergeCells count="61"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  <mergeCell ref="A8:B8"/>
    <mergeCell ref="C8:E8"/>
    <mergeCell ref="G8:H8"/>
    <mergeCell ref="A9:B9"/>
    <mergeCell ref="C9:E9"/>
    <mergeCell ref="G9:H9"/>
    <mergeCell ref="A10:H10"/>
    <mergeCell ref="A11:A12"/>
    <mergeCell ref="B11:C12"/>
    <mergeCell ref="D11:E12"/>
    <mergeCell ref="F11:H11"/>
    <mergeCell ref="G12:H12"/>
    <mergeCell ref="B13:C13"/>
    <mergeCell ref="D13:E13"/>
    <mergeCell ref="G13:H13"/>
    <mergeCell ref="B14:C14"/>
    <mergeCell ref="D14:E14"/>
    <mergeCell ref="G14:H14"/>
    <mergeCell ref="B15:C15"/>
    <mergeCell ref="D15:E15"/>
    <mergeCell ref="G15:H15"/>
    <mergeCell ref="B16:C16"/>
    <mergeCell ref="D16:E16"/>
    <mergeCell ref="G16:H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</mergeCells>
  <conditionalFormatting sqref="E23:F23">
    <cfRule type="expression" dxfId="110" priority="19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0417" r:id="rId4" name="Check Box 1">
              <controlPr defaultSize="0" autoFill="0" autoLine="0" autoPict="0">
                <anchor moveWithCells="1">
                  <from>
                    <xdr:col>6</xdr:col>
                    <xdr:colOff>361950</xdr:colOff>
                    <xdr:row>2</xdr:row>
                    <xdr:rowOff>266700</xdr:rowOff>
                  </from>
                  <to>
                    <xdr:col>7</xdr:col>
                    <xdr:colOff>123825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18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295275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19" r:id="rId6" name="Check Box 3">
              <controlPr defaultSize="0" autoFill="0" autoLine="0" autoPict="0">
                <anchor moveWithCells="1">
                  <from>
                    <xdr:col>7</xdr:col>
                    <xdr:colOff>390525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20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21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22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23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0424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F5AE7-614B-4193-988C-6F2774E65AF5}">
  <sheetPr codeName="Sheet14"/>
  <dimension ref="A1:H30"/>
  <sheetViews>
    <sheetView view="pageLayout" topLeftCell="A22" zoomScaleNormal="100" zoomScaleSheetLayoutView="100" workbookViewId="0">
      <selection activeCell="B13" sqref="B13:H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80" t="s">
        <v>72</v>
      </c>
      <c r="B1" s="181"/>
      <c r="C1" s="181"/>
      <c r="D1" s="181"/>
      <c r="E1" s="181"/>
      <c r="F1" s="181"/>
      <c r="G1" s="181"/>
      <c r="H1" s="182"/>
    </row>
    <row r="2" spans="1:8" ht="18.95" customHeight="1" x14ac:dyDescent="0.2">
      <c r="A2" s="183" t="s">
        <v>25</v>
      </c>
      <c r="B2" s="184"/>
      <c r="C2" s="185"/>
      <c r="D2" s="186">
        <f>Form!B17</f>
        <v>0</v>
      </c>
      <c r="E2" s="186"/>
      <c r="F2" s="186"/>
      <c r="G2" s="186"/>
      <c r="H2" s="187"/>
    </row>
    <row r="3" spans="1:8" ht="24" customHeight="1" x14ac:dyDescent="0.2">
      <c r="A3" s="188" t="s">
        <v>26</v>
      </c>
      <c r="B3" s="189"/>
      <c r="C3" s="190"/>
      <c r="D3" s="194" t="str">
        <f>Form!G17</f>
        <v>Sila Pilih</v>
      </c>
      <c r="E3" s="195"/>
      <c r="F3" s="195"/>
      <c r="G3" s="195"/>
      <c r="H3" s="196"/>
    </row>
    <row r="4" spans="1:8" ht="19.899999999999999" customHeight="1" x14ac:dyDescent="0.2">
      <c r="A4" s="38" t="s">
        <v>61</v>
      </c>
      <c r="B4" s="39"/>
      <c r="C4" s="39"/>
      <c r="D4" s="40"/>
      <c r="E4" s="40"/>
      <c r="F4" s="178" t="s">
        <v>71</v>
      </c>
      <c r="G4" s="178"/>
      <c r="H4" s="179"/>
    </row>
    <row r="5" spans="1:8" ht="19.899999999999999" customHeight="1" x14ac:dyDescent="0.2">
      <c r="A5" s="177" t="s">
        <v>15</v>
      </c>
      <c r="B5" s="177"/>
      <c r="C5" s="177"/>
      <c r="D5" s="177"/>
      <c r="E5" s="167"/>
      <c r="F5" s="167"/>
      <c r="G5" s="168" t="s">
        <v>62</v>
      </c>
      <c r="H5" s="168"/>
    </row>
    <row r="6" spans="1:8" ht="25.5" customHeight="1" x14ac:dyDescent="0.2">
      <c r="A6" s="169" t="s">
        <v>0</v>
      </c>
      <c r="B6" s="170"/>
      <c r="C6" s="170"/>
      <c r="D6" s="170"/>
      <c r="E6" s="171"/>
      <c r="F6" s="74" t="s">
        <v>73</v>
      </c>
      <c r="G6" s="103" t="s">
        <v>74</v>
      </c>
      <c r="H6" s="172"/>
    </row>
    <row r="7" spans="1:8" ht="21" customHeight="1" x14ac:dyDescent="0.2">
      <c r="A7" s="173" t="s">
        <v>1</v>
      </c>
      <c r="B7" s="174"/>
      <c r="C7" s="175"/>
      <c r="D7" s="175"/>
      <c r="E7" s="176"/>
      <c r="F7" s="10">
        <f>Form!C5</f>
        <v>0.502</v>
      </c>
      <c r="G7" s="161">
        <f>Form!F5</f>
        <v>50.054999999999993</v>
      </c>
      <c r="H7" s="162"/>
    </row>
    <row r="8" spans="1:8" ht="21" customHeight="1" x14ac:dyDescent="0.2">
      <c r="A8" s="157" t="s">
        <v>2</v>
      </c>
      <c r="B8" s="158"/>
      <c r="C8" s="159" t="str">
        <f>Form!B31</f>
        <v>IQC POW (1) 060125</v>
      </c>
      <c r="D8" s="159"/>
      <c r="E8" s="160"/>
      <c r="F8" s="10" t="str">
        <f>Form!C6</f>
        <v>NA</v>
      </c>
      <c r="G8" s="161" t="str">
        <f>Form!F6</f>
        <v>NA</v>
      </c>
      <c r="H8" s="162"/>
    </row>
    <row r="9" spans="1:8" ht="21" customHeight="1" x14ac:dyDescent="0.2">
      <c r="A9" s="127" t="s">
        <v>3</v>
      </c>
      <c r="B9" s="128"/>
      <c r="C9" s="163"/>
      <c r="D9" s="163"/>
      <c r="E9" s="164"/>
      <c r="F9" s="62" t="str">
        <f>Form!C7</f>
        <v>NA</v>
      </c>
      <c r="G9" s="165" t="str">
        <f>Form!F7</f>
        <v>NA</v>
      </c>
      <c r="H9" s="166"/>
    </row>
    <row r="10" spans="1:8" ht="20.100000000000001" customHeight="1" x14ac:dyDescent="0.2">
      <c r="A10" s="89"/>
      <c r="B10" s="89"/>
      <c r="C10" s="90"/>
      <c r="D10" s="90"/>
      <c r="E10" s="90"/>
      <c r="F10" s="90"/>
      <c r="G10" s="90"/>
      <c r="H10" s="90"/>
    </row>
    <row r="11" spans="1:8" ht="33.75" customHeight="1" x14ac:dyDescent="0.2">
      <c r="A11" s="101"/>
      <c r="B11" s="91" t="s">
        <v>63</v>
      </c>
      <c r="C11" s="91"/>
      <c r="D11" s="93" t="s">
        <v>64</v>
      </c>
      <c r="E11" s="94"/>
      <c r="F11" s="103" t="s">
        <v>65</v>
      </c>
      <c r="G11" s="104"/>
      <c r="H11" s="105"/>
    </row>
    <row r="12" spans="1:8" ht="15" x14ac:dyDescent="0.2">
      <c r="A12" s="102"/>
      <c r="B12" s="92"/>
      <c r="C12" s="92"/>
      <c r="D12" s="95"/>
      <c r="E12" s="96"/>
      <c r="F12" s="2" t="s">
        <v>2</v>
      </c>
      <c r="G12" s="106" t="s">
        <v>13</v>
      </c>
      <c r="H12" s="107"/>
    </row>
    <row r="13" spans="1:8" ht="21.75" customHeight="1" x14ac:dyDescent="0.2">
      <c r="A13" s="61" t="s">
        <v>5</v>
      </c>
      <c r="B13" s="97">
        <v>2.5</v>
      </c>
      <c r="C13" s="98"/>
      <c r="D13" s="201">
        <v>7.5</v>
      </c>
      <c r="E13" s="202"/>
      <c r="F13" s="71" t="e">
        <f>IF(F8&lt;1, B13/F8,D13/F8)</f>
        <v>#VALUE!</v>
      </c>
      <c r="G13" s="108" t="e">
        <f>IF(F9&lt;1, B13/F9, D13/F9)</f>
        <v>#VALUE!</v>
      </c>
      <c r="H13" s="109"/>
    </row>
    <row r="14" spans="1:8" ht="21.95" customHeight="1" x14ac:dyDescent="0.2">
      <c r="A14" s="41" t="s">
        <v>6</v>
      </c>
      <c r="B14" s="145">
        <v>0.25</v>
      </c>
      <c r="C14" s="146"/>
      <c r="D14" s="203">
        <v>0.75</v>
      </c>
      <c r="E14" s="204"/>
      <c r="F14" s="71" t="e">
        <f>IF(F8&lt;1, B14/F8, D14/F8)</f>
        <v>#VALUE!</v>
      </c>
      <c r="G14" s="108" t="e">
        <f>IF(F9&lt;1, B14/F9, D14/F9)</f>
        <v>#VALUE!</v>
      </c>
      <c r="H14" s="109"/>
    </row>
    <row r="15" spans="1:8" ht="21.95" customHeight="1" x14ac:dyDescent="0.2">
      <c r="A15" s="41" t="s">
        <v>7</v>
      </c>
      <c r="B15" s="149">
        <v>5</v>
      </c>
      <c r="C15" s="150"/>
      <c r="D15" s="197">
        <v>15</v>
      </c>
      <c r="E15" s="198"/>
      <c r="F15" s="71" t="e">
        <f>IF(F8&lt;1, B15/F8, D15/F8)</f>
        <v>#VALUE!</v>
      </c>
      <c r="G15" s="108" t="e">
        <f>IF(F9&lt;1, B15/F9, D15/F9)</f>
        <v>#VALUE!</v>
      </c>
      <c r="H15" s="109"/>
    </row>
    <row r="16" spans="1:8" ht="21.95" customHeight="1" x14ac:dyDescent="0.2">
      <c r="A16" s="42" t="s">
        <v>8</v>
      </c>
      <c r="B16" s="153">
        <v>0.15</v>
      </c>
      <c r="C16" s="154"/>
      <c r="D16" s="199">
        <v>0.45</v>
      </c>
      <c r="E16" s="200"/>
      <c r="F16" s="72" t="e">
        <f>IF(F8&lt;1, B16/F8, D16/F8)</f>
        <v>#VALUE!</v>
      </c>
      <c r="G16" s="143" t="e">
        <f>IF(F9&lt;1, B16/F9, D16/F9)</f>
        <v>#VALUE!</v>
      </c>
      <c r="H16" s="144"/>
    </row>
    <row r="17" spans="1:8" ht="15" customHeight="1" x14ac:dyDescent="0.2">
      <c r="A17" s="43" t="s">
        <v>66</v>
      </c>
      <c r="B17" s="44"/>
      <c r="C17" s="44"/>
      <c r="D17" s="44"/>
      <c r="E17" s="44"/>
      <c r="F17" s="44"/>
      <c r="G17" s="44"/>
      <c r="H17" s="45"/>
    </row>
    <row r="18" spans="1:8" ht="18.75" customHeight="1" x14ac:dyDescent="0.25">
      <c r="A18" s="139" t="s">
        <v>19</v>
      </c>
      <c r="B18" s="140"/>
      <c r="C18" s="140"/>
      <c r="D18" s="140"/>
      <c r="E18" s="141" t="s">
        <v>18</v>
      </c>
      <c r="F18" s="142"/>
      <c r="G18" s="46" t="s">
        <v>67</v>
      </c>
      <c r="H18" s="47" t="str">
        <f>Form!I17</f>
        <v>Sila Pilih</v>
      </c>
    </row>
    <row r="19" spans="1:8" ht="18.75" customHeight="1" x14ac:dyDescent="0.25">
      <c r="A19" s="133" t="s">
        <v>20</v>
      </c>
      <c r="B19" s="134"/>
      <c r="C19" s="134"/>
      <c r="D19" s="134"/>
      <c r="E19" s="135" t="s">
        <v>18</v>
      </c>
      <c r="F19" s="135"/>
      <c r="G19" s="75"/>
      <c r="H19" s="8"/>
    </row>
    <row r="20" spans="1:8" ht="18.75" customHeight="1" x14ac:dyDescent="0.25">
      <c r="A20" s="133" t="s">
        <v>21</v>
      </c>
      <c r="B20" s="134"/>
      <c r="C20" s="134"/>
      <c r="D20" s="134"/>
      <c r="E20" s="135" t="s">
        <v>75</v>
      </c>
      <c r="F20" s="135"/>
      <c r="G20" s="75"/>
      <c r="H20" s="8"/>
    </row>
    <row r="21" spans="1:8" ht="18.75" customHeight="1" x14ac:dyDescent="0.25">
      <c r="A21" s="133" t="s">
        <v>22</v>
      </c>
      <c r="B21" s="134"/>
      <c r="C21" s="134"/>
      <c r="D21" s="134"/>
      <c r="E21" s="135" t="s">
        <v>18</v>
      </c>
      <c r="F21" s="135"/>
      <c r="G21" s="75"/>
      <c r="H21" s="8"/>
    </row>
    <row r="22" spans="1:8" ht="18.75" customHeight="1" x14ac:dyDescent="0.25">
      <c r="A22" s="133" t="s">
        <v>23</v>
      </c>
      <c r="B22" s="134"/>
      <c r="C22" s="134"/>
      <c r="D22" s="134"/>
      <c r="E22" s="135"/>
      <c r="F22" s="135"/>
      <c r="G22" s="75"/>
      <c r="H22" s="8"/>
    </row>
    <row r="23" spans="1:8" ht="18.75" customHeight="1" x14ac:dyDescent="0.25">
      <c r="A23" s="136" t="s">
        <v>24</v>
      </c>
      <c r="B23" s="137"/>
      <c r="C23" s="137"/>
      <c r="D23" s="137"/>
      <c r="E23" s="138" t="str">
        <f>Form!H8</f>
        <v>T4</v>
      </c>
      <c r="F23" s="138"/>
      <c r="G23" s="76"/>
      <c r="H23" s="9"/>
    </row>
    <row r="24" spans="1:8" ht="27" customHeight="1" x14ac:dyDescent="0.2">
      <c r="A24" s="51" t="s">
        <v>12</v>
      </c>
    </row>
    <row r="25" spans="1:8" s="3" customFormat="1" ht="21.6" customHeight="1" x14ac:dyDescent="0.2">
      <c r="A25" s="52" t="s">
        <v>16</v>
      </c>
      <c r="B25" s="4"/>
      <c r="C25" s="4"/>
      <c r="D25" s="4"/>
      <c r="E25" s="4"/>
      <c r="F25" s="20"/>
      <c r="G25" s="4"/>
      <c r="H25" s="21"/>
    </row>
    <row r="26" spans="1:8" s="3" customFormat="1" ht="21.6" customHeight="1" x14ac:dyDescent="0.2">
      <c r="A26" s="53"/>
      <c r="B26" s="5"/>
      <c r="C26" s="5"/>
      <c r="D26" s="54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22" t="s">
        <v>14</v>
      </c>
      <c r="B27" s="123"/>
      <c r="C27" s="123"/>
      <c r="D27" s="124" t="s">
        <v>10</v>
      </c>
      <c r="E27" s="124"/>
      <c r="F27" s="60" t="s">
        <v>17</v>
      </c>
      <c r="G27" s="125" t="s">
        <v>10</v>
      </c>
      <c r="H27" s="126"/>
    </row>
    <row r="28" spans="1:8" ht="56.25" customHeight="1" x14ac:dyDescent="0.2">
      <c r="A28" s="127" t="s">
        <v>70</v>
      </c>
      <c r="B28" s="128"/>
      <c r="C28" s="128"/>
      <c r="D28" s="129" t="s">
        <v>10</v>
      </c>
      <c r="E28" s="129"/>
      <c r="F28" s="130" t="s">
        <v>11</v>
      </c>
      <c r="G28" s="131"/>
      <c r="H28" s="132"/>
    </row>
    <row r="29" spans="1:8" ht="22.5" customHeight="1" x14ac:dyDescent="0.2">
      <c r="A29" s="110" t="s">
        <v>9</v>
      </c>
      <c r="B29" s="111"/>
      <c r="C29" s="111"/>
      <c r="D29" s="111"/>
      <c r="E29" s="112"/>
      <c r="F29" s="113" t="s">
        <v>4</v>
      </c>
      <c r="G29" s="114"/>
      <c r="H29" s="115"/>
    </row>
    <row r="30" spans="1:8" ht="15.75" x14ac:dyDescent="0.2">
      <c r="A30" s="116" t="str">
        <f>Form!B29</f>
        <v>AMIR / MAISARAH</v>
      </c>
      <c r="B30" s="117"/>
      <c r="C30" s="117"/>
      <c r="D30" s="118">
        <f>Form!B30</f>
        <v>45663</v>
      </c>
      <c r="E30" s="119"/>
      <c r="F30" s="1"/>
      <c r="G30" s="120"/>
      <c r="H30" s="121"/>
    </row>
  </sheetData>
  <mergeCells count="61"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  <mergeCell ref="A8:B8"/>
    <mergeCell ref="C8:E8"/>
    <mergeCell ref="G8:H8"/>
    <mergeCell ref="A9:B9"/>
    <mergeCell ref="C9:E9"/>
    <mergeCell ref="G9:H9"/>
    <mergeCell ref="A10:H10"/>
    <mergeCell ref="A11:A12"/>
    <mergeCell ref="B11:C12"/>
    <mergeCell ref="D11:E12"/>
    <mergeCell ref="F11:H11"/>
    <mergeCell ref="G12:H12"/>
    <mergeCell ref="B13:C13"/>
    <mergeCell ref="D13:E13"/>
    <mergeCell ref="G13:H13"/>
    <mergeCell ref="B14:C14"/>
    <mergeCell ref="D14:E14"/>
    <mergeCell ref="G14:H14"/>
    <mergeCell ref="B15:C15"/>
    <mergeCell ref="D15:E15"/>
    <mergeCell ref="G15:H15"/>
    <mergeCell ref="B16:C16"/>
    <mergeCell ref="D16:E16"/>
    <mergeCell ref="G16:H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</mergeCells>
  <conditionalFormatting sqref="E23:F23">
    <cfRule type="expression" dxfId="109" priority="10">
      <formula>OR(E23="Sila Pilih", E23="T1", E23="T2", E23="T3", E23="T4")</formula>
    </cfRule>
  </conditionalFormatting>
  <conditionalFormatting sqref="B13:C13">
    <cfRule type="expression" dxfId="108" priority="9">
      <formula>AND(F8&gt;0.1, F8&lt;1, F9&gt;0.1, F9&lt;1)</formula>
    </cfRule>
  </conditionalFormatting>
  <conditionalFormatting sqref="D13:E13">
    <cfRule type="expression" dxfId="107" priority="4">
      <formula>AND(F8&gt;1, F9&gt;1)</formula>
    </cfRule>
    <cfRule type="expression" dxfId="106" priority="8">
      <formula>CELL("ÄDDRESS")="D13"</formula>
    </cfRule>
  </conditionalFormatting>
  <conditionalFormatting sqref="B14:C14">
    <cfRule type="expression" dxfId="105" priority="7">
      <formula>AND(F8&gt;0.1, F8&lt;1, F9&gt;0.1, F9&lt;1)</formula>
    </cfRule>
  </conditionalFormatting>
  <conditionalFormatting sqref="B15:C15">
    <cfRule type="expression" dxfId="104" priority="6">
      <formula>AND(F8&gt;0.1, F8&lt;1, F9&gt;0.1, F9&lt;1)</formula>
    </cfRule>
  </conditionalFormatting>
  <conditionalFormatting sqref="B16:C16">
    <cfRule type="expression" dxfId="103" priority="5">
      <formula>AND(F8&gt;0.1, F8&lt;1, F9&gt;0.1, F9&lt;1)</formula>
    </cfRule>
  </conditionalFormatting>
  <conditionalFormatting sqref="D14:E14">
    <cfRule type="expression" dxfId="102" priority="3">
      <formula>AND(F8&gt;1, F9&gt;1)</formula>
    </cfRule>
  </conditionalFormatting>
  <conditionalFormatting sqref="D15:E15">
    <cfRule type="expression" dxfId="101" priority="2">
      <formula>AND(F8&gt;1, F9&gt;1)</formula>
    </cfRule>
  </conditionalFormatting>
  <conditionalFormatting sqref="D16:E16">
    <cfRule type="expression" dxfId="100" priority="1">
      <formula>AND(F8&gt;1, F9&gt;1)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41" r:id="rId4" name="Check Box 1">
              <controlPr defaultSize="0" autoFill="0" autoLine="0" autoPict="0">
                <anchor moveWithCells="1">
                  <from>
                    <xdr:col>6</xdr:col>
                    <xdr:colOff>361950</xdr:colOff>
                    <xdr:row>2</xdr:row>
                    <xdr:rowOff>266700</xdr:rowOff>
                  </from>
                  <to>
                    <xdr:col>7</xdr:col>
                    <xdr:colOff>123825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2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295275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3" r:id="rId6" name="Check Box 3">
              <controlPr defaultSize="0" autoFill="0" autoLine="0" autoPict="0">
                <anchor moveWithCells="1">
                  <from>
                    <xdr:col>7</xdr:col>
                    <xdr:colOff>390525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4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5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6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7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48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F64CE-04D2-4F12-B1D8-DE61F29B7E3E}">
  <sheetPr codeName="Sheet15"/>
  <dimension ref="A1:H30"/>
  <sheetViews>
    <sheetView view="pageLayout" topLeftCell="A13" zoomScaleNormal="100" zoomScaleSheetLayoutView="100" workbookViewId="0">
      <selection activeCell="H19" sqref="H19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80" t="s">
        <v>72</v>
      </c>
      <c r="B1" s="181"/>
      <c r="C1" s="181"/>
      <c r="D1" s="181"/>
      <c r="E1" s="181"/>
      <c r="F1" s="181"/>
      <c r="G1" s="181"/>
      <c r="H1" s="182"/>
    </row>
    <row r="2" spans="1:8" ht="18.95" customHeight="1" x14ac:dyDescent="0.2">
      <c r="A2" s="183" t="s">
        <v>25</v>
      </c>
      <c r="B2" s="184"/>
      <c r="C2" s="185"/>
      <c r="D2" s="186">
        <f>Form!B18</f>
        <v>0</v>
      </c>
      <c r="E2" s="186"/>
      <c r="F2" s="186"/>
      <c r="G2" s="186"/>
      <c r="H2" s="187"/>
    </row>
    <row r="3" spans="1:8" ht="24" customHeight="1" x14ac:dyDescent="0.2">
      <c r="A3" s="188" t="s">
        <v>26</v>
      </c>
      <c r="B3" s="189"/>
      <c r="C3" s="190"/>
      <c r="D3" s="194" t="str">
        <f>Form!G18</f>
        <v>Sila Pilih</v>
      </c>
      <c r="E3" s="195"/>
      <c r="F3" s="195"/>
      <c r="G3" s="195"/>
      <c r="H3" s="196"/>
    </row>
    <row r="4" spans="1:8" ht="19.899999999999999" customHeight="1" x14ac:dyDescent="0.2">
      <c r="A4" s="38" t="s">
        <v>61</v>
      </c>
      <c r="B4" s="39"/>
      <c r="C4" s="39"/>
      <c r="D4" s="40"/>
      <c r="E4" s="40"/>
      <c r="F4" s="178" t="s">
        <v>71</v>
      </c>
      <c r="G4" s="178"/>
      <c r="H4" s="179"/>
    </row>
    <row r="5" spans="1:8" ht="19.899999999999999" customHeight="1" x14ac:dyDescent="0.2">
      <c r="A5" s="177" t="s">
        <v>15</v>
      </c>
      <c r="B5" s="177"/>
      <c r="C5" s="177"/>
      <c r="D5" s="177"/>
      <c r="E5" s="167"/>
      <c r="F5" s="167"/>
      <c r="G5" s="168" t="s">
        <v>62</v>
      </c>
      <c r="H5" s="168"/>
    </row>
    <row r="6" spans="1:8" ht="25.5" customHeight="1" x14ac:dyDescent="0.2">
      <c r="A6" s="169" t="s">
        <v>0</v>
      </c>
      <c r="B6" s="170"/>
      <c r="C6" s="170"/>
      <c r="D6" s="170"/>
      <c r="E6" s="171"/>
      <c r="F6" s="74" t="s">
        <v>73</v>
      </c>
      <c r="G6" s="103" t="s">
        <v>74</v>
      </c>
      <c r="H6" s="172"/>
    </row>
    <row r="7" spans="1:8" ht="21" customHeight="1" x14ac:dyDescent="0.2">
      <c r="A7" s="173" t="s">
        <v>1</v>
      </c>
      <c r="B7" s="174"/>
      <c r="C7" s="175"/>
      <c r="D7" s="175"/>
      <c r="E7" s="176"/>
      <c r="F7" s="10">
        <f>Form!C5</f>
        <v>0.502</v>
      </c>
      <c r="G7" s="161">
        <f>Form!F5</f>
        <v>50.054999999999993</v>
      </c>
      <c r="H7" s="162"/>
    </row>
    <row r="8" spans="1:8" ht="21" customHeight="1" x14ac:dyDescent="0.2">
      <c r="A8" s="157" t="s">
        <v>2</v>
      </c>
      <c r="B8" s="158"/>
      <c r="C8" s="159" t="str">
        <f>Form!B31</f>
        <v>IQC POW (1) 060125</v>
      </c>
      <c r="D8" s="159"/>
      <c r="E8" s="160"/>
      <c r="F8" s="10" t="str">
        <f>Form!C6</f>
        <v>NA</v>
      </c>
      <c r="G8" s="161" t="str">
        <f>Form!F6</f>
        <v>NA</v>
      </c>
      <c r="H8" s="162"/>
    </row>
    <row r="9" spans="1:8" ht="21" customHeight="1" x14ac:dyDescent="0.2">
      <c r="A9" s="127" t="s">
        <v>3</v>
      </c>
      <c r="B9" s="128"/>
      <c r="C9" s="163"/>
      <c r="D9" s="163"/>
      <c r="E9" s="164"/>
      <c r="F9" s="62" t="str">
        <f>Form!C7</f>
        <v>NA</v>
      </c>
      <c r="G9" s="165" t="str">
        <f>Form!F7</f>
        <v>NA</v>
      </c>
      <c r="H9" s="166"/>
    </row>
    <row r="10" spans="1:8" ht="20.100000000000001" customHeight="1" x14ac:dyDescent="0.2">
      <c r="A10" s="89"/>
      <c r="B10" s="89"/>
      <c r="C10" s="90"/>
      <c r="D10" s="90"/>
      <c r="E10" s="90"/>
      <c r="F10" s="90"/>
      <c r="G10" s="90"/>
      <c r="H10" s="90"/>
    </row>
    <row r="11" spans="1:8" ht="33.75" customHeight="1" x14ac:dyDescent="0.2">
      <c r="A11" s="101"/>
      <c r="B11" s="91" t="s">
        <v>63</v>
      </c>
      <c r="C11" s="91"/>
      <c r="D11" s="93" t="s">
        <v>64</v>
      </c>
      <c r="E11" s="94"/>
      <c r="F11" s="103" t="s">
        <v>65</v>
      </c>
      <c r="G11" s="104"/>
      <c r="H11" s="105"/>
    </row>
    <row r="12" spans="1:8" ht="15" x14ac:dyDescent="0.2">
      <c r="A12" s="102"/>
      <c r="B12" s="92"/>
      <c r="C12" s="92"/>
      <c r="D12" s="95"/>
      <c r="E12" s="96"/>
      <c r="F12" s="2" t="s">
        <v>2</v>
      </c>
      <c r="G12" s="106" t="s">
        <v>13</v>
      </c>
      <c r="H12" s="107"/>
    </row>
    <row r="13" spans="1:8" ht="21.75" customHeight="1" x14ac:dyDescent="0.2">
      <c r="A13" s="61" t="s">
        <v>5</v>
      </c>
      <c r="B13" s="97">
        <v>2.5</v>
      </c>
      <c r="C13" s="98"/>
      <c r="D13" s="201">
        <v>7.5</v>
      </c>
      <c r="E13" s="202"/>
      <c r="F13" s="71" t="e">
        <f>IF(F8&lt;1, B13/F8,D13/F8)</f>
        <v>#VALUE!</v>
      </c>
      <c r="G13" s="108" t="e">
        <f>IF(F9&lt;1, B13/F9, D13/F9)</f>
        <v>#VALUE!</v>
      </c>
      <c r="H13" s="109"/>
    </row>
    <row r="14" spans="1:8" ht="21.95" customHeight="1" x14ac:dyDescent="0.2">
      <c r="A14" s="41" t="s">
        <v>6</v>
      </c>
      <c r="B14" s="145">
        <v>0.25</v>
      </c>
      <c r="C14" s="146"/>
      <c r="D14" s="203">
        <v>0.75</v>
      </c>
      <c r="E14" s="204"/>
      <c r="F14" s="71" t="e">
        <f>IF(F8&lt;1, B14/F8, D14/F8)</f>
        <v>#VALUE!</v>
      </c>
      <c r="G14" s="108" t="e">
        <f>IF(F9&lt;1, B14/F9, D14/F9)</f>
        <v>#VALUE!</v>
      </c>
      <c r="H14" s="109"/>
    </row>
    <row r="15" spans="1:8" ht="21.95" customHeight="1" x14ac:dyDescent="0.2">
      <c r="A15" s="41" t="s">
        <v>7</v>
      </c>
      <c r="B15" s="149">
        <v>5</v>
      </c>
      <c r="C15" s="150"/>
      <c r="D15" s="197">
        <v>15</v>
      </c>
      <c r="E15" s="198"/>
      <c r="F15" s="71" t="e">
        <f>IF(F8&lt;1, B15/F8, D15/F8)</f>
        <v>#VALUE!</v>
      </c>
      <c r="G15" s="108" t="e">
        <f>IF(F9&lt;1, B15/F9, D15/F9)</f>
        <v>#VALUE!</v>
      </c>
      <c r="H15" s="109"/>
    </row>
    <row r="16" spans="1:8" ht="21.95" customHeight="1" x14ac:dyDescent="0.2">
      <c r="A16" s="42" t="s">
        <v>8</v>
      </c>
      <c r="B16" s="153">
        <v>0.15</v>
      </c>
      <c r="C16" s="154"/>
      <c r="D16" s="199">
        <v>0.45</v>
      </c>
      <c r="E16" s="200"/>
      <c r="F16" s="72" t="e">
        <f>IF(F8&lt;1, B16/F8, D16/F8)</f>
        <v>#VALUE!</v>
      </c>
      <c r="G16" s="143" t="e">
        <f>IF(F9&lt;1, B16/F9, D16/F9)</f>
        <v>#VALUE!</v>
      </c>
      <c r="H16" s="144"/>
    </row>
    <row r="17" spans="1:8" ht="15" customHeight="1" x14ac:dyDescent="0.2">
      <c r="A17" s="43" t="s">
        <v>66</v>
      </c>
      <c r="B17" s="44"/>
      <c r="C17" s="44"/>
      <c r="D17" s="44"/>
      <c r="E17" s="44"/>
      <c r="F17" s="44"/>
      <c r="G17" s="44"/>
      <c r="H17" s="45"/>
    </row>
    <row r="18" spans="1:8" ht="18.75" customHeight="1" x14ac:dyDescent="0.25">
      <c r="A18" s="139" t="s">
        <v>19</v>
      </c>
      <c r="B18" s="140"/>
      <c r="C18" s="140"/>
      <c r="D18" s="140"/>
      <c r="E18" s="141" t="s">
        <v>18</v>
      </c>
      <c r="F18" s="142"/>
      <c r="G18" s="46" t="s">
        <v>67</v>
      </c>
      <c r="H18" s="47" t="str">
        <f>Form!I18</f>
        <v>Sila Pilih</v>
      </c>
    </row>
    <row r="19" spans="1:8" ht="18.75" customHeight="1" x14ac:dyDescent="0.25">
      <c r="A19" s="133" t="s">
        <v>20</v>
      </c>
      <c r="B19" s="134"/>
      <c r="C19" s="134"/>
      <c r="D19" s="134"/>
      <c r="E19" s="135" t="s">
        <v>18</v>
      </c>
      <c r="F19" s="135"/>
      <c r="G19" s="75"/>
      <c r="H19" s="8"/>
    </row>
    <row r="20" spans="1:8" ht="18.75" customHeight="1" x14ac:dyDescent="0.25">
      <c r="A20" s="133" t="s">
        <v>21</v>
      </c>
      <c r="B20" s="134"/>
      <c r="C20" s="134"/>
      <c r="D20" s="134"/>
      <c r="E20" s="135" t="s">
        <v>75</v>
      </c>
      <c r="F20" s="135"/>
      <c r="G20" s="75"/>
      <c r="H20" s="8"/>
    </row>
    <row r="21" spans="1:8" ht="18.75" customHeight="1" x14ac:dyDescent="0.25">
      <c r="A21" s="133" t="s">
        <v>22</v>
      </c>
      <c r="B21" s="134"/>
      <c r="C21" s="134"/>
      <c r="D21" s="134"/>
      <c r="E21" s="135" t="s">
        <v>18</v>
      </c>
      <c r="F21" s="135"/>
      <c r="G21" s="75"/>
      <c r="H21" s="8"/>
    </row>
    <row r="22" spans="1:8" ht="18.75" customHeight="1" x14ac:dyDescent="0.25">
      <c r="A22" s="133" t="s">
        <v>23</v>
      </c>
      <c r="B22" s="134"/>
      <c r="C22" s="134"/>
      <c r="D22" s="134"/>
      <c r="E22" s="135"/>
      <c r="F22" s="135"/>
      <c r="G22" s="75"/>
      <c r="H22" s="8"/>
    </row>
    <row r="23" spans="1:8" ht="18.75" customHeight="1" x14ac:dyDescent="0.25">
      <c r="A23" s="136" t="s">
        <v>24</v>
      </c>
      <c r="B23" s="137"/>
      <c r="C23" s="137"/>
      <c r="D23" s="137"/>
      <c r="E23" s="138" t="str">
        <f>Form!H8</f>
        <v>T4</v>
      </c>
      <c r="F23" s="138"/>
      <c r="G23" s="76"/>
      <c r="H23" s="9"/>
    </row>
    <row r="24" spans="1:8" ht="27" customHeight="1" x14ac:dyDescent="0.2">
      <c r="A24" s="51" t="s">
        <v>12</v>
      </c>
    </row>
    <row r="25" spans="1:8" s="3" customFormat="1" ht="21.6" customHeight="1" x14ac:dyDescent="0.2">
      <c r="A25" s="52" t="s">
        <v>16</v>
      </c>
      <c r="B25" s="4"/>
      <c r="C25" s="4"/>
      <c r="D25" s="4"/>
      <c r="E25" s="4"/>
      <c r="F25" s="20"/>
      <c r="G25" s="4"/>
      <c r="H25" s="21"/>
    </row>
    <row r="26" spans="1:8" s="3" customFormat="1" ht="21.6" customHeight="1" x14ac:dyDescent="0.2">
      <c r="A26" s="53"/>
      <c r="B26" s="5"/>
      <c r="C26" s="5"/>
      <c r="D26" s="54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22" t="s">
        <v>14</v>
      </c>
      <c r="B27" s="123"/>
      <c r="C27" s="123"/>
      <c r="D27" s="124" t="s">
        <v>10</v>
      </c>
      <c r="E27" s="124"/>
      <c r="F27" s="60" t="s">
        <v>17</v>
      </c>
      <c r="G27" s="125" t="s">
        <v>10</v>
      </c>
      <c r="H27" s="126"/>
    </row>
    <row r="28" spans="1:8" ht="56.25" customHeight="1" x14ac:dyDescent="0.2">
      <c r="A28" s="127" t="s">
        <v>70</v>
      </c>
      <c r="B28" s="128"/>
      <c r="C28" s="128"/>
      <c r="D28" s="129" t="s">
        <v>10</v>
      </c>
      <c r="E28" s="129"/>
      <c r="F28" s="130" t="s">
        <v>11</v>
      </c>
      <c r="G28" s="131"/>
      <c r="H28" s="132"/>
    </row>
    <row r="29" spans="1:8" ht="22.5" customHeight="1" x14ac:dyDescent="0.2">
      <c r="A29" s="110" t="s">
        <v>9</v>
      </c>
      <c r="B29" s="111"/>
      <c r="C29" s="111"/>
      <c r="D29" s="111"/>
      <c r="E29" s="112"/>
      <c r="F29" s="113" t="s">
        <v>4</v>
      </c>
      <c r="G29" s="114"/>
      <c r="H29" s="115"/>
    </row>
    <row r="30" spans="1:8" ht="15.75" x14ac:dyDescent="0.2">
      <c r="A30" s="116" t="str">
        <f>Form!B29</f>
        <v>AMIR / MAISARAH</v>
      </c>
      <c r="B30" s="117"/>
      <c r="C30" s="117"/>
      <c r="D30" s="118">
        <f>Form!B30</f>
        <v>45663</v>
      </c>
      <c r="E30" s="119"/>
      <c r="F30" s="1"/>
      <c r="G30" s="120"/>
      <c r="H30" s="121"/>
    </row>
  </sheetData>
  <mergeCells count="61"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  <mergeCell ref="A8:B8"/>
    <mergeCell ref="C8:E8"/>
    <mergeCell ref="G8:H8"/>
    <mergeCell ref="A9:B9"/>
    <mergeCell ref="C9:E9"/>
    <mergeCell ref="G9:H9"/>
    <mergeCell ref="A10:H10"/>
    <mergeCell ref="A11:A12"/>
    <mergeCell ref="B11:C12"/>
    <mergeCell ref="D11:E12"/>
    <mergeCell ref="F11:H11"/>
    <mergeCell ref="G12:H12"/>
    <mergeCell ref="B13:C13"/>
    <mergeCell ref="D13:E13"/>
    <mergeCell ref="G13:H13"/>
    <mergeCell ref="B14:C14"/>
    <mergeCell ref="D14:E14"/>
    <mergeCell ref="G14:H14"/>
    <mergeCell ref="B15:C15"/>
    <mergeCell ref="D15:E15"/>
    <mergeCell ref="G15:H15"/>
    <mergeCell ref="B16:C16"/>
    <mergeCell ref="D16:E16"/>
    <mergeCell ref="G16:H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</mergeCells>
  <conditionalFormatting sqref="E23:F23">
    <cfRule type="expression" dxfId="99" priority="10">
      <formula>OR(E23="Sila Pilih", E23="T1", E23="T2", E23="T3", E23="T4")</formula>
    </cfRule>
  </conditionalFormatting>
  <conditionalFormatting sqref="B13:C13">
    <cfRule type="expression" dxfId="98" priority="9">
      <formula>AND(F8&gt;0.1, F8&lt;1, F9&gt;0.1, F9&lt;1)</formula>
    </cfRule>
  </conditionalFormatting>
  <conditionalFormatting sqref="D13:E13">
    <cfRule type="expression" dxfId="97" priority="4">
      <formula>AND(F8&gt;1, F9&gt;1)</formula>
    </cfRule>
    <cfRule type="expression" dxfId="96" priority="8">
      <formula>CELL("ÄDDRESS")="D13"</formula>
    </cfRule>
  </conditionalFormatting>
  <conditionalFormatting sqref="B14:C14">
    <cfRule type="expression" dxfId="95" priority="7">
      <formula>AND(F8&gt;0.1, F8&lt;1, F9&gt;0.1, F9&lt;1)</formula>
    </cfRule>
  </conditionalFormatting>
  <conditionalFormatting sqref="B15:C15">
    <cfRule type="expression" dxfId="94" priority="6">
      <formula>AND(F8&gt;0.1, F8&lt;1, F9&gt;0.1, F9&lt;1)</formula>
    </cfRule>
  </conditionalFormatting>
  <conditionalFormatting sqref="B16:C16">
    <cfRule type="expression" dxfId="93" priority="5">
      <formula>AND(F8&gt;0.1, F8&lt;1, F9&gt;0.1, F9&lt;1)</formula>
    </cfRule>
  </conditionalFormatting>
  <conditionalFormatting sqref="D14:E14">
    <cfRule type="expression" dxfId="92" priority="3">
      <formula>AND(F8&gt;1, F9&gt;1)</formula>
    </cfRule>
  </conditionalFormatting>
  <conditionalFormatting sqref="D15:E15">
    <cfRule type="expression" dxfId="91" priority="2">
      <formula>AND(F8&gt;1, F9&gt;1)</formula>
    </cfRule>
  </conditionalFormatting>
  <conditionalFormatting sqref="D16:E16">
    <cfRule type="expression" dxfId="90" priority="1">
      <formula>AND(F8&gt;1, F9&gt;1)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2465" r:id="rId4" name="Check Box 1">
              <controlPr defaultSize="0" autoFill="0" autoLine="0" autoPict="0">
                <anchor moveWithCells="1">
                  <from>
                    <xdr:col>6</xdr:col>
                    <xdr:colOff>361950</xdr:colOff>
                    <xdr:row>2</xdr:row>
                    <xdr:rowOff>266700</xdr:rowOff>
                  </from>
                  <to>
                    <xdr:col>7</xdr:col>
                    <xdr:colOff>123825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6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295275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7" r:id="rId6" name="Check Box 3">
              <controlPr defaultSize="0" autoFill="0" autoLine="0" autoPict="0">
                <anchor moveWithCells="1">
                  <from>
                    <xdr:col>7</xdr:col>
                    <xdr:colOff>390525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8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69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70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71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2472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62C92-98A1-42EE-B335-9162EA41DEDF}">
  <sheetPr codeName="Sheet16"/>
  <dimension ref="A1:H30"/>
  <sheetViews>
    <sheetView view="pageLayout" topLeftCell="A10" zoomScaleNormal="100" zoomScaleSheetLayoutView="100" workbookViewId="0">
      <selection activeCell="E22" sqref="E22:F22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80" t="s">
        <v>72</v>
      </c>
      <c r="B1" s="181"/>
      <c r="C1" s="181"/>
      <c r="D1" s="181"/>
      <c r="E1" s="181"/>
      <c r="F1" s="181"/>
      <c r="G1" s="181"/>
      <c r="H1" s="182"/>
    </row>
    <row r="2" spans="1:8" ht="18.95" customHeight="1" x14ac:dyDescent="0.2">
      <c r="A2" s="183" t="s">
        <v>25</v>
      </c>
      <c r="B2" s="184"/>
      <c r="C2" s="185"/>
      <c r="D2" s="186">
        <f>Form!B19</f>
        <v>0</v>
      </c>
      <c r="E2" s="186"/>
      <c r="F2" s="186"/>
      <c r="G2" s="186"/>
      <c r="H2" s="187"/>
    </row>
    <row r="3" spans="1:8" ht="24" customHeight="1" x14ac:dyDescent="0.2">
      <c r="A3" s="188" t="s">
        <v>26</v>
      </c>
      <c r="B3" s="189"/>
      <c r="C3" s="190"/>
      <c r="D3" s="194" t="str">
        <f>Form!G19</f>
        <v>Sila Pilih</v>
      </c>
      <c r="E3" s="195"/>
      <c r="F3" s="195"/>
      <c r="G3" s="195"/>
      <c r="H3" s="196"/>
    </row>
    <row r="4" spans="1:8" ht="19.899999999999999" customHeight="1" x14ac:dyDescent="0.2">
      <c r="A4" s="38" t="s">
        <v>61</v>
      </c>
      <c r="B4" s="39"/>
      <c r="C4" s="39"/>
      <c r="D4" s="40"/>
      <c r="E4" s="40"/>
      <c r="F4" s="178" t="s">
        <v>71</v>
      </c>
      <c r="G4" s="178"/>
      <c r="H4" s="179"/>
    </row>
    <row r="5" spans="1:8" ht="19.899999999999999" customHeight="1" x14ac:dyDescent="0.2">
      <c r="A5" s="177" t="s">
        <v>15</v>
      </c>
      <c r="B5" s="177"/>
      <c r="C5" s="177"/>
      <c r="D5" s="177"/>
      <c r="E5" s="167"/>
      <c r="F5" s="167"/>
      <c r="G5" s="168" t="s">
        <v>62</v>
      </c>
      <c r="H5" s="168"/>
    </row>
    <row r="6" spans="1:8" ht="25.5" customHeight="1" x14ac:dyDescent="0.2">
      <c r="A6" s="169" t="s">
        <v>0</v>
      </c>
      <c r="B6" s="170"/>
      <c r="C6" s="170"/>
      <c r="D6" s="170"/>
      <c r="E6" s="171"/>
      <c r="F6" s="74" t="s">
        <v>73</v>
      </c>
      <c r="G6" s="103" t="s">
        <v>74</v>
      </c>
      <c r="H6" s="172"/>
    </row>
    <row r="7" spans="1:8" ht="21" customHeight="1" x14ac:dyDescent="0.2">
      <c r="A7" s="173" t="s">
        <v>1</v>
      </c>
      <c r="B7" s="174"/>
      <c r="C7" s="175"/>
      <c r="D7" s="175"/>
      <c r="E7" s="176"/>
      <c r="F7" s="10">
        <f>Form!C5</f>
        <v>0.502</v>
      </c>
      <c r="G7" s="161">
        <f>Form!F5</f>
        <v>50.054999999999993</v>
      </c>
      <c r="H7" s="162"/>
    </row>
    <row r="8" spans="1:8" ht="21" customHeight="1" x14ac:dyDescent="0.2">
      <c r="A8" s="157" t="s">
        <v>2</v>
      </c>
      <c r="B8" s="158"/>
      <c r="C8" s="159" t="str">
        <f>Form!B31</f>
        <v>IQC POW (1) 060125</v>
      </c>
      <c r="D8" s="159"/>
      <c r="E8" s="160"/>
      <c r="F8" s="10" t="str">
        <f>Form!C6</f>
        <v>NA</v>
      </c>
      <c r="G8" s="161" t="str">
        <f>Form!F6</f>
        <v>NA</v>
      </c>
      <c r="H8" s="162"/>
    </row>
    <row r="9" spans="1:8" ht="21" customHeight="1" x14ac:dyDescent="0.2">
      <c r="A9" s="127" t="s">
        <v>3</v>
      </c>
      <c r="B9" s="128"/>
      <c r="C9" s="163"/>
      <c r="D9" s="163"/>
      <c r="E9" s="164"/>
      <c r="F9" s="62" t="str">
        <f>Form!C7</f>
        <v>NA</v>
      </c>
      <c r="G9" s="165" t="str">
        <f>Form!F7</f>
        <v>NA</v>
      </c>
      <c r="H9" s="166"/>
    </row>
    <row r="10" spans="1:8" ht="20.100000000000001" customHeight="1" x14ac:dyDescent="0.2">
      <c r="A10" s="89"/>
      <c r="B10" s="89"/>
      <c r="C10" s="90"/>
      <c r="D10" s="90"/>
      <c r="E10" s="90"/>
      <c r="F10" s="90"/>
      <c r="G10" s="90"/>
      <c r="H10" s="90"/>
    </row>
    <row r="11" spans="1:8" ht="33.75" customHeight="1" x14ac:dyDescent="0.2">
      <c r="A11" s="101"/>
      <c r="B11" s="91" t="s">
        <v>63</v>
      </c>
      <c r="C11" s="91"/>
      <c r="D11" s="93" t="s">
        <v>64</v>
      </c>
      <c r="E11" s="94"/>
      <c r="F11" s="103" t="s">
        <v>65</v>
      </c>
      <c r="G11" s="104"/>
      <c r="H11" s="105"/>
    </row>
    <row r="12" spans="1:8" ht="15" x14ac:dyDescent="0.2">
      <c r="A12" s="102"/>
      <c r="B12" s="92"/>
      <c r="C12" s="92"/>
      <c r="D12" s="95"/>
      <c r="E12" s="96"/>
      <c r="F12" s="2" t="s">
        <v>2</v>
      </c>
      <c r="G12" s="106" t="s">
        <v>13</v>
      </c>
      <c r="H12" s="107"/>
    </row>
    <row r="13" spans="1:8" ht="21.75" customHeight="1" x14ac:dyDescent="0.2">
      <c r="A13" s="61" t="s">
        <v>5</v>
      </c>
      <c r="B13" s="97">
        <v>2.5</v>
      </c>
      <c r="C13" s="98"/>
      <c r="D13" s="201">
        <v>7.5</v>
      </c>
      <c r="E13" s="202"/>
      <c r="F13" s="71" t="e">
        <f>IF(F8&lt;1, B13/F8,D13/F8)</f>
        <v>#VALUE!</v>
      </c>
      <c r="G13" s="108" t="e">
        <f>IF(F9&lt;1, B13/F9, D13/F9)</f>
        <v>#VALUE!</v>
      </c>
      <c r="H13" s="109"/>
    </row>
    <row r="14" spans="1:8" ht="21.95" customHeight="1" x14ac:dyDescent="0.2">
      <c r="A14" s="41" t="s">
        <v>6</v>
      </c>
      <c r="B14" s="145">
        <v>0.25</v>
      </c>
      <c r="C14" s="146"/>
      <c r="D14" s="203">
        <v>0.75</v>
      </c>
      <c r="E14" s="204"/>
      <c r="F14" s="71" t="e">
        <f>IF(F8&lt;1, B14/F8, D14/F8)</f>
        <v>#VALUE!</v>
      </c>
      <c r="G14" s="108" t="e">
        <f>IF(F9&lt;1, B14/F9, D14/F9)</f>
        <v>#VALUE!</v>
      </c>
      <c r="H14" s="109"/>
    </row>
    <row r="15" spans="1:8" ht="21.95" customHeight="1" x14ac:dyDescent="0.2">
      <c r="A15" s="41" t="s">
        <v>7</v>
      </c>
      <c r="B15" s="149">
        <v>5</v>
      </c>
      <c r="C15" s="150"/>
      <c r="D15" s="197">
        <v>15</v>
      </c>
      <c r="E15" s="198"/>
      <c r="F15" s="71" t="e">
        <f>IF(F8&lt;1, B15/F8, D15/F8)</f>
        <v>#VALUE!</v>
      </c>
      <c r="G15" s="108" t="e">
        <f>IF(F9&lt;1, B15/F9, D15/F9)</f>
        <v>#VALUE!</v>
      </c>
      <c r="H15" s="109"/>
    </row>
    <row r="16" spans="1:8" ht="21.95" customHeight="1" x14ac:dyDescent="0.2">
      <c r="A16" s="42" t="s">
        <v>8</v>
      </c>
      <c r="B16" s="153">
        <v>0.15</v>
      </c>
      <c r="C16" s="154"/>
      <c r="D16" s="199">
        <v>0.45</v>
      </c>
      <c r="E16" s="200"/>
      <c r="F16" s="72" t="e">
        <f>IF(F8&lt;1, B16/F8, D16/F8)</f>
        <v>#VALUE!</v>
      </c>
      <c r="G16" s="143" t="e">
        <f>IF(F9&lt;1, B16/F9, D16/F9)</f>
        <v>#VALUE!</v>
      </c>
      <c r="H16" s="144"/>
    </row>
    <row r="17" spans="1:8" ht="15" customHeight="1" x14ac:dyDescent="0.2">
      <c r="A17" s="43" t="s">
        <v>66</v>
      </c>
      <c r="B17" s="44"/>
      <c r="C17" s="44"/>
      <c r="D17" s="44"/>
      <c r="E17" s="44"/>
      <c r="F17" s="44"/>
      <c r="G17" s="44"/>
      <c r="H17" s="45"/>
    </row>
    <row r="18" spans="1:8" ht="18.75" customHeight="1" x14ac:dyDescent="0.25">
      <c r="A18" s="139" t="s">
        <v>19</v>
      </c>
      <c r="B18" s="140"/>
      <c r="C18" s="140"/>
      <c r="D18" s="140"/>
      <c r="E18" s="141" t="s">
        <v>18</v>
      </c>
      <c r="F18" s="142"/>
      <c r="G18" s="46" t="s">
        <v>67</v>
      </c>
      <c r="H18" s="47" t="str">
        <f>Form!I19</f>
        <v>Sila Pilih</v>
      </c>
    </row>
    <row r="19" spans="1:8" ht="18.75" customHeight="1" x14ac:dyDescent="0.25">
      <c r="A19" s="133" t="s">
        <v>20</v>
      </c>
      <c r="B19" s="134"/>
      <c r="C19" s="134"/>
      <c r="D19" s="134"/>
      <c r="E19" s="135" t="s">
        <v>18</v>
      </c>
      <c r="F19" s="135"/>
      <c r="G19" s="75"/>
      <c r="H19" s="8"/>
    </row>
    <row r="20" spans="1:8" ht="18.75" customHeight="1" x14ac:dyDescent="0.25">
      <c r="A20" s="133" t="s">
        <v>21</v>
      </c>
      <c r="B20" s="134"/>
      <c r="C20" s="134"/>
      <c r="D20" s="134"/>
      <c r="E20" s="135" t="s">
        <v>75</v>
      </c>
      <c r="F20" s="135"/>
      <c r="G20" s="75"/>
      <c r="H20" s="8"/>
    </row>
    <row r="21" spans="1:8" ht="18.75" customHeight="1" x14ac:dyDescent="0.25">
      <c r="A21" s="133" t="s">
        <v>22</v>
      </c>
      <c r="B21" s="134"/>
      <c r="C21" s="134"/>
      <c r="D21" s="134"/>
      <c r="E21" s="135" t="s">
        <v>18</v>
      </c>
      <c r="F21" s="135"/>
      <c r="G21" s="75"/>
      <c r="H21" s="8"/>
    </row>
    <row r="22" spans="1:8" ht="18.75" customHeight="1" x14ac:dyDescent="0.25">
      <c r="A22" s="133" t="s">
        <v>23</v>
      </c>
      <c r="B22" s="134"/>
      <c r="C22" s="134"/>
      <c r="D22" s="134"/>
      <c r="E22" s="135"/>
      <c r="F22" s="135"/>
      <c r="G22" s="75"/>
      <c r="H22" s="8"/>
    </row>
    <row r="23" spans="1:8" ht="18.75" customHeight="1" x14ac:dyDescent="0.25">
      <c r="A23" s="136" t="s">
        <v>24</v>
      </c>
      <c r="B23" s="137"/>
      <c r="C23" s="137"/>
      <c r="D23" s="137"/>
      <c r="E23" s="138" t="str">
        <f>Form!H8</f>
        <v>T4</v>
      </c>
      <c r="F23" s="138"/>
      <c r="G23" s="76"/>
      <c r="H23" s="9"/>
    </row>
    <row r="24" spans="1:8" ht="27" customHeight="1" x14ac:dyDescent="0.2">
      <c r="A24" s="51" t="s">
        <v>12</v>
      </c>
    </row>
    <row r="25" spans="1:8" s="3" customFormat="1" ht="21.6" customHeight="1" x14ac:dyDescent="0.2">
      <c r="A25" s="52" t="s">
        <v>16</v>
      </c>
      <c r="B25" s="4"/>
      <c r="C25" s="4"/>
      <c r="D25" s="4"/>
      <c r="E25" s="4"/>
      <c r="F25" s="20"/>
      <c r="G25" s="4"/>
      <c r="H25" s="21"/>
    </row>
    <row r="26" spans="1:8" s="3" customFormat="1" ht="21.6" customHeight="1" x14ac:dyDescent="0.2">
      <c r="A26" s="53"/>
      <c r="B26" s="5"/>
      <c r="C26" s="5"/>
      <c r="D26" s="54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22" t="s">
        <v>14</v>
      </c>
      <c r="B27" s="123"/>
      <c r="C27" s="123"/>
      <c r="D27" s="124" t="s">
        <v>10</v>
      </c>
      <c r="E27" s="124"/>
      <c r="F27" s="60" t="s">
        <v>17</v>
      </c>
      <c r="G27" s="125" t="s">
        <v>10</v>
      </c>
      <c r="H27" s="126"/>
    </row>
    <row r="28" spans="1:8" ht="56.25" customHeight="1" x14ac:dyDescent="0.2">
      <c r="A28" s="127" t="s">
        <v>70</v>
      </c>
      <c r="B28" s="128"/>
      <c r="C28" s="128"/>
      <c r="D28" s="129" t="s">
        <v>10</v>
      </c>
      <c r="E28" s="129"/>
      <c r="F28" s="130" t="s">
        <v>11</v>
      </c>
      <c r="G28" s="131"/>
      <c r="H28" s="132"/>
    </row>
    <row r="29" spans="1:8" ht="22.5" customHeight="1" x14ac:dyDescent="0.2">
      <c r="A29" s="110" t="s">
        <v>9</v>
      </c>
      <c r="B29" s="111"/>
      <c r="C29" s="111"/>
      <c r="D29" s="111"/>
      <c r="E29" s="112"/>
      <c r="F29" s="113" t="s">
        <v>4</v>
      </c>
      <c r="G29" s="114"/>
      <c r="H29" s="115"/>
    </row>
    <row r="30" spans="1:8" ht="15.75" x14ac:dyDescent="0.2">
      <c r="A30" s="116" t="str">
        <f>Form!B29</f>
        <v>AMIR / MAISARAH</v>
      </c>
      <c r="B30" s="117"/>
      <c r="C30" s="117"/>
      <c r="D30" s="118">
        <f>Form!B30</f>
        <v>45663</v>
      </c>
      <c r="E30" s="119"/>
      <c r="F30" s="1"/>
      <c r="G30" s="120"/>
      <c r="H30" s="121"/>
    </row>
  </sheetData>
  <mergeCells count="61"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  <mergeCell ref="A8:B8"/>
    <mergeCell ref="C8:E8"/>
    <mergeCell ref="G8:H8"/>
    <mergeCell ref="A9:B9"/>
    <mergeCell ref="C9:E9"/>
    <mergeCell ref="G9:H9"/>
    <mergeCell ref="A10:H10"/>
    <mergeCell ref="A11:A12"/>
    <mergeCell ref="B11:C12"/>
    <mergeCell ref="D11:E12"/>
    <mergeCell ref="F11:H11"/>
    <mergeCell ref="G12:H12"/>
    <mergeCell ref="B13:C13"/>
    <mergeCell ref="D13:E13"/>
    <mergeCell ref="G13:H13"/>
    <mergeCell ref="B14:C14"/>
    <mergeCell ref="D14:E14"/>
    <mergeCell ref="G14:H14"/>
    <mergeCell ref="B15:C15"/>
    <mergeCell ref="D15:E15"/>
    <mergeCell ref="G15:H15"/>
    <mergeCell ref="B16:C16"/>
    <mergeCell ref="D16:E16"/>
    <mergeCell ref="G16:H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</mergeCells>
  <conditionalFormatting sqref="E23:F23">
    <cfRule type="expression" dxfId="89" priority="10">
      <formula>OR(E23="Sila Pilih", E23="T1", E23="T2", E23="T3", E23="T4")</formula>
    </cfRule>
  </conditionalFormatting>
  <conditionalFormatting sqref="B13:C13">
    <cfRule type="expression" dxfId="88" priority="9">
      <formula>AND(F8&gt;0.1, F8&lt;1, F9&gt;0.1, F9&lt;1)</formula>
    </cfRule>
  </conditionalFormatting>
  <conditionalFormatting sqref="D13:E13">
    <cfRule type="expression" dxfId="87" priority="4">
      <formula>AND(F8&gt;1, F9&gt;1)</formula>
    </cfRule>
    <cfRule type="expression" dxfId="86" priority="8">
      <formula>CELL("ÄDDRESS")="D13"</formula>
    </cfRule>
  </conditionalFormatting>
  <conditionalFormatting sqref="B14:C14">
    <cfRule type="expression" dxfId="85" priority="7">
      <formula>AND(F8&gt;0.1, F8&lt;1, F9&gt;0.1, F9&lt;1)</formula>
    </cfRule>
  </conditionalFormatting>
  <conditionalFormatting sqref="B15:C15">
    <cfRule type="expression" dxfId="84" priority="6">
      <formula>AND(F8&gt;0.1, F8&lt;1, F9&gt;0.1, F9&lt;1)</formula>
    </cfRule>
  </conditionalFormatting>
  <conditionalFormatting sqref="B16:C16">
    <cfRule type="expression" dxfId="83" priority="5">
      <formula>AND(F8&gt;0.1, F8&lt;1, F9&gt;0.1, F9&lt;1)</formula>
    </cfRule>
  </conditionalFormatting>
  <conditionalFormatting sqref="D14:E14">
    <cfRule type="expression" dxfId="82" priority="3">
      <formula>AND(F8&gt;1, F9&gt;1)</formula>
    </cfRule>
  </conditionalFormatting>
  <conditionalFormatting sqref="D15:E15">
    <cfRule type="expression" dxfId="81" priority="2">
      <formula>AND(F8&gt;1, F9&gt;1)</formula>
    </cfRule>
  </conditionalFormatting>
  <conditionalFormatting sqref="D16:E16">
    <cfRule type="expression" dxfId="80" priority="1">
      <formula>AND(F8&gt;1, F9&gt;1)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3489" r:id="rId4" name="Check Box 1">
              <controlPr defaultSize="0" autoFill="0" autoLine="0" autoPict="0">
                <anchor moveWithCells="1">
                  <from>
                    <xdr:col>6</xdr:col>
                    <xdr:colOff>361950</xdr:colOff>
                    <xdr:row>2</xdr:row>
                    <xdr:rowOff>266700</xdr:rowOff>
                  </from>
                  <to>
                    <xdr:col>7</xdr:col>
                    <xdr:colOff>123825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0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295275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1" r:id="rId6" name="Check Box 3">
              <controlPr defaultSize="0" autoFill="0" autoLine="0" autoPict="0">
                <anchor moveWithCells="1">
                  <from>
                    <xdr:col>7</xdr:col>
                    <xdr:colOff>390525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2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3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4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5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3496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1FD41-F1BD-41BE-B16D-2C9C8764C26E}">
  <sheetPr codeName="Sheet17"/>
  <dimension ref="A1:H30"/>
  <sheetViews>
    <sheetView view="pageLayout" topLeftCell="A8" zoomScaleNormal="100" zoomScaleSheetLayoutView="100" workbookViewId="0">
      <selection activeCell="E21" sqref="E21:F21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80" t="s">
        <v>72</v>
      </c>
      <c r="B1" s="181"/>
      <c r="C1" s="181"/>
      <c r="D1" s="181"/>
      <c r="E1" s="181"/>
      <c r="F1" s="181"/>
      <c r="G1" s="181"/>
      <c r="H1" s="182"/>
    </row>
    <row r="2" spans="1:8" ht="18.95" customHeight="1" x14ac:dyDescent="0.2">
      <c r="A2" s="183" t="s">
        <v>25</v>
      </c>
      <c r="B2" s="184"/>
      <c r="C2" s="185"/>
      <c r="D2" s="186">
        <f>Form!B20</f>
        <v>0</v>
      </c>
      <c r="E2" s="186"/>
      <c r="F2" s="186"/>
      <c r="G2" s="186"/>
      <c r="H2" s="187"/>
    </row>
    <row r="3" spans="1:8" ht="24" customHeight="1" x14ac:dyDescent="0.2">
      <c r="A3" s="188" t="s">
        <v>26</v>
      </c>
      <c r="B3" s="189"/>
      <c r="C3" s="190"/>
      <c r="D3" s="194" t="str">
        <f>Form!G20</f>
        <v>Sila Pilih</v>
      </c>
      <c r="E3" s="195"/>
      <c r="F3" s="195"/>
      <c r="G3" s="195"/>
      <c r="H3" s="196"/>
    </row>
    <row r="4" spans="1:8" ht="19.899999999999999" customHeight="1" x14ac:dyDescent="0.2">
      <c r="A4" s="38" t="s">
        <v>61</v>
      </c>
      <c r="B4" s="39"/>
      <c r="C4" s="39"/>
      <c r="D4" s="40"/>
      <c r="E4" s="40"/>
      <c r="F4" s="178" t="s">
        <v>71</v>
      </c>
      <c r="G4" s="178"/>
      <c r="H4" s="179"/>
    </row>
    <row r="5" spans="1:8" ht="19.899999999999999" customHeight="1" x14ac:dyDescent="0.2">
      <c r="A5" s="177" t="s">
        <v>15</v>
      </c>
      <c r="B5" s="177"/>
      <c r="C5" s="177"/>
      <c r="D5" s="177"/>
      <c r="E5" s="167"/>
      <c r="F5" s="167"/>
      <c r="G5" s="168" t="s">
        <v>62</v>
      </c>
      <c r="H5" s="168"/>
    </row>
    <row r="6" spans="1:8" ht="25.5" customHeight="1" x14ac:dyDescent="0.2">
      <c r="A6" s="169" t="s">
        <v>0</v>
      </c>
      <c r="B6" s="170"/>
      <c r="C6" s="170"/>
      <c r="D6" s="170"/>
      <c r="E6" s="171"/>
      <c r="F6" s="74" t="s">
        <v>73</v>
      </c>
      <c r="G6" s="103" t="s">
        <v>74</v>
      </c>
      <c r="H6" s="172"/>
    </row>
    <row r="7" spans="1:8" ht="21" customHeight="1" x14ac:dyDescent="0.2">
      <c r="A7" s="173" t="s">
        <v>1</v>
      </c>
      <c r="B7" s="174"/>
      <c r="C7" s="175"/>
      <c r="D7" s="175"/>
      <c r="E7" s="176"/>
      <c r="F7" s="10">
        <f>Form!C5</f>
        <v>0.502</v>
      </c>
      <c r="G7" s="161">
        <f>Form!F5</f>
        <v>50.054999999999993</v>
      </c>
      <c r="H7" s="162"/>
    </row>
    <row r="8" spans="1:8" ht="21" customHeight="1" x14ac:dyDescent="0.2">
      <c r="A8" s="157" t="s">
        <v>2</v>
      </c>
      <c r="B8" s="158"/>
      <c r="C8" s="159" t="str">
        <f>Form!N20</f>
        <v/>
      </c>
      <c r="D8" s="159"/>
      <c r="E8" s="160"/>
      <c r="F8" s="10" t="str">
        <f>Form!C6</f>
        <v>NA</v>
      </c>
      <c r="G8" s="161" t="str">
        <f>Form!F6</f>
        <v>NA</v>
      </c>
      <c r="H8" s="162"/>
    </row>
    <row r="9" spans="1:8" ht="21" customHeight="1" x14ac:dyDescent="0.2">
      <c r="A9" s="127" t="s">
        <v>3</v>
      </c>
      <c r="B9" s="128"/>
      <c r="C9" s="163"/>
      <c r="D9" s="163"/>
      <c r="E9" s="164"/>
      <c r="F9" s="62" t="str">
        <f>Form!C7</f>
        <v>NA</v>
      </c>
      <c r="G9" s="165" t="str">
        <f>Form!F7</f>
        <v>NA</v>
      </c>
      <c r="H9" s="166"/>
    </row>
    <row r="10" spans="1:8" ht="20.100000000000001" customHeight="1" x14ac:dyDescent="0.2">
      <c r="A10" s="89"/>
      <c r="B10" s="89"/>
      <c r="C10" s="90"/>
      <c r="D10" s="90"/>
      <c r="E10" s="90"/>
      <c r="F10" s="90"/>
      <c r="G10" s="90"/>
      <c r="H10" s="90"/>
    </row>
    <row r="11" spans="1:8" ht="33.75" customHeight="1" x14ac:dyDescent="0.2">
      <c r="A11" s="101"/>
      <c r="B11" s="91" t="s">
        <v>63</v>
      </c>
      <c r="C11" s="91"/>
      <c r="D11" s="93" t="s">
        <v>64</v>
      </c>
      <c r="E11" s="94"/>
      <c r="F11" s="103" t="s">
        <v>65</v>
      </c>
      <c r="G11" s="104"/>
      <c r="H11" s="105"/>
    </row>
    <row r="12" spans="1:8" ht="15" x14ac:dyDescent="0.2">
      <c r="A12" s="102"/>
      <c r="B12" s="92"/>
      <c r="C12" s="92"/>
      <c r="D12" s="95"/>
      <c r="E12" s="96"/>
      <c r="F12" s="2" t="s">
        <v>2</v>
      </c>
      <c r="G12" s="106" t="s">
        <v>13</v>
      </c>
      <c r="H12" s="107"/>
    </row>
    <row r="13" spans="1:8" ht="21.75" customHeight="1" x14ac:dyDescent="0.2">
      <c r="A13" s="61" t="s">
        <v>5</v>
      </c>
      <c r="B13" s="97">
        <v>2.5</v>
      </c>
      <c r="C13" s="98"/>
      <c r="D13" s="201">
        <v>7.5</v>
      </c>
      <c r="E13" s="202"/>
      <c r="F13" s="71" t="e">
        <f>IF(F8&lt;1, B13/F8,D13/F8)</f>
        <v>#VALUE!</v>
      </c>
      <c r="G13" s="108" t="e">
        <f>IF(F9&lt;1, B13/F9, D13/F9)</f>
        <v>#VALUE!</v>
      </c>
      <c r="H13" s="109"/>
    </row>
    <row r="14" spans="1:8" ht="21.95" customHeight="1" x14ac:dyDescent="0.2">
      <c r="A14" s="41" t="s">
        <v>6</v>
      </c>
      <c r="B14" s="145">
        <v>0.25</v>
      </c>
      <c r="C14" s="146"/>
      <c r="D14" s="203">
        <v>0.75</v>
      </c>
      <c r="E14" s="204"/>
      <c r="F14" s="71" t="e">
        <f>IF(F8&lt;1, B14/F8, D14/F8)</f>
        <v>#VALUE!</v>
      </c>
      <c r="G14" s="108" t="e">
        <f>IF(F9&lt;1, B14/F9, D14/F9)</f>
        <v>#VALUE!</v>
      </c>
      <c r="H14" s="109"/>
    </row>
    <row r="15" spans="1:8" ht="21.95" customHeight="1" x14ac:dyDescent="0.2">
      <c r="A15" s="41" t="s">
        <v>7</v>
      </c>
      <c r="B15" s="149">
        <v>5</v>
      </c>
      <c r="C15" s="150"/>
      <c r="D15" s="197">
        <v>15</v>
      </c>
      <c r="E15" s="198"/>
      <c r="F15" s="71" t="e">
        <f>IF(F8&lt;1, B15/F8, D15/F8)</f>
        <v>#VALUE!</v>
      </c>
      <c r="G15" s="108" t="e">
        <f>IF(F9&lt;1, B15/F9, D15/F9)</f>
        <v>#VALUE!</v>
      </c>
      <c r="H15" s="109"/>
    </row>
    <row r="16" spans="1:8" ht="21.95" customHeight="1" x14ac:dyDescent="0.2">
      <c r="A16" s="42" t="s">
        <v>8</v>
      </c>
      <c r="B16" s="153">
        <v>0.15</v>
      </c>
      <c r="C16" s="154"/>
      <c r="D16" s="199">
        <v>0.45</v>
      </c>
      <c r="E16" s="200"/>
      <c r="F16" s="72" t="e">
        <f>IF(F8&lt;1, B16/F8, D16/F8)</f>
        <v>#VALUE!</v>
      </c>
      <c r="G16" s="143" t="e">
        <f>IF(F9&lt;1, B16/F9, D16/F9)</f>
        <v>#VALUE!</v>
      </c>
      <c r="H16" s="144"/>
    </row>
    <row r="17" spans="1:8" ht="15" customHeight="1" x14ac:dyDescent="0.2">
      <c r="A17" s="43" t="s">
        <v>66</v>
      </c>
      <c r="B17" s="44"/>
      <c r="C17" s="44"/>
      <c r="D17" s="44"/>
      <c r="E17" s="44"/>
      <c r="F17" s="44"/>
      <c r="G17" s="44"/>
      <c r="H17" s="45"/>
    </row>
    <row r="18" spans="1:8" ht="18.75" customHeight="1" x14ac:dyDescent="0.25">
      <c r="A18" s="139" t="s">
        <v>19</v>
      </c>
      <c r="B18" s="140"/>
      <c r="C18" s="140"/>
      <c r="D18" s="140"/>
      <c r="E18" s="141" t="s">
        <v>18</v>
      </c>
      <c r="F18" s="142"/>
      <c r="G18" s="46" t="s">
        <v>67</v>
      </c>
      <c r="H18" s="47" t="str">
        <f>Form!I20</f>
        <v>Sila Pilih</v>
      </c>
    </row>
    <row r="19" spans="1:8" ht="18.75" customHeight="1" x14ac:dyDescent="0.25">
      <c r="A19" s="133" t="s">
        <v>20</v>
      </c>
      <c r="B19" s="134"/>
      <c r="C19" s="134"/>
      <c r="D19" s="134"/>
      <c r="E19" s="135" t="s">
        <v>18</v>
      </c>
      <c r="F19" s="135"/>
      <c r="G19" s="75"/>
      <c r="H19" s="8"/>
    </row>
    <row r="20" spans="1:8" ht="18.75" customHeight="1" x14ac:dyDescent="0.25">
      <c r="A20" s="133" t="s">
        <v>21</v>
      </c>
      <c r="B20" s="134"/>
      <c r="C20" s="134"/>
      <c r="D20" s="134"/>
      <c r="E20" s="135" t="s">
        <v>75</v>
      </c>
      <c r="F20" s="135"/>
      <c r="G20" s="75"/>
      <c r="H20" s="8"/>
    </row>
    <row r="21" spans="1:8" ht="18.75" customHeight="1" x14ac:dyDescent="0.25">
      <c r="A21" s="133" t="s">
        <v>22</v>
      </c>
      <c r="B21" s="134"/>
      <c r="C21" s="134"/>
      <c r="D21" s="134"/>
      <c r="E21" s="135" t="s">
        <v>18</v>
      </c>
      <c r="F21" s="135"/>
      <c r="G21" s="75"/>
      <c r="H21" s="8"/>
    </row>
    <row r="22" spans="1:8" ht="18.75" customHeight="1" x14ac:dyDescent="0.25">
      <c r="A22" s="133" t="s">
        <v>23</v>
      </c>
      <c r="B22" s="134"/>
      <c r="C22" s="134"/>
      <c r="D22" s="134"/>
      <c r="E22" s="135"/>
      <c r="F22" s="135"/>
      <c r="G22" s="75"/>
      <c r="H22" s="8"/>
    </row>
    <row r="23" spans="1:8" ht="18.75" customHeight="1" x14ac:dyDescent="0.25">
      <c r="A23" s="136" t="s">
        <v>24</v>
      </c>
      <c r="B23" s="137"/>
      <c r="C23" s="137"/>
      <c r="D23" s="137"/>
      <c r="E23" s="138" t="str">
        <f>Form!H8</f>
        <v>T4</v>
      </c>
      <c r="F23" s="138"/>
      <c r="G23" s="76"/>
      <c r="H23" s="9"/>
    </row>
    <row r="24" spans="1:8" ht="27" customHeight="1" x14ac:dyDescent="0.2">
      <c r="A24" s="51" t="s">
        <v>12</v>
      </c>
    </row>
    <row r="25" spans="1:8" s="3" customFormat="1" ht="21.6" customHeight="1" x14ac:dyDescent="0.2">
      <c r="A25" s="52" t="s">
        <v>16</v>
      </c>
      <c r="B25" s="4"/>
      <c r="C25" s="4"/>
      <c r="D25" s="4"/>
      <c r="E25" s="4"/>
      <c r="F25" s="20"/>
      <c r="G25" s="4"/>
      <c r="H25" s="21"/>
    </row>
    <row r="26" spans="1:8" s="3" customFormat="1" ht="21.6" customHeight="1" x14ac:dyDescent="0.2">
      <c r="A26" s="53"/>
      <c r="B26" s="5"/>
      <c r="C26" s="5"/>
      <c r="D26" s="54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22" t="s">
        <v>14</v>
      </c>
      <c r="B27" s="123"/>
      <c r="C27" s="123"/>
      <c r="D27" s="124" t="s">
        <v>10</v>
      </c>
      <c r="E27" s="124"/>
      <c r="F27" s="60" t="s">
        <v>17</v>
      </c>
      <c r="G27" s="125" t="s">
        <v>10</v>
      </c>
      <c r="H27" s="126"/>
    </row>
    <row r="28" spans="1:8" ht="56.25" customHeight="1" x14ac:dyDescent="0.2">
      <c r="A28" s="127" t="s">
        <v>70</v>
      </c>
      <c r="B28" s="128"/>
      <c r="C28" s="128"/>
      <c r="D28" s="129" t="s">
        <v>10</v>
      </c>
      <c r="E28" s="129"/>
      <c r="F28" s="130" t="s">
        <v>11</v>
      </c>
      <c r="G28" s="131"/>
      <c r="H28" s="132"/>
    </row>
    <row r="29" spans="1:8" ht="22.5" customHeight="1" x14ac:dyDescent="0.2">
      <c r="A29" s="110" t="s">
        <v>9</v>
      </c>
      <c r="B29" s="111"/>
      <c r="C29" s="111"/>
      <c r="D29" s="111"/>
      <c r="E29" s="112"/>
      <c r="F29" s="113" t="s">
        <v>4</v>
      </c>
      <c r="G29" s="114"/>
      <c r="H29" s="115"/>
    </row>
    <row r="30" spans="1:8" ht="15.75" x14ac:dyDescent="0.2">
      <c r="A30" s="116" t="str">
        <f>Form!B29</f>
        <v>AMIR / MAISARAH</v>
      </c>
      <c r="B30" s="117"/>
      <c r="C30" s="117"/>
      <c r="D30" s="118">
        <f>Form!B30</f>
        <v>45663</v>
      </c>
      <c r="E30" s="119"/>
      <c r="F30" s="1"/>
      <c r="G30" s="120"/>
      <c r="H30" s="121"/>
    </row>
  </sheetData>
  <mergeCells count="61"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  <mergeCell ref="A8:B8"/>
    <mergeCell ref="C8:E8"/>
    <mergeCell ref="G8:H8"/>
    <mergeCell ref="A9:B9"/>
    <mergeCell ref="C9:E9"/>
    <mergeCell ref="G9:H9"/>
    <mergeCell ref="A10:H10"/>
    <mergeCell ref="A11:A12"/>
    <mergeCell ref="B11:C12"/>
    <mergeCell ref="D11:E12"/>
    <mergeCell ref="F11:H11"/>
    <mergeCell ref="G12:H12"/>
    <mergeCell ref="B13:C13"/>
    <mergeCell ref="D13:E13"/>
    <mergeCell ref="G13:H13"/>
    <mergeCell ref="B14:C14"/>
    <mergeCell ref="D14:E14"/>
    <mergeCell ref="G14:H14"/>
    <mergeCell ref="B15:C15"/>
    <mergeCell ref="D15:E15"/>
    <mergeCell ref="G15:H15"/>
    <mergeCell ref="B16:C16"/>
    <mergeCell ref="D16:E16"/>
    <mergeCell ref="G16:H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</mergeCells>
  <conditionalFormatting sqref="E23:F23">
    <cfRule type="expression" dxfId="79" priority="10">
      <formula>OR(E23="Sila Pilih", E23="T1", E23="T2", E23="T3", E23="T4")</formula>
    </cfRule>
  </conditionalFormatting>
  <conditionalFormatting sqref="B13:C13">
    <cfRule type="expression" dxfId="78" priority="9">
      <formula>AND(F8&gt;0.1, F8&lt;1, F9&gt;0.1, F9&lt;1)</formula>
    </cfRule>
  </conditionalFormatting>
  <conditionalFormatting sqref="D13:E13">
    <cfRule type="expression" dxfId="77" priority="4">
      <formula>AND(F8&gt;1, F9&gt;1)</formula>
    </cfRule>
    <cfRule type="expression" dxfId="76" priority="8">
      <formula>CELL("ÄDDRESS")="D13"</formula>
    </cfRule>
  </conditionalFormatting>
  <conditionalFormatting sqref="B14:C14">
    <cfRule type="expression" dxfId="75" priority="7">
      <formula>AND(F8&gt;0.1, F8&lt;1, F9&gt;0.1, F9&lt;1)</formula>
    </cfRule>
  </conditionalFormatting>
  <conditionalFormatting sqref="B15:C15">
    <cfRule type="expression" dxfId="74" priority="6">
      <formula>AND(F8&gt;0.1, F8&lt;1, F9&gt;0.1, F9&lt;1)</formula>
    </cfRule>
  </conditionalFormatting>
  <conditionalFormatting sqref="B16:C16">
    <cfRule type="expression" dxfId="73" priority="5">
      <formula>AND(F8&gt;0.1, F8&lt;1, F9&gt;0.1, F9&lt;1)</formula>
    </cfRule>
  </conditionalFormatting>
  <conditionalFormatting sqref="D14:E14">
    <cfRule type="expression" dxfId="72" priority="3">
      <formula>AND(F8&gt;1, F9&gt;1)</formula>
    </cfRule>
  </conditionalFormatting>
  <conditionalFormatting sqref="D15:E15">
    <cfRule type="expression" dxfId="71" priority="2">
      <formula>AND(F8&gt;1, F9&gt;1)</formula>
    </cfRule>
  </conditionalFormatting>
  <conditionalFormatting sqref="D16:E16">
    <cfRule type="expression" dxfId="70" priority="1">
      <formula>AND(F8&gt;1, F9&gt;1)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4513" r:id="rId4" name="Check Box 1">
              <controlPr defaultSize="0" autoFill="0" autoLine="0" autoPict="0">
                <anchor moveWithCells="1">
                  <from>
                    <xdr:col>6</xdr:col>
                    <xdr:colOff>361950</xdr:colOff>
                    <xdr:row>2</xdr:row>
                    <xdr:rowOff>266700</xdr:rowOff>
                  </from>
                  <to>
                    <xdr:col>7</xdr:col>
                    <xdr:colOff>123825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4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295275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5" r:id="rId6" name="Check Box 3">
              <controlPr defaultSize="0" autoFill="0" autoLine="0" autoPict="0">
                <anchor moveWithCells="1">
                  <from>
                    <xdr:col>7</xdr:col>
                    <xdr:colOff>390525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6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7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8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19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4520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0BA95-7828-4AB7-9B83-81A4D920BF66}">
  <sheetPr codeName="Sheet18"/>
  <dimension ref="A1:H30"/>
  <sheetViews>
    <sheetView view="pageLayout" topLeftCell="A13" zoomScaleNormal="100" zoomScaleSheetLayoutView="100" workbookViewId="0">
      <selection activeCell="H19" sqref="H19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80" t="s">
        <v>72</v>
      </c>
      <c r="B1" s="181"/>
      <c r="C1" s="181"/>
      <c r="D1" s="181"/>
      <c r="E1" s="181"/>
      <c r="F1" s="181"/>
      <c r="G1" s="181"/>
      <c r="H1" s="182"/>
    </row>
    <row r="2" spans="1:8" ht="18.95" customHeight="1" x14ac:dyDescent="0.2">
      <c r="A2" s="183" t="s">
        <v>25</v>
      </c>
      <c r="B2" s="184"/>
      <c r="C2" s="185"/>
      <c r="D2" s="186">
        <f>Form!B21</f>
        <v>0</v>
      </c>
      <c r="E2" s="186"/>
      <c r="F2" s="186"/>
      <c r="G2" s="186"/>
      <c r="H2" s="187"/>
    </row>
    <row r="3" spans="1:8" ht="24" customHeight="1" x14ac:dyDescent="0.2">
      <c r="A3" s="188" t="s">
        <v>26</v>
      </c>
      <c r="B3" s="189"/>
      <c r="C3" s="190"/>
      <c r="D3" s="194" t="str">
        <f>Form!G21</f>
        <v>Sila Pilih</v>
      </c>
      <c r="E3" s="195"/>
      <c r="F3" s="195"/>
      <c r="G3" s="195"/>
      <c r="H3" s="196"/>
    </row>
    <row r="4" spans="1:8" ht="19.899999999999999" customHeight="1" x14ac:dyDescent="0.2">
      <c r="A4" s="38" t="s">
        <v>61</v>
      </c>
      <c r="B4" s="39"/>
      <c r="C4" s="39"/>
      <c r="D4" s="40"/>
      <c r="E4" s="40"/>
      <c r="F4" s="178" t="s">
        <v>71</v>
      </c>
      <c r="G4" s="178"/>
      <c r="H4" s="179"/>
    </row>
    <row r="5" spans="1:8" ht="19.899999999999999" customHeight="1" x14ac:dyDescent="0.2">
      <c r="A5" s="177" t="s">
        <v>15</v>
      </c>
      <c r="B5" s="177"/>
      <c r="C5" s="177"/>
      <c r="D5" s="177"/>
      <c r="E5" s="167"/>
      <c r="F5" s="167"/>
      <c r="G5" s="168" t="s">
        <v>62</v>
      </c>
      <c r="H5" s="168"/>
    </row>
    <row r="6" spans="1:8" ht="25.5" customHeight="1" x14ac:dyDescent="0.2">
      <c r="A6" s="169" t="s">
        <v>0</v>
      </c>
      <c r="B6" s="170"/>
      <c r="C6" s="170"/>
      <c r="D6" s="170"/>
      <c r="E6" s="171"/>
      <c r="F6" s="74" t="s">
        <v>73</v>
      </c>
      <c r="G6" s="103" t="s">
        <v>74</v>
      </c>
      <c r="H6" s="172"/>
    </row>
    <row r="7" spans="1:8" ht="21" customHeight="1" x14ac:dyDescent="0.2">
      <c r="A7" s="173" t="s">
        <v>1</v>
      </c>
      <c r="B7" s="174"/>
      <c r="C7" s="175"/>
      <c r="D7" s="175"/>
      <c r="E7" s="176"/>
      <c r="F7" s="10">
        <f>Form!C5</f>
        <v>0.502</v>
      </c>
      <c r="G7" s="161">
        <f>Form!F5</f>
        <v>50.054999999999993</v>
      </c>
      <c r="H7" s="162"/>
    </row>
    <row r="8" spans="1:8" ht="21" customHeight="1" x14ac:dyDescent="0.2">
      <c r="A8" s="157" t="s">
        <v>2</v>
      </c>
      <c r="B8" s="158"/>
      <c r="C8" s="159" t="str">
        <f>Form!B31</f>
        <v>IQC POW (1) 060125</v>
      </c>
      <c r="D8" s="159"/>
      <c r="E8" s="160"/>
      <c r="F8" s="10" t="str">
        <f>Form!C6</f>
        <v>NA</v>
      </c>
      <c r="G8" s="161" t="str">
        <f>Form!F6</f>
        <v>NA</v>
      </c>
      <c r="H8" s="162"/>
    </row>
    <row r="9" spans="1:8" ht="21" customHeight="1" x14ac:dyDescent="0.2">
      <c r="A9" s="127" t="s">
        <v>3</v>
      </c>
      <c r="B9" s="128"/>
      <c r="C9" s="163"/>
      <c r="D9" s="163"/>
      <c r="E9" s="164"/>
      <c r="F9" s="62" t="str">
        <f>Form!C7</f>
        <v>NA</v>
      </c>
      <c r="G9" s="165" t="str">
        <f>Form!F7</f>
        <v>NA</v>
      </c>
      <c r="H9" s="166"/>
    </row>
    <row r="10" spans="1:8" ht="20.100000000000001" customHeight="1" x14ac:dyDescent="0.2">
      <c r="A10" s="89"/>
      <c r="B10" s="89"/>
      <c r="C10" s="90"/>
      <c r="D10" s="90"/>
      <c r="E10" s="90"/>
      <c r="F10" s="90"/>
      <c r="G10" s="90"/>
      <c r="H10" s="90"/>
    </row>
    <row r="11" spans="1:8" ht="33.75" customHeight="1" x14ac:dyDescent="0.2">
      <c r="A11" s="101"/>
      <c r="B11" s="91" t="s">
        <v>63</v>
      </c>
      <c r="C11" s="91"/>
      <c r="D11" s="93" t="s">
        <v>64</v>
      </c>
      <c r="E11" s="94"/>
      <c r="F11" s="103" t="s">
        <v>65</v>
      </c>
      <c r="G11" s="104"/>
      <c r="H11" s="105"/>
    </row>
    <row r="12" spans="1:8" ht="15" x14ac:dyDescent="0.2">
      <c r="A12" s="102"/>
      <c r="B12" s="92"/>
      <c r="C12" s="92"/>
      <c r="D12" s="95"/>
      <c r="E12" s="96"/>
      <c r="F12" s="2" t="s">
        <v>2</v>
      </c>
      <c r="G12" s="106" t="s">
        <v>13</v>
      </c>
      <c r="H12" s="107"/>
    </row>
    <row r="13" spans="1:8" ht="21.75" customHeight="1" x14ac:dyDescent="0.2">
      <c r="A13" s="61" t="s">
        <v>5</v>
      </c>
      <c r="B13" s="97">
        <v>2.5</v>
      </c>
      <c r="C13" s="98"/>
      <c r="D13" s="201">
        <v>7.5</v>
      </c>
      <c r="E13" s="202"/>
      <c r="F13" s="71" t="e">
        <f>IF(F8&lt;1, B13/F8,D13/F8)</f>
        <v>#VALUE!</v>
      </c>
      <c r="G13" s="108" t="e">
        <f>IF(F9&lt;1, B13/F9, D13/F9)</f>
        <v>#VALUE!</v>
      </c>
      <c r="H13" s="109"/>
    </row>
    <row r="14" spans="1:8" ht="21.95" customHeight="1" x14ac:dyDescent="0.2">
      <c r="A14" s="41" t="s">
        <v>6</v>
      </c>
      <c r="B14" s="145">
        <v>0.25</v>
      </c>
      <c r="C14" s="146"/>
      <c r="D14" s="203">
        <v>0.75</v>
      </c>
      <c r="E14" s="204"/>
      <c r="F14" s="71" t="e">
        <f>IF(F8&lt;1, B14/F8, D14/F8)</f>
        <v>#VALUE!</v>
      </c>
      <c r="G14" s="108" t="e">
        <f>IF(F9&lt;1, B14/F9, D14/F9)</f>
        <v>#VALUE!</v>
      </c>
      <c r="H14" s="109"/>
    </row>
    <row r="15" spans="1:8" ht="21.95" customHeight="1" x14ac:dyDescent="0.2">
      <c r="A15" s="41" t="s">
        <v>7</v>
      </c>
      <c r="B15" s="149">
        <v>5</v>
      </c>
      <c r="C15" s="150"/>
      <c r="D15" s="197">
        <v>15</v>
      </c>
      <c r="E15" s="198"/>
      <c r="F15" s="71" t="e">
        <f>IF(F8&lt;1, B15/F8, D15/F8)</f>
        <v>#VALUE!</v>
      </c>
      <c r="G15" s="108" t="e">
        <f>IF(F9&lt;1, B15/F9, D15/F9)</f>
        <v>#VALUE!</v>
      </c>
      <c r="H15" s="109"/>
    </row>
    <row r="16" spans="1:8" ht="21.95" customHeight="1" x14ac:dyDescent="0.2">
      <c r="A16" s="42" t="s">
        <v>8</v>
      </c>
      <c r="B16" s="153">
        <v>0.15</v>
      </c>
      <c r="C16" s="154"/>
      <c r="D16" s="199">
        <v>0.45</v>
      </c>
      <c r="E16" s="200"/>
      <c r="F16" s="72" t="e">
        <f>IF(F8&lt;1, B16/F8, D16/F8)</f>
        <v>#VALUE!</v>
      </c>
      <c r="G16" s="143" t="e">
        <f>IF(F9&lt;1, B16/F9, D16/F9)</f>
        <v>#VALUE!</v>
      </c>
      <c r="H16" s="144"/>
    </row>
    <row r="17" spans="1:8" ht="15" customHeight="1" x14ac:dyDescent="0.2">
      <c r="A17" s="43" t="s">
        <v>66</v>
      </c>
      <c r="B17" s="44"/>
      <c r="C17" s="44"/>
      <c r="D17" s="44"/>
      <c r="E17" s="44"/>
      <c r="F17" s="44"/>
      <c r="G17" s="44"/>
      <c r="H17" s="45"/>
    </row>
    <row r="18" spans="1:8" ht="18.75" customHeight="1" x14ac:dyDescent="0.25">
      <c r="A18" s="139" t="s">
        <v>19</v>
      </c>
      <c r="B18" s="140"/>
      <c r="C18" s="140"/>
      <c r="D18" s="140"/>
      <c r="E18" s="141" t="s">
        <v>18</v>
      </c>
      <c r="F18" s="142"/>
      <c r="G18" s="46" t="s">
        <v>67</v>
      </c>
      <c r="H18" s="47" t="str">
        <f>Form!I21</f>
        <v>Sila Pilih</v>
      </c>
    </row>
    <row r="19" spans="1:8" ht="18.75" customHeight="1" x14ac:dyDescent="0.25">
      <c r="A19" s="133" t="s">
        <v>20</v>
      </c>
      <c r="B19" s="134"/>
      <c r="C19" s="134"/>
      <c r="D19" s="134"/>
      <c r="E19" s="135" t="s">
        <v>18</v>
      </c>
      <c r="F19" s="135"/>
      <c r="G19" s="75"/>
      <c r="H19" s="8"/>
    </row>
    <row r="20" spans="1:8" ht="18.75" customHeight="1" x14ac:dyDescent="0.25">
      <c r="A20" s="133" t="s">
        <v>21</v>
      </c>
      <c r="B20" s="134"/>
      <c r="C20" s="134"/>
      <c r="D20" s="134"/>
      <c r="E20" s="135" t="s">
        <v>75</v>
      </c>
      <c r="F20" s="135"/>
      <c r="G20" s="75"/>
      <c r="H20" s="8"/>
    </row>
    <row r="21" spans="1:8" ht="18.75" customHeight="1" x14ac:dyDescent="0.25">
      <c r="A21" s="133" t="s">
        <v>22</v>
      </c>
      <c r="B21" s="134"/>
      <c r="C21" s="134"/>
      <c r="D21" s="134"/>
      <c r="E21" s="135" t="s">
        <v>18</v>
      </c>
      <c r="F21" s="135"/>
      <c r="G21" s="75"/>
      <c r="H21" s="8"/>
    </row>
    <row r="22" spans="1:8" ht="18.75" customHeight="1" x14ac:dyDescent="0.25">
      <c r="A22" s="133" t="s">
        <v>23</v>
      </c>
      <c r="B22" s="134"/>
      <c r="C22" s="134"/>
      <c r="D22" s="134"/>
      <c r="E22" s="135"/>
      <c r="F22" s="135"/>
      <c r="G22" s="75"/>
      <c r="H22" s="8"/>
    </row>
    <row r="23" spans="1:8" ht="18.75" customHeight="1" x14ac:dyDescent="0.25">
      <c r="A23" s="136" t="s">
        <v>24</v>
      </c>
      <c r="B23" s="137"/>
      <c r="C23" s="137"/>
      <c r="D23" s="137"/>
      <c r="E23" s="138" t="str">
        <f>Form!H8</f>
        <v>T4</v>
      </c>
      <c r="F23" s="138"/>
      <c r="G23" s="76"/>
      <c r="H23" s="9"/>
    </row>
    <row r="24" spans="1:8" ht="27" customHeight="1" x14ac:dyDescent="0.2">
      <c r="A24" s="51" t="s">
        <v>12</v>
      </c>
    </row>
    <row r="25" spans="1:8" s="3" customFormat="1" ht="21.6" customHeight="1" x14ac:dyDescent="0.2">
      <c r="A25" s="52" t="s">
        <v>16</v>
      </c>
      <c r="B25" s="4"/>
      <c r="C25" s="4"/>
      <c r="D25" s="4"/>
      <c r="E25" s="4"/>
      <c r="F25" s="20"/>
      <c r="G25" s="4"/>
      <c r="H25" s="21"/>
    </row>
    <row r="26" spans="1:8" s="3" customFormat="1" ht="21.6" customHeight="1" x14ac:dyDescent="0.2">
      <c r="A26" s="53"/>
      <c r="B26" s="5"/>
      <c r="C26" s="5"/>
      <c r="D26" s="54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22" t="s">
        <v>14</v>
      </c>
      <c r="B27" s="123"/>
      <c r="C27" s="123"/>
      <c r="D27" s="124" t="s">
        <v>10</v>
      </c>
      <c r="E27" s="124"/>
      <c r="F27" s="60" t="s">
        <v>17</v>
      </c>
      <c r="G27" s="125" t="s">
        <v>10</v>
      </c>
      <c r="H27" s="126"/>
    </row>
    <row r="28" spans="1:8" ht="56.25" customHeight="1" x14ac:dyDescent="0.2">
      <c r="A28" s="127" t="s">
        <v>70</v>
      </c>
      <c r="B28" s="128"/>
      <c r="C28" s="128"/>
      <c r="D28" s="129" t="s">
        <v>10</v>
      </c>
      <c r="E28" s="129"/>
      <c r="F28" s="130" t="s">
        <v>11</v>
      </c>
      <c r="G28" s="131"/>
      <c r="H28" s="132"/>
    </row>
    <row r="29" spans="1:8" ht="22.5" customHeight="1" x14ac:dyDescent="0.2">
      <c r="A29" s="110" t="s">
        <v>9</v>
      </c>
      <c r="B29" s="111"/>
      <c r="C29" s="111"/>
      <c r="D29" s="111"/>
      <c r="E29" s="112"/>
      <c r="F29" s="113" t="s">
        <v>4</v>
      </c>
      <c r="G29" s="114"/>
      <c r="H29" s="115"/>
    </row>
    <row r="30" spans="1:8" ht="15.75" x14ac:dyDescent="0.2">
      <c r="A30" s="116" t="str">
        <f>Form!B29</f>
        <v>AMIR / MAISARAH</v>
      </c>
      <c r="B30" s="117"/>
      <c r="C30" s="117"/>
      <c r="D30" s="118">
        <f>Form!B30</f>
        <v>45663</v>
      </c>
      <c r="E30" s="119"/>
      <c r="F30" s="1"/>
      <c r="G30" s="120"/>
      <c r="H30" s="121"/>
    </row>
  </sheetData>
  <mergeCells count="61"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  <mergeCell ref="A8:B8"/>
    <mergeCell ref="C8:E8"/>
    <mergeCell ref="G8:H8"/>
    <mergeCell ref="A9:B9"/>
    <mergeCell ref="C9:E9"/>
    <mergeCell ref="G9:H9"/>
    <mergeCell ref="A10:H10"/>
    <mergeCell ref="A11:A12"/>
    <mergeCell ref="B11:C12"/>
    <mergeCell ref="D11:E12"/>
    <mergeCell ref="F11:H11"/>
    <mergeCell ref="G12:H12"/>
    <mergeCell ref="B13:C13"/>
    <mergeCell ref="D13:E13"/>
    <mergeCell ref="G13:H13"/>
    <mergeCell ref="B14:C14"/>
    <mergeCell ref="D14:E14"/>
    <mergeCell ref="G14:H14"/>
    <mergeCell ref="B15:C15"/>
    <mergeCell ref="D15:E15"/>
    <mergeCell ref="G15:H15"/>
    <mergeCell ref="B16:C16"/>
    <mergeCell ref="D16:E16"/>
    <mergeCell ref="G16:H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</mergeCells>
  <conditionalFormatting sqref="E23:F23">
    <cfRule type="expression" dxfId="69" priority="10">
      <formula>OR(E23="Sila Pilih", E23="T1", E23="T2", E23="T3", E23="T4")</formula>
    </cfRule>
  </conditionalFormatting>
  <conditionalFormatting sqref="B13:C13">
    <cfRule type="expression" dxfId="68" priority="9">
      <formula>AND(F8&gt;0.1, F8&lt;1, F9&gt;0.1, F9&lt;1)</formula>
    </cfRule>
  </conditionalFormatting>
  <conditionalFormatting sqref="D13:E13">
    <cfRule type="expression" dxfId="67" priority="4">
      <formula>AND(F8&gt;1, F9&gt;1)</formula>
    </cfRule>
    <cfRule type="expression" dxfId="66" priority="8">
      <formula>CELL("ÄDDRESS")="D13"</formula>
    </cfRule>
  </conditionalFormatting>
  <conditionalFormatting sqref="B14:C14">
    <cfRule type="expression" dxfId="65" priority="7">
      <formula>AND(F8&gt;0.1, F8&lt;1, F9&gt;0.1, F9&lt;1)</formula>
    </cfRule>
  </conditionalFormatting>
  <conditionalFormatting sqref="B15:C15">
    <cfRule type="expression" dxfId="64" priority="6">
      <formula>AND(F8&gt;0.1, F8&lt;1, F9&gt;0.1, F9&lt;1)</formula>
    </cfRule>
  </conditionalFormatting>
  <conditionalFormatting sqref="B16:C16">
    <cfRule type="expression" dxfId="63" priority="5">
      <formula>AND(F8&gt;0.1, F8&lt;1, F9&gt;0.1, F9&lt;1)</formula>
    </cfRule>
  </conditionalFormatting>
  <conditionalFormatting sqref="D14:E14">
    <cfRule type="expression" dxfId="62" priority="3">
      <formula>AND(F8&gt;1, F9&gt;1)</formula>
    </cfRule>
  </conditionalFormatting>
  <conditionalFormatting sqref="D15:E15">
    <cfRule type="expression" dxfId="61" priority="2">
      <formula>AND(F8&gt;1, F9&gt;1)</formula>
    </cfRule>
  </conditionalFormatting>
  <conditionalFormatting sqref="D16:E16">
    <cfRule type="expression" dxfId="60" priority="1">
      <formula>AND(F8&gt;1, F9&gt;1)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5537" r:id="rId4" name="Check Box 1">
              <controlPr defaultSize="0" autoFill="0" autoLine="0" autoPict="0">
                <anchor moveWithCells="1">
                  <from>
                    <xdr:col>6</xdr:col>
                    <xdr:colOff>361950</xdr:colOff>
                    <xdr:row>2</xdr:row>
                    <xdr:rowOff>266700</xdr:rowOff>
                  </from>
                  <to>
                    <xdr:col>7</xdr:col>
                    <xdr:colOff>123825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38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295275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39" r:id="rId6" name="Check Box 3">
              <controlPr defaultSize="0" autoFill="0" autoLine="0" autoPict="0">
                <anchor moveWithCells="1">
                  <from>
                    <xdr:col>7</xdr:col>
                    <xdr:colOff>390525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0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1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2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3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5544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E14AF-1F7F-4275-9443-0DACFC221D8F}">
  <sheetPr codeName="Sheet19"/>
  <dimension ref="A1:H30"/>
  <sheetViews>
    <sheetView view="pageLayout" topLeftCell="A10" zoomScaleNormal="100" zoomScaleSheetLayoutView="100" workbookViewId="0">
      <selection activeCell="H19" sqref="H19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80" t="s">
        <v>72</v>
      </c>
      <c r="B1" s="181"/>
      <c r="C1" s="181"/>
      <c r="D1" s="181"/>
      <c r="E1" s="181"/>
      <c r="F1" s="181"/>
      <c r="G1" s="181"/>
      <c r="H1" s="182"/>
    </row>
    <row r="2" spans="1:8" ht="18.95" customHeight="1" x14ac:dyDescent="0.2">
      <c r="A2" s="183" t="s">
        <v>25</v>
      </c>
      <c r="B2" s="184"/>
      <c r="C2" s="185"/>
      <c r="D2" s="186">
        <f>Form!B22</f>
        <v>0</v>
      </c>
      <c r="E2" s="186"/>
      <c r="F2" s="186"/>
      <c r="G2" s="186"/>
      <c r="H2" s="187"/>
    </row>
    <row r="3" spans="1:8" ht="24" customHeight="1" x14ac:dyDescent="0.2">
      <c r="A3" s="188" t="s">
        <v>26</v>
      </c>
      <c r="B3" s="189"/>
      <c r="C3" s="190"/>
      <c r="D3" s="194" t="str">
        <f>Form!G22</f>
        <v>Sila Pilih</v>
      </c>
      <c r="E3" s="195"/>
      <c r="F3" s="195"/>
      <c r="G3" s="195"/>
      <c r="H3" s="196"/>
    </row>
    <row r="4" spans="1:8" ht="19.899999999999999" customHeight="1" x14ac:dyDescent="0.2">
      <c r="A4" s="38" t="s">
        <v>61</v>
      </c>
      <c r="B4" s="39"/>
      <c r="C4" s="39"/>
      <c r="D4" s="40"/>
      <c r="E4" s="40"/>
      <c r="F4" s="178" t="s">
        <v>71</v>
      </c>
      <c r="G4" s="178"/>
      <c r="H4" s="179"/>
    </row>
    <row r="5" spans="1:8" ht="19.899999999999999" customHeight="1" x14ac:dyDescent="0.2">
      <c r="A5" s="177" t="s">
        <v>15</v>
      </c>
      <c r="B5" s="177"/>
      <c r="C5" s="177"/>
      <c r="D5" s="177"/>
      <c r="E5" s="167"/>
      <c r="F5" s="167"/>
      <c r="G5" s="168" t="s">
        <v>62</v>
      </c>
      <c r="H5" s="168"/>
    </row>
    <row r="6" spans="1:8" ht="25.5" customHeight="1" x14ac:dyDescent="0.2">
      <c r="A6" s="169" t="s">
        <v>0</v>
      </c>
      <c r="B6" s="170"/>
      <c r="C6" s="170"/>
      <c r="D6" s="170"/>
      <c r="E6" s="171"/>
      <c r="F6" s="74" t="s">
        <v>73</v>
      </c>
      <c r="G6" s="103" t="s">
        <v>74</v>
      </c>
      <c r="H6" s="172"/>
    </row>
    <row r="7" spans="1:8" ht="21" customHeight="1" x14ac:dyDescent="0.2">
      <c r="A7" s="173" t="s">
        <v>1</v>
      </c>
      <c r="B7" s="174"/>
      <c r="C7" s="175"/>
      <c r="D7" s="175"/>
      <c r="E7" s="176"/>
      <c r="F7" s="10">
        <f>Form!C5</f>
        <v>0.502</v>
      </c>
      <c r="G7" s="161">
        <f>Form!F5</f>
        <v>50.054999999999993</v>
      </c>
      <c r="H7" s="162"/>
    </row>
    <row r="8" spans="1:8" ht="21" customHeight="1" x14ac:dyDescent="0.2">
      <c r="A8" s="157" t="s">
        <v>2</v>
      </c>
      <c r="B8" s="158"/>
      <c r="C8" s="159" t="str">
        <f>Form!B31</f>
        <v>IQC POW (1) 060125</v>
      </c>
      <c r="D8" s="159"/>
      <c r="E8" s="160"/>
      <c r="F8" s="10" t="str">
        <f>Form!C6</f>
        <v>NA</v>
      </c>
      <c r="G8" s="161" t="str">
        <f>Form!F6</f>
        <v>NA</v>
      </c>
      <c r="H8" s="162"/>
    </row>
    <row r="9" spans="1:8" ht="21" customHeight="1" x14ac:dyDescent="0.2">
      <c r="A9" s="127" t="s">
        <v>3</v>
      </c>
      <c r="B9" s="128"/>
      <c r="C9" s="163"/>
      <c r="D9" s="163"/>
      <c r="E9" s="164"/>
      <c r="F9" s="62" t="str">
        <f>Form!C7</f>
        <v>NA</v>
      </c>
      <c r="G9" s="165" t="str">
        <f>Form!F7</f>
        <v>NA</v>
      </c>
      <c r="H9" s="166"/>
    </row>
    <row r="10" spans="1:8" ht="20.100000000000001" customHeight="1" x14ac:dyDescent="0.2">
      <c r="A10" s="89"/>
      <c r="B10" s="89"/>
      <c r="C10" s="90"/>
      <c r="D10" s="90"/>
      <c r="E10" s="90"/>
      <c r="F10" s="90"/>
      <c r="G10" s="90"/>
      <c r="H10" s="90"/>
    </row>
    <row r="11" spans="1:8" ht="33.75" customHeight="1" x14ac:dyDescent="0.2">
      <c r="A11" s="101"/>
      <c r="B11" s="91" t="s">
        <v>63</v>
      </c>
      <c r="C11" s="91"/>
      <c r="D11" s="93" t="s">
        <v>64</v>
      </c>
      <c r="E11" s="94"/>
      <c r="F11" s="103" t="s">
        <v>65</v>
      </c>
      <c r="G11" s="104"/>
      <c r="H11" s="105"/>
    </row>
    <row r="12" spans="1:8" ht="15" x14ac:dyDescent="0.2">
      <c r="A12" s="102"/>
      <c r="B12" s="92"/>
      <c r="C12" s="92"/>
      <c r="D12" s="95"/>
      <c r="E12" s="96"/>
      <c r="F12" s="2" t="s">
        <v>2</v>
      </c>
      <c r="G12" s="106" t="s">
        <v>13</v>
      </c>
      <c r="H12" s="107"/>
    </row>
    <row r="13" spans="1:8" ht="21.75" customHeight="1" x14ac:dyDescent="0.2">
      <c r="A13" s="61" t="s">
        <v>5</v>
      </c>
      <c r="B13" s="97">
        <v>2.5</v>
      </c>
      <c r="C13" s="98"/>
      <c r="D13" s="201">
        <v>7.5</v>
      </c>
      <c r="E13" s="202"/>
      <c r="F13" s="71" t="e">
        <f>IF(F8&lt;1, B13/F8,D13/F8)</f>
        <v>#VALUE!</v>
      </c>
      <c r="G13" s="108" t="e">
        <f>IF(F9&lt;1, B13/F9, D13/F9)</f>
        <v>#VALUE!</v>
      </c>
      <c r="H13" s="109"/>
    </row>
    <row r="14" spans="1:8" ht="21.95" customHeight="1" x14ac:dyDescent="0.2">
      <c r="A14" s="41" t="s">
        <v>6</v>
      </c>
      <c r="B14" s="145">
        <v>0.25</v>
      </c>
      <c r="C14" s="146"/>
      <c r="D14" s="203">
        <v>0.75</v>
      </c>
      <c r="E14" s="204"/>
      <c r="F14" s="71" t="e">
        <f>IF(F8&lt;1, B14/F8, D14/F8)</f>
        <v>#VALUE!</v>
      </c>
      <c r="G14" s="108" t="e">
        <f>IF(F9&lt;1, B14/F9, D14/F9)</f>
        <v>#VALUE!</v>
      </c>
      <c r="H14" s="109"/>
    </row>
    <row r="15" spans="1:8" ht="21.95" customHeight="1" x14ac:dyDescent="0.2">
      <c r="A15" s="41" t="s">
        <v>7</v>
      </c>
      <c r="B15" s="149">
        <v>5</v>
      </c>
      <c r="C15" s="150"/>
      <c r="D15" s="197">
        <v>15</v>
      </c>
      <c r="E15" s="198"/>
      <c r="F15" s="71" t="e">
        <f>IF(F8&lt;1, B15/F8, D15/F8)</f>
        <v>#VALUE!</v>
      </c>
      <c r="G15" s="108" t="e">
        <f>IF(F9&lt;1, B15/F9, D15/F9)</f>
        <v>#VALUE!</v>
      </c>
      <c r="H15" s="109"/>
    </row>
    <row r="16" spans="1:8" ht="21.95" customHeight="1" x14ac:dyDescent="0.2">
      <c r="A16" s="42" t="s">
        <v>8</v>
      </c>
      <c r="B16" s="153">
        <v>0.15</v>
      </c>
      <c r="C16" s="154"/>
      <c r="D16" s="199">
        <v>0.45</v>
      </c>
      <c r="E16" s="200"/>
      <c r="F16" s="72" t="e">
        <f>IF(F8&lt;1, B16/F8, D16/F8)</f>
        <v>#VALUE!</v>
      </c>
      <c r="G16" s="143" t="e">
        <f>IF(F9&lt;1, B16/F9, D16/F9)</f>
        <v>#VALUE!</v>
      </c>
      <c r="H16" s="144"/>
    </row>
    <row r="17" spans="1:8" ht="15" customHeight="1" x14ac:dyDescent="0.2">
      <c r="A17" s="43" t="s">
        <v>66</v>
      </c>
      <c r="B17" s="44"/>
      <c r="C17" s="44"/>
      <c r="D17" s="44"/>
      <c r="E17" s="44"/>
      <c r="F17" s="44"/>
      <c r="G17" s="44"/>
      <c r="H17" s="45"/>
    </row>
    <row r="18" spans="1:8" ht="18.75" customHeight="1" x14ac:dyDescent="0.25">
      <c r="A18" s="139" t="s">
        <v>19</v>
      </c>
      <c r="B18" s="140"/>
      <c r="C18" s="140"/>
      <c r="D18" s="140"/>
      <c r="E18" s="141" t="s">
        <v>18</v>
      </c>
      <c r="F18" s="142"/>
      <c r="G18" s="46" t="s">
        <v>67</v>
      </c>
      <c r="H18" s="47" t="str">
        <f>Form!I22</f>
        <v>Sila Pilih</v>
      </c>
    </row>
    <row r="19" spans="1:8" ht="18.75" customHeight="1" x14ac:dyDescent="0.25">
      <c r="A19" s="133" t="s">
        <v>20</v>
      </c>
      <c r="B19" s="134"/>
      <c r="C19" s="134"/>
      <c r="D19" s="134"/>
      <c r="E19" s="135" t="s">
        <v>18</v>
      </c>
      <c r="F19" s="135"/>
      <c r="G19" s="75"/>
      <c r="H19" s="8"/>
    </row>
    <row r="20" spans="1:8" ht="18.75" customHeight="1" x14ac:dyDescent="0.25">
      <c r="A20" s="133" t="s">
        <v>21</v>
      </c>
      <c r="B20" s="134"/>
      <c r="C20" s="134"/>
      <c r="D20" s="134"/>
      <c r="E20" s="135" t="s">
        <v>75</v>
      </c>
      <c r="F20" s="135"/>
      <c r="G20" s="75"/>
      <c r="H20" s="8"/>
    </row>
    <row r="21" spans="1:8" ht="18.75" customHeight="1" x14ac:dyDescent="0.25">
      <c r="A21" s="133" t="s">
        <v>22</v>
      </c>
      <c r="B21" s="134"/>
      <c r="C21" s="134"/>
      <c r="D21" s="134"/>
      <c r="E21" s="135" t="s">
        <v>18</v>
      </c>
      <c r="F21" s="135"/>
      <c r="G21" s="75"/>
      <c r="H21" s="8"/>
    </row>
    <row r="22" spans="1:8" ht="18.75" customHeight="1" x14ac:dyDescent="0.25">
      <c r="A22" s="133" t="s">
        <v>23</v>
      </c>
      <c r="B22" s="134"/>
      <c r="C22" s="134"/>
      <c r="D22" s="134"/>
      <c r="E22" s="135"/>
      <c r="F22" s="135"/>
      <c r="G22" s="75"/>
      <c r="H22" s="8"/>
    </row>
    <row r="23" spans="1:8" ht="18.75" customHeight="1" x14ac:dyDescent="0.25">
      <c r="A23" s="136" t="s">
        <v>24</v>
      </c>
      <c r="B23" s="137"/>
      <c r="C23" s="137"/>
      <c r="D23" s="137"/>
      <c r="E23" s="138" t="str">
        <f>Form!H8</f>
        <v>T4</v>
      </c>
      <c r="F23" s="138"/>
      <c r="G23" s="76"/>
      <c r="H23" s="9"/>
    </row>
    <row r="24" spans="1:8" ht="27" customHeight="1" x14ac:dyDescent="0.2">
      <c r="A24" s="51" t="s">
        <v>12</v>
      </c>
    </row>
    <row r="25" spans="1:8" s="3" customFormat="1" ht="21.6" customHeight="1" x14ac:dyDescent="0.2">
      <c r="A25" s="52" t="s">
        <v>16</v>
      </c>
      <c r="B25" s="4"/>
      <c r="C25" s="4"/>
      <c r="D25" s="4"/>
      <c r="E25" s="4"/>
      <c r="F25" s="20"/>
      <c r="G25" s="4"/>
      <c r="H25" s="21"/>
    </row>
    <row r="26" spans="1:8" s="3" customFormat="1" ht="21.6" customHeight="1" x14ac:dyDescent="0.2">
      <c r="A26" s="53"/>
      <c r="B26" s="5"/>
      <c r="C26" s="5"/>
      <c r="D26" s="54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22" t="s">
        <v>14</v>
      </c>
      <c r="B27" s="123"/>
      <c r="C27" s="123"/>
      <c r="D27" s="124" t="s">
        <v>10</v>
      </c>
      <c r="E27" s="124"/>
      <c r="F27" s="60" t="s">
        <v>17</v>
      </c>
      <c r="G27" s="125" t="s">
        <v>10</v>
      </c>
      <c r="H27" s="126"/>
    </row>
    <row r="28" spans="1:8" ht="56.25" customHeight="1" x14ac:dyDescent="0.2">
      <c r="A28" s="127" t="s">
        <v>70</v>
      </c>
      <c r="B28" s="128"/>
      <c r="C28" s="128"/>
      <c r="D28" s="129" t="s">
        <v>10</v>
      </c>
      <c r="E28" s="129"/>
      <c r="F28" s="130" t="s">
        <v>11</v>
      </c>
      <c r="G28" s="131"/>
      <c r="H28" s="132"/>
    </row>
    <row r="29" spans="1:8" ht="22.5" customHeight="1" x14ac:dyDescent="0.2">
      <c r="A29" s="110" t="s">
        <v>9</v>
      </c>
      <c r="B29" s="111"/>
      <c r="C29" s="111"/>
      <c r="D29" s="111"/>
      <c r="E29" s="112"/>
      <c r="F29" s="113" t="s">
        <v>4</v>
      </c>
      <c r="G29" s="114"/>
      <c r="H29" s="115"/>
    </row>
    <row r="30" spans="1:8" ht="15.75" x14ac:dyDescent="0.2">
      <c r="A30" s="116" t="str">
        <f>Form!B29</f>
        <v>AMIR / MAISARAH</v>
      </c>
      <c r="B30" s="117"/>
      <c r="C30" s="117"/>
      <c r="D30" s="118">
        <f>Form!B30</f>
        <v>45663</v>
      </c>
      <c r="E30" s="119"/>
      <c r="F30" s="1"/>
      <c r="G30" s="120"/>
      <c r="H30" s="121"/>
    </row>
  </sheetData>
  <mergeCells count="61"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  <mergeCell ref="A8:B8"/>
    <mergeCell ref="C8:E8"/>
    <mergeCell ref="G8:H8"/>
    <mergeCell ref="A9:B9"/>
    <mergeCell ref="C9:E9"/>
    <mergeCell ref="G9:H9"/>
    <mergeCell ref="A10:H10"/>
    <mergeCell ref="A11:A12"/>
    <mergeCell ref="B11:C12"/>
    <mergeCell ref="D11:E12"/>
    <mergeCell ref="F11:H11"/>
    <mergeCell ref="G12:H12"/>
    <mergeCell ref="B13:C13"/>
    <mergeCell ref="D13:E13"/>
    <mergeCell ref="G13:H13"/>
    <mergeCell ref="B14:C14"/>
    <mergeCell ref="D14:E14"/>
    <mergeCell ref="G14:H14"/>
    <mergeCell ref="B15:C15"/>
    <mergeCell ref="D15:E15"/>
    <mergeCell ref="G15:H15"/>
    <mergeCell ref="B16:C16"/>
    <mergeCell ref="D16:E16"/>
    <mergeCell ref="G16:H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</mergeCells>
  <conditionalFormatting sqref="E23:F23">
    <cfRule type="expression" dxfId="59" priority="10">
      <formula>OR(E23="Sila Pilih", E23="T1", E23="T2", E23="T3", E23="T4")</formula>
    </cfRule>
  </conditionalFormatting>
  <conditionalFormatting sqref="B13:C13">
    <cfRule type="expression" dxfId="58" priority="9">
      <formula>AND(F8&gt;0.1, F8&lt;1, F9&gt;0.1, F9&lt;1)</formula>
    </cfRule>
  </conditionalFormatting>
  <conditionalFormatting sqref="D13:E13">
    <cfRule type="expression" dxfId="57" priority="4">
      <formula>AND(F8&gt;1, F9&gt;1)</formula>
    </cfRule>
    <cfRule type="expression" dxfId="56" priority="8">
      <formula>CELL("ÄDDRESS")="D13"</formula>
    </cfRule>
  </conditionalFormatting>
  <conditionalFormatting sqref="B14:C14">
    <cfRule type="expression" dxfId="55" priority="7">
      <formula>AND(F8&gt;0.1, F8&lt;1, F9&gt;0.1, F9&lt;1)</formula>
    </cfRule>
  </conditionalFormatting>
  <conditionalFormatting sqref="B15:C15">
    <cfRule type="expression" dxfId="54" priority="6">
      <formula>AND(F8&gt;0.1, F8&lt;1, F9&gt;0.1, F9&lt;1)</formula>
    </cfRule>
  </conditionalFormatting>
  <conditionalFormatting sqref="B16:C16">
    <cfRule type="expression" dxfId="53" priority="5">
      <formula>AND(F8&gt;0.1, F8&lt;1, F9&gt;0.1, F9&lt;1)</formula>
    </cfRule>
  </conditionalFormatting>
  <conditionalFormatting sqref="D14:E14">
    <cfRule type="expression" dxfId="52" priority="3">
      <formula>AND(F8&gt;1, F9&gt;1)</formula>
    </cfRule>
  </conditionalFormatting>
  <conditionalFormatting sqref="D15:E15">
    <cfRule type="expression" dxfId="51" priority="2">
      <formula>AND(F8&gt;1, F9&gt;1)</formula>
    </cfRule>
  </conditionalFormatting>
  <conditionalFormatting sqref="D16:E16">
    <cfRule type="expression" dxfId="50" priority="1">
      <formula>AND(F8&gt;1, F9&gt;1)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6561" r:id="rId4" name="Check Box 1">
              <controlPr defaultSize="0" autoFill="0" autoLine="0" autoPict="0">
                <anchor moveWithCells="1">
                  <from>
                    <xdr:col>6</xdr:col>
                    <xdr:colOff>361950</xdr:colOff>
                    <xdr:row>2</xdr:row>
                    <xdr:rowOff>266700</xdr:rowOff>
                  </from>
                  <to>
                    <xdr:col>7</xdr:col>
                    <xdr:colOff>123825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2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295275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3" r:id="rId6" name="Check Box 3">
              <controlPr defaultSize="0" autoFill="0" autoLine="0" autoPict="0">
                <anchor moveWithCells="1">
                  <from>
                    <xdr:col>7</xdr:col>
                    <xdr:colOff>390525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4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5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6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7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6568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6B472-DEBA-4889-8E84-23DA1AF9DFEF}">
  <sheetPr codeName="Sheet20"/>
  <dimension ref="A1:H30"/>
  <sheetViews>
    <sheetView view="pageLayout" topLeftCell="A10" zoomScaleNormal="100" zoomScaleSheetLayoutView="100" workbookViewId="0">
      <selection activeCell="H18" sqref="H18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80" t="s">
        <v>72</v>
      </c>
      <c r="B1" s="181"/>
      <c r="C1" s="181"/>
      <c r="D1" s="181"/>
      <c r="E1" s="181"/>
      <c r="F1" s="181"/>
      <c r="G1" s="181"/>
      <c r="H1" s="182"/>
    </row>
    <row r="2" spans="1:8" ht="18.95" customHeight="1" x14ac:dyDescent="0.2">
      <c r="A2" s="183" t="s">
        <v>25</v>
      </c>
      <c r="B2" s="184"/>
      <c r="C2" s="185"/>
      <c r="D2" s="186">
        <f>Form!B23</f>
        <v>0</v>
      </c>
      <c r="E2" s="186"/>
      <c r="F2" s="186"/>
      <c r="G2" s="186"/>
      <c r="H2" s="187"/>
    </row>
    <row r="3" spans="1:8" ht="24" customHeight="1" x14ac:dyDescent="0.2">
      <c r="A3" s="188" t="s">
        <v>26</v>
      </c>
      <c r="B3" s="189"/>
      <c r="C3" s="190"/>
      <c r="D3" s="194" t="str">
        <f>Form!G23</f>
        <v>Sila Pilih</v>
      </c>
      <c r="E3" s="195"/>
      <c r="F3" s="195"/>
      <c r="G3" s="195"/>
      <c r="H3" s="196"/>
    </row>
    <row r="4" spans="1:8" ht="19.899999999999999" customHeight="1" x14ac:dyDescent="0.2">
      <c r="A4" s="38" t="s">
        <v>61</v>
      </c>
      <c r="B4" s="39"/>
      <c r="C4" s="39"/>
      <c r="D4" s="40"/>
      <c r="E4" s="40"/>
      <c r="F4" s="178" t="s">
        <v>71</v>
      </c>
      <c r="G4" s="178"/>
      <c r="H4" s="179"/>
    </row>
    <row r="5" spans="1:8" ht="19.899999999999999" customHeight="1" x14ac:dyDescent="0.2">
      <c r="A5" s="177" t="s">
        <v>15</v>
      </c>
      <c r="B5" s="177"/>
      <c r="C5" s="177"/>
      <c r="D5" s="177"/>
      <c r="E5" s="167"/>
      <c r="F5" s="167"/>
      <c r="G5" s="168" t="s">
        <v>62</v>
      </c>
      <c r="H5" s="168"/>
    </row>
    <row r="6" spans="1:8" ht="25.5" customHeight="1" x14ac:dyDescent="0.2">
      <c r="A6" s="169" t="s">
        <v>0</v>
      </c>
      <c r="B6" s="170"/>
      <c r="C6" s="170"/>
      <c r="D6" s="170"/>
      <c r="E6" s="171"/>
      <c r="F6" s="74" t="s">
        <v>73</v>
      </c>
      <c r="G6" s="103" t="s">
        <v>74</v>
      </c>
      <c r="H6" s="172"/>
    </row>
    <row r="7" spans="1:8" ht="21" customHeight="1" x14ac:dyDescent="0.2">
      <c r="A7" s="173" t="s">
        <v>1</v>
      </c>
      <c r="B7" s="174"/>
      <c r="C7" s="175"/>
      <c r="D7" s="175"/>
      <c r="E7" s="176"/>
      <c r="F7" s="10">
        <f>Form!C5</f>
        <v>0.502</v>
      </c>
      <c r="G7" s="161">
        <f>Form!F5</f>
        <v>50.054999999999993</v>
      </c>
      <c r="H7" s="162"/>
    </row>
    <row r="8" spans="1:8" ht="21" customHeight="1" x14ac:dyDescent="0.2">
      <c r="A8" s="157" t="s">
        <v>2</v>
      </c>
      <c r="B8" s="158"/>
      <c r="C8" s="159" t="str">
        <f>Form!B31</f>
        <v>IQC POW (1) 060125</v>
      </c>
      <c r="D8" s="159"/>
      <c r="E8" s="160"/>
      <c r="F8" s="10" t="str">
        <f>Form!C6</f>
        <v>NA</v>
      </c>
      <c r="G8" s="161" t="str">
        <f>Form!F6</f>
        <v>NA</v>
      </c>
      <c r="H8" s="162"/>
    </row>
    <row r="9" spans="1:8" ht="21" customHeight="1" x14ac:dyDescent="0.2">
      <c r="A9" s="127" t="s">
        <v>3</v>
      </c>
      <c r="B9" s="128"/>
      <c r="C9" s="163"/>
      <c r="D9" s="163"/>
      <c r="E9" s="164"/>
      <c r="F9" s="62" t="str">
        <f>Form!C7</f>
        <v>NA</v>
      </c>
      <c r="G9" s="165" t="str">
        <f>Form!F7</f>
        <v>NA</v>
      </c>
      <c r="H9" s="166"/>
    </row>
    <row r="10" spans="1:8" ht="20.100000000000001" customHeight="1" x14ac:dyDescent="0.2">
      <c r="A10" s="89"/>
      <c r="B10" s="89"/>
      <c r="C10" s="90"/>
      <c r="D10" s="90"/>
      <c r="E10" s="90"/>
      <c r="F10" s="90"/>
      <c r="G10" s="90"/>
      <c r="H10" s="90"/>
    </row>
    <row r="11" spans="1:8" ht="33.75" customHeight="1" x14ac:dyDescent="0.2">
      <c r="A11" s="101"/>
      <c r="B11" s="91" t="s">
        <v>63</v>
      </c>
      <c r="C11" s="91"/>
      <c r="D11" s="93" t="s">
        <v>64</v>
      </c>
      <c r="E11" s="94"/>
      <c r="F11" s="103" t="s">
        <v>65</v>
      </c>
      <c r="G11" s="104"/>
      <c r="H11" s="105"/>
    </row>
    <row r="12" spans="1:8" ht="15" x14ac:dyDescent="0.2">
      <c r="A12" s="102"/>
      <c r="B12" s="92"/>
      <c r="C12" s="92"/>
      <c r="D12" s="95"/>
      <c r="E12" s="96"/>
      <c r="F12" s="2" t="s">
        <v>2</v>
      </c>
      <c r="G12" s="106" t="s">
        <v>13</v>
      </c>
      <c r="H12" s="107"/>
    </row>
    <row r="13" spans="1:8" ht="21.75" customHeight="1" x14ac:dyDescent="0.2">
      <c r="A13" s="61" t="s">
        <v>5</v>
      </c>
      <c r="B13" s="97">
        <v>2.5</v>
      </c>
      <c r="C13" s="98"/>
      <c r="D13" s="201">
        <v>7.5</v>
      </c>
      <c r="E13" s="202"/>
      <c r="F13" s="71" t="e">
        <f>IF(F8&lt;1, B13/F8,D13/F8)</f>
        <v>#VALUE!</v>
      </c>
      <c r="G13" s="108" t="e">
        <f>IF(F9&lt;1, B13/F9, D13/F9)</f>
        <v>#VALUE!</v>
      </c>
      <c r="H13" s="109"/>
    </row>
    <row r="14" spans="1:8" ht="21.95" customHeight="1" x14ac:dyDescent="0.2">
      <c r="A14" s="41" t="s">
        <v>6</v>
      </c>
      <c r="B14" s="145">
        <v>0.25</v>
      </c>
      <c r="C14" s="146"/>
      <c r="D14" s="203">
        <v>0.75</v>
      </c>
      <c r="E14" s="204"/>
      <c r="F14" s="71" t="e">
        <f>IF(F8&lt;1, B14/F8, D14/F8)</f>
        <v>#VALUE!</v>
      </c>
      <c r="G14" s="108" t="e">
        <f>IF(F9&lt;1, B14/F9, D14/F9)</f>
        <v>#VALUE!</v>
      </c>
      <c r="H14" s="109"/>
    </row>
    <row r="15" spans="1:8" ht="21.95" customHeight="1" x14ac:dyDescent="0.2">
      <c r="A15" s="41" t="s">
        <v>7</v>
      </c>
      <c r="B15" s="149">
        <v>5</v>
      </c>
      <c r="C15" s="150"/>
      <c r="D15" s="197">
        <v>15</v>
      </c>
      <c r="E15" s="198"/>
      <c r="F15" s="71" t="e">
        <f>IF(F8&lt;1, B15/F8, D15/F8)</f>
        <v>#VALUE!</v>
      </c>
      <c r="G15" s="108" t="e">
        <f>IF(F9&lt;1, B15/F9, D15/F9)</f>
        <v>#VALUE!</v>
      </c>
      <c r="H15" s="109"/>
    </row>
    <row r="16" spans="1:8" ht="21.95" customHeight="1" x14ac:dyDescent="0.2">
      <c r="A16" s="42" t="s">
        <v>8</v>
      </c>
      <c r="B16" s="153">
        <v>0.15</v>
      </c>
      <c r="C16" s="154"/>
      <c r="D16" s="199">
        <v>0.45</v>
      </c>
      <c r="E16" s="200"/>
      <c r="F16" s="72" t="e">
        <f>IF(F8&lt;1, B16/F8, D16/F8)</f>
        <v>#VALUE!</v>
      </c>
      <c r="G16" s="143" t="e">
        <f>IF(F9&lt;1, B16/F9, D16/F9)</f>
        <v>#VALUE!</v>
      </c>
      <c r="H16" s="144"/>
    </row>
    <row r="17" spans="1:8" ht="15" customHeight="1" x14ac:dyDescent="0.2">
      <c r="A17" s="43" t="s">
        <v>66</v>
      </c>
      <c r="B17" s="44"/>
      <c r="C17" s="44"/>
      <c r="D17" s="44"/>
      <c r="E17" s="44"/>
      <c r="F17" s="44"/>
      <c r="G17" s="44"/>
      <c r="H17" s="45"/>
    </row>
    <row r="18" spans="1:8" ht="18.75" customHeight="1" x14ac:dyDescent="0.25">
      <c r="A18" s="139" t="s">
        <v>19</v>
      </c>
      <c r="B18" s="140"/>
      <c r="C18" s="140"/>
      <c r="D18" s="140"/>
      <c r="E18" s="141" t="s">
        <v>18</v>
      </c>
      <c r="F18" s="142"/>
      <c r="G18" s="46" t="s">
        <v>67</v>
      </c>
      <c r="H18" s="47" t="str">
        <f>Form!I23</f>
        <v>Sila Pilih</v>
      </c>
    </row>
    <row r="19" spans="1:8" ht="18.75" customHeight="1" x14ac:dyDescent="0.25">
      <c r="A19" s="133" t="s">
        <v>20</v>
      </c>
      <c r="B19" s="134"/>
      <c r="C19" s="134"/>
      <c r="D19" s="134"/>
      <c r="E19" s="135" t="s">
        <v>18</v>
      </c>
      <c r="F19" s="135"/>
      <c r="G19" s="75"/>
      <c r="H19" s="8"/>
    </row>
    <row r="20" spans="1:8" ht="18.75" customHeight="1" x14ac:dyDescent="0.25">
      <c r="A20" s="133" t="s">
        <v>21</v>
      </c>
      <c r="B20" s="134"/>
      <c r="C20" s="134"/>
      <c r="D20" s="134"/>
      <c r="E20" s="135" t="s">
        <v>75</v>
      </c>
      <c r="F20" s="135"/>
      <c r="G20" s="75"/>
      <c r="H20" s="8"/>
    </row>
    <row r="21" spans="1:8" ht="18.75" customHeight="1" x14ac:dyDescent="0.25">
      <c r="A21" s="133" t="s">
        <v>22</v>
      </c>
      <c r="B21" s="134"/>
      <c r="C21" s="134"/>
      <c r="D21" s="134"/>
      <c r="E21" s="135" t="s">
        <v>18</v>
      </c>
      <c r="F21" s="135"/>
      <c r="G21" s="75"/>
      <c r="H21" s="8"/>
    </row>
    <row r="22" spans="1:8" ht="18.75" customHeight="1" x14ac:dyDescent="0.25">
      <c r="A22" s="133" t="s">
        <v>23</v>
      </c>
      <c r="B22" s="134"/>
      <c r="C22" s="134"/>
      <c r="D22" s="134"/>
      <c r="E22" s="135"/>
      <c r="F22" s="135"/>
      <c r="G22" s="75"/>
      <c r="H22" s="8"/>
    </row>
    <row r="23" spans="1:8" ht="18.75" customHeight="1" x14ac:dyDescent="0.25">
      <c r="A23" s="136" t="s">
        <v>24</v>
      </c>
      <c r="B23" s="137"/>
      <c r="C23" s="137"/>
      <c r="D23" s="137"/>
      <c r="E23" s="138" t="str">
        <f>Form!H8</f>
        <v>T4</v>
      </c>
      <c r="F23" s="138"/>
      <c r="G23" s="76"/>
      <c r="H23" s="9"/>
    </row>
    <row r="24" spans="1:8" ht="27" customHeight="1" x14ac:dyDescent="0.2">
      <c r="A24" s="51" t="s">
        <v>12</v>
      </c>
    </row>
    <row r="25" spans="1:8" s="3" customFormat="1" ht="21.6" customHeight="1" x14ac:dyDescent="0.2">
      <c r="A25" s="52" t="s">
        <v>16</v>
      </c>
      <c r="B25" s="4"/>
      <c r="C25" s="4"/>
      <c r="D25" s="4"/>
      <c r="E25" s="4"/>
      <c r="F25" s="20"/>
      <c r="G25" s="4"/>
      <c r="H25" s="21"/>
    </row>
    <row r="26" spans="1:8" s="3" customFormat="1" ht="21.6" customHeight="1" x14ac:dyDescent="0.2">
      <c r="A26" s="53"/>
      <c r="B26" s="5"/>
      <c r="C26" s="5"/>
      <c r="D26" s="54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22" t="s">
        <v>14</v>
      </c>
      <c r="B27" s="123"/>
      <c r="C27" s="123"/>
      <c r="D27" s="124" t="s">
        <v>10</v>
      </c>
      <c r="E27" s="124"/>
      <c r="F27" s="60" t="s">
        <v>17</v>
      </c>
      <c r="G27" s="125" t="s">
        <v>10</v>
      </c>
      <c r="H27" s="126"/>
    </row>
    <row r="28" spans="1:8" ht="56.25" customHeight="1" x14ac:dyDescent="0.2">
      <c r="A28" s="127" t="s">
        <v>70</v>
      </c>
      <c r="B28" s="128"/>
      <c r="C28" s="128"/>
      <c r="D28" s="129" t="s">
        <v>10</v>
      </c>
      <c r="E28" s="129"/>
      <c r="F28" s="130" t="s">
        <v>11</v>
      </c>
      <c r="G28" s="131"/>
      <c r="H28" s="132"/>
    </row>
    <row r="29" spans="1:8" ht="22.5" customHeight="1" x14ac:dyDescent="0.2">
      <c r="A29" s="110" t="s">
        <v>9</v>
      </c>
      <c r="B29" s="111"/>
      <c r="C29" s="111"/>
      <c r="D29" s="111"/>
      <c r="E29" s="112"/>
      <c r="F29" s="113" t="s">
        <v>4</v>
      </c>
      <c r="G29" s="114"/>
      <c r="H29" s="115"/>
    </row>
    <row r="30" spans="1:8" ht="15.75" x14ac:dyDescent="0.2">
      <c r="A30" s="116" t="str">
        <f>Form!B29</f>
        <v>AMIR / MAISARAH</v>
      </c>
      <c r="B30" s="117"/>
      <c r="C30" s="117"/>
      <c r="D30" s="118">
        <f>Form!B30</f>
        <v>45663</v>
      </c>
      <c r="E30" s="119"/>
      <c r="F30" s="1"/>
      <c r="G30" s="120"/>
      <c r="H30" s="121"/>
    </row>
  </sheetData>
  <mergeCells count="61"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  <mergeCell ref="A8:B8"/>
    <mergeCell ref="C8:E8"/>
    <mergeCell ref="G8:H8"/>
    <mergeCell ref="A9:B9"/>
    <mergeCell ref="C9:E9"/>
    <mergeCell ref="G9:H9"/>
    <mergeCell ref="A10:H10"/>
    <mergeCell ref="A11:A12"/>
    <mergeCell ref="B11:C12"/>
    <mergeCell ref="D11:E12"/>
    <mergeCell ref="F11:H11"/>
    <mergeCell ref="G12:H12"/>
    <mergeCell ref="B13:C13"/>
    <mergeCell ref="D13:E13"/>
    <mergeCell ref="G13:H13"/>
    <mergeCell ref="B14:C14"/>
    <mergeCell ref="D14:E14"/>
    <mergeCell ref="G14:H14"/>
    <mergeCell ref="B15:C15"/>
    <mergeCell ref="D15:E15"/>
    <mergeCell ref="G15:H15"/>
    <mergeCell ref="B16:C16"/>
    <mergeCell ref="D16:E16"/>
    <mergeCell ref="G16:H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</mergeCells>
  <conditionalFormatting sqref="E23:F23">
    <cfRule type="expression" dxfId="49" priority="10">
      <formula>OR(E23="Sila Pilih", E23="T1", E23="T2", E23="T3", E23="T4")</formula>
    </cfRule>
  </conditionalFormatting>
  <conditionalFormatting sqref="B13:C13">
    <cfRule type="expression" dxfId="48" priority="9">
      <formula>AND(F8&gt;0.1, F8&lt;1, F9&gt;0.1, F9&lt;1)</formula>
    </cfRule>
  </conditionalFormatting>
  <conditionalFormatting sqref="D13:E13">
    <cfRule type="expression" dxfId="47" priority="4">
      <formula>AND(F8&gt;1, F9&gt;1)</formula>
    </cfRule>
    <cfRule type="expression" dxfId="46" priority="8">
      <formula>CELL("ÄDDRESS")="D13"</formula>
    </cfRule>
  </conditionalFormatting>
  <conditionalFormatting sqref="B14:C14">
    <cfRule type="expression" dxfId="45" priority="7">
      <formula>AND(F8&gt;0.1, F8&lt;1, F9&gt;0.1, F9&lt;1)</formula>
    </cfRule>
  </conditionalFormatting>
  <conditionalFormatting sqref="B15:C15">
    <cfRule type="expression" dxfId="44" priority="6">
      <formula>AND(F8&gt;0.1, F8&lt;1, F9&gt;0.1, F9&lt;1)</formula>
    </cfRule>
  </conditionalFormatting>
  <conditionalFormatting sqref="B16:C16">
    <cfRule type="expression" dxfId="43" priority="5">
      <formula>AND(F8&gt;0.1, F8&lt;1, F9&gt;0.1, F9&lt;1)</formula>
    </cfRule>
  </conditionalFormatting>
  <conditionalFormatting sqref="D14:E14">
    <cfRule type="expression" dxfId="42" priority="3">
      <formula>AND(F8&gt;1, F9&gt;1)</formula>
    </cfRule>
  </conditionalFormatting>
  <conditionalFormatting sqref="D15:E15">
    <cfRule type="expression" dxfId="41" priority="2">
      <formula>AND(F8&gt;1, F9&gt;1)</formula>
    </cfRule>
  </conditionalFormatting>
  <conditionalFormatting sqref="D16:E16">
    <cfRule type="expression" dxfId="40" priority="1">
      <formula>AND(F8&gt;1, F9&gt;1)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7585" r:id="rId4" name="Check Box 1">
              <controlPr defaultSize="0" autoFill="0" autoLine="0" autoPict="0">
                <anchor moveWithCells="1">
                  <from>
                    <xdr:col>6</xdr:col>
                    <xdr:colOff>361950</xdr:colOff>
                    <xdr:row>2</xdr:row>
                    <xdr:rowOff>266700</xdr:rowOff>
                  </from>
                  <to>
                    <xdr:col>7</xdr:col>
                    <xdr:colOff>123825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86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295275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87" r:id="rId6" name="Check Box 3">
              <controlPr defaultSize="0" autoFill="0" autoLine="0" autoPict="0">
                <anchor moveWithCells="1">
                  <from>
                    <xdr:col>7</xdr:col>
                    <xdr:colOff>390525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88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89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90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91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7592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B64C1-13AB-4691-A6E6-29B3481BD03F}">
  <sheetPr codeName="Sheet21"/>
  <dimension ref="A1:H30"/>
  <sheetViews>
    <sheetView view="pageLayout" topLeftCell="A7" zoomScaleNormal="100" zoomScaleSheetLayoutView="100" workbookViewId="0">
      <selection activeCell="H19" sqref="H19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80" t="s">
        <v>72</v>
      </c>
      <c r="B1" s="181"/>
      <c r="C1" s="181"/>
      <c r="D1" s="181"/>
      <c r="E1" s="181"/>
      <c r="F1" s="181"/>
      <c r="G1" s="181"/>
      <c r="H1" s="182"/>
    </row>
    <row r="2" spans="1:8" ht="18.95" customHeight="1" x14ac:dyDescent="0.2">
      <c r="A2" s="183" t="s">
        <v>25</v>
      </c>
      <c r="B2" s="184"/>
      <c r="C2" s="185"/>
      <c r="D2" s="186">
        <f>Form!B24</f>
        <v>0</v>
      </c>
      <c r="E2" s="186"/>
      <c r="F2" s="186"/>
      <c r="G2" s="186"/>
      <c r="H2" s="187"/>
    </row>
    <row r="3" spans="1:8" ht="24" customHeight="1" x14ac:dyDescent="0.2">
      <c r="A3" s="188" t="s">
        <v>26</v>
      </c>
      <c r="B3" s="189"/>
      <c r="C3" s="190"/>
      <c r="D3" s="194" t="str">
        <f>Form!G24</f>
        <v>Sila Pilih</v>
      </c>
      <c r="E3" s="195"/>
      <c r="F3" s="195"/>
      <c r="G3" s="195"/>
      <c r="H3" s="196"/>
    </row>
    <row r="4" spans="1:8" ht="19.899999999999999" customHeight="1" x14ac:dyDescent="0.2">
      <c r="A4" s="38" t="s">
        <v>61</v>
      </c>
      <c r="B4" s="39"/>
      <c r="C4" s="39"/>
      <c r="D4" s="40"/>
      <c r="E4" s="40"/>
      <c r="F4" s="178" t="s">
        <v>71</v>
      </c>
      <c r="G4" s="178"/>
      <c r="H4" s="179"/>
    </row>
    <row r="5" spans="1:8" ht="19.899999999999999" customHeight="1" x14ac:dyDescent="0.2">
      <c r="A5" s="177" t="s">
        <v>15</v>
      </c>
      <c r="B5" s="177"/>
      <c r="C5" s="177"/>
      <c r="D5" s="177"/>
      <c r="E5" s="167"/>
      <c r="F5" s="167"/>
      <c r="G5" s="168" t="s">
        <v>62</v>
      </c>
      <c r="H5" s="168"/>
    </row>
    <row r="6" spans="1:8" ht="25.5" customHeight="1" x14ac:dyDescent="0.2">
      <c r="A6" s="169" t="s">
        <v>0</v>
      </c>
      <c r="B6" s="170"/>
      <c r="C6" s="170"/>
      <c r="D6" s="170"/>
      <c r="E6" s="171"/>
      <c r="F6" s="74" t="s">
        <v>73</v>
      </c>
      <c r="G6" s="103" t="s">
        <v>74</v>
      </c>
      <c r="H6" s="172"/>
    </row>
    <row r="7" spans="1:8" ht="21" customHeight="1" x14ac:dyDescent="0.2">
      <c r="A7" s="173" t="s">
        <v>1</v>
      </c>
      <c r="B7" s="174"/>
      <c r="C7" s="175"/>
      <c r="D7" s="175"/>
      <c r="E7" s="176"/>
      <c r="F7" s="10">
        <f>Form!C5</f>
        <v>0.502</v>
      </c>
      <c r="G7" s="161">
        <f>Form!F5</f>
        <v>50.054999999999993</v>
      </c>
      <c r="H7" s="162"/>
    </row>
    <row r="8" spans="1:8" ht="21" customHeight="1" x14ac:dyDescent="0.2">
      <c r="A8" s="157" t="s">
        <v>2</v>
      </c>
      <c r="B8" s="158"/>
      <c r="C8" s="159" t="str">
        <f>Form!B31</f>
        <v>IQC POW (1) 060125</v>
      </c>
      <c r="D8" s="159"/>
      <c r="E8" s="160"/>
      <c r="F8" s="10" t="str">
        <f>Form!C6</f>
        <v>NA</v>
      </c>
      <c r="G8" s="161" t="str">
        <f>Form!F6</f>
        <v>NA</v>
      </c>
      <c r="H8" s="162"/>
    </row>
    <row r="9" spans="1:8" ht="21" customHeight="1" x14ac:dyDescent="0.2">
      <c r="A9" s="127" t="s">
        <v>3</v>
      </c>
      <c r="B9" s="128"/>
      <c r="C9" s="163"/>
      <c r="D9" s="163"/>
      <c r="E9" s="164"/>
      <c r="F9" s="62" t="str">
        <f>Form!C7</f>
        <v>NA</v>
      </c>
      <c r="G9" s="165" t="str">
        <f>Form!F7</f>
        <v>NA</v>
      </c>
      <c r="H9" s="166"/>
    </row>
    <row r="10" spans="1:8" ht="20.100000000000001" customHeight="1" x14ac:dyDescent="0.2">
      <c r="A10" s="89"/>
      <c r="B10" s="89"/>
      <c r="C10" s="90"/>
      <c r="D10" s="90"/>
      <c r="E10" s="90"/>
      <c r="F10" s="90"/>
      <c r="G10" s="90"/>
      <c r="H10" s="90"/>
    </row>
    <row r="11" spans="1:8" ht="33.75" customHeight="1" x14ac:dyDescent="0.2">
      <c r="A11" s="101"/>
      <c r="B11" s="91" t="s">
        <v>63</v>
      </c>
      <c r="C11" s="91"/>
      <c r="D11" s="93" t="s">
        <v>64</v>
      </c>
      <c r="E11" s="94"/>
      <c r="F11" s="103" t="s">
        <v>65</v>
      </c>
      <c r="G11" s="104"/>
      <c r="H11" s="105"/>
    </row>
    <row r="12" spans="1:8" ht="15" x14ac:dyDescent="0.2">
      <c r="A12" s="102"/>
      <c r="B12" s="92"/>
      <c r="C12" s="92"/>
      <c r="D12" s="95"/>
      <c r="E12" s="96"/>
      <c r="F12" s="2" t="s">
        <v>2</v>
      </c>
      <c r="G12" s="106" t="s">
        <v>13</v>
      </c>
      <c r="H12" s="107"/>
    </row>
    <row r="13" spans="1:8" ht="21.75" customHeight="1" x14ac:dyDescent="0.2">
      <c r="A13" s="61" t="s">
        <v>5</v>
      </c>
      <c r="B13" s="97">
        <v>2.5</v>
      </c>
      <c r="C13" s="98"/>
      <c r="D13" s="201">
        <v>7.5</v>
      </c>
      <c r="E13" s="202"/>
      <c r="F13" s="71" t="e">
        <f>IF(F8&lt;1, B13/F8,D13/F8)</f>
        <v>#VALUE!</v>
      </c>
      <c r="G13" s="108" t="e">
        <f>IF(F9&lt;1, B13/F9, D13/F9)</f>
        <v>#VALUE!</v>
      </c>
      <c r="H13" s="109"/>
    </row>
    <row r="14" spans="1:8" ht="21.95" customHeight="1" x14ac:dyDescent="0.2">
      <c r="A14" s="41" t="s">
        <v>6</v>
      </c>
      <c r="B14" s="145">
        <v>0.25</v>
      </c>
      <c r="C14" s="146"/>
      <c r="D14" s="203">
        <v>0.75</v>
      </c>
      <c r="E14" s="204"/>
      <c r="F14" s="71" t="e">
        <f>IF(F8&lt;1, B14/F8, D14/F8)</f>
        <v>#VALUE!</v>
      </c>
      <c r="G14" s="108" t="e">
        <f>IF(F9&lt;1, B14/F9, D14/F9)</f>
        <v>#VALUE!</v>
      </c>
      <c r="H14" s="109"/>
    </row>
    <row r="15" spans="1:8" ht="21.95" customHeight="1" x14ac:dyDescent="0.2">
      <c r="A15" s="41" t="s">
        <v>7</v>
      </c>
      <c r="B15" s="149">
        <v>5</v>
      </c>
      <c r="C15" s="150"/>
      <c r="D15" s="197">
        <v>15</v>
      </c>
      <c r="E15" s="198"/>
      <c r="F15" s="71" t="e">
        <f>IF(F8&lt;1, B15/F8, D15/F8)</f>
        <v>#VALUE!</v>
      </c>
      <c r="G15" s="108" t="e">
        <f>IF(F9&lt;1, B15/F9, D15/F9)</f>
        <v>#VALUE!</v>
      </c>
      <c r="H15" s="109"/>
    </row>
    <row r="16" spans="1:8" ht="21.95" customHeight="1" x14ac:dyDescent="0.2">
      <c r="A16" s="42" t="s">
        <v>8</v>
      </c>
      <c r="B16" s="153">
        <v>0.15</v>
      </c>
      <c r="C16" s="154"/>
      <c r="D16" s="199">
        <v>0.45</v>
      </c>
      <c r="E16" s="200"/>
      <c r="F16" s="72" t="e">
        <f>IF(F8&lt;1, B16/F8, D16/F8)</f>
        <v>#VALUE!</v>
      </c>
      <c r="G16" s="143" t="e">
        <f>IF(F9&lt;1, B16/F9, D16/F9)</f>
        <v>#VALUE!</v>
      </c>
      <c r="H16" s="144"/>
    </row>
    <row r="17" spans="1:8" ht="15" customHeight="1" x14ac:dyDescent="0.2">
      <c r="A17" s="43" t="s">
        <v>66</v>
      </c>
      <c r="B17" s="44"/>
      <c r="C17" s="44"/>
      <c r="D17" s="44"/>
      <c r="E17" s="44"/>
      <c r="F17" s="44"/>
      <c r="G17" s="44"/>
      <c r="H17" s="45"/>
    </row>
    <row r="18" spans="1:8" ht="18.75" customHeight="1" x14ac:dyDescent="0.25">
      <c r="A18" s="139" t="s">
        <v>19</v>
      </c>
      <c r="B18" s="140"/>
      <c r="C18" s="140"/>
      <c r="D18" s="140"/>
      <c r="E18" s="141" t="s">
        <v>18</v>
      </c>
      <c r="F18" s="142"/>
      <c r="G18" s="46" t="s">
        <v>67</v>
      </c>
      <c r="H18" s="47" t="str">
        <f>Form!I24</f>
        <v>Sila Pilih</v>
      </c>
    </row>
    <row r="19" spans="1:8" ht="18.75" customHeight="1" x14ac:dyDescent="0.25">
      <c r="A19" s="133" t="s">
        <v>20</v>
      </c>
      <c r="B19" s="134"/>
      <c r="C19" s="134"/>
      <c r="D19" s="134"/>
      <c r="E19" s="135" t="s">
        <v>18</v>
      </c>
      <c r="F19" s="135"/>
      <c r="G19" s="75"/>
      <c r="H19" s="8"/>
    </row>
    <row r="20" spans="1:8" ht="18.75" customHeight="1" x14ac:dyDescent="0.25">
      <c r="A20" s="133" t="s">
        <v>21</v>
      </c>
      <c r="B20" s="134"/>
      <c r="C20" s="134"/>
      <c r="D20" s="134"/>
      <c r="E20" s="135" t="s">
        <v>75</v>
      </c>
      <c r="F20" s="135"/>
      <c r="G20" s="75"/>
      <c r="H20" s="8"/>
    </row>
    <row r="21" spans="1:8" ht="18.75" customHeight="1" x14ac:dyDescent="0.25">
      <c r="A21" s="133" t="s">
        <v>22</v>
      </c>
      <c r="B21" s="134"/>
      <c r="C21" s="134"/>
      <c r="D21" s="134"/>
      <c r="E21" s="135" t="s">
        <v>18</v>
      </c>
      <c r="F21" s="135"/>
      <c r="G21" s="75"/>
      <c r="H21" s="8"/>
    </row>
    <row r="22" spans="1:8" ht="18.75" customHeight="1" x14ac:dyDescent="0.25">
      <c r="A22" s="133" t="s">
        <v>23</v>
      </c>
      <c r="B22" s="134"/>
      <c r="C22" s="134"/>
      <c r="D22" s="134"/>
      <c r="E22" s="135"/>
      <c r="F22" s="135"/>
      <c r="G22" s="75"/>
      <c r="H22" s="8"/>
    </row>
    <row r="23" spans="1:8" ht="18.75" customHeight="1" x14ac:dyDescent="0.25">
      <c r="A23" s="136" t="s">
        <v>24</v>
      </c>
      <c r="B23" s="137"/>
      <c r="C23" s="137"/>
      <c r="D23" s="137"/>
      <c r="E23" s="138" t="str">
        <f>Form!H8</f>
        <v>T4</v>
      </c>
      <c r="F23" s="138"/>
      <c r="G23" s="76"/>
      <c r="H23" s="9"/>
    </row>
    <row r="24" spans="1:8" ht="27" customHeight="1" x14ac:dyDescent="0.2">
      <c r="A24" s="51" t="s">
        <v>12</v>
      </c>
    </row>
    <row r="25" spans="1:8" s="3" customFormat="1" ht="21.6" customHeight="1" x14ac:dyDescent="0.2">
      <c r="A25" s="52" t="s">
        <v>16</v>
      </c>
      <c r="B25" s="4"/>
      <c r="C25" s="4"/>
      <c r="D25" s="4"/>
      <c r="E25" s="4"/>
      <c r="F25" s="20"/>
      <c r="G25" s="4"/>
      <c r="H25" s="21"/>
    </row>
    <row r="26" spans="1:8" s="3" customFormat="1" ht="21.6" customHeight="1" x14ac:dyDescent="0.2">
      <c r="A26" s="53"/>
      <c r="B26" s="5"/>
      <c r="C26" s="5"/>
      <c r="D26" s="54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22" t="s">
        <v>14</v>
      </c>
      <c r="B27" s="123"/>
      <c r="C27" s="123"/>
      <c r="D27" s="124" t="s">
        <v>10</v>
      </c>
      <c r="E27" s="124"/>
      <c r="F27" s="60" t="s">
        <v>17</v>
      </c>
      <c r="G27" s="125" t="s">
        <v>10</v>
      </c>
      <c r="H27" s="126"/>
    </row>
    <row r="28" spans="1:8" ht="56.25" customHeight="1" x14ac:dyDescent="0.2">
      <c r="A28" s="127" t="s">
        <v>70</v>
      </c>
      <c r="B28" s="128"/>
      <c r="C28" s="128"/>
      <c r="D28" s="129" t="s">
        <v>10</v>
      </c>
      <c r="E28" s="129"/>
      <c r="F28" s="130" t="s">
        <v>11</v>
      </c>
      <c r="G28" s="131"/>
      <c r="H28" s="132"/>
    </row>
    <row r="29" spans="1:8" ht="22.5" customHeight="1" x14ac:dyDescent="0.2">
      <c r="A29" s="110" t="s">
        <v>9</v>
      </c>
      <c r="B29" s="111"/>
      <c r="C29" s="111"/>
      <c r="D29" s="111"/>
      <c r="E29" s="112"/>
      <c r="F29" s="113" t="s">
        <v>4</v>
      </c>
      <c r="G29" s="114"/>
      <c r="H29" s="115"/>
    </row>
    <row r="30" spans="1:8" ht="15.75" x14ac:dyDescent="0.2">
      <c r="A30" s="116" t="str">
        <f>Form!B29</f>
        <v>AMIR / MAISARAH</v>
      </c>
      <c r="B30" s="117"/>
      <c r="C30" s="117"/>
      <c r="D30" s="118">
        <f>Form!B30</f>
        <v>45663</v>
      </c>
      <c r="E30" s="119"/>
      <c r="F30" s="1"/>
      <c r="G30" s="120"/>
      <c r="H30" s="121"/>
    </row>
  </sheetData>
  <mergeCells count="61"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  <mergeCell ref="A8:B8"/>
    <mergeCell ref="C8:E8"/>
    <mergeCell ref="G8:H8"/>
    <mergeCell ref="A9:B9"/>
    <mergeCell ref="C9:E9"/>
    <mergeCell ref="G9:H9"/>
    <mergeCell ref="A10:H10"/>
    <mergeCell ref="A11:A12"/>
    <mergeCell ref="B11:C12"/>
    <mergeCell ref="D11:E12"/>
    <mergeCell ref="F11:H11"/>
    <mergeCell ref="G12:H12"/>
    <mergeCell ref="B13:C13"/>
    <mergeCell ref="D13:E13"/>
    <mergeCell ref="G13:H13"/>
    <mergeCell ref="B14:C14"/>
    <mergeCell ref="D14:E14"/>
    <mergeCell ref="G14:H14"/>
    <mergeCell ref="B15:C15"/>
    <mergeCell ref="D15:E15"/>
    <mergeCell ref="G15:H15"/>
    <mergeCell ref="B16:C16"/>
    <mergeCell ref="D16:E16"/>
    <mergeCell ref="G16:H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</mergeCells>
  <conditionalFormatting sqref="E23:F23">
    <cfRule type="expression" dxfId="39" priority="10">
      <formula>OR(E23="Sila Pilih", E23="T1", E23="T2", E23="T3", E23="T4")</formula>
    </cfRule>
  </conditionalFormatting>
  <conditionalFormatting sqref="B13:C13">
    <cfRule type="expression" dxfId="38" priority="9">
      <formula>AND(F8&gt;0.1, F8&lt;1, F9&gt;0.1, F9&lt;1)</formula>
    </cfRule>
  </conditionalFormatting>
  <conditionalFormatting sqref="D13:E13">
    <cfRule type="expression" dxfId="37" priority="4">
      <formula>AND(F8&gt;1, F9&gt;1)</formula>
    </cfRule>
    <cfRule type="expression" dxfId="36" priority="8">
      <formula>CELL("ÄDDRESS")="D13"</formula>
    </cfRule>
  </conditionalFormatting>
  <conditionalFormatting sqref="B14:C14">
    <cfRule type="expression" dxfId="35" priority="7">
      <formula>AND(F8&gt;0.1, F8&lt;1, F9&gt;0.1, F9&lt;1)</formula>
    </cfRule>
  </conditionalFormatting>
  <conditionalFormatting sqref="B15:C15">
    <cfRule type="expression" dxfId="34" priority="6">
      <formula>AND(F8&gt;0.1, F8&lt;1, F9&gt;0.1, F9&lt;1)</formula>
    </cfRule>
  </conditionalFormatting>
  <conditionalFormatting sqref="B16:C16">
    <cfRule type="expression" dxfId="33" priority="5">
      <formula>AND(F8&gt;0.1, F8&lt;1, F9&gt;0.1, F9&lt;1)</formula>
    </cfRule>
  </conditionalFormatting>
  <conditionalFormatting sqref="D14:E14">
    <cfRule type="expression" dxfId="32" priority="3">
      <formula>AND(F8&gt;1, F9&gt;1)</formula>
    </cfRule>
  </conditionalFormatting>
  <conditionalFormatting sqref="D15:E15">
    <cfRule type="expression" dxfId="31" priority="2">
      <formula>AND(F8&gt;1, F9&gt;1)</formula>
    </cfRule>
  </conditionalFormatting>
  <conditionalFormatting sqref="D16:E16">
    <cfRule type="expression" dxfId="30" priority="1">
      <formula>AND(F8&gt;1, F9&gt;1)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8609" r:id="rId4" name="Check Box 1">
              <controlPr defaultSize="0" autoFill="0" autoLine="0" autoPict="0">
                <anchor moveWithCells="1">
                  <from>
                    <xdr:col>6</xdr:col>
                    <xdr:colOff>361950</xdr:colOff>
                    <xdr:row>2</xdr:row>
                    <xdr:rowOff>266700</xdr:rowOff>
                  </from>
                  <to>
                    <xdr:col>7</xdr:col>
                    <xdr:colOff>123825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0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295275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1" r:id="rId6" name="Check Box 3">
              <controlPr defaultSize="0" autoFill="0" autoLine="0" autoPict="0">
                <anchor moveWithCells="1">
                  <from>
                    <xdr:col>7</xdr:col>
                    <xdr:colOff>390525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2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3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4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5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8616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407C2-90E3-467D-A82F-4BCF0E481B16}">
  <sheetPr codeName="Sheet22"/>
  <dimension ref="A1:H30"/>
  <sheetViews>
    <sheetView view="pageLayout" topLeftCell="A7" zoomScaleNormal="100" zoomScaleSheetLayoutView="100" workbookViewId="0">
      <selection activeCell="H19" sqref="H19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80" t="s">
        <v>72</v>
      </c>
      <c r="B1" s="181"/>
      <c r="C1" s="181"/>
      <c r="D1" s="181"/>
      <c r="E1" s="181"/>
      <c r="F1" s="181"/>
      <c r="G1" s="181"/>
      <c r="H1" s="182"/>
    </row>
    <row r="2" spans="1:8" ht="18.95" customHeight="1" x14ac:dyDescent="0.2">
      <c r="A2" s="183" t="s">
        <v>25</v>
      </c>
      <c r="B2" s="184"/>
      <c r="C2" s="185"/>
      <c r="D2" s="186">
        <f>Form!B25</f>
        <v>0</v>
      </c>
      <c r="E2" s="186"/>
      <c r="F2" s="186"/>
      <c r="G2" s="186"/>
      <c r="H2" s="187"/>
    </row>
    <row r="3" spans="1:8" ht="24" customHeight="1" x14ac:dyDescent="0.2">
      <c r="A3" s="188" t="s">
        <v>26</v>
      </c>
      <c r="B3" s="189"/>
      <c r="C3" s="190"/>
      <c r="D3" s="194" t="str">
        <f>Form!G25</f>
        <v>Sila Pilih</v>
      </c>
      <c r="E3" s="195"/>
      <c r="F3" s="195"/>
      <c r="G3" s="195"/>
      <c r="H3" s="196"/>
    </row>
    <row r="4" spans="1:8" ht="19.899999999999999" customHeight="1" x14ac:dyDescent="0.2">
      <c r="A4" s="38" t="s">
        <v>61</v>
      </c>
      <c r="B4" s="39"/>
      <c r="C4" s="39"/>
      <c r="D4" s="40"/>
      <c r="E4" s="40"/>
      <c r="F4" s="178" t="s">
        <v>71</v>
      </c>
      <c r="G4" s="178"/>
      <c r="H4" s="179"/>
    </row>
    <row r="5" spans="1:8" ht="19.899999999999999" customHeight="1" x14ac:dyDescent="0.2">
      <c r="A5" s="177" t="s">
        <v>15</v>
      </c>
      <c r="B5" s="177"/>
      <c r="C5" s="177"/>
      <c r="D5" s="177"/>
      <c r="E5" s="167"/>
      <c r="F5" s="167"/>
      <c r="G5" s="168" t="s">
        <v>62</v>
      </c>
      <c r="H5" s="168"/>
    </row>
    <row r="6" spans="1:8" ht="25.5" customHeight="1" x14ac:dyDescent="0.2">
      <c r="A6" s="169" t="s">
        <v>0</v>
      </c>
      <c r="B6" s="170"/>
      <c r="C6" s="170"/>
      <c r="D6" s="170"/>
      <c r="E6" s="171"/>
      <c r="F6" s="74" t="s">
        <v>73</v>
      </c>
      <c r="G6" s="103" t="s">
        <v>74</v>
      </c>
      <c r="H6" s="172"/>
    </row>
    <row r="7" spans="1:8" ht="21" customHeight="1" x14ac:dyDescent="0.2">
      <c r="A7" s="173" t="s">
        <v>1</v>
      </c>
      <c r="B7" s="174"/>
      <c r="C7" s="175"/>
      <c r="D7" s="175"/>
      <c r="E7" s="176"/>
      <c r="F7" s="10">
        <f>Form!C5</f>
        <v>0.502</v>
      </c>
      <c r="G7" s="161">
        <f>Form!F5</f>
        <v>50.054999999999993</v>
      </c>
      <c r="H7" s="162"/>
    </row>
    <row r="8" spans="1:8" ht="21" customHeight="1" x14ac:dyDescent="0.2">
      <c r="A8" s="157" t="s">
        <v>2</v>
      </c>
      <c r="B8" s="158"/>
      <c r="C8" s="159" t="str">
        <f>Form!B31</f>
        <v>IQC POW (1) 060125</v>
      </c>
      <c r="D8" s="159"/>
      <c r="E8" s="160"/>
      <c r="F8" s="10" t="str">
        <f>Form!C6</f>
        <v>NA</v>
      </c>
      <c r="G8" s="161" t="str">
        <f>Form!F6</f>
        <v>NA</v>
      </c>
      <c r="H8" s="162"/>
    </row>
    <row r="9" spans="1:8" ht="21" customHeight="1" x14ac:dyDescent="0.2">
      <c r="A9" s="127" t="s">
        <v>3</v>
      </c>
      <c r="B9" s="128"/>
      <c r="C9" s="163"/>
      <c r="D9" s="163"/>
      <c r="E9" s="164"/>
      <c r="F9" s="62" t="str">
        <f>Form!C7</f>
        <v>NA</v>
      </c>
      <c r="G9" s="165" t="str">
        <f>Form!F7</f>
        <v>NA</v>
      </c>
      <c r="H9" s="166"/>
    </row>
    <row r="10" spans="1:8" ht="20.100000000000001" customHeight="1" x14ac:dyDescent="0.2">
      <c r="A10" s="89"/>
      <c r="B10" s="89"/>
      <c r="C10" s="90"/>
      <c r="D10" s="90"/>
      <c r="E10" s="90"/>
      <c r="F10" s="90"/>
      <c r="G10" s="90"/>
      <c r="H10" s="90"/>
    </row>
    <row r="11" spans="1:8" ht="33.75" customHeight="1" x14ac:dyDescent="0.2">
      <c r="A11" s="101"/>
      <c r="B11" s="91" t="s">
        <v>63</v>
      </c>
      <c r="C11" s="91"/>
      <c r="D11" s="93" t="s">
        <v>64</v>
      </c>
      <c r="E11" s="94"/>
      <c r="F11" s="103" t="s">
        <v>65</v>
      </c>
      <c r="G11" s="104"/>
      <c r="H11" s="105"/>
    </row>
    <row r="12" spans="1:8" ht="15" x14ac:dyDescent="0.2">
      <c r="A12" s="102"/>
      <c r="B12" s="92"/>
      <c r="C12" s="92"/>
      <c r="D12" s="95"/>
      <c r="E12" s="96"/>
      <c r="F12" s="2" t="s">
        <v>2</v>
      </c>
      <c r="G12" s="106" t="s">
        <v>13</v>
      </c>
      <c r="H12" s="107"/>
    </row>
    <row r="13" spans="1:8" ht="21.75" customHeight="1" x14ac:dyDescent="0.2">
      <c r="A13" s="61" t="s">
        <v>5</v>
      </c>
      <c r="B13" s="97">
        <v>2.5</v>
      </c>
      <c r="C13" s="98"/>
      <c r="D13" s="201">
        <v>7.5</v>
      </c>
      <c r="E13" s="202"/>
      <c r="F13" s="71" t="e">
        <f>IF(F8&lt;1, B13/F8,D13/F8)</f>
        <v>#VALUE!</v>
      </c>
      <c r="G13" s="108" t="e">
        <f>IF(F9&lt;1, B13/F9, D13/F9)</f>
        <v>#VALUE!</v>
      </c>
      <c r="H13" s="109"/>
    </row>
    <row r="14" spans="1:8" ht="21.95" customHeight="1" x14ac:dyDescent="0.2">
      <c r="A14" s="41" t="s">
        <v>6</v>
      </c>
      <c r="B14" s="145">
        <v>0.25</v>
      </c>
      <c r="C14" s="146"/>
      <c r="D14" s="203">
        <v>0.75</v>
      </c>
      <c r="E14" s="204"/>
      <c r="F14" s="71" t="e">
        <f>IF(F8&lt;1, B14/F8, D14/F8)</f>
        <v>#VALUE!</v>
      </c>
      <c r="G14" s="108" t="e">
        <f>IF(F9&lt;1, B14/F9, D14/F9)</f>
        <v>#VALUE!</v>
      </c>
      <c r="H14" s="109"/>
    </row>
    <row r="15" spans="1:8" ht="21.95" customHeight="1" x14ac:dyDescent="0.2">
      <c r="A15" s="41" t="s">
        <v>7</v>
      </c>
      <c r="B15" s="149">
        <v>5</v>
      </c>
      <c r="C15" s="150"/>
      <c r="D15" s="197">
        <v>15</v>
      </c>
      <c r="E15" s="198"/>
      <c r="F15" s="71" t="e">
        <f>IF(F8&lt;1, B15/F8, D15/F8)</f>
        <v>#VALUE!</v>
      </c>
      <c r="G15" s="108" t="e">
        <f>IF(F9&lt;1, B15/F9, D15/F9)</f>
        <v>#VALUE!</v>
      </c>
      <c r="H15" s="109"/>
    </row>
    <row r="16" spans="1:8" ht="21.95" customHeight="1" x14ac:dyDescent="0.2">
      <c r="A16" s="42" t="s">
        <v>8</v>
      </c>
      <c r="B16" s="153">
        <v>0.15</v>
      </c>
      <c r="C16" s="154"/>
      <c r="D16" s="199">
        <v>0.45</v>
      </c>
      <c r="E16" s="200"/>
      <c r="F16" s="72" t="e">
        <f>IF(F8&lt;1, B16/F8, D16/F8)</f>
        <v>#VALUE!</v>
      </c>
      <c r="G16" s="143" t="e">
        <f>IF(F9&lt;1, B16/F9, D16/F9)</f>
        <v>#VALUE!</v>
      </c>
      <c r="H16" s="144"/>
    </row>
    <row r="17" spans="1:8" ht="15" customHeight="1" x14ac:dyDescent="0.2">
      <c r="A17" s="43" t="s">
        <v>66</v>
      </c>
      <c r="B17" s="44"/>
      <c r="C17" s="44"/>
      <c r="D17" s="44"/>
      <c r="E17" s="44"/>
      <c r="F17" s="44"/>
      <c r="G17" s="44"/>
      <c r="H17" s="45"/>
    </row>
    <row r="18" spans="1:8" ht="18.75" customHeight="1" x14ac:dyDescent="0.25">
      <c r="A18" s="139" t="s">
        <v>19</v>
      </c>
      <c r="B18" s="140"/>
      <c r="C18" s="140"/>
      <c r="D18" s="140"/>
      <c r="E18" s="141" t="s">
        <v>18</v>
      </c>
      <c r="F18" s="142"/>
      <c r="G18" s="46" t="s">
        <v>67</v>
      </c>
      <c r="H18" s="47" t="str">
        <f>Form!I25</f>
        <v>Sila Pilih</v>
      </c>
    </row>
    <row r="19" spans="1:8" ht="18.75" customHeight="1" x14ac:dyDescent="0.25">
      <c r="A19" s="133" t="s">
        <v>20</v>
      </c>
      <c r="B19" s="134"/>
      <c r="C19" s="134"/>
      <c r="D19" s="134"/>
      <c r="E19" s="135" t="s">
        <v>18</v>
      </c>
      <c r="F19" s="135"/>
      <c r="G19" s="75"/>
      <c r="H19" s="8"/>
    </row>
    <row r="20" spans="1:8" ht="18.75" customHeight="1" x14ac:dyDescent="0.25">
      <c r="A20" s="133" t="s">
        <v>21</v>
      </c>
      <c r="B20" s="134"/>
      <c r="C20" s="134"/>
      <c r="D20" s="134"/>
      <c r="E20" s="135" t="s">
        <v>75</v>
      </c>
      <c r="F20" s="135"/>
      <c r="G20" s="75"/>
      <c r="H20" s="8"/>
    </row>
    <row r="21" spans="1:8" ht="18.75" customHeight="1" x14ac:dyDescent="0.25">
      <c r="A21" s="133" t="s">
        <v>22</v>
      </c>
      <c r="B21" s="134"/>
      <c r="C21" s="134"/>
      <c r="D21" s="134"/>
      <c r="E21" s="135" t="s">
        <v>18</v>
      </c>
      <c r="F21" s="135"/>
      <c r="G21" s="75"/>
      <c r="H21" s="8"/>
    </row>
    <row r="22" spans="1:8" ht="18.75" customHeight="1" x14ac:dyDescent="0.25">
      <c r="A22" s="133" t="s">
        <v>23</v>
      </c>
      <c r="B22" s="134"/>
      <c r="C22" s="134"/>
      <c r="D22" s="134"/>
      <c r="E22" s="135"/>
      <c r="F22" s="135"/>
      <c r="G22" s="75"/>
      <c r="H22" s="8"/>
    </row>
    <row r="23" spans="1:8" ht="18.75" customHeight="1" x14ac:dyDescent="0.25">
      <c r="A23" s="136" t="s">
        <v>24</v>
      </c>
      <c r="B23" s="137"/>
      <c r="C23" s="137"/>
      <c r="D23" s="137"/>
      <c r="E23" s="138" t="str">
        <f>Form!H8</f>
        <v>T4</v>
      </c>
      <c r="F23" s="138"/>
      <c r="G23" s="76"/>
      <c r="H23" s="9"/>
    </row>
    <row r="24" spans="1:8" ht="27" customHeight="1" x14ac:dyDescent="0.2">
      <c r="A24" s="51" t="s">
        <v>12</v>
      </c>
    </row>
    <row r="25" spans="1:8" s="3" customFormat="1" ht="21.6" customHeight="1" x14ac:dyDescent="0.2">
      <c r="A25" s="52" t="s">
        <v>16</v>
      </c>
      <c r="B25" s="4"/>
      <c r="C25" s="4"/>
      <c r="D25" s="4"/>
      <c r="E25" s="4"/>
      <c r="F25" s="20"/>
      <c r="G25" s="4"/>
      <c r="H25" s="21"/>
    </row>
    <row r="26" spans="1:8" s="3" customFormat="1" ht="21.6" customHeight="1" x14ac:dyDescent="0.2">
      <c r="A26" s="53"/>
      <c r="B26" s="5"/>
      <c r="C26" s="5"/>
      <c r="D26" s="54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22" t="s">
        <v>14</v>
      </c>
      <c r="B27" s="123"/>
      <c r="C27" s="123"/>
      <c r="D27" s="124" t="s">
        <v>10</v>
      </c>
      <c r="E27" s="124"/>
      <c r="F27" s="60" t="s">
        <v>17</v>
      </c>
      <c r="G27" s="125" t="s">
        <v>10</v>
      </c>
      <c r="H27" s="126"/>
    </row>
    <row r="28" spans="1:8" ht="56.25" customHeight="1" x14ac:dyDescent="0.2">
      <c r="A28" s="127" t="s">
        <v>70</v>
      </c>
      <c r="B28" s="128"/>
      <c r="C28" s="128"/>
      <c r="D28" s="129" t="s">
        <v>10</v>
      </c>
      <c r="E28" s="129"/>
      <c r="F28" s="130" t="s">
        <v>11</v>
      </c>
      <c r="G28" s="131"/>
      <c r="H28" s="132"/>
    </row>
    <row r="29" spans="1:8" ht="22.5" customHeight="1" x14ac:dyDescent="0.2">
      <c r="A29" s="110" t="s">
        <v>9</v>
      </c>
      <c r="B29" s="111"/>
      <c r="C29" s="111"/>
      <c r="D29" s="111"/>
      <c r="E29" s="112"/>
      <c r="F29" s="113" t="s">
        <v>4</v>
      </c>
      <c r="G29" s="114"/>
      <c r="H29" s="115"/>
    </row>
    <row r="30" spans="1:8" ht="15.75" x14ac:dyDescent="0.2">
      <c r="A30" s="116" t="str">
        <f>Form!B29</f>
        <v>AMIR / MAISARAH</v>
      </c>
      <c r="B30" s="117"/>
      <c r="C30" s="117"/>
      <c r="D30" s="118">
        <f>Form!B30</f>
        <v>45663</v>
      </c>
      <c r="E30" s="119"/>
      <c r="F30" s="1"/>
      <c r="G30" s="120"/>
      <c r="H30" s="121"/>
    </row>
  </sheetData>
  <mergeCells count="61"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  <mergeCell ref="A8:B8"/>
    <mergeCell ref="C8:E8"/>
    <mergeCell ref="G8:H8"/>
    <mergeCell ref="A9:B9"/>
    <mergeCell ref="C9:E9"/>
    <mergeCell ref="G9:H9"/>
    <mergeCell ref="A10:H10"/>
    <mergeCell ref="A11:A12"/>
    <mergeCell ref="B11:C12"/>
    <mergeCell ref="D11:E12"/>
    <mergeCell ref="F11:H11"/>
    <mergeCell ref="G12:H12"/>
    <mergeCell ref="B13:C13"/>
    <mergeCell ref="D13:E13"/>
    <mergeCell ref="G13:H13"/>
    <mergeCell ref="B14:C14"/>
    <mergeCell ref="D14:E14"/>
    <mergeCell ref="G14:H14"/>
    <mergeCell ref="B15:C15"/>
    <mergeCell ref="D15:E15"/>
    <mergeCell ref="G15:H15"/>
    <mergeCell ref="B16:C16"/>
    <mergeCell ref="D16:E16"/>
    <mergeCell ref="G16:H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</mergeCells>
  <conditionalFormatting sqref="E23:F23">
    <cfRule type="expression" dxfId="29" priority="10">
      <formula>OR(E23="Sila Pilih", E23="T1", E23="T2", E23="T3", E23="T4")</formula>
    </cfRule>
  </conditionalFormatting>
  <conditionalFormatting sqref="B13:C13">
    <cfRule type="expression" dxfId="28" priority="9">
      <formula>AND(F8&gt;0.1, F8&lt;1, F9&gt;0.1, F9&lt;1)</formula>
    </cfRule>
  </conditionalFormatting>
  <conditionalFormatting sqref="D13:E13">
    <cfRule type="expression" dxfId="27" priority="4">
      <formula>AND(F8&gt;1, F9&gt;1)</formula>
    </cfRule>
    <cfRule type="expression" dxfId="26" priority="8">
      <formula>CELL("ÄDDRESS")="D13"</formula>
    </cfRule>
  </conditionalFormatting>
  <conditionalFormatting sqref="B14:C14">
    <cfRule type="expression" dxfId="25" priority="7">
      <formula>AND(F8&gt;0.1, F8&lt;1, F9&gt;0.1, F9&lt;1)</formula>
    </cfRule>
  </conditionalFormatting>
  <conditionalFormatting sqref="B15:C15">
    <cfRule type="expression" dxfId="24" priority="6">
      <formula>AND(F8&gt;0.1, F8&lt;1, F9&gt;0.1, F9&lt;1)</formula>
    </cfRule>
  </conditionalFormatting>
  <conditionalFormatting sqref="B16:C16">
    <cfRule type="expression" dxfId="23" priority="5">
      <formula>AND(F8&gt;0.1, F8&lt;1, F9&gt;0.1, F9&lt;1)</formula>
    </cfRule>
  </conditionalFormatting>
  <conditionalFormatting sqref="D14:E14">
    <cfRule type="expression" dxfId="22" priority="3">
      <formula>AND(F8&gt;1, F9&gt;1)</formula>
    </cfRule>
  </conditionalFormatting>
  <conditionalFormatting sqref="D15:E15">
    <cfRule type="expression" dxfId="21" priority="2">
      <formula>AND(F8&gt;1, F9&gt;1)</formula>
    </cfRule>
  </conditionalFormatting>
  <conditionalFormatting sqref="D16:E16">
    <cfRule type="expression" dxfId="20" priority="1">
      <formula>AND(F8&gt;1, F9&gt;1)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9633" r:id="rId4" name="Check Box 1">
              <controlPr defaultSize="0" autoFill="0" autoLine="0" autoPict="0">
                <anchor moveWithCells="1">
                  <from>
                    <xdr:col>6</xdr:col>
                    <xdr:colOff>361950</xdr:colOff>
                    <xdr:row>2</xdr:row>
                    <xdr:rowOff>266700</xdr:rowOff>
                  </from>
                  <to>
                    <xdr:col>7</xdr:col>
                    <xdr:colOff>123825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34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295275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35" r:id="rId6" name="Check Box 3">
              <controlPr defaultSize="0" autoFill="0" autoLine="0" autoPict="0">
                <anchor moveWithCells="1">
                  <from>
                    <xdr:col>7</xdr:col>
                    <xdr:colOff>390525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36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37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38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39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9640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51479-97B6-41DF-94A5-D7539A99CB3D}">
  <sheetPr codeName="Sheet5"/>
  <dimension ref="A1:H30"/>
  <sheetViews>
    <sheetView view="pageLayout" topLeftCell="A4" zoomScaleNormal="100" zoomScaleSheetLayoutView="100" workbookViewId="0">
      <selection activeCell="B13" sqref="B13:H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80" t="s">
        <v>72</v>
      </c>
      <c r="B1" s="181"/>
      <c r="C1" s="181"/>
      <c r="D1" s="181"/>
      <c r="E1" s="181"/>
      <c r="F1" s="181"/>
      <c r="G1" s="181"/>
      <c r="H1" s="182"/>
    </row>
    <row r="2" spans="1:8" ht="18.95" customHeight="1" x14ac:dyDescent="0.2">
      <c r="A2" s="183" t="s">
        <v>25</v>
      </c>
      <c r="B2" s="184"/>
      <c r="C2" s="185"/>
      <c r="D2" s="186" t="str">
        <f>Form!B8</f>
        <v>IQC POW 15 (1) 060125</v>
      </c>
      <c r="E2" s="186"/>
      <c r="F2" s="186"/>
      <c r="G2" s="186"/>
      <c r="H2" s="187"/>
    </row>
    <row r="3" spans="1:8" ht="24" customHeight="1" x14ac:dyDescent="0.2">
      <c r="A3" s="188" t="s">
        <v>26</v>
      </c>
      <c r="B3" s="189"/>
      <c r="C3" s="190"/>
      <c r="D3" s="191" t="str">
        <f>Form!G8</f>
        <v>SERBUK</v>
      </c>
      <c r="E3" s="192"/>
      <c r="F3" s="192"/>
      <c r="G3" s="192"/>
      <c r="H3" s="193"/>
    </row>
    <row r="4" spans="1:8" ht="19.899999999999999" customHeight="1" x14ac:dyDescent="0.2">
      <c r="A4" s="38" t="s">
        <v>61</v>
      </c>
      <c r="B4" s="39"/>
      <c r="C4" s="39"/>
      <c r="D4" s="40"/>
      <c r="E4" s="40"/>
      <c r="F4" s="178" t="s">
        <v>71</v>
      </c>
      <c r="G4" s="178"/>
      <c r="H4" s="179"/>
    </row>
    <row r="5" spans="1:8" ht="19.899999999999999" customHeight="1" x14ac:dyDescent="0.2">
      <c r="A5" s="177" t="s">
        <v>15</v>
      </c>
      <c r="B5" s="177"/>
      <c r="C5" s="177"/>
      <c r="D5" s="177"/>
      <c r="E5" s="167"/>
      <c r="F5" s="167"/>
      <c r="G5" s="168" t="s">
        <v>62</v>
      </c>
      <c r="H5" s="168"/>
    </row>
    <row r="6" spans="1:8" ht="25.5" customHeight="1" x14ac:dyDescent="0.2">
      <c r="A6" s="169" t="s">
        <v>0</v>
      </c>
      <c r="B6" s="170"/>
      <c r="C6" s="170"/>
      <c r="D6" s="170"/>
      <c r="E6" s="171"/>
      <c r="F6" s="37" t="s">
        <v>73</v>
      </c>
      <c r="G6" s="103" t="s">
        <v>74</v>
      </c>
      <c r="H6" s="172"/>
    </row>
    <row r="7" spans="1:8" ht="21" customHeight="1" x14ac:dyDescent="0.2">
      <c r="A7" s="173" t="s">
        <v>1</v>
      </c>
      <c r="B7" s="174"/>
      <c r="C7" s="175"/>
      <c r="D7" s="175"/>
      <c r="E7" s="176"/>
      <c r="F7" s="10">
        <f>Form!C5</f>
        <v>0.502</v>
      </c>
      <c r="G7" s="161">
        <f>Form!F5</f>
        <v>50.054999999999993</v>
      </c>
      <c r="H7" s="162"/>
    </row>
    <row r="8" spans="1:8" ht="21" customHeight="1" x14ac:dyDescent="0.2">
      <c r="A8" s="157" t="s">
        <v>2</v>
      </c>
      <c r="B8" s="158"/>
      <c r="C8" s="159" t="str">
        <f>Form!B31</f>
        <v>IQC POW (1) 060125</v>
      </c>
      <c r="D8" s="159"/>
      <c r="E8" s="160"/>
      <c r="F8" s="10" t="str">
        <f>Form!C6</f>
        <v>NA</v>
      </c>
      <c r="G8" s="161" t="str">
        <f>Form!F6</f>
        <v>NA</v>
      </c>
      <c r="H8" s="162"/>
    </row>
    <row r="9" spans="1:8" ht="21" customHeight="1" x14ac:dyDescent="0.2">
      <c r="A9" s="127" t="s">
        <v>3</v>
      </c>
      <c r="B9" s="128"/>
      <c r="C9" s="163"/>
      <c r="D9" s="163"/>
      <c r="E9" s="164"/>
      <c r="F9" s="62" t="str">
        <f>Form!C7</f>
        <v>NA</v>
      </c>
      <c r="G9" s="165" t="str">
        <f>Form!F7</f>
        <v>NA</v>
      </c>
      <c r="H9" s="166"/>
    </row>
    <row r="10" spans="1:8" ht="20.100000000000001" customHeight="1" x14ac:dyDescent="0.2">
      <c r="A10" s="89"/>
      <c r="B10" s="89"/>
      <c r="C10" s="90"/>
      <c r="D10" s="90"/>
      <c r="E10" s="90"/>
      <c r="F10" s="90"/>
      <c r="G10" s="90"/>
      <c r="H10" s="90"/>
    </row>
    <row r="11" spans="1:8" ht="33.75" customHeight="1" x14ac:dyDescent="0.2">
      <c r="A11" s="101"/>
      <c r="B11" s="91" t="s">
        <v>63</v>
      </c>
      <c r="C11" s="91"/>
      <c r="D11" s="93" t="s">
        <v>64</v>
      </c>
      <c r="E11" s="94"/>
      <c r="F11" s="103" t="s">
        <v>65</v>
      </c>
      <c r="G11" s="104"/>
      <c r="H11" s="105"/>
    </row>
    <row r="12" spans="1:8" ht="15" x14ac:dyDescent="0.2">
      <c r="A12" s="102"/>
      <c r="B12" s="92"/>
      <c r="C12" s="92"/>
      <c r="D12" s="95"/>
      <c r="E12" s="96"/>
      <c r="F12" s="2" t="s">
        <v>2</v>
      </c>
      <c r="G12" s="106" t="s">
        <v>13</v>
      </c>
      <c r="H12" s="107"/>
    </row>
    <row r="13" spans="1:8" ht="21.75" customHeight="1" x14ac:dyDescent="0.2">
      <c r="A13" s="61" t="s">
        <v>5</v>
      </c>
      <c r="B13" s="97">
        <v>2.5</v>
      </c>
      <c r="C13" s="98"/>
      <c r="D13" s="99">
        <v>7.5</v>
      </c>
      <c r="E13" s="100"/>
      <c r="F13" s="71" t="s">
        <v>97</v>
      </c>
      <c r="G13" s="108" t="s">
        <v>97</v>
      </c>
      <c r="H13" s="109"/>
    </row>
    <row r="14" spans="1:8" ht="21.95" customHeight="1" x14ac:dyDescent="0.2">
      <c r="A14" s="41" t="s">
        <v>6</v>
      </c>
      <c r="B14" s="145">
        <v>0.25</v>
      </c>
      <c r="C14" s="146"/>
      <c r="D14" s="147">
        <v>0.75</v>
      </c>
      <c r="E14" s="148"/>
      <c r="F14" s="71" t="s">
        <v>97</v>
      </c>
      <c r="G14" s="108" t="s">
        <v>97</v>
      </c>
      <c r="H14" s="109"/>
    </row>
    <row r="15" spans="1:8" ht="21.95" customHeight="1" x14ac:dyDescent="0.2">
      <c r="A15" s="41" t="s">
        <v>7</v>
      </c>
      <c r="B15" s="149">
        <v>5</v>
      </c>
      <c r="C15" s="150"/>
      <c r="D15" s="151">
        <v>15</v>
      </c>
      <c r="E15" s="152"/>
      <c r="F15" s="71" t="s">
        <v>97</v>
      </c>
      <c r="G15" s="108" t="s">
        <v>97</v>
      </c>
      <c r="H15" s="109"/>
    </row>
    <row r="16" spans="1:8" ht="21.95" customHeight="1" x14ac:dyDescent="0.2">
      <c r="A16" s="42" t="s">
        <v>8</v>
      </c>
      <c r="B16" s="153">
        <v>0.15</v>
      </c>
      <c r="C16" s="154"/>
      <c r="D16" s="155">
        <v>0.45</v>
      </c>
      <c r="E16" s="156"/>
      <c r="F16" s="72" t="s">
        <v>97</v>
      </c>
      <c r="G16" s="143" t="s">
        <v>97</v>
      </c>
      <c r="H16" s="144"/>
    </row>
    <row r="17" spans="1:8" ht="15" customHeight="1" x14ac:dyDescent="0.2">
      <c r="A17" s="43" t="s">
        <v>66</v>
      </c>
      <c r="B17" s="44"/>
      <c r="C17" s="44"/>
      <c r="D17" s="44"/>
      <c r="E17" s="44"/>
      <c r="F17" s="44"/>
      <c r="G17" s="44"/>
      <c r="H17" s="45"/>
    </row>
    <row r="18" spans="1:8" ht="18.75" customHeight="1" x14ac:dyDescent="0.25">
      <c r="A18" s="139" t="s">
        <v>19</v>
      </c>
      <c r="B18" s="140"/>
      <c r="C18" s="140"/>
      <c r="D18" s="140"/>
      <c r="E18" s="141" t="s">
        <v>18</v>
      </c>
      <c r="F18" s="142"/>
      <c r="G18" s="46" t="s">
        <v>67</v>
      </c>
      <c r="H18" s="47" t="str">
        <f>Form!I8</f>
        <v>NA</v>
      </c>
    </row>
    <row r="19" spans="1:8" ht="18.75" customHeight="1" x14ac:dyDescent="0.25">
      <c r="A19" s="133" t="s">
        <v>20</v>
      </c>
      <c r="B19" s="134"/>
      <c r="C19" s="134"/>
      <c r="D19" s="134"/>
      <c r="E19" s="135" t="s">
        <v>18</v>
      </c>
      <c r="F19" s="135"/>
      <c r="G19" s="13"/>
      <c r="H19" s="8"/>
    </row>
    <row r="20" spans="1:8" ht="18.75" customHeight="1" x14ac:dyDescent="0.25">
      <c r="A20" s="133" t="s">
        <v>21</v>
      </c>
      <c r="B20" s="134"/>
      <c r="C20" s="134"/>
      <c r="D20" s="134"/>
      <c r="E20" s="135" t="s">
        <v>75</v>
      </c>
      <c r="F20" s="135"/>
      <c r="G20" s="13"/>
      <c r="H20" s="8"/>
    </row>
    <row r="21" spans="1:8" ht="18.75" customHeight="1" x14ac:dyDescent="0.25">
      <c r="A21" s="133" t="s">
        <v>22</v>
      </c>
      <c r="B21" s="134"/>
      <c r="C21" s="134"/>
      <c r="D21" s="134"/>
      <c r="E21" s="135" t="s">
        <v>18</v>
      </c>
      <c r="F21" s="135"/>
      <c r="G21" s="13"/>
      <c r="H21" s="8"/>
    </row>
    <row r="22" spans="1:8" ht="18.75" customHeight="1" x14ac:dyDescent="0.25">
      <c r="A22" s="133" t="s">
        <v>23</v>
      </c>
      <c r="B22" s="134"/>
      <c r="C22" s="134"/>
      <c r="D22" s="134"/>
      <c r="E22" s="135"/>
      <c r="F22" s="135"/>
      <c r="G22" s="13"/>
      <c r="H22" s="8"/>
    </row>
    <row r="23" spans="1:8" ht="18.75" customHeight="1" x14ac:dyDescent="0.25">
      <c r="A23" s="136" t="s">
        <v>24</v>
      </c>
      <c r="B23" s="137"/>
      <c r="C23" s="137"/>
      <c r="D23" s="137"/>
      <c r="E23" s="138" t="str">
        <f>Form!H8</f>
        <v>T4</v>
      </c>
      <c r="F23" s="138"/>
      <c r="G23" s="14"/>
      <c r="H23" s="9"/>
    </row>
    <row r="24" spans="1:8" ht="27" customHeight="1" x14ac:dyDescent="0.2">
      <c r="A24" s="51" t="s">
        <v>12</v>
      </c>
    </row>
    <row r="25" spans="1:8" s="3" customFormat="1" ht="21.6" customHeight="1" x14ac:dyDescent="0.2">
      <c r="A25" s="52" t="s">
        <v>16</v>
      </c>
      <c r="B25" s="4"/>
      <c r="C25" s="4"/>
      <c r="D25" s="4"/>
      <c r="E25" s="4"/>
      <c r="F25" s="20"/>
      <c r="G25" s="4"/>
      <c r="H25" s="21"/>
    </row>
    <row r="26" spans="1:8" s="3" customFormat="1" ht="21.6" customHeight="1" x14ac:dyDescent="0.2">
      <c r="A26" s="53"/>
      <c r="B26" s="5"/>
      <c r="C26" s="5"/>
      <c r="D26" s="54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22" t="s">
        <v>14</v>
      </c>
      <c r="B27" s="123"/>
      <c r="C27" s="123"/>
      <c r="D27" s="124" t="s">
        <v>10</v>
      </c>
      <c r="E27" s="124"/>
      <c r="F27" s="60" t="s">
        <v>17</v>
      </c>
      <c r="G27" s="125" t="s">
        <v>10</v>
      </c>
      <c r="H27" s="126"/>
    </row>
    <row r="28" spans="1:8" ht="56.25" customHeight="1" x14ac:dyDescent="0.2">
      <c r="A28" s="127" t="s">
        <v>70</v>
      </c>
      <c r="B28" s="128"/>
      <c r="C28" s="128"/>
      <c r="D28" s="129" t="s">
        <v>10</v>
      </c>
      <c r="E28" s="129"/>
      <c r="F28" s="130" t="s">
        <v>11</v>
      </c>
      <c r="G28" s="131"/>
      <c r="H28" s="132"/>
    </row>
    <row r="29" spans="1:8" ht="22.5" customHeight="1" x14ac:dyDescent="0.2">
      <c r="A29" s="110" t="s">
        <v>9</v>
      </c>
      <c r="B29" s="111"/>
      <c r="C29" s="111"/>
      <c r="D29" s="111"/>
      <c r="E29" s="112"/>
      <c r="F29" s="113" t="s">
        <v>4</v>
      </c>
      <c r="G29" s="114"/>
      <c r="H29" s="115"/>
    </row>
    <row r="30" spans="1:8" ht="15.75" x14ac:dyDescent="0.2">
      <c r="A30" s="116" t="str">
        <f>Form!B29</f>
        <v>AMIR / MAISARAH</v>
      </c>
      <c r="B30" s="117"/>
      <c r="C30" s="117"/>
      <c r="D30" s="118">
        <f>Form!B30</f>
        <v>45663</v>
      </c>
      <c r="E30" s="119"/>
      <c r="F30" s="1"/>
      <c r="G30" s="120"/>
      <c r="H30" s="121"/>
    </row>
  </sheetData>
  <mergeCells count="61">
    <mergeCell ref="F4:H4"/>
    <mergeCell ref="A1:H1"/>
    <mergeCell ref="A2:C2"/>
    <mergeCell ref="D2:H2"/>
    <mergeCell ref="A3:C3"/>
    <mergeCell ref="D3:H3"/>
    <mergeCell ref="E5:F5"/>
    <mergeCell ref="G5:H5"/>
    <mergeCell ref="A6:E6"/>
    <mergeCell ref="G6:H6"/>
    <mergeCell ref="A7:B7"/>
    <mergeCell ref="C7:E7"/>
    <mergeCell ref="G7:H7"/>
    <mergeCell ref="A5:D5"/>
    <mergeCell ref="A8:B8"/>
    <mergeCell ref="C8:E8"/>
    <mergeCell ref="G8:H8"/>
    <mergeCell ref="A9:B9"/>
    <mergeCell ref="C9:E9"/>
    <mergeCell ref="G9:H9"/>
    <mergeCell ref="G14:H14"/>
    <mergeCell ref="G15:H15"/>
    <mergeCell ref="G16:H16"/>
    <mergeCell ref="B14:C14"/>
    <mergeCell ref="D14:E14"/>
    <mergeCell ref="B15:C15"/>
    <mergeCell ref="D15:E15"/>
    <mergeCell ref="B16:C16"/>
    <mergeCell ref="D16:E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  <mergeCell ref="A10:H10"/>
    <mergeCell ref="B11:C12"/>
    <mergeCell ref="D11:E12"/>
    <mergeCell ref="B13:C13"/>
    <mergeCell ref="D13:E13"/>
    <mergeCell ref="A11:A12"/>
    <mergeCell ref="F11:H11"/>
    <mergeCell ref="G12:H12"/>
    <mergeCell ref="G13:H13"/>
  </mergeCells>
  <conditionalFormatting sqref="E23:F23">
    <cfRule type="expression" dxfId="118" priority="1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8" r:id="rId4" name="Check Box 4">
              <controlPr defaultSize="0" autoFill="0" autoLine="0" autoPict="0">
                <anchor moveWithCells="1">
                  <from>
                    <xdr:col>6</xdr:col>
                    <xdr:colOff>361950</xdr:colOff>
                    <xdr:row>2</xdr:row>
                    <xdr:rowOff>266700</xdr:rowOff>
                  </from>
                  <to>
                    <xdr:col>7</xdr:col>
                    <xdr:colOff>123825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5" name="Check Box 5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295275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6" name="Check Box 6">
              <controlPr defaultSize="0" autoFill="0" autoLine="0" autoPict="0">
                <anchor moveWithCells="1">
                  <from>
                    <xdr:col>7</xdr:col>
                    <xdr:colOff>390525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7" name="Check Box 8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8" name="Check Box 9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9" name="Check Box 10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10" name="Check Box 11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11" name="Check Box 12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11A83-A091-480A-9C04-41A499EDDCD2}">
  <sheetPr codeName="Sheet23"/>
  <dimension ref="A1:H30"/>
  <sheetViews>
    <sheetView view="pageLayout" topLeftCell="A13" zoomScaleNormal="100" zoomScaleSheetLayoutView="100" workbookViewId="0">
      <selection activeCell="D27" sqref="D27:E27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80" t="s">
        <v>72</v>
      </c>
      <c r="B1" s="181"/>
      <c r="C1" s="181"/>
      <c r="D1" s="181"/>
      <c r="E1" s="181"/>
      <c r="F1" s="181"/>
      <c r="G1" s="181"/>
      <c r="H1" s="182"/>
    </row>
    <row r="2" spans="1:8" ht="18.95" customHeight="1" x14ac:dyDescent="0.2">
      <c r="A2" s="183" t="s">
        <v>25</v>
      </c>
      <c r="B2" s="184"/>
      <c r="C2" s="185"/>
      <c r="D2" s="186">
        <f>Form!B26</f>
        <v>0</v>
      </c>
      <c r="E2" s="186"/>
      <c r="F2" s="186"/>
      <c r="G2" s="186"/>
      <c r="H2" s="187"/>
    </row>
    <row r="3" spans="1:8" ht="24" customHeight="1" x14ac:dyDescent="0.2">
      <c r="A3" s="188" t="s">
        <v>26</v>
      </c>
      <c r="B3" s="189"/>
      <c r="C3" s="190"/>
      <c r="D3" s="194" t="str">
        <f>Form!G26</f>
        <v>Sila Pilih</v>
      </c>
      <c r="E3" s="195"/>
      <c r="F3" s="195"/>
      <c r="G3" s="195"/>
      <c r="H3" s="196"/>
    </row>
    <row r="4" spans="1:8" ht="19.899999999999999" customHeight="1" x14ac:dyDescent="0.2">
      <c r="A4" s="38" t="s">
        <v>61</v>
      </c>
      <c r="B4" s="39"/>
      <c r="C4" s="39"/>
      <c r="D4" s="40"/>
      <c r="E4" s="40"/>
      <c r="F4" s="178" t="s">
        <v>71</v>
      </c>
      <c r="G4" s="178"/>
      <c r="H4" s="179"/>
    </row>
    <row r="5" spans="1:8" ht="19.899999999999999" customHeight="1" x14ac:dyDescent="0.2">
      <c r="A5" s="177" t="s">
        <v>15</v>
      </c>
      <c r="B5" s="177"/>
      <c r="C5" s="177"/>
      <c r="D5" s="177"/>
      <c r="E5" s="167"/>
      <c r="F5" s="167"/>
      <c r="G5" s="168" t="s">
        <v>62</v>
      </c>
      <c r="H5" s="168"/>
    </row>
    <row r="6" spans="1:8" ht="25.5" customHeight="1" x14ac:dyDescent="0.2">
      <c r="A6" s="169" t="s">
        <v>0</v>
      </c>
      <c r="B6" s="170"/>
      <c r="C6" s="170"/>
      <c r="D6" s="170"/>
      <c r="E6" s="171"/>
      <c r="F6" s="74" t="s">
        <v>73</v>
      </c>
      <c r="G6" s="103" t="s">
        <v>74</v>
      </c>
      <c r="H6" s="172"/>
    </row>
    <row r="7" spans="1:8" ht="21" customHeight="1" x14ac:dyDescent="0.2">
      <c r="A7" s="173" t="s">
        <v>1</v>
      </c>
      <c r="B7" s="174"/>
      <c r="C7" s="175"/>
      <c r="D7" s="175"/>
      <c r="E7" s="176"/>
      <c r="F7" s="10">
        <f>Form!C5</f>
        <v>0.502</v>
      </c>
      <c r="G7" s="161">
        <f>Form!F5</f>
        <v>50.054999999999993</v>
      </c>
      <c r="H7" s="162"/>
    </row>
    <row r="8" spans="1:8" ht="21" customHeight="1" x14ac:dyDescent="0.2">
      <c r="A8" s="157" t="s">
        <v>2</v>
      </c>
      <c r="B8" s="158"/>
      <c r="C8" s="159" t="str">
        <f>Form!B31</f>
        <v>IQC POW (1) 060125</v>
      </c>
      <c r="D8" s="159"/>
      <c r="E8" s="160"/>
      <c r="F8" s="10" t="str">
        <f>Form!C6</f>
        <v>NA</v>
      </c>
      <c r="G8" s="161" t="str">
        <f>Form!F6</f>
        <v>NA</v>
      </c>
      <c r="H8" s="162"/>
    </row>
    <row r="9" spans="1:8" ht="21" customHeight="1" x14ac:dyDescent="0.2">
      <c r="A9" s="127" t="s">
        <v>3</v>
      </c>
      <c r="B9" s="128"/>
      <c r="C9" s="163"/>
      <c r="D9" s="163"/>
      <c r="E9" s="164"/>
      <c r="F9" s="62" t="str">
        <f>Form!C7</f>
        <v>NA</v>
      </c>
      <c r="G9" s="165" t="str">
        <f>Form!F7</f>
        <v>NA</v>
      </c>
      <c r="H9" s="166"/>
    </row>
    <row r="10" spans="1:8" ht="20.100000000000001" customHeight="1" x14ac:dyDescent="0.2">
      <c r="A10" s="89"/>
      <c r="B10" s="89"/>
      <c r="C10" s="90"/>
      <c r="D10" s="90"/>
      <c r="E10" s="90"/>
      <c r="F10" s="90"/>
      <c r="G10" s="90"/>
      <c r="H10" s="90"/>
    </row>
    <row r="11" spans="1:8" ht="33.75" customHeight="1" x14ac:dyDescent="0.2">
      <c r="A11" s="101"/>
      <c r="B11" s="91" t="s">
        <v>63</v>
      </c>
      <c r="C11" s="91"/>
      <c r="D11" s="93" t="s">
        <v>64</v>
      </c>
      <c r="E11" s="94"/>
      <c r="F11" s="103" t="s">
        <v>65</v>
      </c>
      <c r="G11" s="104"/>
      <c r="H11" s="105"/>
    </row>
    <row r="12" spans="1:8" ht="15" x14ac:dyDescent="0.2">
      <c r="A12" s="102"/>
      <c r="B12" s="92"/>
      <c r="C12" s="92"/>
      <c r="D12" s="95"/>
      <c r="E12" s="96"/>
      <c r="F12" s="2" t="s">
        <v>2</v>
      </c>
      <c r="G12" s="106" t="s">
        <v>13</v>
      </c>
      <c r="H12" s="107"/>
    </row>
    <row r="13" spans="1:8" ht="21.75" customHeight="1" x14ac:dyDescent="0.2">
      <c r="A13" s="61" t="s">
        <v>5</v>
      </c>
      <c r="B13" s="97">
        <v>2.5</v>
      </c>
      <c r="C13" s="98"/>
      <c r="D13" s="201">
        <v>7.5</v>
      </c>
      <c r="E13" s="202"/>
      <c r="F13" s="71" t="e">
        <f>IF(F8&lt;1, B13/F8,D13/F8)</f>
        <v>#VALUE!</v>
      </c>
      <c r="G13" s="108" t="e">
        <f>IF(F9&lt;1, B13/F9, D13/F9)</f>
        <v>#VALUE!</v>
      </c>
      <c r="H13" s="109"/>
    </row>
    <row r="14" spans="1:8" ht="21.95" customHeight="1" x14ac:dyDescent="0.2">
      <c r="A14" s="41" t="s">
        <v>6</v>
      </c>
      <c r="B14" s="145">
        <v>0.25</v>
      </c>
      <c r="C14" s="146"/>
      <c r="D14" s="203">
        <v>0.75</v>
      </c>
      <c r="E14" s="204"/>
      <c r="F14" s="71" t="e">
        <f>IF(F8&lt;1, B14/F8, D14/F8)</f>
        <v>#VALUE!</v>
      </c>
      <c r="G14" s="108" t="e">
        <f>IF(F9&lt;1, B14/F9, D14/F9)</f>
        <v>#VALUE!</v>
      </c>
      <c r="H14" s="109"/>
    </row>
    <row r="15" spans="1:8" ht="21.95" customHeight="1" x14ac:dyDescent="0.2">
      <c r="A15" s="41" t="s">
        <v>7</v>
      </c>
      <c r="B15" s="149">
        <v>5</v>
      </c>
      <c r="C15" s="150"/>
      <c r="D15" s="197">
        <v>15</v>
      </c>
      <c r="E15" s="198"/>
      <c r="F15" s="71" t="e">
        <f>IF(F8&lt;1, B15/F8, D15/F8)</f>
        <v>#VALUE!</v>
      </c>
      <c r="G15" s="108" t="e">
        <f>IF(F9&lt;1, B15/F9, D15/F9)</f>
        <v>#VALUE!</v>
      </c>
      <c r="H15" s="109"/>
    </row>
    <row r="16" spans="1:8" ht="21.95" customHeight="1" x14ac:dyDescent="0.2">
      <c r="A16" s="42" t="s">
        <v>8</v>
      </c>
      <c r="B16" s="153">
        <v>0.15</v>
      </c>
      <c r="C16" s="154"/>
      <c r="D16" s="199">
        <v>0.45</v>
      </c>
      <c r="E16" s="200"/>
      <c r="F16" s="72" t="e">
        <f>IF(F8&lt;1, B16/F8, D16/F8)</f>
        <v>#VALUE!</v>
      </c>
      <c r="G16" s="143" t="e">
        <f>IF(F9&lt;1, B16/F9, D16/F9)</f>
        <v>#VALUE!</v>
      </c>
      <c r="H16" s="144"/>
    </row>
    <row r="17" spans="1:8" ht="15" customHeight="1" x14ac:dyDescent="0.2">
      <c r="A17" s="43" t="s">
        <v>66</v>
      </c>
      <c r="B17" s="44"/>
      <c r="C17" s="44"/>
      <c r="D17" s="44"/>
      <c r="E17" s="44"/>
      <c r="F17" s="44"/>
      <c r="G17" s="44"/>
      <c r="H17" s="45"/>
    </row>
    <row r="18" spans="1:8" ht="18.75" customHeight="1" x14ac:dyDescent="0.25">
      <c r="A18" s="139" t="s">
        <v>19</v>
      </c>
      <c r="B18" s="140"/>
      <c r="C18" s="140"/>
      <c r="D18" s="140"/>
      <c r="E18" s="141" t="s">
        <v>18</v>
      </c>
      <c r="F18" s="142"/>
      <c r="G18" s="46" t="s">
        <v>67</v>
      </c>
      <c r="H18" s="47" t="str">
        <f>Form!I26</f>
        <v>Sila Pilih</v>
      </c>
    </row>
    <row r="19" spans="1:8" ht="18.75" customHeight="1" x14ac:dyDescent="0.25">
      <c r="A19" s="133" t="s">
        <v>20</v>
      </c>
      <c r="B19" s="134"/>
      <c r="C19" s="134"/>
      <c r="D19" s="134"/>
      <c r="E19" s="135" t="s">
        <v>18</v>
      </c>
      <c r="F19" s="135"/>
      <c r="G19" s="75"/>
      <c r="H19" s="8"/>
    </row>
    <row r="20" spans="1:8" ht="18.75" customHeight="1" x14ac:dyDescent="0.25">
      <c r="A20" s="133" t="s">
        <v>21</v>
      </c>
      <c r="B20" s="134"/>
      <c r="C20" s="134"/>
      <c r="D20" s="134"/>
      <c r="E20" s="135" t="s">
        <v>75</v>
      </c>
      <c r="F20" s="135"/>
      <c r="G20" s="75"/>
      <c r="H20" s="8"/>
    </row>
    <row r="21" spans="1:8" ht="18.75" customHeight="1" x14ac:dyDescent="0.25">
      <c r="A21" s="133" t="s">
        <v>22</v>
      </c>
      <c r="B21" s="134"/>
      <c r="C21" s="134"/>
      <c r="D21" s="134"/>
      <c r="E21" s="135" t="s">
        <v>18</v>
      </c>
      <c r="F21" s="135"/>
      <c r="G21" s="75"/>
      <c r="H21" s="8"/>
    </row>
    <row r="22" spans="1:8" ht="18.75" customHeight="1" x14ac:dyDescent="0.25">
      <c r="A22" s="133" t="s">
        <v>23</v>
      </c>
      <c r="B22" s="134"/>
      <c r="C22" s="134"/>
      <c r="D22" s="134"/>
      <c r="E22" s="135"/>
      <c r="F22" s="135"/>
      <c r="G22" s="75"/>
      <c r="H22" s="8"/>
    </row>
    <row r="23" spans="1:8" ht="18.75" customHeight="1" x14ac:dyDescent="0.25">
      <c r="A23" s="136" t="s">
        <v>24</v>
      </c>
      <c r="B23" s="137"/>
      <c r="C23" s="137"/>
      <c r="D23" s="137"/>
      <c r="E23" s="138" t="str">
        <f>Form!H8</f>
        <v>T4</v>
      </c>
      <c r="F23" s="138"/>
      <c r="G23" s="76"/>
      <c r="H23" s="9"/>
    </row>
    <row r="24" spans="1:8" ht="27" customHeight="1" x14ac:dyDescent="0.2">
      <c r="A24" s="51" t="s">
        <v>12</v>
      </c>
    </row>
    <row r="25" spans="1:8" s="3" customFormat="1" ht="21.6" customHeight="1" x14ac:dyDescent="0.2">
      <c r="A25" s="52" t="s">
        <v>16</v>
      </c>
      <c r="B25" s="4"/>
      <c r="C25" s="4"/>
      <c r="D25" s="4"/>
      <c r="E25" s="4"/>
      <c r="F25" s="20"/>
      <c r="G25" s="4"/>
      <c r="H25" s="21"/>
    </row>
    <row r="26" spans="1:8" s="3" customFormat="1" ht="21.6" customHeight="1" x14ac:dyDescent="0.2">
      <c r="A26" s="53"/>
      <c r="B26" s="5"/>
      <c r="C26" s="5"/>
      <c r="D26" s="54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22" t="s">
        <v>14</v>
      </c>
      <c r="B27" s="123"/>
      <c r="C27" s="123"/>
      <c r="D27" s="124" t="s">
        <v>10</v>
      </c>
      <c r="E27" s="124"/>
      <c r="F27" s="60" t="s">
        <v>17</v>
      </c>
      <c r="G27" s="125" t="s">
        <v>10</v>
      </c>
      <c r="H27" s="126"/>
    </row>
    <row r="28" spans="1:8" ht="56.25" customHeight="1" x14ac:dyDescent="0.2">
      <c r="A28" s="127" t="s">
        <v>70</v>
      </c>
      <c r="B28" s="128"/>
      <c r="C28" s="128"/>
      <c r="D28" s="129" t="s">
        <v>10</v>
      </c>
      <c r="E28" s="129"/>
      <c r="F28" s="130" t="s">
        <v>11</v>
      </c>
      <c r="G28" s="131"/>
      <c r="H28" s="132"/>
    </row>
    <row r="29" spans="1:8" ht="22.5" customHeight="1" x14ac:dyDescent="0.2">
      <c r="A29" s="110" t="s">
        <v>9</v>
      </c>
      <c r="B29" s="111"/>
      <c r="C29" s="111"/>
      <c r="D29" s="111"/>
      <c r="E29" s="112"/>
      <c r="F29" s="113" t="s">
        <v>4</v>
      </c>
      <c r="G29" s="114"/>
      <c r="H29" s="115"/>
    </row>
    <row r="30" spans="1:8" ht="15.75" x14ac:dyDescent="0.2">
      <c r="A30" s="116" t="str">
        <f>Form!B29</f>
        <v>AMIR / MAISARAH</v>
      </c>
      <c r="B30" s="117"/>
      <c r="C30" s="117"/>
      <c r="D30" s="118">
        <f>Form!B30</f>
        <v>45663</v>
      </c>
      <c r="E30" s="119"/>
      <c r="F30" s="1"/>
      <c r="G30" s="120"/>
      <c r="H30" s="121"/>
    </row>
  </sheetData>
  <mergeCells count="61"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  <mergeCell ref="A8:B8"/>
    <mergeCell ref="C8:E8"/>
    <mergeCell ref="G8:H8"/>
    <mergeCell ref="A9:B9"/>
    <mergeCell ref="C9:E9"/>
    <mergeCell ref="G9:H9"/>
    <mergeCell ref="A10:H10"/>
    <mergeCell ref="A11:A12"/>
    <mergeCell ref="B11:C12"/>
    <mergeCell ref="D11:E12"/>
    <mergeCell ref="F11:H11"/>
    <mergeCell ref="G12:H12"/>
    <mergeCell ref="B13:C13"/>
    <mergeCell ref="D13:E13"/>
    <mergeCell ref="G13:H13"/>
    <mergeCell ref="B14:C14"/>
    <mergeCell ref="D14:E14"/>
    <mergeCell ref="G14:H14"/>
    <mergeCell ref="B15:C15"/>
    <mergeCell ref="D15:E15"/>
    <mergeCell ref="G15:H15"/>
    <mergeCell ref="B16:C16"/>
    <mergeCell ref="D16:E16"/>
    <mergeCell ref="G16:H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</mergeCells>
  <conditionalFormatting sqref="E23:F23">
    <cfRule type="expression" dxfId="19" priority="10">
      <formula>OR(E23="Sila Pilih", E23="T1", E23="T2", E23="T3", E23="T4")</formula>
    </cfRule>
  </conditionalFormatting>
  <conditionalFormatting sqref="B13:C13">
    <cfRule type="expression" dxfId="18" priority="9">
      <formula>AND(F8&gt;0.1, F8&lt;1, F9&gt;0.1, F9&lt;1)</formula>
    </cfRule>
  </conditionalFormatting>
  <conditionalFormatting sqref="D13:E13">
    <cfRule type="expression" dxfId="17" priority="4">
      <formula>AND(F8&gt;1, F9&gt;1)</formula>
    </cfRule>
    <cfRule type="expression" dxfId="16" priority="8">
      <formula>CELL("ÄDDRESS")="D13"</formula>
    </cfRule>
  </conditionalFormatting>
  <conditionalFormatting sqref="B14:C14">
    <cfRule type="expression" dxfId="15" priority="7">
      <formula>AND(F8&gt;0.1, F8&lt;1, F9&gt;0.1, F9&lt;1)</formula>
    </cfRule>
  </conditionalFormatting>
  <conditionalFormatting sqref="B15:C15">
    <cfRule type="expression" dxfId="14" priority="6">
      <formula>AND(F8&gt;0.1, F8&lt;1, F9&gt;0.1, F9&lt;1)</formula>
    </cfRule>
  </conditionalFormatting>
  <conditionalFormatting sqref="B16:C16">
    <cfRule type="expression" dxfId="13" priority="5">
      <formula>AND(F8&gt;0.1, F8&lt;1, F9&gt;0.1, F9&lt;1)</formula>
    </cfRule>
  </conditionalFormatting>
  <conditionalFormatting sqref="D14:E14">
    <cfRule type="expression" dxfId="12" priority="3">
      <formula>AND(F8&gt;1, F9&gt;1)</formula>
    </cfRule>
  </conditionalFormatting>
  <conditionalFormatting sqref="D15:E15">
    <cfRule type="expression" dxfId="11" priority="2">
      <formula>AND(F8&gt;1, F9&gt;1)</formula>
    </cfRule>
  </conditionalFormatting>
  <conditionalFormatting sqref="D16:E16">
    <cfRule type="expression" dxfId="10" priority="1">
      <formula>AND(F8&gt;1, F9&gt;1)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0657" r:id="rId4" name="Check Box 1">
              <controlPr defaultSize="0" autoFill="0" autoLine="0" autoPict="0">
                <anchor moveWithCells="1">
                  <from>
                    <xdr:col>6</xdr:col>
                    <xdr:colOff>361950</xdr:colOff>
                    <xdr:row>2</xdr:row>
                    <xdr:rowOff>266700</xdr:rowOff>
                  </from>
                  <to>
                    <xdr:col>7</xdr:col>
                    <xdr:colOff>123825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58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295275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59" r:id="rId6" name="Check Box 3">
              <controlPr defaultSize="0" autoFill="0" autoLine="0" autoPict="0">
                <anchor moveWithCells="1">
                  <from>
                    <xdr:col>7</xdr:col>
                    <xdr:colOff>390525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0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1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2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3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0664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772F5-0D68-4D82-B238-6C52BFDAE035}">
  <sheetPr codeName="Sheet24"/>
  <dimension ref="A1:H30"/>
  <sheetViews>
    <sheetView view="pageLayout" topLeftCell="A7" zoomScaleNormal="100" zoomScaleSheetLayoutView="100" workbookViewId="0">
      <selection activeCell="G27" sqref="G27:H27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80" t="s">
        <v>72</v>
      </c>
      <c r="B1" s="181"/>
      <c r="C1" s="181"/>
      <c r="D1" s="181"/>
      <c r="E1" s="181"/>
      <c r="F1" s="181"/>
      <c r="G1" s="181"/>
      <c r="H1" s="182"/>
    </row>
    <row r="2" spans="1:8" ht="18.95" customHeight="1" x14ac:dyDescent="0.2">
      <c r="A2" s="183" t="s">
        <v>25</v>
      </c>
      <c r="B2" s="184"/>
      <c r="C2" s="185"/>
      <c r="D2" s="186">
        <f>Form!B27</f>
        <v>0</v>
      </c>
      <c r="E2" s="186"/>
      <c r="F2" s="186"/>
      <c r="G2" s="186"/>
      <c r="H2" s="187"/>
    </row>
    <row r="3" spans="1:8" ht="24" customHeight="1" x14ac:dyDescent="0.2">
      <c r="A3" s="188" t="s">
        <v>26</v>
      </c>
      <c r="B3" s="189"/>
      <c r="C3" s="190"/>
      <c r="D3" s="194" t="str">
        <f>Form!G27</f>
        <v>Sila Pilih</v>
      </c>
      <c r="E3" s="195"/>
      <c r="F3" s="195"/>
      <c r="G3" s="195"/>
      <c r="H3" s="196"/>
    </row>
    <row r="4" spans="1:8" ht="19.899999999999999" customHeight="1" x14ac:dyDescent="0.2">
      <c r="A4" s="38" t="s">
        <v>61</v>
      </c>
      <c r="B4" s="39"/>
      <c r="C4" s="39"/>
      <c r="D4" s="40"/>
      <c r="E4" s="40"/>
      <c r="F4" s="178" t="s">
        <v>71</v>
      </c>
      <c r="G4" s="178"/>
      <c r="H4" s="179"/>
    </row>
    <row r="5" spans="1:8" ht="19.899999999999999" customHeight="1" x14ac:dyDescent="0.2">
      <c r="A5" s="177" t="s">
        <v>15</v>
      </c>
      <c r="B5" s="177"/>
      <c r="C5" s="177"/>
      <c r="D5" s="177"/>
      <c r="E5" s="167"/>
      <c r="F5" s="167"/>
      <c r="G5" s="168" t="s">
        <v>62</v>
      </c>
      <c r="H5" s="168"/>
    </row>
    <row r="6" spans="1:8" ht="25.5" customHeight="1" x14ac:dyDescent="0.2">
      <c r="A6" s="169" t="s">
        <v>0</v>
      </c>
      <c r="B6" s="170"/>
      <c r="C6" s="170"/>
      <c r="D6" s="170"/>
      <c r="E6" s="171"/>
      <c r="F6" s="74" t="s">
        <v>73</v>
      </c>
      <c r="G6" s="103" t="s">
        <v>74</v>
      </c>
      <c r="H6" s="172"/>
    </row>
    <row r="7" spans="1:8" ht="21" customHeight="1" x14ac:dyDescent="0.2">
      <c r="A7" s="173" t="s">
        <v>1</v>
      </c>
      <c r="B7" s="174"/>
      <c r="C7" s="175"/>
      <c r="D7" s="175"/>
      <c r="E7" s="176"/>
      <c r="F7" s="10">
        <f>Form!C5</f>
        <v>0.502</v>
      </c>
      <c r="G7" s="161">
        <f>Form!F5</f>
        <v>50.054999999999993</v>
      </c>
      <c r="H7" s="162"/>
    </row>
    <row r="8" spans="1:8" ht="21" customHeight="1" x14ac:dyDescent="0.2">
      <c r="A8" s="157" t="s">
        <v>2</v>
      </c>
      <c r="B8" s="158"/>
      <c r="C8" s="159" t="str">
        <f>Form!B31</f>
        <v>IQC POW (1) 060125</v>
      </c>
      <c r="D8" s="159"/>
      <c r="E8" s="160"/>
      <c r="F8" s="10" t="str">
        <f>Form!C6</f>
        <v>NA</v>
      </c>
      <c r="G8" s="161" t="str">
        <f>Form!F6</f>
        <v>NA</v>
      </c>
      <c r="H8" s="162"/>
    </row>
    <row r="9" spans="1:8" ht="21" customHeight="1" x14ac:dyDescent="0.2">
      <c r="A9" s="127" t="s">
        <v>3</v>
      </c>
      <c r="B9" s="128"/>
      <c r="C9" s="163"/>
      <c r="D9" s="163"/>
      <c r="E9" s="164"/>
      <c r="F9" s="62" t="str">
        <f>Form!C7</f>
        <v>NA</v>
      </c>
      <c r="G9" s="165" t="str">
        <f>Form!F7</f>
        <v>NA</v>
      </c>
      <c r="H9" s="166"/>
    </row>
    <row r="10" spans="1:8" ht="20.100000000000001" customHeight="1" x14ac:dyDescent="0.2">
      <c r="A10" s="89"/>
      <c r="B10" s="89"/>
      <c r="C10" s="90"/>
      <c r="D10" s="90"/>
      <c r="E10" s="90"/>
      <c r="F10" s="90"/>
      <c r="G10" s="90"/>
      <c r="H10" s="90"/>
    </row>
    <row r="11" spans="1:8" ht="33.75" customHeight="1" x14ac:dyDescent="0.2">
      <c r="A11" s="101"/>
      <c r="B11" s="91" t="s">
        <v>63</v>
      </c>
      <c r="C11" s="91"/>
      <c r="D11" s="93" t="s">
        <v>64</v>
      </c>
      <c r="E11" s="94"/>
      <c r="F11" s="103" t="s">
        <v>65</v>
      </c>
      <c r="G11" s="104"/>
      <c r="H11" s="105"/>
    </row>
    <row r="12" spans="1:8" ht="15" x14ac:dyDescent="0.2">
      <c r="A12" s="102"/>
      <c r="B12" s="92"/>
      <c r="C12" s="92"/>
      <c r="D12" s="95"/>
      <c r="E12" s="96"/>
      <c r="F12" s="2" t="s">
        <v>2</v>
      </c>
      <c r="G12" s="106" t="s">
        <v>13</v>
      </c>
      <c r="H12" s="107"/>
    </row>
    <row r="13" spans="1:8" ht="21.75" customHeight="1" x14ac:dyDescent="0.2">
      <c r="A13" s="61" t="s">
        <v>5</v>
      </c>
      <c r="B13" s="97">
        <v>2.5</v>
      </c>
      <c r="C13" s="98"/>
      <c r="D13" s="201">
        <v>7.5</v>
      </c>
      <c r="E13" s="202"/>
      <c r="F13" s="71" t="e">
        <f>IF(F8&lt;1, B13/F8,D13/F8)</f>
        <v>#VALUE!</v>
      </c>
      <c r="G13" s="108" t="e">
        <f>IF(F9&lt;1, B13/F9, D13/F9)</f>
        <v>#VALUE!</v>
      </c>
      <c r="H13" s="109"/>
    </row>
    <row r="14" spans="1:8" ht="21.95" customHeight="1" x14ac:dyDescent="0.2">
      <c r="A14" s="41" t="s">
        <v>6</v>
      </c>
      <c r="B14" s="145">
        <v>0.25</v>
      </c>
      <c r="C14" s="146"/>
      <c r="D14" s="203">
        <v>0.75</v>
      </c>
      <c r="E14" s="204"/>
      <c r="F14" s="71" t="e">
        <f>IF(F8&lt;1, B14/F8, D14/F8)</f>
        <v>#VALUE!</v>
      </c>
      <c r="G14" s="108" t="e">
        <f>IF(F9&lt;1, B14/F9, D14/F9)</f>
        <v>#VALUE!</v>
      </c>
      <c r="H14" s="109"/>
    </row>
    <row r="15" spans="1:8" ht="21.95" customHeight="1" x14ac:dyDescent="0.2">
      <c r="A15" s="41" t="s">
        <v>7</v>
      </c>
      <c r="B15" s="149">
        <v>5</v>
      </c>
      <c r="C15" s="150"/>
      <c r="D15" s="197">
        <v>15</v>
      </c>
      <c r="E15" s="198"/>
      <c r="F15" s="71" t="e">
        <f>IF(F8&lt;1, B15/F8, D15/F8)</f>
        <v>#VALUE!</v>
      </c>
      <c r="G15" s="108" t="e">
        <f>IF(F9&lt;1, B15/F9, D15/F9)</f>
        <v>#VALUE!</v>
      </c>
      <c r="H15" s="109"/>
    </row>
    <row r="16" spans="1:8" ht="21.95" customHeight="1" x14ac:dyDescent="0.2">
      <c r="A16" s="42" t="s">
        <v>8</v>
      </c>
      <c r="B16" s="153">
        <v>0.15</v>
      </c>
      <c r="C16" s="154"/>
      <c r="D16" s="199">
        <v>0.45</v>
      </c>
      <c r="E16" s="200"/>
      <c r="F16" s="72" t="e">
        <f>IF(F8&lt;1, B16/F8, D16/F8)</f>
        <v>#VALUE!</v>
      </c>
      <c r="G16" s="143" t="e">
        <f>IF(F9&lt;1, B16/F9, D16/F9)</f>
        <v>#VALUE!</v>
      </c>
      <c r="H16" s="144"/>
    </row>
    <row r="17" spans="1:8" ht="15" customHeight="1" x14ac:dyDescent="0.2">
      <c r="A17" s="43" t="s">
        <v>66</v>
      </c>
      <c r="B17" s="44"/>
      <c r="C17" s="44"/>
      <c r="D17" s="44"/>
      <c r="E17" s="44"/>
      <c r="F17" s="44"/>
      <c r="G17" s="44"/>
      <c r="H17" s="45"/>
    </row>
    <row r="18" spans="1:8" ht="18.75" customHeight="1" x14ac:dyDescent="0.25">
      <c r="A18" s="139" t="s">
        <v>19</v>
      </c>
      <c r="B18" s="140"/>
      <c r="C18" s="140"/>
      <c r="D18" s="140"/>
      <c r="E18" s="141" t="s">
        <v>18</v>
      </c>
      <c r="F18" s="142"/>
      <c r="G18" s="46" t="s">
        <v>67</v>
      </c>
      <c r="H18" s="47" t="str">
        <f>Form!I27</f>
        <v>Sila Pilih</v>
      </c>
    </row>
    <row r="19" spans="1:8" ht="18.75" customHeight="1" x14ac:dyDescent="0.25">
      <c r="A19" s="133" t="s">
        <v>20</v>
      </c>
      <c r="B19" s="134"/>
      <c r="C19" s="134"/>
      <c r="D19" s="134"/>
      <c r="E19" s="135" t="s">
        <v>18</v>
      </c>
      <c r="F19" s="135"/>
      <c r="G19" s="75"/>
      <c r="H19" s="8"/>
    </row>
    <row r="20" spans="1:8" ht="18.75" customHeight="1" x14ac:dyDescent="0.25">
      <c r="A20" s="133" t="s">
        <v>21</v>
      </c>
      <c r="B20" s="134"/>
      <c r="C20" s="134"/>
      <c r="D20" s="134"/>
      <c r="E20" s="135" t="s">
        <v>75</v>
      </c>
      <c r="F20" s="135"/>
      <c r="G20" s="75"/>
      <c r="H20" s="8"/>
    </row>
    <row r="21" spans="1:8" ht="18.75" customHeight="1" x14ac:dyDescent="0.25">
      <c r="A21" s="133" t="s">
        <v>22</v>
      </c>
      <c r="B21" s="134"/>
      <c r="C21" s="134"/>
      <c r="D21" s="134"/>
      <c r="E21" s="135" t="s">
        <v>18</v>
      </c>
      <c r="F21" s="135"/>
      <c r="G21" s="75"/>
      <c r="H21" s="8"/>
    </row>
    <row r="22" spans="1:8" ht="18.75" customHeight="1" x14ac:dyDescent="0.25">
      <c r="A22" s="133" t="s">
        <v>23</v>
      </c>
      <c r="B22" s="134"/>
      <c r="C22" s="134"/>
      <c r="D22" s="134"/>
      <c r="E22" s="135"/>
      <c r="F22" s="135"/>
      <c r="G22" s="75"/>
      <c r="H22" s="8"/>
    </row>
    <row r="23" spans="1:8" ht="18.75" customHeight="1" x14ac:dyDescent="0.25">
      <c r="A23" s="136" t="s">
        <v>24</v>
      </c>
      <c r="B23" s="137"/>
      <c r="C23" s="137"/>
      <c r="D23" s="137"/>
      <c r="E23" s="138" t="str">
        <f>Form!H8</f>
        <v>T4</v>
      </c>
      <c r="F23" s="138"/>
      <c r="G23" s="76"/>
      <c r="H23" s="9"/>
    </row>
    <row r="24" spans="1:8" ht="27" customHeight="1" x14ac:dyDescent="0.2">
      <c r="A24" s="51" t="s">
        <v>12</v>
      </c>
    </row>
    <row r="25" spans="1:8" s="3" customFormat="1" ht="21.6" customHeight="1" x14ac:dyDescent="0.2">
      <c r="A25" s="52" t="s">
        <v>16</v>
      </c>
      <c r="B25" s="4"/>
      <c r="C25" s="4"/>
      <c r="D25" s="4"/>
      <c r="E25" s="4"/>
      <c r="F25" s="20"/>
      <c r="G25" s="4"/>
      <c r="H25" s="21"/>
    </row>
    <row r="26" spans="1:8" s="3" customFormat="1" ht="21.6" customHeight="1" x14ac:dyDescent="0.2">
      <c r="A26" s="53"/>
      <c r="B26" s="5"/>
      <c r="C26" s="5"/>
      <c r="D26" s="54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22" t="s">
        <v>14</v>
      </c>
      <c r="B27" s="123"/>
      <c r="C27" s="123"/>
      <c r="D27" s="124" t="s">
        <v>10</v>
      </c>
      <c r="E27" s="124"/>
      <c r="F27" s="60" t="s">
        <v>17</v>
      </c>
      <c r="G27" s="125" t="s">
        <v>10</v>
      </c>
      <c r="H27" s="126"/>
    </row>
    <row r="28" spans="1:8" ht="56.25" customHeight="1" x14ac:dyDescent="0.2">
      <c r="A28" s="127" t="s">
        <v>70</v>
      </c>
      <c r="B28" s="128"/>
      <c r="C28" s="128"/>
      <c r="D28" s="129" t="s">
        <v>10</v>
      </c>
      <c r="E28" s="129"/>
      <c r="F28" s="130" t="s">
        <v>11</v>
      </c>
      <c r="G28" s="131"/>
      <c r="H28" s="132"/>
    </row>
    <row r="29" spans="1:8" ht="22.5" customHeight="1" x14ac:dyDescent="0.2">
      <c r="A29" s="110" t="s">
        <v>9</v>
      </c>
      <c r="B29" s="111"/>
      <c r="C29" s="111"/>
      <c r="D29" s="111"/>
      <c r="E29" s="112"/>
      <c r="F29" s="113" t="s">
        <v>4</v>
      </c>
      <c r="G29" s="114"/>
      <c r="H29" s="115"/>
    </row>
    <row r="30" spans="1:8" ht="15.75" x14ac:dyDescent="0.2">
      <c r="A30" s="116" t="str">
        <f>Form!B29</f>
        <v>AMIR / MAISARAH</v>
      </c>
      <c r="B30" s="117"/>
      <c r="C30" s="117"/>
      <c r="D30" s="118">
        <f>Form!B30</f>
        <v>45663</v>
      </c>
      <c r="E30" s="119"/>
      <c r="F30" s="1"/>
      <c r="G30" s="120"/>
      <c r="H30" s="121"/>
    </row>
  </sheetData>
  <mergeCells count="61"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  <mergeCell ref="A8:B8"/>
    <mergeCell ref="C8:E8"/>
    <mergeCell ref="G8:H8"/>
    <mergeCell ref="A9:B9"/>
    <mergeCell ref="C9:E9"/>
    <mergeCell ref="G9:H9"/>
    <mergeCell ref="A10:H10"/>
    <mergeCell ref="A11:A12"/>
    <mergeCell ref="B11:C12"/>
    <mergeCell ref="D11:E12"/>
    <mergeCell ref="F11:H11"/>
    <mergeCell ref="G12:H12"/>
    <mergeCell ref="B13:C13"/>
    <mergeCell ref="D13:E13"/>
    <mergeCell ref="G13:H13"/>
    <mergeCell ref="B14:C14"/>
    <mergeCell ref="D14:E14"/>
    <mergeCell ref="G14:H14"/>
    <mergeCell ref="B15:C15"/>
    <mergeCell ref="D15:E15"/>
    <mergeCell ref="G15:H15"/>
    <mergeCell ref="B16:C16"/>
    <mergeCell ref="D16:E16"/>
    <mergeCell ref="G16:H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</mergeCells>
  <conditionalFormatting sqref="E23:F23">
    <cfRule type="expression" dxfId="9" priority="10">
      <formula>OR(E23="Sila Pilih", E23="T1", E23="T2", E23="T3", E23="T4")</formula>
    </cfRule>
  </conditionalFormatting>
  <conditionalFormatting sqref="B13:C13">
    <cfRule type="expression" dxfId="8" priority="9">
      <formula>AND(F8&gt;0.1, F8&lt;1, F9&gt;0.1, F9&lt;1)</formula>
    </cfRule>
  </conditionalFormatting>
  <conditionalFormatting sqref="D13:E13">
    <cfRule type="expression" dxfId="7" priority="4">
      <formula>AND(F8&gt;1, F9&gt;1)</formula>
    </cfRule>
    <cfRule type="expression" dxfId="6" priority="8">
      <formula>CELL("ÄDDRESS")="D13"</formula>
    </cfRule>
  </conditionalFormatting>
  <conditionalFormatting sqref="B14:C14">
    <cfRule type="expression" dxfId="5" priority="7">
      <formula>AND(F8&gt;0.1, F8&lt;1, F9&gt;0.1, F9&lt;1)</formula>
    </cfRule>
  </conditionalFormatting>
  <conditionalFormatting sqref="B15:C15">
    <cfRule type="expression" dxfId="4" priority="6">
      <formula>AND(F8&gt;0.1, F8&lt;1, F9&gt;0.1, F9&lt;1)</formula>
    </cfRule>
  </conditionalFormatting>
  <conditionalFormatting sqref="B16:C16">
    <cfRule type="expression" dxfId="3" priority="5">
      <formula>AND(F8&gt;0.1, F8&lt;1, F9&gt;0.1, F9&lt;1)</formula>
    </cfRule>
  </conditionalFormatting>
  <conditionalFormatting sqref="D14:E14">
    <cfRule type="expression" dxfId="2" priority="3">
      <formula>AND(F8&gt;1, F9&gt;1)</formula>
    </cfRule>
  </conditionalFormatting>
  <conditionalFormatting sqref="D15:E15">
    <cfRule type="expression" dxfId="1" priority="2">
      <formula>AND(F8&gt;1, F9&gt;1)</formula>
    </cfRule>
  </conditionalFormatting>
  <conditionalFormatting sqref="D16:E16">
    <cfRule type="expression" dxfId="0" priority="1">
      <formula>AND(F8&gt;1, F9&gt;1)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81" r:id="rId4" name="Check Box 1">
              <controlPr defaultSize="0" autoFill="0" autoLine="0" autoPict="0">
                <anchor moveWithCells="1">
                  <from>
                    <xdr:col>5</xdr:col>
                    <xdr:colOff>1666875</xdr:colOff>
                    <xdr:row>2</xdr:row>
                    <xdr:rowOff>190500</xdr:rowOff>
                  </from>
                  <to>
                    <xdr:col>6</xdr:col>
                    <xdr:colOff>438150</xdr:colOff>
                    <xdr:row>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2" r:id="rId5" name="Check Box 2">
              <controlPr defaultSize="0" autoFill="0" autoLine="0" autoPict="0">
                <anchor moveWithCells="1">
                  <from>
                    <xdr:col>5</xdr:col>
                    <xdr:colOff>866775</xdr:colOff>
                    <xdr:row>2</xdr:row>
                    <xdr:rowOff>171450</xdr:rowOff>
                  </from>
                  <to>
                    <xdr:col>5</xdr:col>
                    <xdr:colOff>1609725</xdr:colOff>
                    <xdr:row>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3" r:id="rId6" name="Check Box 3">
              <controlPr defaultSize="0" autoFill="0" autoLine="0" autoPict="0">
                <anchor moveWithCells="1">
                  <from>
                    <xdr:col>6</xdr:col>
                    <xdr:colOff>695325</xdr:colOff>
                    <xdr:row>2</xdr:row>
                    <xdr:rowOff>190500</xdr:rowOff>
                  </from>
                  <to>
                    <xdr:col>7</xdr:col>
                    <xdr:colOff>323850</xdr:colOff>
                    <xdr:row>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4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5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6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7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688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4078C-5C96-4466-B1D8-0A767BECB10E}">
  <sheetPr codeName="Sheet6"/>
  <dimension ref="A1:H30"/>
  <sheetViews>
    <sheetView view="pageLayout" topLeftCell="A7" zoomScaleNormal="100" zoomScaleSheetLayoutView="100" workbookViewId="0">
      <selection activeCell="B13" sqref="B13:H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80" t="s">
        <v>72</v>
      </c>
      <c r="B1" s="181"/>
      <c r="C1" s="181"/>
      <c r="D1" s="181"/>
      <c r="E1" s="181"/>
      <c r="F1" s="181"/>
      <c r="G1" s="181"/>
      <c r="H1" s="182"/>
    </row>
    <row r="2" spans="1:8" ht="18.95" customHeight="1" x14ac:dyDescent="0.2">
      <c r="A2" s="183" t="s">
        <v>25</v>
      </c>
      <c r="B2" s="184"/>
      <c r="C2" s="185"/>
      <c r="D2" s="186" t="str">
        <f>Form!B9</f>
        <v>IQC POW 16 (1) 060125</v>
      </c>
      <c r="E2" s="186"/>
      <c r="F2" s="186"/>
      <c r="G2" s="186"/>
      <c r="H2" s="187"/>
    </row>
    <row r="3" spans="1:8" ht="24" customHeight="1" x14ac:dyDescent="0.2">
      <c r="A3" s="188" t="s">
        <v>26</v>
      </c>
      <c r="B3" s="189"/>
      <c r="C3" s="190"/>
      <c r="D3" s="194" t="str">
        <f>Form!G9</f>
        <v>SERBUK</v>
      </c>
      <c r="E3" s="195"/>
      <c r="F3" s="195"/>
      <c r="G3" s="195"/>
      <c r="H3" s="196"/>
    </row>
    <row r="4" spans="1:8" ht="19.899999999999999" customHeight="1" x14ac:dyDescent="0.2">
      <c r="A4" s="38" t="s">
        <v>61</v>
      </c>
      <c r="B4" s="39"/>
      <c r="C4" s="39"/>
      <c r="D4" s="40"/>
      <c r="E4" s="40"/>
      <c r="F4" s="178" t="s">
        <v>71</v>
      </c>
      <c r="G4" s="178"/>
      <c r="H4" s="179"/>
    </row>
    <row r="5" spans="1:8" ht="19.899999999999999" customHeight="1" x14ac:dyDescent="0.2">
      <c r="A5" s="177" t="s">
        <v>15</v>
      </c>
      <c r="B5" s="177"/>
      <c r="C5" s="177"/>
      <c r="D5" s="177"/>
      <c r="E5" s="167"/>
      <c r="F5" s="167"/>
      <c r="G5" s="168" t="s">
        <v>62</v>
      </c>
      <c r="H5" s="168"/>
    </row>
    <row r="6" spans="1:8" ht="25.5" customHeight="1" x14ac:dyDescent="0.2">
      <c r="A6" s="169" t="s">
        <v>0</v>
      </c>
      <c r="B6" s="170"/>
      <c r="C6" s="170"/>
      <c r="D6" s="170"/>
      <c r="E6" s="171"/>
      <c r="F6" s="70" t="s">
        <v>73</v>
      </c>
      <c r="G6" s="103" t="s">
        <v>74</v>
      </c>
      <c r="H6" s="172"/>
    </row>
    <row r="7" spans="1:8" ht="21" customHeight="1" x14ac:dyDescent="0.2">
      <c r="A7" s="173" t="s">
        <v>1</v>
      </c>
      <c r="B7" s="174"/>
      <c r="C7" s="175"/>
      <c r="D7" s="175"/>
      <c r="E7" s="176"/>
      <c r="F7" s="10">
        <f>Form!C5</f>
        <v>0.502</v>
      </c>
      <c r="G7" s="161">
        <f>Form!F5</f>
        <v>50.054999999999993</v>
      </c>
      <c r="H7" s="162"/>
    </row>
    <row r="8" spans="1:8" ht="21" customHeight="1" x14ac:dyDescent="0.2">
      <c r="A8" s="157" t="s">
        <v>2</v>
      </c>
      <c r="B8" s="158"/>
      <c r="C8" s="159" t="str">
        <f>Form!B31</f>
        <v>IQC POW (1) 060125</v>
      </c>
      <c r="D8" s="159"/>
      <c r="E8" s="160"/>
      <c r="F8" s="10" t="str">
        <f>Form!C6</f>
        <v>NA</v>
      </c>
      <c r="G8" s="161" t="str">
        <f>Form!F6</f>
        <v>NA</v>
      </c>
      <c r="H8" s="162"/>
    </row>
    <row r="9" spans="1:8" ht="21" customHeight="1" x14ac:dyDescent="0.2">
      <c r="A9" s="127" t="s">
        <v>3</v>
      </c>
      <c r="B9" s="128"/>
      <c r="C9" s="163"/>
      <c r="D9" s="163"/>
      <c r="E9" s="164"/>
      <c r="F9" s="62" t="str">
        <f>Form!C7</f>
        <v>NA</v>
      </c>
      <c r="G9" s="165" t="str">
        <f>Form!F7</f>
        <v>NA</v>
      </c>
      <c r="H9" s="166"/>
    </row>
    <row r="10" spans="1:8" ht="20.100000000000001" customHeight="1" x14ac:dyDescent="0.2">
      <c r="A10" s="89"/>
      <c r="B10" s="89"/>
      <c r="C10" s="90"/>
      <c r="D10" s="90"/>
      <c r="E10" s="90"/>
      <c r="F10" s="90"/>
      <c r="G10" s="90"/>
      <c r="H10" s="90"/>
    </row>
    <row r="11" spans="1:8" ht="33.75" customHeight="1" x14ac:dyDescent="0.2">
      <c r="A11" s="101"/>
      <c r="B11" s="91" t="s">
        <v>63</v>
      </c>
      <c r="C11" s="91"/>
      <c r="D11" s="93" t="s">
        <v>64</v>
      </c>
      <c r="E11" s="94"/>
      <c r="F11" s="103" t="s">
        <v>65</v>
      </c>
      <c r="G11" s="104"/>
      <c r="H11" s="105"/>
    </row>
    <row r="12" spans="1:8" ht="15" x14ac:dyDescent="0.2">
      <c r="A12" s="102"/>
      <c r="B12" s="92"/>
      <c r="C12" s="92"/>
      <c r="D12" s="95"/>
      <c r="E12" s="96"/>
      <c r="F12" s="2" t="s">
        <v>2</v>
      </c>
      <c r="G12" s="106" t="s">
        <v>13</v>
      </c>
      <c r="H12" s="107"/>
    </row>
    <row r="13" spans="1:8" ht="21.75" customHeight="1" x14ac:dyDescent="0.2">
      <c r="A13" s="61" t="s">
        <v>5</v>
      </c>
      <c r="B13" s="97">
        <v>2.5</v>
      </c>
      <c r="C13" s="98"/>
      <c r="D13" s="99">
        <v>7.5</v>
      </c>
      <c r="E13" s="100"/>
      <c r="F13" s="71" t="s">
        <v>97</v>
      </c>
      <c r="G13" s="108" t="s">
        <v>97</v>
      </c>
      <c r="H13" s="109"/>
    </row>
    <row r="14" spans="1:8" ht="21.95" customHeight="1" x14ac:dyDescent="0.2">
      <c r="A14" s="41" t="s">
        <v>6</v>
      </c>
      <c r="B14" s="145">
        <v>0.25</v>
      </c>
      <c r="C14" s="146"/>
      <c r="D14" s="147">
        <v>0.75</v>
      </c>
      <c r="E14" s="148"/>
      <c r="F14" s="71" t="s">
        <v>97</v>
      </c>
      <c r="G14" s="108" t="s">
        <v>97</v>
      </c>
      <c r="H14" s="109"/>
    </row>
    <row r="15" spans="1:8" ht="21.95" customHeight="1" x14ac:dyDescent="0.2">
      <c r="A15" s="41" t="s">
        <v>7</v>
      </c>
      <c r="B15" s="149">
        <v>5</v>
      </c>
      <c r="C15" s="150"/>
      <c r="D15" s="151">
        <v>15</v>
      </c>
      <c r="E15" s="152"/>
      <c r="F15" s="71" t="s">
        <v>97</v>
      </c>
      <c r="G15" s="108" t="s">
        <v>97</v>
      </c>
      <c r="H15" s="109"/>
    </row>
    <row r="16" spans="1:8" ht="21.95" customHeight="1" x14ac:dyDescent="0.2">
      <c r="A16" s="42" t="s">
        <v>8</v>
      </c>
      <c r="B16" s="153">
        <v>0.15</v>
      </c>
      <c r="C16" s="154"/>
      <c r="D16" s="155">
        <v>0.45</v>
      </c>
      <c r="E16" s="156"/>
      <c r="F16" s="72" t="s">
        <v>97</v>
      </c>
      <c r="G16" s="143" t="s">
        <v>97</v>
      </c>
      <c r="H16" s="144"/>
    </row>
    <row r="17" spans="1:8" ht="15" customHeight="1" x14ac:dyDescent="0.2">
      <c r="A17" s="43" t="s">
        <v>66</v>
      </c>
      <c r="B17" s="44"/>
      <c r="C17" s="44"/>
      <c r="D17" s="44"/>
      <c r="E17" s="44"/>
      <c r="F17" s="44"/>
      <c r="G17" s="44"/>
      <c r="H17" s="45"/>
    </row>
    <row r="18" spans="1:8" ht="18.75" customHeight="1" x14ac:dyDescent="0.25">
      <c r="A18" s="139" t="s">
        <v>19</v>
      </c>
      <c r="B18" s="140"/>
      <c r="C18" s="140"/>
      <c r="D18" s="140"/>
      <c r="E18" s="141" t="s">
        <v>18</v>
      </c>
      <c r="F18" s="142"/>
      <c r="G18" s="46" t="s">
        <v>67</v>
      </c>
      <c r="H18" s="47" t="str">
        <f>Form!I9</f>
        <v>NA</v>
      </c>
    </row>
    <row r="19" spans="1:8" ht="18.75" customHeight="1" x14ac:dyDescent="0.25">
      <c r="A19" s="133" t="s">
        <v>20</v>
      </c>
      <c r="B19" s="134"/>
      <c r="C19" s="134"/>
      <c r="D19" s="134"/>
      <c r="E19" s="135" t="s">
        <v>18</v>
      </c>
      <c r="F19" s="135"/>
      <c r="G19" s="68"/>
      <c r="H19" s="8"/>
    </row>
    <row r="20" spans="1:8" ht="18.75" customHeight="1" x14ac:dyDescent="0.25">
      <c r="A20" s="133" t="s">
        <v>21</v>
      </c>
      <c r="B20" s="134"/>
      <c r="C20" s="134"/>
      <c r="D20" s="134"/>
      <c r="E20" s="135" t="s">
        <v>75</v>
      </c>
      <c r="F20" s="135"/>
      <c r="G20" s="68"/>
      <c r="H20" s="8"/>
    </row>
    <row r="21" spans="1:8" ht="18.75" customHeight="1" x14ac:dyDescent="0.25">
      <c r="A21" s="133" t="s">
        <v>22</v>
      </c>
      <c r="B21" s="134"/>
      <c r="C21" s="134"/>
      <c r="D21" s="134"/>
      <c r="E21" s="135" t="s">
        <v>18</v>
      </c>
      <c r="F21" s="135"/>
      <c r="G21" s="68"/>
      <c r="H21" s="8"/>
    </row>
    <row r="22" spans="1:8" ht="18.75" customHeight="1" x14ac:dyDescent="0.25">
      <c r="A22" s="133" t="s">
        <v>23</v>
      </c>
      <c r="B22" s="134"/>
      <c r="C22" s="134"/>
      <c r="D22" s="134"/>
      <c r="E22" s="135"/>
      <c r="F22" s="135"/>
      <c r="G22" s="68"/>
      <c r="H22" s="8"/>
    </row>
    <row r="23" spans="1:8" ht="18.75" customHeight="1" x14ac:dyDescent="0.25">
      <c r="A23" s="136" t="s">
        <v>24</v>
      </c>
      <c r="B23" s="137"/>
      <c r="C23" s="137"/>
      <c r="D23" s="137"/>
      <c r="E23" s="138" t="str">
        <f>Form!H8</f>
        <v>T4</v>
      </c>
      <c r="F23" s="138"/>
      <c r="G23" s="69"/>
      <c r="H23" s="9"/>
    </row>
    <row r="24" spans="1:8" ht="27" customHeight="1" x14ac:dyDescent="0.2">
      <c r="A24" s="51" t="s">
        <v>12</v>
      </c>
    </row>
    <row r="25" spans="1:8" s="3" customFormat="1" ht="21.6" customHeight="1" x14ac:dyDescent="0.2">
      <c r="A25" s="52" t="s">
        <v>16</v>
      </c>
      <c r="B25" s="4"/>
      <c r="C25" s="4"/>
      <c r="D25" s="4"/>
      <c r="E25" s="4"/>
      <c r="F25" s="20"/>
      <c r="G25" s="4"/>
      <c r="H25" s="21"/>
    </row>
    <row r="26" spans="1:8" s="3" customFormat="1" ht="21.6" customHeight="1" x14ac:dyDescent="0.2">
      <c r="A26" s="53"/>
      <c r="B26" s="5"/>
      <c r="C26" s="5"/>
      <c r="D26" s="54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22" t="s">
        <v>14</v>
      </c>
      <c r="B27" s="123"/>
      <c r="C27" s="123"/>
      <c r="D27" s="124" t="s">
        <v>10</v>
      </c>
      <c r="E27" s="124"/>
      <c r="F27" s="60" t="s">
        <v>17</v>
      </c>
      <c r="G27" s="125" t="s">
        <v>10</v>
      </c>
      <c r="H27" s="126"/>
    </row>
    <row r="28" spans="1:8" ht="56.25" customHeight="1" x14ac:dyDescent="0.2">
      <c r="A28" s="127" t="s">
        <v>70</v>
      </c>
      <c r="B28" s="128"/>
      <c r="C28" s="128"/>
      <c r="D28" s="129" t="s">
        <v>10</v>
      </c>
      <c r="E28" s="129"/>
      <c r="F28" s="130" t="s">
        <v>11</v>
      </c>
      <c r="G28" s="131"/>
      <c r="H28" s="132"/>
    </row>
    <row r="29" spans="1:8" ht="22.5" customHeight="1" x14ac:dyDescent="0.2">
      <c r="A29" s="110" t="s">
        <v>9</v>
      </c>
      <c r="B29" s="111"/>
      <c r="C29" s="111"/>
      <c r="D29" s="111"/>
      <c r="E29" s="112"/>
      <c r="F29" s="113" t="s">
        <v>4</v>
      </c>
      <c r="G29" s="114"/>
      <c r="H29" s="115"/>
    </row>
    <row r="30" spans="1:8" ht="15.75" x14ac:dyDescent="0.2">
      <c r="A30" s="116" t="str">
        <f>Form!B29</f>
        <v>AMIR / MAISARAH</v>
      </c>
      <c r="B30" s="117"/>
      <c r="C30" s="117"/>
      <c r="D30" s="118">
        <f>Form!B30</f>
        <v>45663</v>
      </c>
      <c r="E30" s="119"/>
      <c r="F30" s="1"/>
      <c r="G30" s="120"/>
      <c r="H30" s="121"/>
    </row>
  </sheetData>
  <mergeCells count="61"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  <mergeCell ref="A8:B8"/>
    <mergeCell ref="C8:E8"/>
    <mergeCell ref="G8:H8"/>
    <mergeCell ref="A9:B9"/>
    <mergeCell ref="C9:E9"/>
    <mergeCell ref="G9:H9"/>
    <mergeCell ref="A10:H10"/>
    <mergeCell ref="A11:A12"/>
    <mergeCell ref="B11:C12"/>
    <mergeCell ref="D11:E12"/>
    <mergeCell ref="F11:H11"/>
    <mergeCell ref="G12:H12"/>
    <mergeCell ref="B13:C13"/>
    <mergeCell ref="D13:E13"/>
    <mergeCell ref="G13:H13"/>
    <mergeCell ref="B14:C14"/>
    <mergeCell ref="D14:E14"/>
    <mergeCell ref="G14:H14"/>
    <mergeCell ref="B15:C15"/>
    <mergeCell ref="D15:E15"/>
    <mergeCell ref="G15:H15"/>
    <mergeCell ref="B16:C16"/>
    <mergeCell ref="D16:E16"/>
    <mergeCell ref="G16:H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</mergeCells>
  <conditionalFormatting sqref="E23:F23">
    <cfRule type="expression" dxfId="117" priority="19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>
                <anchor moveWithCells="1">
                  <from>
                    <xdr:col>6</xdr:col>
                    <xdr:colOff>361950</xdr:colOff>
                    <xdr:row>2</xdr:row>
                    <xdr:rowOff>266700</xdr:rowOff>
                  </from>
                  <to>
                    <xdr:col>7</xdr:col>
                    <xdr:colOff>123825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295275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>
                <anchor moveWithCells="1">
                  <from>
                    <xdr:col>7</xdr:col>
                    <xdr:colOff>390525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0E78E-3589-4A4E-8AFF-0A11121E3648}">
  <sheetPr codeName="Sheet7"/>
  <dimension ref="A1:H30"/>
  <sheetViews>
    <sheetView view="pageLayout" topLeftCell="A10" zoomScaleNormal="100" zoomScaleSheetLayoutView="100" workbookViewId="0">
      <selection activeCell="B13" sqref="B13:H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80" t="s">
        <v>72</v>
      </c>
      <c r="B1" s="181"/>
      <c r="C1" s="181"/>
      <c r="D1" s="181"/>
      <c r="E1" s="181"/>
      <c r="F1" s="181"/>
      <c r="G1" s="181"/>
      <c r="H1" s="182"/>
    </row>
    <row r="2" spans="1:8" ht="18.95" customHeight="1" x14ac:dyDescent="0.2">
      <c r="A2" s="183" t="s">
        <v>25</v>
      </c>
      <c r="B2" s="184"/>
      <c r="C2" s="185"/>
      <c r="D2" s="186" t="str">
        <f>Form!B10</f>
        <v>IQC POW 17 (1) 060125</v>
      </c>
      <c r="E2" s="186"/>
      <c r="F2" s="186"/>
      <c r="G2" s="186"/>
      <c r="H2" s="187"/>
    </row>
    <row r="3" spans="1:8" ht="24" customHeight="1" x14ac:dyDescent="0.2">
      <c r="A3" s="188" t="s">
        <v>26</v>
      </c>
      <c r="B3" s="189"/>
      <c r="C3" s="190"/>
      <c r="D3" s="194" t="str">
        <f>Form!G10</f>
        <v>SERBUK</v>
      </c>
      <c r="E3" s="195"/>
      <c r="F3" s="195"/>
      <c r="G3" s="195"/>
      <c r="H3" s="196"/>
    </row>
    <row r="4" spans="1:8" ht="19.899999999999999" customHeight="1" x14ac:dyDescent="0.2">
      <c r="A4" s="38" t="s">
        <v>61</v>
      </c>
      <c r="B4" s="39"/>
      <c r="C4" s="39"/>
      <c r="D4" s="40"/>
      <c r="E4" s="40"/>
      <c r="F4" s="178" t="s">
        <v>71</v>
      </c>
      <c r="G4" s="178"/>
      <c r="H4" s="179"/>
    </row>
    <row r="5" spans="1:8" ht="19.899999999999999" customHeight="1" x14ac:dyDescent="0.2">
      <c r="A5" s="177" t="s">
        <v>15</v>
      </c>
      <c r="B5" s="177"/>
      <c r="C5" s="177"/>
      <c r="D5" s="177"/>
      <c r="E5" s="167"/>
      <c r="F5" s="167"/>
      <c r="G5" s="168" t="s">
        <v>62</v>
      </c>
      <c r="H5" s="168"/>
    </row>
    <row r="6" spans="1:8" ht="25.5" customHeight="1" x14ac:dyDescent="0.2">
      <c r="A6" s="169" t="s">
        <v>0</v>
      </c>
      <c r="B6" s="170"/>
      <c r="C6" s="170"/>
      <c r="D6" s="170"/>
      <c r="E6" s="171"/>
      <c r="F6" s="74" t="s">
        <v>73</v>
      </c>
      <c r="G6" s="103" t="s">
        <v>74</v>
      </c>
      <c r="H6" s="172"/>
    </row>
    <row r="7" spans="1:8" ht="21" customHeight="1" x14ac:dyDescent="0.2">
      <c r="A7" s="173" t="s">
        <v>1</v>
      </c>
      <c r="B7" s="174"/>
      <c r="C7" s="175"/>
      <c r="D7" s="175"/>
      <c r="E7" s="176"/>
      <c r="F7" s="10">
        <f>Form!C5</f>
        <v>0.502</v>
      </c>
      <c r="G7" s="161">
        <f>Form!F5</f>
        <v>50.054999999999993</v>
      </c>
      <c r="H7" s="162"/>
    </row>
    <row r="8" spans="1:8" ht="21" customHeight="1" x14ac:dyDescent="0.2">
      <c r="A8" s="157" t="s">
        <v>2</v>
      </c>
      <c r="B8" s="158"/>
      <c r="C8" s="159" t="str">
        <f>Form!B31</f>
        <v>IQC POW (1) 060125</v>
      </c>
      <c r="D8" s="159"/>
      <c r="E8" s="160"/>
      <c r="F8" s="10" t="str">
        <f>Form!C6</f>
        <v>NA</v>
      </c>
      <c r="G8" s="161" t="str">
        <f>Form!F6</f>
        <v>NA</v>
      </c>
      <c r="H8" s="162"/>
    </row>
    <row r="9" spans="1:8" ht="21" customHeight="1" x14ac:dyDescent="0.2">
      <c r="A9" s="127" t="s">
        <v>3</v>
      </c>
      <c r="B9" s="128"/>
      <c r="C9" s="163"/>
      <c r="D9" s="163"/>
      <c r="E9" s="164"/>
      <c r="F9" s="62" t="str">
        <f>Form!C7</f>
        <v>NA</v>
      </c>
      <c r="G9" s="165" t="str">
        <f>Form!F7</f>
        <v>NA</v>
      </c>
      <c r="H9" s="166"/>
    </row>
    <row r="10" spans="1:8" ht="20.100000000000001" customHeight="1" x14ac:dyDescent="0.2">
      <c r="A10" s="89"/>
      <c r="B10" s="89"/>
      <c r="C10" s="90"/>
      <c r="D10" s="90"/>
      <c r="E10" s="90"/>
      <c r="F10" s="90"/>
      <c r="G10" s="90"/>
      <c r="H10" s="90"/>
    </row>
    <row r="11" spans="1:8" ht="33.75" customHeight="1" x14ac:dyDescent="0.2">
      <c r="A11" s="101"/>
      <c r="B11" s="91" t="s">
        <v>63</v>
      </c>
      <c r="C11" s="91"/>
      <c r="D11" s="93" t="s">
        <v>64</v>
      </c>
      <c r="E11" s="94"/>
      <c r="F11" s="103" t="s">
        <v>65</v>
      </c>
      <c r="G11" s="104"/>
      <c r="H11" s="105"/>
    </row>
    <row r="12" spans="1:8" ht="15" x14ac:dyDescent="0.2">
      <c r="A12" s="102"/>
      <c r="B12" s="92"/>
      <c r="C12" s="92"/>
      <c r="D12" s="95"/>
      <c r="E12" s="96"/>
      <c r="F12" s="2" t="s">
        <v>2</v>
      </c>
      <c r="G12" s="106" t="s">
        <v>13</v>
      </c>
      <c r="H12" s="107"/>
    </row>
    <row r="13" spans="1:8" ht="21.75" customHeight="1" x14ac:dyDescent="0.2">
      <c r="A13" s="61" t="s">
        <v>5</v>
      </c>
      <c r="B13" s="97">
        <v>2.5</v>
      </c>
      <c r="C13" s="98"/>
      <c r="D13" s="99">
        <v>7.5</v>
      </c>
      <c r="E13" s="100"/>
      <c r="F13" s="71" t="s">
        <v>97</v>
      </c>
      <c r="G13" s="108" t="s">
        <v>97</v>
      </c>
      <c r="H13" s="109"/>
    </row>
    <row r="14" spans="1:8" ht="21.95" customHeight="1" x14ac:dyDescent="0.2">
      <c r="A14" s="41" t="s">
        <v>6</v>
      </c>
      <c r="B14" s="145">
        <v>0.25</v>
      </c>
      <c r="C14" s="146"/>
      <c r="D14" s="147">
        <v>0.75</v>
      </c>
      <c r="E14" s="148"/>
      <c r="F14" s="71" t="s">
        <v>97</v>
      </c>
      <c r="G14" s="108" t="s">
        <v>97</v>
      </c>
      <c r="H14" s="109"/>
    </row>
    <row r="15" spans="1:8" ht="21.95" customHeight="1" x14ac:dyDescent="0.2">
      <c r="A15" s="41" t="s">
        <v>7</v>
      </c>
      <c r="B15" s="149">
        <v>5</v>
      </c>
      <c r="C15" s="150"/>
      <c r="D15" s="151">
        <v>15</v>
      </c>
      <c r="E15" s="152"/>
      <c r="F15" s="71" t="s">
        <v>97</v>
      </c>
      <c r="G15" s="108" t="s">
        <v>97</v>
      </c>
      <c r="H15" s="109"/>
    </row>
    <row r="16" spans="1:8" ht="21.95" customHeight="1" x14ac:dyDescent="0.2">
      <c r="A16" s="42" t="s">
        <v>8</v>
      </c>
      <c r="B16" s="153">
        <v>0.15</v>
      </c>
      <c r="C16" s="154"/>
      <c r="D16" s="155">
        <v>0.45</v>
      </c>
      <c r="E16" s="156"/>
      <c r="F16" s="72" t="s">
        <v>97</v>
      </c>
      <c r="G16" s="143" t="s">
        <v>97</v>
      </c>
      <c r="H16" s="144"/>
    </row>
    <row r="17" spans="1:8" ht="15" customHeight="1" x14ac:dyDescent="0.2">
      <c r="A17" s="43" t="s">
        <v>66</v>
      </c>
      <c r="B17" s="44"/>
      <c r="C17" s="44"/>
      <c r="D17" s="44"/>
      <c r="E17" s="44"/>
      <c r="F17" s="44"/>
      <c r="G17" s="44"/>
      <c r="H17" s="45"/>
    </row>
    <row r="18" spans="1:8" ht="18.75" customHeight="1" x14ac:dyDescent="0.25">
      <c r="A18" s="139" t="s">
        <v>19</v>
      </c>
      <c r="B18" s="140"/>
      <c r="C18" s="140"/>
      <c r="D18" s="140"/>
      <c r="E18" s="141" t="s">
        <v>18</v>
      </c>
      <c r="F18" s="142"/>
      <c r="G18" s="46" t="s">
        <v>67</v>
      </c>
      <c r="H18" s="47" t="str">
        <f>Form!I10</f>
        <v>NA</v>
      </c>
    </row>
    <row r="19" spans="1:8" ht="18.75" customHeight="1" x14ac:dyDescent="0.25">
      <c r="A19" s="133" t="s">
        <v>20</v>
      </c>
      <c r="B19" s="134"/>
      <c r="C19" s="134"/>
      <c r="D19" s="134"/>
      <c r="E19" s="135" t="s">
        <v>18</v>
      </c>
      <c r="F19" s="135"/>
      <c r="G19" s="75"/>
      <c r="H19" s="8"/>
    </row>
    <row r="20" spans="1:8" ht="18.75" customHeight="1" x14ac:dyDescent="0.25">
      <c r="A20" s="133" t="s">
        <v>21</v>
      </c>
      <c r="B20" s="134"/>
      <c r="C20" s="134"/>
      <c r="D20" s="134"/>
      <c r="E20" s="135" t="s">
        <v>75</v>
      </c>
      <c r="F20" s="135"/>
      <c r="G20" s="75"/>
      <c r="H20" s="8"/>
    </row>
    <row r="21" spans="1:8" ht="18.75" customHeight="1" x14ac:dyDescent="0.25">
      <c r="A21" s="133" t="s">
        <v>22</v>
      </c>
      <c r="B21" s="134"/>
      <c r="C21" s="134"/>
      <c r="D21" s="134"/>
      <c r="E21" s="135" t="s">
        <v>18</v>
      </c>
      <c r="F21" s="135"/>
      <c r="G21" s="75"/>
      <c r="H21" s="8"/>
    </row>
    <row r="22" spans="1:8" ht="18.75" customHeight="1" x14ac:dyDescent="0.25">
      <c r="A22" s="133" t="s">
        <v>23</v>
      </c>
      <c r="B22" s="134"/>
      <c r="C22" s="134"/>
      <c r="D22" s="134"/>
      <c r="E22" s="135"/>
      <c r="F22" s="135"/>
      <c r="G22" s="75"/>
      <c r="H22" s="8"/>
    </row>
    <row r="23" spans="1:8" ht="18.75" customHeight="1" x14ac:dyDescent="0.25">
      <c r="A23" s="136" t="s">
        <v>24</v>
      </c>
      <c r="B23" s="137"/>
      <c r="C23" s="137"/>
      <c r="D23" s="137"/>
      <c r="E23" s="138" t="str">
        <f>Form!H8</f>
        <v>T4</v>
      </c>
      <c r="F23" s="138"/>
      <c r="G23" s="76"/>
      <c r="H23" s="9"/>
    </row>
    <row r="24" spans="1:8" ht="27" customHeight="1" x14ac:dyDescent="0.2">
      <c r="A24" s="51" t="s">
        <v>12</v>
      </c>
    </row>
    <row r="25" spans="1:8" s="3" customFormat="1" ht="21.6" customHeight="1" x14ac:dyDescent="0.2">
      <c r="A25" s="52" t="s">
        <v>16</v>
      </c>
      <c r="B25" s="4"/>
      <c r="C25" s="4"/>
      <c r="D25" s="4"/>
      <c r="E25" s="4"/>
      <c r="F25" s="20"/>
      <c r="G25" s="4"/>
      <c r="H25" s="21"/>
    </row>
    <row r="26" spans="1:8" s="3" customFormat="1" ht="21.6" customHeight="1" x14ac:dyDescent="0.2">
      <c r="A26" s="53"/>
      <c r="B26" s="5"/>
      <c r="C26" s="5"/>
      <c r="D26" s="54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22" t="s">
        <v>14</v>
      </c>
      <c r="B27" s="123"/>
      <c r="C27" s="123"/>
      <c r="D27" s="124" t="s">
        <v>10</v>
      </c>
      <c r="E27" s="124"/>
      <c r="F27" s="60" t="s">
        <v>17</v>
      </c>
      <c r="G27" s="125" t="s">
        <v>10</v>
      </c>
      <c r="H27" s="126"/>
    </row>
    <row r="28" spans="1:8" ht="56.25" customHeight="1" x14ac:dyDescent="0.2">
      <c r="A28" s="127" t="s">
        <v>70</v>
      </c>
      <c r="B28" s="128"/>
      <c r="C28" s="128"/>
      <c r="D28" s="129" t="s">
        <v>10</v>
      </c>
      <c r="E28" s="129"/>
      <c r="F28" s="130" t="s">
        <v>11</v>
      </c>
      <c r="G28" s="131"/>
      <c r="H28" s="132"/>
    </row>
    <row r="29" spans="1:8" ht="22.5" customHeight="1" x14ac:dyDescent="0.2">
      <c r="A29" s="110" t="s">
        <v>9</v>
      </c>
      <c r="B29" s="111"/>
      <c r="C29" s="111"/>
      <c r="D29" s="111"/>
      <c r="E29" s="112"/>
      <c r="F29" s="113" t="s">
        <v>4</v>
      </c>
      <c r="G29" s="114"/>
      <c r="H29" s="115"/>
    </row>
    <row r="30" spans="1:8" ht="15.75" x14ac:dyDescent="0.2">
      <c r="A30" s="116" t="str">
        <f>Form!B29</f>
        <v>AMIR / MAISARAH</v>
      </c>
      <c r="B30" s="117"/>
      <c r="C30" s="117"/>
      <c r="D30" s="118">
        <f>Form!B30</f>
        <v>45663</v>
      </c>
      <c r="E30" s="119"/>
      <c r="F30" s="1"/>
      <c r="G30" s="120"/>
      <c r="H30" s="121"/>
    </row>
  </sheetData>
  <mergeCells count="61"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  <mergeCell ref="A8:B8"/>
    <mergeCell ref="C8:E8"/>
    <mergeCell ref="G8:H8"/>
    <mergeCell ref="A9:B9"/>
    <mergeCell ref="C9:E9"/>
    <mergeCell ref="G9:H9"/>
    <mergeCell ref="A10:H10"/>
    <mergeCell ref="A11:A12"/>
    <mergeCell ref="B11:C12"/>
    <mergeCell ref="D11:E12"/>
    <mergeCell ref="F11:H11"/>
    <mergeCell ref="G12:H12"/>
    <mergeCell ref="B13:C13"/>
    <mergeCell ref="D13:E13"/>
    <mergeCell ref="G13:H13"/>
    <mergeCell ref="B14:C14"/>
    <mergeCell ref="D14:E14"/>
    <mergeCell ref="G14:H14"/>
    <mergeCell ref="B15:C15"/>
    <mergeCell ref="D15:E15"/>
    <mergeCell ref="G15:H15"/>
    <mergeCell ref="B16:C16"/>
    <mergeCell ref="D16:E16"/>
    <mergeCell ref="G16:H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</mergeCells>
  <conditionalFormatting sqref="E23:F23">
    <cfRule type="expression" dxfId="116" priority="19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>
                <anchor moveWithCells="1">
                  <from>
                    <xdr:col>6</xdr:col>
                    <xdr:colOff>361950</xdr:colOff>
                    <xdr:row>2</xdr:row>
                    <xdr:rowOff>266700</xdr:rowOff>
                  </from>
                  <to>
                    <xdr:col>7</xdr:col>
                    <xdr:colOff>123825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295275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>
                <anchor moveWithCells="1">
                  <from>
                    <xdr:col>7</xdr:col>
                    <xdr:colOff>390525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5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6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7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8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973B8-0BB8-4364-98D8-9A4A2A74072A}">
  <sheetPr codeName="Sheet8"/>
  <dimension ref="A1:H30"/>
  <sheetViews>
    <sheetView view="pageLayout" topLeftCell="A10" zoomScaleNormal="100" zoomScaleSheetLayoutView="100" workbookViewId="0">
      <selection activeCell="B13" sqref="B13:H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80" t="s">
        <v>72</v>
      </c>
      <c r="B1" s="181"/>
      <c r="C1" s="181"/>
      <c r="D1" s="181"/>
      <c r="E1" s="181"/>
      <c r="F1" s="181"/>
      <c r="G1" s="181"/>
      <c r="H1" s="182"/>
    </row>
    <row r="2" spans="1:8" ht="18.95" customHeight="1" x14ac:dyDescent="0.2">
      <c r="A2" s="183" t="s">
        <v>25</v>
      </c>
      <c r="B2" s="184"/>
      <c r="C2" s="185"/>
      <c r="D2" s="186" t="str">
        <f>Form!B11</f>
        <v>IQC POW 18 (1) 060125</v>
      </c>
      <c r="E2" s="186"/>
      <c r="F2" s="186"/>
      <c r="G2" s="186"/>
      <c r="H2" s="187"/>
    </row>
    <row r="3" spans="1:8" ht="24" customHeight="1" x14ac:dyDescent="0.2">
      <c r="A3" s="188" t="s">
        <v>26</v>
      </c>
      <c r="B3" s="189"/>
      <c r="C3" s="190"/>
      <c r="D3" s="194" t="str">
        <f>Form!G11</f>
        <v>SERBUK</v>
      </c>
      <c r="E3" s="195"/>
      <c r="F3" s="195"/>
      <c r="G3" s="195"/>
      <c r="H3" s="196"/>
    </row>
    <row r="4" spans="1:8" ht="19.899999999999999" customHeight="1" x14ac:dyDescent="0.2">
      <c r="A4" s="38" t="s">
        <v>61</v>
      </c>
      <c r="B4" s="39"/>
      <c r="C4" s="39"/>
      <c r="D4" s="40"/>
      <c r="E4" s="40"/>
      <c r="F4" s="178" t="s">
        <v>71</v>
      </c>
      <c r="G4" s="178"/>
      <c r="H4" s="179"/>
    </row>
    <row r="5" spans="1:8" ht="19.899999999999999" customHeight="1" x14ac:dyDescent="0.2">
      <c r="A5" s="177" t="s">
        <v>15</v>
      </c>
      <c r="B5" s="177"/>
      <c r="C5" s="177"/>
      <c r="D5" s="177"/>
      <c r="E5" s="167"/>
      <c r="F5" s="167"/>
      <c r="G5" s="168" t="s">
        <v>62</v>
      </c>
      <c r="H5" s="168"/>
    </row>
    <row r="6" spans="1:8" ht="25.5" customHeight="1" x14ac:dyDescent="0.2">
      <c r="A6" s="169" t="s">
        <v>0</v>
      </c>
      <c r="B6" s="170"/>
      <c r="C6" s="170"/>
      <c r="D6" s="170"/>
      <c r="E6" s="171"/>
      <c r="F6" s="74" t="s">
        <v>73</v>
      </c>
      <c r="G6" s="103" t="s">
        <v>74</v>
      </c>
      <c r="H6" s="172"/>
    </row>
    <row r="7" spans="1:8" ht="21" customHeight="1" x14ac:dyDescent="0.2">
      <c r="A7" s="173" t="s">
        <v>1</v>
      </c>
      <c r="B7" s="174"/>
      <c r="C7" s="175"/>
      <c r="D7" s="175"/>
      <c r="E7" s="176"/>
      <c r="F7" s="10">
        <f>Form!C5</f>
        <v>0.502</v>
      </c>
      <c r="G7" s="161">
        <f>Form!F5</f>
        <v>50.054999999999993</v>
      </c>
      <c r="H7" s="162"/>
    </row>
    <row r="8" spans="1:8" ht="21" customHeight="1" x14ac:dyDescent="0.2">
      <c r="A8" s="157" t="s">
        <v>2</v>
      </c>
      <c r="B8" s="158"/>
      <c r="C8" s="159" t="str">
        <f>Form!B31</f>
        <v>IQC POW (1) 060125</v>
      </c>
      <c r="D8" s="159"/>
      <c r="E8" s="160"/>
      <c r="F8" s="10" t="str">
        <f>Form!C6</f>
        <v>NA</v>
      </c>
      <c r="G8" s="161" t="str">
        <f>Form!F6</f>
        <v>NA</v>
      </c>
      <c r="H8" s="162"/>
    </row>
    <row r="9" spans="1:8" ht="21" customHeight="1" x14ac:dyDescent="0.2">
      <c r="A9" s="127" t="s">
        <v>3</v>
      </c>
      <c r="B9" s="128"/>
      <c r="C9" s="163"/>
      <c r="D9" s="163"/>
      <c r="E9" s="164"/>
      <c r="F9" s="62" t="str">
        <f>Form!C7</f>
        <v>NA</v>
      </c>
      <c r="G9" s="165" t="str">
        <f>Form!F7</f>
        <v>NA</v>
      </c>
      <c r="H9" s="166"/>
    </row>
    <row r="10" spans="1:8" ht="20.100000000000001" customHeight="1" x14ac:dyDescent="0.2">
      <c r="A10" s="89"/>
      <c r="B10" s="89"/>
      <c r="C10" s="90"/>
      <c r="D10" s="90"/>
      <c r="E10" s="90"/>
      <c r="F10" s="90"/>
      <c r="G10" s="90"/>
      <c r="H10" s="90"/>
    </row>
    <row r="11" spans="1:8" ht="33.75" customHeight="1" x14ac:dyDescent="0.2">
      <c r="A11" s="101"/>
      <c r="B11" s="91" t="s">
        <v>63</v>
      </c>
      <c r="C11" s="91"/>
      <c r="D11" s="93" t="s">
        <v>64</v>
      </c>
      <c r="E11" s="94"/>
      <c r="F11" s="103" t="s">
        <v>65</v>
      </c>
      <c r="G11" s="104"/>
      <c r="H11" s="105"/>
    </row>
    <row r="12" spans="1:8" ht="15" x14ac:dyDescent="0.2">
      <c r="A12" s="102"/>
      <c r="B12" s="92"/>
      <c r="C12" s="92"/>
      <c r="D12" s="95"/>
      <c r="E12" s="96"/>
      <c r="F12" s="2" t="s">
        <v>2</v>
      </c>
      <c r="G12" s="106" t="s">
        <v>13</v>
      </c>
      <c r="H12" s="107"/>
    </row>
    <row r="13" spans="1:8" ht="21.75" customHeight="1" x14ac:dyDescent="0.2">
      <c r="A13" s="61" t="s">
        <v>5</v>
      </c>
      <c r="B13" s="97">
        <v>2.5</v>
      </c>
      <c r="C13" s="98"/>
      <c r="D13" s="99">
        <v>7.5</v>
      </c>
      <c r="E13" s="100"/>
      <c r="F13" s="71" t="s">
        <v>97</v>
      </c>
      <c r="G13" s="108" t="s">
        <v>97</v>
      </c>
      <c r="H13" s="109"/>
    </row>
    <row r="14" spans="1:8" ht="21.95" customHeight="1" x14ac:dyDescent="0.2">
      <c r="A14" s="41" t="s">
        <v>6</v>
      </c>
      <c r="B14" s="145">
        <v>0.25</v>
      </c>
      <c r="C14" s="146"/>
      <c r="D14" s="147">
        <v>0.75</v>
      </c>
      <c r="E14" s="148"/>
      <c r="F14" s="71" t="s">
        <v>97</v>
      </c>
      <c r="G14" s="108" t="s">
        <v>97</v>
      </c>
      <c r="H14" s="109"/>
    </row>
    <row r="15" spans="1:8" ht="21.95" customHeight="1" x14ac:dyDescent="0.2">
      <c r="A15" s="41" t="s">
        <v>7</v>
      </c>
      <c r="B15" s="149">
        <v>5</v>
      </c>
      <c r="C15" s="150"/>
      <c r="D15" s="151">
        <v>15</v>
      </c>
      <c r="E15" s="152"/>
      <c r="F15" s="71" t="s">
        <v>97</v>
      </c>
      <c r="G15" s="108" t="s">
        <v>97</v>
      </c>
      <c r="H15" s="109"/>
    </row>
    <row r="16" spans="1:8" ht="21.95" customHeight="1" x14ac:dyDescent="0.2">
      <c r="A16" s="42" t="s">
        <v>8</v>
      </c>
      <c r="B16" s="153">
        <v>0.15</v>
      </c>
      <c r="C16" s="154"/>
      <c r="D16" s="155">
        <v>0.45</v>
      </c>
      <c r="E16" s="156"/>
      <c r="F16" s="72" t="s">
        <v>97</v>
      </c>
      <c r="G16" s="143" t="s">
        <v>97</v>
      </c>
      <c r="H16" s="144"/>
    </row>
    <row r="17" spans="1:8" ht="15" customHeight="1" x14ac:dyDescent="0.2">
      <c r="A17" s="43" t="s">
        <v>66</v>
      </c>
      <c r="B17" s="44"/>
      <c r="C17" s="44"/>
      <c r="D17" s="44"/>
      <c r="E17" s="44"/>
      <c r="F17" s="44"/>
      <c r="G17" s="44"/>
      <c r="H17" s="45"/>
    </row>
    <row r="18" spans="1:8" ht="18.75" customHeight="1" x14ac:dyDescent="0.25">
      <c r="A18" s="139" t="s">
        <v>19</v>
      </c>
      <c r="B18" s="140"/>
      <c r="C18" s="140"/>
      <c r="D18" s="140"/>
      <c r="E18" s="141" t="s">
        <v>18</v>
      </c>
      <c r="F18" s="142"/>
      <c r="G18" s="46" t="s">
        <v>67</v>
      </c>
      <c r="H18" s="47" t="str">
        <f>Form!I11</f>
        <v>NA</v>
      </c>
    </row>
    <row r="19" spans="1:8" ht="18.75" customHeight="1" x14ac:dyDescent="0.25">
      <c r="A19" s="133" t="s">
        <v>20</v>
      </c>
      <c r="B19" s="134"/>
      <c r="C19" s="134"/>
      <c r="D19" s="134"/>
      <c r="E19" s="135" t="s">
        <v>18</v>
      </c>
      <c r="F19" s="135"/>
      <c r="G19" s="75"/>
      <c r="H19" s="8"/>
    </row>
    <row r="20" spans="1:8" ht="18.75" customHeight="1" x14ac:dyDescent="0.25">
      <c r="A20" s="133" t="s">
        <v>21</v>
      </c>
      <c r="B20" s="134"/>
      <c r="C20" s="134"/>
      <c r="D20" s="134"/>
      <c r="E20" s="135" t="s">
        <v>75</v>
      </c>
      <c r="F20" s="135"/>
      <c r="G20" s="75"/>
      <c r="H20" s="8"/>
    </row>
    <row r="21" spans="1:8" ht="18.75" customHeight="1" x14ac:dyDescent="0.25">
      <c r="A21" s="133" t="s">
        <v>22</v>
      </c>
      <c r="B21" s="134"/>
      <c r="C21" s="134"/>
      <c r="D21" s="134"/>
      <c r="E21" s="135" t="s">
        <v>18</v>
      </c>
      <c r="F21" s="135"/>
      <c r="G21" s="75"/>
      <c r="H21" s="8"/>
    </row>
    <row r="22" spans="1:8" ht="18.75" customHeight="1" x14ac:dyDescent="0.25">
      <c r="A22" s="133" t="s">
        <v>23</v>
      </c>
      <c r="B22" s="134"/>
      <c r="C22" s="134"/>
      <c r="D22" s="134"/>
      <c r="E22" s="135"/>
      <c r="F22" s="135"/>
      <c r="G22" s="75"/>
      <c r="H22" s="8"/>
    </row>
    <row r="23" spans="1:8" ht="18.75" customHeight="1" x14ac:dyDescent="0.25">
      <c r="A23" s="136" t="s">
        <v>24</v>
      </c>
      <c r="B23" s="137"/>
      <c r="C23" s="137"/>
      <c r="D23" s="137"/>
      <c r="E23" s="138" t="str">
        <f>Form!H8</f>
        <v>T4</v>
      </c>
      <c r="F23" s="138"/>
      <c r="G23" s="76"/>
      <c r="H23" s="9"/>
    </row>
    <row r="24" spans="1:8" ht="27" customHeight="1" x14ac:dyDescent="0.2">
      <c r="A24" s="51" t="s">
        <v>12</v>
      </c>
    </row>
    <row r="25" spans="1:8" s="3" customFormat="1" ht="21.6" customHeight="1" x14ac:dyDescent="0.2">
      <c r="A25" s="52" t="s">
        <v>16</v>
      </c>
      <c r="B25" s="4"/>
      <c r="C25" s="4"/>
      <c r="D25" s="4"/>
      <c r="E25" s="4"/>
      <c r="F25" s="20"/>
      <c r="G25" s="4"/>
      <c r="H25" s="21"/>
    </row>
    <row r="26" spans="1:8" s="3" customFormat="1" ht="21.6" customHeight="1" x14ac:dyDescent="0.2">
      <c r="A26" s="53"/>
      <c r="B26" s="5"/>
      <c r="C26" s="5"/>
      <c r="D26" s="54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22" t="s">
        <v>14</v>
      </c>
      <c r="B27" s="123"/>
      <c r="C27" s="123"/>
      <c r="D27" s="124" t="s">
        <v>10</v>
      </c>
      <c r="E27" s="124"/>
      <c r="F27" s="60" t="s">
        <v>17</v>
      </c>
      <c r="G27" s="125" t="s">
        <v>10</v>
      </c>
      <c r="H27" s="126"/>
    </row>
    <row r="28" spans="1:8" ht="56.25" customHeight="1" x14ac:dyDescent="0.2">
      <c r="A28" s="127" t="s">
        <v>70</v>
      </c>
      <c r="B28" s="128"/>
      <c r="C28" s="128"/>
      <c r="D28" s="129" t="s">
        <v>10</v>
      </c>
      <c r="E28" s="129"/>
      <c r="F28" s="130" t="s">
        <v>11</v>
      </c>
      <c r="G28" s="131"/>
      <c r="H28" s="132"/>
    </row>
    <row r="29" spans="1:8" ht="22.5" customHeight="1" x14ac:dyDescent="0.2">
      <c r="A29" s="110" t="s">
        <v>9</v>
      </c>
      <c r="B29" s="111"/>
      <c r="C29" s="111"/>
      <c r="D29" s="111"/>
      <c r="E29" s="112"/>
      <c r="F29" s="113" t="s">
        <v>4</v>
      </c>
      <c r="G29" s="114"/>
      <c r="H29" s="115"/>
    </row>
    <row r="30" spans="1:8" ht="15.75" x14ac:dyDescent="0.2">
      <c r="A30" s="116" t="str">
        <f>Form!B29</f>
        <v>AMIR / MAISARAH</v>
      </c>
      <c r="B30" s="117"/>
      <c r="C30" s="117"/>
      <c r="D30" s="118">
        <f>Form!B30</f>
        <v>45663</v>
      </c>
      <c r="E30" s="119"/>
      <c r="F30" s="1"/>
      <c r="G30" s="120"/>
      <c r="H30" s="121"/>
    </row>
  </sheetData>
  <mergeCells count="61"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  <mergeCell ref="A8:B8"/>
    <mergeCell ref="C8:E8"/>
    <mergeCell ref="G8:H8"/>
    <mergeCell ref="A9:B9"/>
    <mergeCell ref="C9:E9"/>
    <mergeCell ref="G9:H9"/>
    <mergeCell ref="A10:H10"/>
    <mergeCell ref="A11:A12"/>
    <mergeCell ref="B11:C12"/>
    <mergeCell ref="D11:E12"/>
    <mergeCell ref="F11:H11"/>
    <mergeCell ref="G12:H12"/>
    <mergeCell ref="B13:C13"/>
    <mergeCell ref="D13:E13"/>
    <mergeCell ref="G13:H13"/>
    <mergeCell ref="B14:C14"/>
    <mergeCell ref="D14:E14"/>
    <mergeCell ref="G14:H14"/>
    <mergeCell ref="B15:C15"/>
    <mergeCell ref="D15:E15"/>
    <mergeCell ref="G15:H15"/>
    <mergeCell ref="B16:C16"/>
    <mergeCell ref="D16:E16"/>
    <mergeCell ref="G16:H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</mergeCells>
  <conditionalFormatting sqref="E23:F23">
    <cfRule type="expression" dxfId="115" priority="19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5297" r:id="rId4" name="Check Box 1">
              <controlPr defaultSize="0" autoFill="0" autoLine="0" autoPict="0">
                <anchor moveWithCells="1">
                  <from>
                    <xdr:col>6</xdr:col>
                    <xdr:colOff>361950</xdr:colOff>
                    <xdr:row>2</xdr:row>
                    <xdr:rowOff>266700</xdr:rowOff>
                  </from>
                  <to>
                    <xdr:col>7</xdr:col>
                    <xdr:colOff>123825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98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295275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299" r:id="rId6" name="Check Box 3">
              <controlPr defaultSize="0" autoFill="0" autoLine="0" autoPict="0">
                <anchor moveWithCells="1">
                  <from>
                    <xdr:col>7</xdr:col>
                    <xdr:colOff>390525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00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01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02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03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5304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E8E6-2AEE-4D33-A5DE-4A503FED727B}">
  <sheetPr codeName="Sheet9"/>
  <dimension ref="A1:H30"/>
  <sheetViews>
    <sheetView view="pageLayout" topLeftCell="A7" zoomScaleNormal="100" zoomScaleSheetLayoutView="100" workbookViewId="0">
      <selection activeCell="B13" sqref="B13:H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80" t="s">
        <v>72</v>
      </c>
      <c r="B1" s="181"/>
      <c r="C1" s="181"/>
      <c r="D1" s="181"/>
      <c r="E1" s="181"/>
      <c r="F1" s="181"/>
      <c r="G1" s="181"/>
      <c r="H1" s="182"/>
    </row>
    <row r="2" spans="1:8" ht="18.95" customHeight="1" x14ac:dyDescent="0.2">
      <c r="A2" s="183" t="s">
        <v>25</v>
      </c>
      <c r="B2" s="184"/>
      <c r="C2" s="185"/>
      <c r="D2" s="186" t="str">
        <f>Form!B12</f>
        <v>IQC POW 19 (1) 060125</v>
      </c>
      <c r="E2" s="186"/>
      <c r="F2" s="186"/>
      <c r="G2" s="186"/>
      <c r="H2" s="187"/>
    </row>
    <row r="3" spans="1:8" ht="24" customHeight="1" x14ac:dyDescent="0.2">
      <c r="A3" s="188" t="s">
        <v>26</v>
      </c>
      <c r="B3" s="189"/>
      <c r="C3" s="190"/>
      <c r="D3" s="194" t="str">
        <f>Form!G12</f>
        <v>SERBUK</v>
      </c>
      <c r="E3" s="195"/>
      <c r="F3" s="195"/>
      <c r="G3" s="195"/>
      <c r="H3" s="196"/>
    </row>
    <row r="4" spans="1:8" ht="19.899999999999999" customHeight="1" x14ac:dyDescent="0.2">
      <c r="A4" s="38" t="s">
        <v>61</v>
      </c>
      <c r="B4" s="39"/>
      <c r="C4" s="39"/>
      <c r="D4" s="40"/>
      <c r="E4" s="40"/>
      <c r="F4" s="178" t="s">
        <v>71</v>
      </c>
      <c r="G4" s="178"/>
      <c r="H4" s="179"/>
    </row>
    <row r="5" spans="1:8" ht="19.899999999999999" customHeight="1" x14ac:dyDescent="0.2">
      <c r="A5" s="177" t="s">
        <v>15</v>
      </c>
      <c r="B5" s="177"/>
      <c r="C5" s="177"/>
      <c r="D5" s="177"/>
      <c r="E5" s="167"/>
      <c r="F5" s="167"/>
      <c r="G5" s="168" t="s">
        <v>62</v>
      </c>
      <c r="H5" s="168"/>
    </row>
    <row r="6" spans="1:8" ht="25.5" customHeight="1" x14ac:dyDescent="0.2">
      <c r="A6" s="169" t="s">
        <v>0</v>
      </c>
      <c r="B6" s="170"/>
      <c r="C6" s="170"/>
      <c r="D6" s="170"/>
      <c r="E6" s="171"/>
      <c r="F6" s="74" t="s">
        <v>73</v>
      </c>
      <c r="G6" s="103" t="s">
        <v>74</v>
      </c>
      <c r="H6" s="172"/>
    </row>
    <row r="7" spans="1:8" ht="21" customHeight="1" x14ac:dyDescent="0.2">
      <c r="A7" s="173" t="s">
        <v>1</v>
      </c>
      <c r="B7" s="174"/>
      <c r="C7" s="175"/>
      <c r="D7" s="175"/>
      <c r="E7" s="176"/>
      <c r="F7" s="10">
        <f>Form!C5</f>
        <v>0.502</v>
      </c>
      <c r="G7" s="161">
        <f>Form!F5</f>
        <v>50.054999999999993</v>
      </c>
      <c r="H7" s="162"/>
    </row>
    <row r="8" spans="1:8" ht="21" customHeight="1" x14ac:dyDescent="0.2">
      <c r="A8" s="157" t="s">
        <v>2</v>
      </c>
      <c r="B8" s="158"/>
      <c r="C8" s="159" t="str">
        <f>Form!B31</f>
        <v>IQC POW (1) 060125</v>
      </c>
      <c r="D8" s="159"/>
      <c r="E8" s="160"/>
      <c r="F8" s="10" t="str">
        <f>Form!C6</f>
        <v>NA</v>
      </c>
      <c r="G8" s="161" t="str">
        <f>Form!F6</f>
        <v>NA</v>
      </c>
      <c r="H8" s="162"/>
    </row>
    <row r="9" spans="1:8" ht="21" customHeight="1" x14ac:dyDescent="0.2">
      <c r="A9" s="127" t="s">
        <v>3</v>
      </c>
      <c r="B9" s="128"/>
      <c r="C9" s="163"/>
      <c r="D9" s="163"/>
      <c r="E9" s="164"/>
      <c r="F9" s="62" t="str">
        <f>Form!C7</f>
        <v>NA</v>
      </c>
      <c r="G9" s="165" t="str">
        <f>Form!F7</f>
        <v>NA</v>
      </c>
      <c r="H9" s="166"/>
    </row>
    <row r="10" spans="1:8" ht="20.100000000000001" customHeight="1" x14ac:dyDescent="0.2">
      <c r="A10" s="89"/>
      <c r="B10" s="89"/>
      <c r="C10" s="90"/>
      <c r="D10" s="90"/>
      <c r="E10" s="90"/>
      <c r="F10" s="90"/>
      <c r="G10" s="90"/>
      <c r="H10" s="90"/>
    </row>
    <row r="11" spans="1:8" ht="33.75" customHeight="1" x14ac:dyDescent="0.2">
      <c r="A11" s="101"/>
      <c r="B11" s="91" t="s">
        <v>63</v>
      </c>
      <c r="C11" s="91"/>
      <c r="D11" s="93" t="s">
        <v>64</v>
      </c>
      <c r="E11" s="94"/>
      <c r="F11" s="103" t="s">
        <v>65</v>
      </c>
      <c r="G11" s="104"/>
      <c r="H11" s="105"/>
    </row>
    <row r="12" spans="1:8" ht="15" x14ac:dyDescent="0.2">
      <c r="A12" s="102"/>
      <c r="B12" s="92"/>
      <c r="C12" s="92"/>
      <c r="D12" s="95"/>
      <c r="E12" s="96"/>
      <c r="F12" s="2" t="s">
        <v>2</v>
      </c>
      <c r="G12" s="106" t="s">
        <v>13</v>
      </c>
      <c r="H12" s="107"/>
    </row>
    <row r="13" spans="1:8" ht="21.75" customHeight="1" x14ac:dyDescent="0.2">
      <c r="A13" s="61" t="s">
        <v>5</v>
      </c>
      <c r="B13" s="97">
        <v>2.5</v>
      </c>
      <c r="C13" s="98"/>
      <c r="D13" s="99">
        <v>7.5</v>
      </c>
      <c r="E13" s="100"/>
      <c r="F13" s="71" t="s">
        <v>97</v>
      </c>
      <c r="G13" s="108" t="s">
        <v>97</v>
      </c>
      <c r="H13" s="109"/>
    </row>
    <row r="14" spans="1:8" ht="21.95" customHeight="1" x14ac:dyDescent="0.2">
      <c r="A14" s="41" t="s">
        <v>6</v>
      </c>
      <c r="B14" s="145">
        <v>0.25</v>
      </c>
      <c r="C14" s="146"/>
      <c r="D14" s="147">
        <v>0.75</v>
      </c>
      <c r="E14" s="148"/>
      <c r="F14" s="71" t="s">
        <v>97</v>
      </c>
      <c r="G14" s="108" t="s">
        <v>97</v>
      </c>
      <c r="H14" s="109"/>
    </row>
    <row r="15" spans="1:8" ht="21.95" customHeight="1" x14ac:dyDescent="0.2">
      <c r="A15" s="41" t="s">
        <v>7</v>
      </c>
      <c r="B15" s="149">
        <v>5</v>
      </c>
      <c r="C15" s="150"/>
      <c r="D15" s="151">
        <v>15</v>
      </c>
      <c r="E15" s="152"/>
      <c r="F15" s="71" t="s">
        <v>97</v>
      </c>
      <c r="G15" s="108" t="s">
        <v>97</v>
      </c>
      <c r="H15" s="109"/>
    </row>
    <row r="16" spans="1:8" ht="21.95" customHeight="1" x14ac:dyDescent="0.2">
      <c r="A16" s="42" t="s">
        <v>8</v>
      </c>
      <c r="B16" s="153">
        <v>0.15</v>
      </c>
      <c r="C16" s="154"/>
      <c r="D16" s="155">
        <v>0.45</v>
      </c>
      <c r="E16" s="156"/>
      <c r="F16" s="72" t="s">
        <v>97</v>
      </c>
      <c r="G16" s="143" t="s">
        <v>97</v>
      </c>
      <c r="H16" s="144"/>
    </row>
    <row r="17" spans="1:8" ht="15" customHeight="1" x14ac:dyDescent="0.2">
      <c r="A17" s="43" t="s">
        <v>66</v>
      </c>
      <c r="B17" s="44"/>
      <c r="C17" s="44"/>
      <c r="D17" s="44"/>
      <c r="E17" s="44"/>
      <c r="F17" s="44"/>
      <c r="G17" s="44"/>
      <c r="H17" s="45"/>
    </row>
    <row r="18" spans="1:8" ht="18.75" customHeight="1" x14ac:dyDescent="0.25">
      <c r="A18" s="139" t="s">
        <v>19</v>
      </c>
      <c r="B18" s="140"/>
      <c r="C18" s="140"/>
      <c r="D18" s="140"/>
      <c r="E18" s="141" t="s">
        <v>18</v>
      </c>
      <c r="F18" s="142"/>
      <c r="G18" s="46" t="s">
        <v>67</v>
      </c>
      <c r="H18" s="47" t="str">
        <f>Form!I12</f>
        <v>NA</v>
      </c>
    </row>
    <row r="19" spans="1:8" ht="18.75" customHeight="1" x14ac:dyDescent="0.25">
      <c r="A19" s="133" t="s">
        <v>20</v>
      </c>
      <c r="B19" s="134"/>
      <c r="C19" s="134"/>
      <c r="D19" s="134"/>
      <c r="E19" s="135" t="s">
        <v>18</v>
      </c>
      <c r="F19" s="135"/>
      <c r="G19" s="75"/>
      <c r="H19" s="8"/>
    </row>
    <row r="20" spans="1:8" ht="18.75" customHeight="1" x14ac:dyDescent="0.25">
      <c r="A20" s="133" t="s">
        <v>21</v>
      </c>
      <c r="B20" s="134"/>
      <c r="C20" s="134"/>
      <c r="D20" s="134"/>
      <c r="E20" s="135" t="s">
        <v>75</v>
      </c>
      <c r="F20" s="135"/>
      <c r="G20" s="75"/>
      <c r="H20" s="8"/>
    </row>
    <row r="21" spans="1:8" ht="18.75" customHeight="1" x14ac:dyDescent="0.25">
      <c r="A21" s="133" t="s">
        <v>22</v>
      </c>
      <c r="B21" s="134"/>
      <c r="C21" s="134"/>
      <c r="D21" s="134"/>
      <c r="E21" s="135" t="s">
        <v>18</v>
      </c>
      <c r="F21" s="135"/>
      <c r="G21" s="75"/>
      <c r="H21" s="8"/>
    </row>
    <row r="22" spans="1:8" ht="18.75" customHeight="1" x14ac:dyDescent="0.25">
      <c r="A22" s="133" t="s">
        <v>23</v>
      </c>
      <c r="B22" s="134"/>
      <c r="C22" s="134"/>
      <c r="D22" s="134"/>
      <c r="E22" s="135"/>
      <c r="F22" s="135"/>
      <c r="G22" s="75"/>
      <c r="H22" s="8"/>
    </row>
    <row r="23" spans="1:8" ht="18.75" customHeight="1" x14ac:dyDescent="0.25">
      <c r="A23" s="136" t="s">
        <v>24</v>
      </c>
      <c r="B23" s="137"/>
      <c r="C23" s="137"/>
      <c r="D23" s="137"/>
      <c r="E23" s="138" t="str">
        <f>Form!H8</f>
        <v>T4</v>
      </c>
      <c r="F23" s="138"/>
      <c r="G23" s="76"/>
      <c r="H23" s="9"/>
    </row>
    <row r="24" spans="1:8" ht="27" customHeight="1" x14ac:dyDescent="0.2">
      <c r="A24" s="51" t="s">
        <v>12</v>
      </c>
    </row>
    <row r="25" spans="1:8" s="3" customFormat="1" ht="21.6" customHeight="1" x14ac:dyDescent="0.2">
      <c r="A25" s="52" t="s">
        <v>16</v>
      </c>
      <c r="B25" s="4"/>
      <c r="C25" s="4"/>
      <c r="D25" s="4"/>
      <c r="E25" s="4"/>
      <c r="F25" s="20"/>
      <c r="G25" s="4"/>
      <c r="H25" s="21"/>
    </row>
    <row r="26" spans="1:8" s="3" customFormat="1" ht="21.6" customHeight="1" x14ac:dyDescent="0.2">
      <c r="A26" s="53"/>
      <c r="B26" s="5"/>
      <c r="C26" s="5"/>
      <c r="D26" s="54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22" t="s">
        <v>14</v>
      </c>
      <c r="B27" s="123"/>
      <c r="C27" s="123"/>
      <c r="D27" s="124" t="s">
        <v>10</v>
      </c>
      <c r="E27" s="124"/>
      <c r="F27" s="60" t="s">
        <v>17</v>
      </c>
      <c r="G27" s="125" t="s">
        <v>10</v>
      </c>
      <c r="H27" s="126"/>
    </row>
    <row r="28" spans="1:8" ht="56.25" customHeight="1" x14ac:dyDescent="0.2">
      <c r="A28" s="127" t="s">
        <v>70</v>
      </c>
      <c r="B28" s="128"/>
      <c r="C28" s="128"/>
      <c r="D28" s="129" t="s">
        <v>10</v>
      </c>
      <c r="E28" s="129"/>
      <c r="F28" s="130" t="s">
        <v>11</v>
      </c>
      <c r="G28" s="131"/>
      <c r="H28" s="132"/>
    </row>
    <row r="29" spans="1:8" ht="22.5" customHeight="1" x14ac:dyDescent="0.2">
      <c r="A29" s="110" t="s">
        <v>9</v>
      </c>
      <c r="B29" s="111"/>
      <c r="C29" s="111"/>
      <c r="D29" s="111"/>
      <c r="E29" s="112"/>
      <c r="F29" s="113" t="s">
        <v>4</v>
      </c>
      <c r="G29" s="114"/>
      <c r="H29" s="115"/>
    </row>
    <row r="30" spans="1:8" ht="15.75" x14ac:dyDescent="0.2">
      <c r="A30" s="116" t="str">
        <f>Form!B29</f>
        <v>AMIR / MAISARAH</v>
      </c>
      <c r="B30" s="117"/>
      <c r="C30" s="117"/>
      <c r="D30" s="118">
        <f>Form!B30</f>
        <v>45663</v>
      </c>
      <c r="E30" s="119"/>
      <c r="F30" s="1"/>
      <c r="G30" s="120"/>
      <c r="H30" s="121"/>
    </row>
  </sheetData>
  <mergeCells count="61"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  <mergeCell ref="A8:B8"/>
    <mergeCell ref="C8:E8"/>
    <mergeCell ref="G8:H8"/>
    <mergeCell ref="A9:B9"/>
    <mergeCell ref="C9:E9"/>
    <mergeCell ref="G9:H9"/>
    <mergeCell ref="A10:H10"/>
    <mergeCell ref="A11:A12"/>
    <mergeCell ref="B11:C12"/>
    <mergeCell ref="D11:E12"/>
    <mergeCell ref="F11:H11"/>
    <mergeCell ref="G12:H12"/>
    <mergeCell ref="B13:C13"/>
    <mergeCell ref="D13:E13"/>
    <mergeCell ref="G13:H13"/>
    <mergeCell ref="B14:C14"/>
    <mergeCell ref="D14:E14"/>
    <mergeCell ref="G14:H14"/>
    <mergeCell ref="B15:C15"/>
    <mergeCell ref="D15:E15"/>
    <mergeCell ref="G15:H15"/>
    <mergeCell ref="B16:C16"/>
    <mergeCell ref="D16:E16"/>
    <mergeCell ref="G16:H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</mergeCells>
  <conditionalFormatting sqref="E23:F23">
    <cfRule type="expression" dxfId="114" priority="19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6321" r:id="rId4" name="Check Box 1">
              <controlPr defaultSize="0" autoFill="0" autoLine="0" autoPict="0">
                <anchor moveWithCells="1">
                  <from>
                    <xdr:col>6</xdr:col>
                    <xdr:colOff>361950</xdr:colOff>
                    <xdr:row>2</xdr:row>
                    <xdr:rowOff>266700</xdr:rowOff>
                  </from>
                  <to>
                    <xdr:col>7</xdr:col>
                    <xdr:colOff>123825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2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295275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3" r:id="rId6" name="Check Box 3">
              <controlPr defaultSize="0" autoFill="0" autoLine="0" autoPict="0">
                <anchor moveWithCells="1">
                  <from>
                    <xdr:col>7</xdr:col>
                    <xdr:colOff>390525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4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5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6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7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6328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F334B-58F2-43E4-81A7-610259E1AF81}">
  <sheetPr codeName="Sheet10"/>
  <dimension ref="A1:H30"/>
  <sheetViews>
    <sheetView view="pageLayout" topLeftCell="A19" zoomScaleNormal="100" zoomScaleSheetLayoutView="100" workbookViewId="0">
      <selection activeCell="B13" sqref="B13:H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80" t="s">
        <v>72</v>
      </c>
      <c r="B1" s="181"/>
      <c r="C1" s="181"/>
      <c r="D1" s="181"/>
      <c r="E1" s="181"/>
      <c r="F1" s="181"/>
      <c r="G1" s="181"/>
      <c r="H1" s="182"/>
    </row>
    <row r="2" spans="1:8" ht="18.95" customHeight="1" x14ac:dyDescent="0.2">
      <c r="A2" s="183" t="s">
        <v>25</v>
      </c>
      <c r="B2" s="184"/>
      <c r="C2" s="185"/>
      <c r="D2" s="186" t="str">
        <f>Form!B13</f>
        <v>IQC POW 20 (1) 060125</v>
      </c>
      <c r="E2" s="186"/>
      <c r="F2" s="186"/>
      <c r="G2" s="186"/>
      <c r="H2" s="187"/>
    </row>
    <row r="3" spans="1:8" ht="24" customHeight="1" x14ac:dyDescent="0.2">
      <c r="A3" s="188" t="s">
        <v>26</v>
      </c>
      <c r="B3" s="189"/>
      <c r="C3" s="190"/>
      <c r="D3" s="194" t="str">
        <f>Form!G13</f>
        <v>SERBUK</v>
      </c>
      <c r="E3" s="195"/>
      <c r="F3" s="195"/>
      <c r="G3" s="195"/>
      <c r="H3" s="196"/>
    </row>
    <row r="4" spans="1:8" ht="19.899999999999999" customHeight="1" x14ac:dyDescent="0.2">
      <c r="A4" s="38" t="s">
        <v>61</v>
      </c>
      <c r="B4" s="39"/>
      <c r="C4" s="39"/>
      <c r="D4" s="40"/>
      <c r="E4" s="40"/>
      <c r="F4" s="178" t="s">
        <v>71</v>
      </c>
      <c r="G4" s="178"/>
      <c r="H4" s="179"/>
    </row>
    <row r="5" spans="1:8" ht="19.899999999999999" customHeight="1" x14ac:dyDescent="0.2">
      <c r="A5" s="177" t="s">
        <v>15</v>
      </c>
      <c r="B5" s="177"/>
      <c r="C5" s="177"/>
      <c r="D5" s="177"/>
      <c r="E5" s="167"/>
      <c r="F5" s="167"/>
      <c r="G5" s="168" t="s">
        <v>62</v>
      </c>
      <c r="H5" s="168"/>
    </row>
    <row r="6" spans="1:8" ht="25.5" customHeight="1" x14ac:dyDescent="0.2">
      <c r="A6" s="169" t="s">
        <v>0</v>
      </c>
      <c r="B6" s="170"/>
      <c r="C6" s="170"/>
      <c r="D6" s="170"/>
      <c r="E6" s="171"/>
      <c r="F6" s="74" t="s">
        <v>73</v>
      </c>
      <c r="G6" s="103" t="s">
        <v>74</v>
      </c>
      <c r="H6" s="172"/>
    </row>
    <row r="7" spans="1:8" ht="21" customHeight="1" x14ac:dyDescent="0.2">
      <c r="A7" s="173" t="s">
        <v>1</v>
      </c>
      <c r="B7" s="174"/>
      <c r="C7" s="175"/>
      <c r="D7" s="175"/>
      <c r="E7" s="176"/>
      <c r="F7" s="10">
        <f>Form!C5</f>
        <v>0.502</v>
      </c>
      <c r="G7" s="161">
        <f>Form!F5</f>
        <v>50.054999999999993</v>
      </c>
      <c r="H7" s="162"/>
    </row>
    <row r="8" spans="1:8" ht="21" customHeight="1" x14ac:dyDescent="0.2">
      <c r="A8" s="157" t="s">
        <v>2</v>
      </c>
      <c r="B8" s="158"/>
      <c r="C8" s="159" t="str">
        <f>Form!B31</f>
        <v>IQC POW (1) 060125</v>
      </c>
      <c r="D8" s="159"/>
      <c r="E8" s="160"/>
      <c r="F8" s="10" t="str">
        <f>Form!C6</f>
        <v>NA</v>
      </c>
      <c r="G8" s="161" t="str">
        <f>Form!F6</f>
        <v>NA</v>
      </c>
      <c r="H8" s="162"/>
    </row>
    <row r="9" spans="1:8" ht="21" customHeight="1" x14ac:dyDescent="0.2">
      <c r="A9" s="127" t="s">
        <v>3</v>
      </c>
      <c r="B9" s="128"/>
      <c r="C9" s="163"/>
      <c r="D9" s="163"/>
      <c r="E9" s="164"/>
      <c r="F9" s="62" t="str">
        <f>Form!C7</f>
        <v>NA</v>
      </c>
      <c r="G9" s="165" t="str">
        <f>Form!F7</f>
        <v>NA</v>
      </c>
      <c r="H9" s="166"/>
    </row>
    <row r="10" spans="1:8" ht="20.100000000000001" customHeight="1" x14ac:dyDescent="0.2">
      <c r="A10" s="89"/>
      <c r="B10" s="89"/>
      <c r="C10" s="90"/>
      <c r="D10" s="90"/>
      <c r="E10" s="90"/>
      <c r="F10" s="90"/>
      <c r="G10" s="90"/>
      <c r="H10" s="90"/>
    </row>
    <row r="11" spans="1:8" ht="33.75" customHeight="1" x14ac:dyDescent="0.2">
      <c r="A11" s="101"/>
      <c r="B11" s="91" t="s">
        <v>63</v>
      </c>
      <c r="C11" s="91"/>
      <c r="D11" s="93" t="s">
        <v>64</v>
      </c>
      <c r="E11" s="94"/>
      <c r="F11" s="103" t="s">
        <v>65</v>
      </c>
      <c r="G11" s="104"/>
      <c r="H11" s="105"/>
    </row>
    <row r="12" spans="1:8" ht="15" x14ac:dyDescent="0.2">
      <c r="A12" s="102"/>
      <c r="B12" s="92"/>
      <c r="C12" s="92"/>
      <c r="D12" s="95"/>
      <c r="E12" s="96"/>
      <c r="F12" s="2" t="s">
        <v>2</v>
      </c>
      <c r="G12" s="106" t="s">
        <v>13</v>
      </c>
      <c r="H12" s="107"/>
    </row>
    <row r="13" spans="1:8" ht="21.75" customHeight="1" x14ac:dyDescent="0.2">
      <c r="A13" s="61" t="s">
        <v>5</v>
      </c>
      <c r="B13" s="97">
        <v>2.5</v>
      </c>
      <c r="C13" s="98"/>
      <c r="D13" s="99">
        <v>7.5</v>
      </c>
      <c r="E13" s="100"/>
      <c r="F13" s="71" t="s">
        <v>97</v>
      </c>
      <c r="G13" s="108" t="s">
        <v>97</v>
      </c>
      <c r="H13" s="109"/>
    </row>
    <row r="14" spans="1:8" ht="21.95" customHeight="1" x14ac:dyDescent="0.2">
      <c r="A14" s="41" t="s">
        <v>6</v>
      </c>
      <c r="B14" s="145">
        <v>0.25</v>
      </c>
      <c r="C14" s="146"/>
      <c r="D14" s="147">
        <v>0.75</v>
      </c>
      <c r="E14" s="148"/>
      <c r="F14" s="71" t="s">
        <v>97</v>
      </c>
      <c r="G14" s="108" t="s">
        <v>97</v>
      </c>
      <c r="H14" s="109"/>
    </row>
    <row r="15" spans="1:8" ht="21.95" customHeight="1" x14ac:dyDescent="0.2">
      <c r="A15" s="41" t="s">
        <v>7</v>
      </c>
      <c r="B15" s="149">
        <v>5</v>
      </c>
      <c r="C15" s="150"/>
      <c r="D15" s="151">
        <v>15</v>
      </c>
      <c r="E15" s="152"/>
      <c r="F15" s="71" t="s">
        <v>97</v>
      </c>
      <c r="G15" s="108" t="s">
        <v>97</v>
      </c>
      <c r="H15" s="109"/>
    </row>
    <row r="16" spans="1:8" ht="21.95" customHeight="1" x14ac:dyDescent="0.2">
      <c r="A16" s="42" t="s">
        <v>8</v>
      </c>
      <c r="B16" s="153">
        <v>0.15</v>
      </c>
      <c r="C16" s="154"/>
      <c r="D16" s="155">
        <v>0.45</v>
      </c>
      <c r="E16" s="156"/>
      <c r="F16" s="72" t="s">
        <v>97</v>
      </c>
      <c r="G16" s="143" t="s">
        <v>97</v>
      </c>
      <c r="H16" s="144"/>
    </row>
    <row r="17" spans="1:8" ht="15" customHeight="1" x14ac:dyDescent="0.2">
      <c r="A17" s="43" t="s">
        <v>66</v>
      </c>
      <c r="B17" s="44"/>
      <c r="C17" s="44"/>
      <c r="D17" s="44"/>
      <c r="E17" s="44"/>
      <c r="F17" s="44"/>
      <c r="G17" s="44"/>
      <c r="H17" s="45"/>
    </row>
    <row r="18" spans="1:8" ht="18.75" customHeight="1" x14ac:dyDescent="0.25">
      <c r="A18" s="139" t="s">
        <v>19</v>
      </c>
      <c r="B18" s="140"/>
      <c r="C18" s="140"/>
      <c r="D18" s="140"/>
      <c r="E18" s="141" t="s">
        <v>18</v>
      </c>
      <c r="F18" s="142"/>
      <c r="G18" s="46" t="s">
        <v>67</v>
      </c>
      <c r="H18" s="47" t="str">
        <f>Form!I13</f>
        <v>NA</v>
      </c>
    </row>
    <row r="19" spans="1:8" ht="18.75" customHeight="1" x14ac:dyDescent="0.25">
      <c r="A19" s="133" t="s">
        <v>20</v>
      </c>
      <c r="B19" s="134"/>
      <c r="C19" s="134"/>
      <c r="D19" s="134"/>
      <c r="E19" s="135" t="s">
        <v>18</v>
      </c>
      <c r="F19" s="135"/>
      <c r="G19" s="75"/>
      <c r="H19" s="8"/>
    </row>
    <row r="20" spans="1:8" ht="18.75" customHeight="1" x14ac:dyDescent="0.25">
      <c r="A20" s="133" t="s">
        <v>21</v>
      </c>
      <c r="B20" s="134"/>
      <c r="C20" s="134"/>
      <c r="D20" s="134"/>
      <c r="E20" s="135" t="s">
        <v>75</v>
      </c>
      <c r="F20" s="135"/>
      <c r="G20" s="75"/>
      <c r="H20" s="8"/>
    </row>
    <row r="21" spans="1:8" ht="18.75" customHeight="1" x14ac:dyDescent="0.25">
      <c r="A21" s="133" t="s">
        <v>22</v>
      </c>
      <c r="B21" s="134"/>
      <c r="C21" s="134"/>
      <c r="D21" s="134"/>
      <c r="E21" s="135" t="s">
        <v>18</v>
      </c>
      <c r="F21" s="135"/>
      <c r="G21" s="75"/>
      <c r="H21" s="8"/>
    </row>
    <row r="22" spans="1:8" ht="18.75" customHeight="1" x14ac:dyDescent="0.25">
      <c r="A22" s="133" t="s">
        <v>23</v>
      </c>
      <c r="B22" s="134"/>
      <c r="C22" s="134"/>
      <c r="D22" s="134"/>
      <c r="E22" s="135"/>
      <c r="F22" s="135"/>
      <c r="G22" s="75"/>
      <c r="H22" s="8"/>
    </row>
    <row r="23" spans="1:8" ht="18.75" customHeight="1" x14ac:dyDescent="0.25">
      <c r="A23" s="136" t="s">
        <v>24</v>
      </c>
      <c r="B23" s="137"/>
      <c r="C23" s="137"/>
      <c r="D23" s="137"/>
      <c r="E23" s="138" t="str">
        <f>Form!H8</f>
        <v>T4</v>
      </c>
      <c r="F23" s="138"/>
      <c r="G23" s="76"/>
      <c r="H23" s="9"/>
    </row>
    <row r="24" spans="1:8" ht="27" customHeight="1" x14ac:dyDescent="0.2">
      <c r="A24" s="51" t="s">
        <v>12</v>
      </c>
    </row>
    <row r="25" spans="1:8" s="3" customFormat="1" ht="21.6" customHeight="1" x14ac:dyDescent="0.2">
      <c r="A25" s="52" t="s">
        <v>16</v>
      </c>
      <c r="B25" s="4"/>
      <c r="C25" s="4"/>
      <c r="D25" s="4"/>
      <c r="E25" s="4"/>
      <c r="F25" s="20"/>
      <c r="G25" s="4"/>
      <c r="H25" s="21"/>
    </row>
    <row r="26" spans="1:8" s="3" customFormat="1" ht="21.6" customHeight="1" x14ac:dyDescent="0.2">
      <c r="A26" s="53"/>
      <c r="B26" s="5"/>
      <c r="C26" s="5"/>
      <c r="D26" s="54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22" t="s">
        <v>14</v>
      </c>
      <c r="B27" s="123"/>
      <c r="C27" s="123"/>
      <c r="D27" s="124" t="s">
        <v>10</v>
      </c>
      <c r="E27" s="124"/>
      <c r="F27" s="60" t="s">
        <v>17</v>
      </c>
      <c r="G27" s="125" t="s">
        <v>10</v>
      </c>
      <c r="H27" s="126"/>
    </row>
    <row r="28" spans="1:8" ht="56.25" customHeight="1" x14ac:dyDescent="0.2">
      <c r="A28" s="127" t="s">
        <v>70</v>
      </c>
      <c r="B28" s="128"/>
      <c r="C28" s="128"/>
      <c r="D28" s="129" t="s">
        <v>10</v>
      </c>
      <c r="E28" s="129"/>
      <c r="F28" s="130" t="s">
        <v>11</v>
      </c>
      <c r="G28" s="131"/>
      <c r="H28" s="132"/>
    </row>
    <row r="29" spans="1:8" ht="22.5" customHeight="1" x14ac:dyDescent="0.2">
      <c r="A29" s="110" t="s">
        <v>9</v>
      </c>
      <c r="B29" s="111"/>
      <c r="C29" s="111"/>
      <c r="D29" s="111"/>
      <c r="E29" s="112"/>
      <c r="F29" s="113" t="s">
        <v>4</v>
      </c>
      <c r="G29" s="114"/>
      <c r="H29" s="115"/>
    </row>
    <row r="30" spans="1:8" ht="15.75" x14ac:dyDescent="0.2">
      <c r="A30" s="116" t="str">
        <f>Form!B29</f>
        <v>AMIR / MAISARAH</v>
      </c>
      <c r="B30" s="117"/>
      <c r="C30" s="117"/>
      <c r="D30" s="118">
        <f>Form!B30</f>
        <v>45663</v>
      </c>
      <c r="E30" s="119"/>
      <c r="F30" s="1"/>
      <c r="G30" s="120"/>
      <c r="H30" s="121"/>
    </row>
  </sheetData>
  <mergeCells count="61"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  <mergeCell ref="A8:B8"/>
    <mergeCell ref="C8:E8"/>
    <mergeCell ref="G8:H8"/>
    <mergeCell ref="A9:B9"/>
    <mergeCell ref="C9:E9"/>
    <mergeCell ref="G9:H9"/>
    <mergeCell ref="A10:H10"/>
    <mergeCell ref="A11:A12"/>
    <mergeCell ref="B11:C12"/>
    <mergeCell ref="D11:E12"/>
    <mergeCell ref="F11:H11"/>
    <mergeCell ref="G12:H12"/>
    <mergeCell ref="B13:C13"/>
    <mergeCell ref="D13:E13"/>
    <mergeCell ref="G13:H13"/>
    <mergeCell ref="B14:C14"/>
    <mergeCell ref="D14:E14"/>
    <mergeCell ref="G14:H14"/>
    <mergeCell ref="B15:C15"/>
    <mergeCell ref="D15:E15"/>
    <mergeCell ref="G15:H15"/>
    <mergeCell ref="B16:C16"/>
    <mergeCell ref="D16:E16"/>
    <mergeCell ref="G16:H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</mergeCells>
  <conditionalFormatting sqref="E23:F23">
    <cfRule type="expression" dxfId="113" priority="19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7345" r:id="rId4" name="Check Box 1">
              <controlPr defaultSize="0" autoFill="0" autoLine="0" autoPict="0">
                <anchor moveWithCells="1">
                  <from>
                    <xdr:col>6</xdr:col>
                    <xdr:colOff>285750</xdr:colOff>
                    <xdr:row>2</xdr:row>
                    <xdr:rowOff>266700</xdr:rowOff>
                  </from>
                  <to>
                    <xdr:col>7</xdr:col>
                    <xdr:colOff>19050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46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209550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47" r:id="rId6" name="Check Box 3">
              <controlPr defaultSize="0" autoFill="0" autoLine="0" autoPict="0">
                <anchor moveWithCells="1">
                  <from>
                    <xdr:col>7</xdr:col>
                    <xdr:colOff>333375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48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49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50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51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7352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A9197-3B2E-490B-9541-88370D9251C0}">
  <sheetPr codeName="Sheet11"/>
  <dimension ref="A1:H30"/>
  <sheetViews>
    <sheetView view="pageLayout" topLeftCell="A19" zoomScaleNormal="100" zoomScaleSheetLayoutView="100" workbookViewId="0">
      <selection activeCell="B13" sqref="B13:H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80" t="s">
        <v>72</v>
      </c>
      <c r="B1" s="181"/>
      <c r="C1" s="181"/>
      <c r="D1" s="181"/>
      <c r="E1" s="181"/>
      <c r="F1" s="181"/>
      <c r="G1" s="181"/>
      <c r="H1" s="182"/>
    </row>
    <row r="2" spans="1:8" ht="18.95" customHeight="1" x14ac:dyDescent="0.2">
      <c r="A2" s="183" t="s">
        <v>25</v>
      </c>
      <c r="B2" s="184"/>
      <c r="C2" s="185"/>
      <c r="D2" s="186">
        <f>Form!B14</f>
        <v>0</v>
      </c>
      <c r="E2" s="186"/>
      <c r="F2" s="186"/>
      <c r="G2" s="186"/>
      <c r="H2" s="187"/>
    </row>
    <row r="3" spans="1:8" ht="24" customHeight="1" x14ac:dyDescent="0.2">
      <c r="A3" s="188" t="s">
        <v>26</v>
      </c>
      <c r="B3" s="189"/>
      <c r="C3" s="190"/>
      <c r="D3" s="194" t="str">
        <f>Form!G14</f>
        <v>Sila Pilih</v>
      </c>
      <c r="E3" s="195"/>
      <c r="F3" s="195"/>
      <c r="G3" s="195"/>
      <c r="H3" s="196"/>
    </row>
    <row r="4" spans="1:8" ht="19.899999999999999" customHeight="1" x14ac:dyDescent="0.2">
      <c r="A4" s="38" t="s">
        <v>61</v>
      </c>
      <c r="B4" s="39"/>
      <c r="C4" s="39"/>
      <c r="D4" s="40"/>
      <c r="E4" s="40"/>
      <c r="F4" s="178" t="s">
        <v>71</v>
      </c>
      <c r="G4" s="178"/>
      <c r="H4" s="179"/>
    </row>
    <row r="5" spans="1:8" ht="19.899999999999999" customHeight="1" x14ac:dyDescent="0.2">
      <c r="A5" s="177" t="s">
        <v>15</v>
      </c>
      <c r="B5" s="177"/>
      <c r="C5" s="177"/>
      <c r="D5" s="177"/>
      <c r="E5" s="167"/>
      <c r="F5" s="167"/>
      <c r="G5" s="168" t="s">
        <v>62</v>
      </c>
      <c r="H5" s="168"/>
    </row>
    <row r="6" spans="1:8" ht="25.5" customHeight="1" x14ac:dyDescent="0.2">
      <c r="A6" s="169" t="s">
        <v>0</v>
      </c>
      <c r="B6" s="170"/>
      <c r="C6" s="170"/>
      <c r="D6" s="170"/>
      <c r="E6" s="171"/>
      <c r="F6" s="74" t="s">
        <v>73</v>
      </c>
      <c r="G6" s="103" t="s">
        <v>74</v>
      </c>
      <c r="H6" s="172"/>
    </row>
    <row r="7" spans="1:8" ht="21" customHeight="1" x14ac:dyDescent="0.2">
      <c r="A7" s="173" t="s">
        <v>1</v>
      </c>
      <c r="B7" s="174"/>
      <c r="C7" s="175"/>
      <c r="D7" s="175"/>
      <c r="E7" s="176"/>
      <c r="F7" s="10">
        <f>Form!C5</f>
        <v>0.502</v>
      </c>
      <c r="G7" s="161">
        <f>Form!F5</f>
        <v>50.054999999999993</v>
      </c>
      <c r="H7" s="162"/>
    </row>
    <row r="8" spans="1:8" ht="21" customHeight="1" x14ac:dyDescent="0.2">
      <c r="A8" s="157" t="s">
        <v>2</v>
      </c>
      <c r="B8" s="158"/>
      <c r="C8" s="159" t="str">
        <f>Form!B31</f>
        <v>IQC POW (1) 060125</v>
      </c>
      <c r="D8" s="159"/>
      <c r="E8" s="160"/>
      <c r="F8" s="10" t="str">
        <f>Form!C6</f>
        <v>NA</v>
      </c>
      <c r="G8" s="161" t="str">
        <f>Form!F6</f>
        <v>NA</v>
      </c>
      <c r="H8" s="162"/>
    </row>
    <row r="9" spans="1:8" ht="21" customHeight="1" x14ac:dyDescent="0.2">
      <c r="A9" s="127" t="s">
        <v>3</v>
      </c>
      <c r="B9" s="128"/>
      <c r="C9" s="163"/>
      <c r="D9" s="163"/>
      <c r="E9" s="164"/>
      <c r="F9" s="62" t="str">
        <f>Form!C7</f>
        <v>NA</v>
      </c>
      <c r="G9" s="165" t="str">
        <f>Form!F7</f>
        <v>NA</v>
      </c>
      <c r="H9" s="166"/>
    </row>
    <row r="10" spans="1:8" ht="20.100000000000001" customHeight="1" x14ac:dyDescent="0.2">
      <c r="A10" s="89"/>
      <c r="B10" s="89"/>
      <c r="C10" s="90"/>
      <c r="D10" s="90"/>
      <c r="E10" s="90"/>
      <c r="F10" s="90"/>
      <c r="G10" s="90"/>
      <c r="H10" s="90"/>
    </row>
    <row r="11" spans="1:8" ht="33.75" customHeight="1" x14ac:dyDescent="0.2">
      <c r="A11" s="101"/>
      <c r="B11" s="91" t="s">
        <v>63</v>
      </c>
      <c r="C11" s="91"/>
      <c r="D11" s="93" t="s">
        <v>64</v>
      </c>
      <c r="E11" s="94"/>
      <c r="F11" s="103" t="s">
        <v>65</v>
      </c>
      <c r="G11" s="104"/>
      <c r="H11" s="105"/>
    </row>
    <row r="12" spans="1:8" ht="15" x14ac:dyDescent="0.2">
      <c r="A12" s="102"/>
      <c r="B12" s="92"/>
      <c r="C12" s="92"/>
      <c r="D12" s="95"/>
      <c r="E12" s="96"/>
      <c r="F12" s="2" t="s">
        <v>2</v>
      </c>
      <c r="G12" s="106" t="s">
        <v>13</v>
      </c>
      <c r="H12" s="107"/>
    </row>
    <row r="13" spans="1:8" ht="21.75" customHeight="1" x14ac:dyDescent="0.2">
      <c r="A13" s="61" t="s">
        <v>5</v>
      </c>
      <c r="B13" s="97">
        <v>2.5</v>
      </c>
      <c r="C13" s="98"/>
      <c r="D13" s="99">
        <v>7.5</v>
      </c>
      <c r="E13" s="100"/>
      <c r="F13" s="71" t="s">
        <v>97</v>
      </c>
      <c r="G13" s="108" t="s">
        <v>97</v>
      </c>
      <c r="H13" s="109"/>
    </row>
    <row r="14" spans="1:8" ht="21.95" customHeight="1" x14ac:dyDescent="0.2">
      <c r="A14" s="41" t="s">
        <v>6</v>
      </c>
      <c r="B14" s="145">
        <v>0.25</v>
      </c>
      <c r="C14" s="146"/>
      <c r="D14" s="147">
        <v>0.75</v>
      </c>
      <c r="E14" s="148"/>
      <c r="F14" s="71" t="s">
        <v>97</v>
      </c>
      <c r="G14" s="108" t="s">
        <v>97</v>
      </c>
      <c r="H14" s="109"/>
    </row>
    <row r="15" spans="1:8" ht="21.95" customHeight="1" x14ac:dyDescent="0.2">
      <c r="A15" s="41" t="s">
        <v>7</v>
      </c>
      <c r="B15" s="149">
        <v>5</v>
      </c>
      <c r="C15" s="150"/>
      <c r="D15" s="151">
        <v>15</v>
      </c>
      <c r="E15" s="152"/>
      <c r="F15" s="71" t="s">
        <v>97</v>
      </c>
      <c r="G15" s="108" t="s">
        <v>97</v>
      </c>
      <c r="H15" s="109"/>
    </row>
    <row r="16" spans="1:8" ht="21.95" customHeight="1" x14ac:dyDescent="0.2">
      <c r="A16" s="42" t="s">
        <v>8</v>
      </c>
      <c r="B16" s="153">
        <v>0.15</v>
      </c>
      <c r="C16" s="154"/>
      <c r="D16" s="155">
        <v>0.45</v>
      </c>
      <c r="E16" s="156"/>
      <c r="F16" s="72" t="s">
        <v>97</v>
      </c>
      <c r="G16" s="143" t="s">
        <v>97</v>
      </c>
      <c r="H16" s="144"/>
    </row>
    <row r="17" spans="1:8" ht="15" customHeight="1" x14ac:dyDescent="0.2">
      <c r="A17" s="43" t="s">
        <v>66</v>
      </c>
      <c r="B17" s="44"/>
      <c r="C17" s="44"/>
      <c r="D17" s="44"/>
      <c r="E17" s="44"/>
      <c r="F17" s="44"/>
      <c r="G17" s="44"/>
      <c r="H17" s="45"/>
    </row>
    <row r="18" spans="1:8" ht="18.75" customHeight="1" x14ac:dyDescent="0.25">
      <c r="A18" s="139" t="s">
        <v>19</v>
      </c>
      <c r="B18" s="140"/>
      <c r="C18" s="140"/>
      <c r="D18" s="140"/>
      <c r="E18" s="141" t="s">
        <v>18</v>
      </c>
      <c r="F18" s="142"/>
      <c r="G18" s="46" t="s">
        <v>67</v>
      </c>
      <c r="H18" s="47" t="str">
        <f>Form!I14</f>
        <v>Sila Pilih</v>
      </c>
    </row>
    <row r="19" spans="1:8" ht="18.75" customHeight="1" x14ac:dyDescent="0.25">
      <c r="A19" s="133" t="s">
        <v>20</v>
      </c>
      <c r="B19" s="134"/>
      <c r="C19" s="134"/>
      <c r="D19" s="134"/>
      <c r="E19" s="135" t="s">
        <v>18</v>
      </c>
      <c r="F19" s="135"/>
      <c r="G19" s="75"/>
      <c r="H19" s="8"/>
    </row>
    <row r="20" spans="1:8" ht="18.75" customHeight="1" x14ac:dyDescent="0.25">
      <c r="A20" s="133" t="s">
        <v>21</v>
      </c>
      <c r="B20" s="134"/>
      <c r="C20" s="134"/>
      <c r="D20" s="134"/>
      <c r="E20" s="135" t="s">
        <v>75</v>
      </c>
      <c r="F20" s="135"/>
      <c r="G20" s="75"/>
      <c r="H20" s="8"/>
    </row>
    <row r="21" spans="1:8" ht="18.75" customHeight="1" x14ac:dyDescent="0.25">
      <c r="A21" s="133" t="s">
        <v>22</v>
      </c>
      <c r="B21" s="134"/>
      <c r="C21" s="134"/>
      <c r="D21" s="134"/>
      <c r="E21" s="135" t="s">
        <v>18</v>
      </c>
      <c r="F21" s="135"/>
      <c r="G21" s="75"/>
      <c r="H21" s="8"/>
    </row>
    <row r="22" spans="1:8" ht="18.75" customHeight="1" x14ac:dyDescent="0.25">
      <c r="A22" s="133" t="s">
        <v>23</v>
      </c>
      <c r="B22" s="134"/>
      <c r="C22" s="134"/>
      <c r="D22" s="134"/>
      <c r="E22" s="135"/>
      <c r="F22" s="135"/>
      <c r="G22" s="75"/>
      <c r="H22" s="8"/>
    </row>
    <row r="23" spans="1:8" ht="18.75" customHeight="1" x14ac:dyDescent="0.25">
      <c r="A23" s="136" t="s">
        <v>24</v>
      </c>
      <c r="B23" s="137"/>
      <c r="C23" s="137"/>
      <c r="D23" s="137"/>
      <c r="E23" s="138" t="str">
        <f>Form!H8</f>
        <v>T4</v>
      </c>
      <c r="F23" s="138"/>
      <c r="G23" s="76"/>
      <c r="H23" s="9"/>
    </row>
    <row r="24" spans="1:8" ht="27" customHeight="1" x14ac:dyDescent="0.2">
      <c r="A24" s="51" t="s">
        <v>12</v>
      </c>
    </row>
    <row r="25" spans="1:8" s="3" customFormat="1" ht="21.6" customHeight="1" x14ac:dyDescent="0.2">
      <c r="A25" s="52" t="s">
        <v>16</v>
      </c>
      <c r="B25" s="4"/>
      <c r="C25" s="4"/>
      <c r="D25" s="4"/>
      <c r="E25" s="4"/>
      <c r="F25" s="20"/>
      <c r="G25" s="4"/>
      <c r="H25" s="21"/>
    </row>
    <row r="26" spans="1:8" s="3" customFormat="1" ht="21.6" customHeight="1" x14ac:dyDescent="0.2">
      <c r="A26" s="53"/>
      <c r="B26" s="5"/>
      <c r="C26" s="5"/>
      <c r="D26" s="54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22" t="s">
        <v>14</v>
      </c>
      <c r="B27" s="123"/>
      <c r="C27" s="123"/>
      <c r="D27" s="124" t="s">
        <v>10</v>
      </c>
      <c r="E27" s="124"/>
      <c r="F27" s="60" t="s">
        <v>17</v>
      </c>
      <c r="G27" s="125" t="s">
        <v>10</v>
      </c>
      <c r="H27" s="126"/>
    </row>
    <row r="28" spans="1:8" ht="56.25" customHeight="1" x14ac:dyDescent="0.2">
      <c r="A28" s="127" t="s">
        <v>70</v>
      </c>
      <c r="B28" s="128"/>
      <c r="C28" s="128"/>
      <c r="D28" s="129" t="s">
        <v>10</v>
      </c>
      <c r="E28" s="129"/>
      <c r="F28" s="130" t="s">
        <v>11</v>
      </c>
      <c r="G28" s="131"/>
      <c r="H28" s="132"/>
    </row>
    <row r="29" spans="1:8" ht="22.5" customHeight="1" x14ac:dyDescent="0.2">
      <c r="A29" s="110" t="s">
        <v>9</v>
      </c>
      <c r="B29" s="111"/>
      <c r="C29" s="111"/>
      <c r="D29" s="111"/>
      <c r="E29" s="112"/>
      <c r="F29" s="113" t="s">
        <v>4</v>
      </c>
      <c r="G29" s="114"/>
      <c r="H29" s="115"/>
    </row>
    <row r="30" spans="1:8" ht="15.75" x14ac:dyDescent="0.2">
      <c r="A30" s="116" t="str">
        <f>Form!B29</f>
        <v>AMIR / MAISARAH</v>
      </c>
      <c r="B30" s="117"/>
      <c r="C30" s="117"/>
      <c r="D30" s="118">
        <f>Form!B30</f>
        <v>45663</v>
      </c>
      <c r="E30" s="119"/>
      <c r="F30" s="1"/>
      <c r="G30" s="120"/>
      <c r="H30" s="121"/>
    </row>
  </sheetData>
  <mergeCells count="61"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  <mergeCell ref="A8:B8"/>
    <mergeCell ref="C8:E8"/>
    <mergeCell ref="G8:H8"/>
    <mergeCell ref="A9:B9"/>
    <mergeCell ref="C9:E9"/>
    <mergeCell ref="G9:H9"/>
    <mergeCell ref="A10:H10"/>
    <mergeCell ref="A11:A12"/>
    <mergeCell ref="B11:C12"/>
    <mergeCell ref="D11:E12"/>
    <mergeCell ref="F11:H11"/>
    <mergeCell ref="G12:H12"/>
    <mergeCell ref="B13:C13"/>
    <mergeCell ref="D13:E13"/>
    <mergeCell ref="G13:H13"/>
    <mergeCell ref="B14:C14"/>
    <mergeCell ref="D14:E14"/>
    <mergeCell ref="G14:H14"/>
    <mergeCell ref="B15:C15"/>
    <mergeCell ref="D15:E15"/>
    <mergeCell ref="G15:H15"/>
    <mergeCell ref="B16:C16"/>
    <mergeCell ref="D16:E16"/>
    <mergeCell ref="G16:H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</mergeCells>
  <conditionalFormatting sqref="E23:F23">
    <cfRule type="expression" dxfId="112" priority="19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8369" r:id="rId4" name="Check Box 1">
              <controlPr defaultSize="0" autoFill="0" autoLine="0" autoPict="0">
                <anchor moveWithCells="1">
                  <from>
                    <xdr:col>6</xdr:col>
                    <xdr:colOff>361950</xdr:colOff>
                    <xdr:row>2</xdr:row>
                    <xdr:rowOff>266700</xdr:rowOff>
                  </from>
                  <to>
                    <xdr:col>7</xdr:col>
                    <xdr:colOff>123825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0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295275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1" r:id="rId6" name="Check Box 3">
              <controlPr defaultSize="0" autoFill="0" autoLine="0" autoPict="0">
                <anchor moveWithCells="1">
                  <from>
                    <xdr:col>7</xdr:col>
                    <xdr:colOff>390525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2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3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4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5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8376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B0641-AA57-4337-A30C-D95AA6EBBDD8}">
  <sheetPr codeName="Sheet12"/>
  <dimension ref="A1:H30"/>
  <sheetViews>
    <sheetView view="pageLayout" topLeftCell="A22" zoomScaleNormal="100" zoomScaleSheetLayoutView="100" workbookViewId="0">
      <selection activeCell="B13" sqref="B13:H16"/>
    </sheetView>
  </sheetViews>
  <sheetFormatPr defaultColWidth="9.33203125" defaultRowHeight="12.75" x14ac:dyDescent="0.2"/>
  <cols>
    <col min="1" max="1" width="6.5" customWidth="1"/>
    <col min="2" max="2" width="7.5" customWidth="1"/>
    <col min="3" max="3" width="14.5" customWidth="1"/>
    <col min="4" max="4" width="17.83203125" customWidth="1"/>
    <col min="5" max="5" width="4.1640625" customWidth="1"/>
    <col min="6" max="6" width="29.83203125" customWidth="1"/>
    <col min="7" max="7" width="13.33203125" customWidth="1"/>
    <col min="8" max="8" width="16.1640625" customWidth="1"/>
    <col min="9" max="9" width="10.83203125" customWidth="1"/>
  </cols>
  <sheetData>
    <row r="1" spans="1:8" ht="33.75" customHeight="1" x14ac:dyDescent="0.2">
      <c r="A1" s="180" t="s">
        <v>72</v>
      </c>
      <c r="B1" s="181"/>
      <c r="C1" s="181"/>
      <c r="D1" s="181"/>
      <c r="E1" s="181"/>
      <c r="F1" s="181"/>
      <c r="G1" s="181"/>
      <c r="H1" s="182"/>
    </row>
    <row r="2" spans="1:8" ht="18.95" customHeight="1" x14ac:dyDescent="0.2">
      <c r="A2" s="183" t="s">
        <v>25</v>
      </c>
      <c r="B2" s="184"/>
      <c r="C2" s="185"/>
      <c r="D2" s="186">
        <f>Form!B15</f>
        <v>0</v>
      </c>
      <c r="E2" s="186"/>
      <c r="F2" s="186"/>
      <c r="G2" s="186"/>
      <c r="H2" s="187"/>
    </row>
    <row r="3" spans="1:8" ht="24" customHeight="1" x14ac:dyDescent="0.2">
      <c r="A3" s="188" t="s">
        <v>26</v>
      </c>
      <c r="B3" s="189"/>
      <c r="C3" s="190"/>
      <c r="D3" s="194" t="str">
        <f>Form!G15</f>
        <v>Sila Pilih</v>
      </c>
      <c r="E3" s="195"/>
      <c r="F3" s="195"/>
      <c r="G3" s="195"/>
      <c r="H3" s="196"/>
    </row>
    <row r="4" spans="1:8" ht="19.899999999999999" customHeight="1" x14ac:dyDescent="0.2">
      <c r="A4" s="38" t="s">
        <v>61</v>
      </c>
      <c r="B4" s="39"/>
      <c r="C4" s="39"/>
      <c r="D4" s="40"/>
      <c r="E4" s="40"/>
      <c r="F4" s="178" t="s">
        <v>71</v>
      </c>
      <c r="G4" s="178"/>
      <c r="H4" s="179"/>
    </row>
    <row r="5" spans="1:8" ht="19.899999999999999" customHeight="1" x14ac:dyDescent="0.2">
      <c r="A5" s="177" t="s">
        <v>15</v>
      </c>
      <c r="B5" s="177"/>
      <c r="C5" s="177"/>
      <c r="D5" s="177"/>
      <c r="E5" s="167"/>
      <c r="F5" s="167"/>
      <c r="G5" s="168" t="s">
        <v>62</v>
      </c>
      <c r="H5" s="168"/>
    </row>
    <row r="6" spans="1:8" ht="25.5" customHeight="1" x14ac:dyDescent="0.2">
      <c r="A6" s="169" t="s">
        <v>0</v>
      </c>
      <c r="B6" s="170"/>
      <c r="C6" s="170"/>
      <c r="D6" s="170"/>
      <c r="E6" s="171"/>
      <c r="F6" s="74" t="s">
        <v>73</v>
      </c>
      <c r="G6" s="103" t="s">
        <v>74</v>
      </c>
      <c r="H6" s="172"/>
    </row>
    <row r="7" spans="1:8" ht="21" customHeight="1" x14ac:dyDescent="0.2">
      <c r="A7" s="173" t="s">
        <v>1</v>
      </c>
      <c r="B7" s="174"/>
      <c r="C7" s="175"/>
      <c r="D7" s="175"/>
      <c r="E7" s="176"/>
      <c r="F7" s="10">
        <f>Form!C5</f>
        <v>0.502</v>
      </c>
      <c r="G7" s="161">
        <f>Form!F5</f>
        <v>50.054999999999993</v>
      </c>
      <c r="H7" s="162"/>
    </row>
    <row r="8" spans="1:8" ht="21" customHeight="1" x14ac:dyDescent="0.2">
      <c r="A8" s="157" t="s">
        <v>2</v>
      </c>
      <c r="B8" s="158"/>
      <c r="C8" s="159" t="str">
        <f>Form!B31</f>
        <v>IQC POW (1) 060125</v>
      </c>
      <c r="D8" s="159"/>
      <c r="E8" s="160"/>
      <c r="F8" s="10" t="str">
        <f>Form!C6</f>
        <v>NA</v>
      </c>
      <c r="G8" s="161" t="str">
        <f>Form!F6</f>
        <v>NA</v>
      </c>
      <c r="H8" s="162"/>
    </row>
    <row r="9" spans="1:8" ht="21" customHeight="1" x14ac:dyDescent="0.2">
      <c r="A9" s="127" t="s">
        <v>3</v>
      </c>
      <c r="B9" s="128"/>
      <c r="C9" s="163"/>
      <c r="D9" s="163"/>
      <c r="E9" s="164"/>
      <c r="F9" s="62" t="str">
        <f>Form!C7</f>
        <v>NA</v>
      </c>
      <c r="G9" s="165" t="str">
        <f>Form!F7</f>
        <v>NA</v>
      </c>
      <c r="H9" s="166"/>
    </row>
    <row r="10" spans="1:8" ht="20.100000000000001" customHeight="1" x14ac:dyDescent="0.2">
      <c r="A10" s="89"/>
      <c r="B10" s="89"/>
      <c r="C10" s="90"/>
      <c r="D10" s="90"/>
      <c r="E10" s="90"/>
      <c r="F10" s="90"/>
      <c r="G10" s="90"/>
      <c r="H10" s="90"/>
    </row>
    <row r="11" spans="1:8" ht="33.75" customHeight="1" x14ac:dyDescent="0.2">
      <c r="A11" s="101"/>
      <c r="B11" s="91" t="s">
        <v>63</v>
      </c>
      <c r="C11" s="91"/>
      <c r="D11" s="93" t="s">
        <v>64</v>
      </c>
      <c r="E11" s="94"/>
      <c r="F11" s="103" t="s">
        <v>65</v>
      </c>
      <c r="G11" s="104"/>
      <c r="H11" s="105"/>
    </row>
    <row r="12" spans="1:8" ht="15" x14ac:dyDescent="0.2">
      <c r="A12" s="102"/>
      <c r="B12" s="92"/>
      <c r="C12" s="92"/>
      <c r="D12" s="95"/>
      <c r="E12" s="96"/>
      <c r="F12" s="2" t="s">
        <v>2</v>
      </c>
      <c r="G12" s="106" t="s">
        <v>13</v>
      </c>
      <c r="H12" s="107"/>
    </row>
    <row r="13" spans="1:8" ht="21.75" customHeight="1" x14ac:dyDescent="0.2">
      <c r="A13" s="61" t="s">
        <v>5</v>
      </c>
      <c r="B13" s="97">
        <v>2.5</v>
      </c>
      <c r="C13" s="98"/>
      <c r="D13" s="99">
        <v>7.5</v>
      </c>
      <c r="E13" s="100"/>
      <c r="F13" s="71" t="s">
        <v>97</v>
      </c>
      <c r="G13" s="108" t="s">
        <v>97</v>
      </c>
      <c r="H13" s="109"/>
    </row>
    <row r="14" spans="1:8" ht="21.95" customHeight="1" x14ac:dyDescent="0.2">
      <c r="A14" s="41" t="s">
        <v>6</v>
      </c>
      <c r="B14" s="145">
        <v>0.25</v>
      </c>
      <c r="C14" s="146"/>
      <c r="D14" s="147">
        <v>0.75</v>
      </c>
      <c r="E14" s="148"/>
      <c r="F14" s="71" t="s">
        <v>97</v>
      </c>
      <c r="G14" s="108" t="s">
        <v>97</v>
      </c>
      <c r="H14" s="109"/>
    </row>
    <row r="15" spans="1:8" ht="21.95" customHeight="1" x14ac:dyDescent="0.2">
      <c r="A15" s="41" t="s">
        <v>7</v>
      </c>
      <c r="B15" s="149">
        <v>5</v>
      </c>
      <c r="C15" s="150"/>
      <c r="D15" s="151">
        <v>15</v>
      </c>
      <c r="E15" s="152"/>
      <c r="F15" s="71" t="s">
        <v>97</v>
      </c>
      <c r="G15" s="108" t="s">
        <v>97</v>
      </c>
      <c r="H15" s="109"/>
    </row>
    <row r="16" spans="1:8" ht="21.95" customHeight="1" x14ac:dyDescent="0.2">
      <c r="A16" s="42" t="s">
        <v>8</v>
      </c>
      <c r="B16" s="153">
        <v>0.15</v>
      </c>
      <c r="C16" s="154"/>
      <c r="D16" s="155">
        <v>0.45</v>
      </c>
      <c r="E16" s="156"/>
      <c r="F16" s="72" t="s">
        <v>97</v>
      </c>
      <c r="G16" s="143" t="s">
        <v>97</v>
      </c>
      <c r="H16" s="144"/>
    </row>
    <row r="17" spans="1:8" ht="15" customHeight="1" x14ac:dyDescent="0.2">
      <c r="A17" s="43" t="s">
        <v>66</v>
      </c>
      <c r="B17" s="44"/>
      <c r="C17" s="44"/>
      <c r="D17" s="44"/>
      <c r="E17" s="44"/>
      <c r="F17" s="44"/>
      <c r="G17" s="44"/>
      <c r="H17" s="45"/>
    </row>
    <row r="18" spans="1:8" ht="18.75" customHeight="1" x14ac:dyDescent="0.25">
      <c r="A18" s="139" t="s">
        <v>19</v>
      </c>
      <c r="B18" s="140"/>
      <c r="C18" s="140"/>
      <c r="D18" s="140"/>
      <c r="E18" s="141" t="s">
        <v>18</v>
      </c>
      <c r="F18" s="142"/>
      <c r="G18" s="46" t="s">
        <v>67</v>
      </c>
      <c r="H18" s="47" t="str">
        <f>Form!I15</f>
        <v>Sila Pilih</v>
      </c>
    </row>
    <row r="19" spans="1:8" ht="18.75" customHeight="1" x14ac:dyDescent="0.25">
      <c r="A19" s="133" t="s">
        <v>20</v>
      </c>
      <c r="B19" s="134"/>
      <c r="C19" s="134"/>
      <c r="D19" s="134"/>
      <c r="E19" s="135" t="s">
        <v>18</v>
      </c>
      <c r="F19" s="135"/>
      <c r="G19" s="75"/>
      <c r="H19" s="8"/>
    </row>
    <row r="20" spans="1:8" ht="18.75" customHeight="1" x14ac:dyDescent="0.25">
      <c r="A20" s="133" t="s">
        <v>21</v>
      </c>
      <c r="B20" s="134"/>
      <c r="C20" s="134"/>
      <c r="D20" s="134"/>
      <c r="E20" s="135" t="s">
        <v>75</v>
      </c>
      <c r="F20" s="135"/>
      <c r="G20" s="75"/>
      <c r="H20" s="8"/>
    </row>
    <row r="21" spans="1:8" ht="18.75" customHeight="1" x14ac:dyDescent="0.25">
      <c r="A21" s="133" t="s">
        <v>22</v>
      </c>
      <c r="B21" s="134"/>
      <c r="C21" s="134"/>
      <c r="D21" s="134"/>
      <c r="E21" s="135" t="s">
        <v>18</v>
      </c>
      <c r="F21" s="135"/>
      <c r="G21" s="75"/>
      <c r="H21" s="8"/>
    </row>
    <row r="22" spans="1:8" ht="18.75" customHeight="1" x14ac:dyDescent="0.25">
      <c r="A22" s="133" t="s">
        <v>23</v>
      </c>
      <c r="B22" s="134"/>
      <c r="C22" s="134"/>
      <c r="D22" s="134"/>
      <c r="E22" s="135"/>
      <c r="F22" s="135"/>
      <c r="G22" s="75"/>
      <c r="H22" s="8"/>
    </row>
    <row r="23" spans="1:8" ht="18.75" customHeight="1" x14ac:dyDescent="0.25">
      <c r="A23" s="136" t="s">
        <v>24</v>
      </c>
      <c r="B23" s="137"/>
      <c r="C23" s="137"/>
      <c r="D23" s="137"/>
      <c r="E23" s="138" t="str">
        <f>Form!H8</f>
        <v>T4</v>
      </c>
      <c r="F23" s="138"/>
      <c r="G23" s="76"/>
      <c r="H23" s="9"/>
    </row>
    <row r="24" spans="1:8" ht="27" customHeight="1" x14ac:dyDescent="0.2">
      <c r="A24" s="51" t="s">
        <v>12</v>
      </c>
    </row>
    <row r="25" spans="1:8" s="3" customFormat="1" ht="21.6" customHeight="1" x14ac:dyDescent="0.2">
      <c r="A25" s="52" t="s">
        <v>16</v>
      </c>
      <c r="B25" s="4"/>
      <c r="C25" s="4"/>
      <c r="D25" s="4"/>
      <c r="E25" s="4"/>
      <c r="F25" s="20"/>
      <c r="G25" s="4"/>
      <c r="H25" s="21"/>
    </row>
    <row r="26" spans="1:8" s="3" customFormat="1" ht="21.6" customHeight="1" x14ac:dyDescent="0.2">
      <c r="A26" s="53"/>
      <c r="B26" s="5"/>
      <c r="C26" s="5"/>
      <c r="D26" s="54" t="s">
        <v>68</v>
      </c>
      <c r="E26" s="5"/>
      <c r="F26" s="7" t="s">
        <v>69</v>
      </c>
      <c r="G26" s="7"/>
      <c r="H26" s="6"/>
    </row>
    <row r="27" spans="1:8" ht="60.75" customHeight="1" x14ac:dyDescent="0.2">
      <c r="A27" s="122" t="s">
        <v>14</v>
      </c>
      <c r="B27" s="123"/>
      <c r="C27" s="123"/>
      <c r="D27" s="124" t="s">
        <v>10</v>
      </c>
      <c r="E27" s="124"/>
      <c r="F27" s="60" t="s">
        <v>17</v>
      </c>
      <c r="G27" s="125" t="s">
        <v>10</v>
      </c>
      <c r="H27" s="126"/>
    </row>
    <row r="28" spans="1:8" ht="56.25" customHeight="1" x14ac:dyDescent="0.2">
      <c r="A28" s="127" t="s">
        <v>70</v>
      </c>
      <c r="B28" s="128"/>
      <c r="C28" s="128"/>
      <c r="D28" s="129" t="s">
        <v>10</v>
      </c>
      <c r="E28" s="129"/>
      <c r="F28" s="130" t="s">
        <v>11</v>
      </c>
      <c r="G28" s="131"/>
      <c r="H28" s="132"/>
    </row>
    <row r="29" spans="1:8" ht="22.5" customHeight="1" x14ac:dyDescent="0.2">
      <c r="A29" s="110" t="s">
        <v>9</v>
      </c>
      <c r="B29" s="111"/>
      <c r="C29" s="111"/>
      <c r="D29" s="111"/>
      <c r="E29" s="112"/>
      <c r="F29" s="113" t="s">
        <v>4</v>
      </c>
      <c r="G29" s="114"/>
      <c r="H29" s="115"/>
    </row>
    <row r="30" spans="1:8" ht="15.75" x14ac:dyDescent="0.2">
      <c r="A30" s="116" t="str">
        <f>Form!B29</f>
        <v>AMIR / MAISARAH</v>
      </c>
      <c r="B30" s="117"/>
      <c r="C30" s="117"/>
      <c r="D30" s="118">
        <f>Form!B30</f>
        <v>45663</v>
      </c>
      <c r="E30" s="119"/>
      <c r="F30" s="1"/>
      <c r="G30" s="120"/>
      <c r="H30" s="121"/>
    </row>
  </sheetData>
  <mergeCells count="61">
    <mergeCell ref="A7:B7"/>
    <mergeCell ref="C7:E7"/>
    <mergeCell ref="G7:H7"/>
    <mergeCell ref="A1:H1"/>
    <mergeCell ref="A2:C2"/>
    <mergeCell ref="D2:H2"/>
    <mergeCell ref="A3:C3"/>
    <mergeCell ref="D3:H3"/>
    <mergeCell ref="F4:H4"/>
    <mergeCell ref="A5:D5"/>
    <mergeCell ref="E5:F5"/>
    <mergeCell ref="G5:H5"/>
    <mergeCell ref="A6:E6"/>
    <mergeCell ref="G6:H6"/>
    <mergeCell ref="A8:B8"/>
    <mergeCell ref="C8:E8"/>
    <mergeCell ref="G8:H8"/>
    <mergeCell ref="A9:B9"/>
    <mergeCell ref="C9:E9"/>
    <mergeCell ref="G9:H9"/>
    <mergeCell ref="A10:H10"/>
    <mergeCell ref="A11:A12"/>
    <mergeCell ref="B11:C12"/>
    <mergeCell ref="D11:E12"/>
    <mergeCell ref="F11:H11"/>
    <mergeCell ref="G12:H12"/>
    <mergeCell ref="B13:C13"/>
    <mergeCell ref="D13:E13"/>
    <mergeCell ref="G13:H13"/>
    <mergeCell ref="B14:C14"/>
    <mergeCell ref="D14:E14"/>
    <mergeCell ref="G14:H14"/>
    <mergeCell ref="B15:C15"/>
    <mergeCell ref="D15:E15"/>
    <mergeCell ref="G15:H15"/>
    <mergeCell ref="B16:C16"/>
    <mergeCell ref="D16:E16"/>
    <mergeCell ref="G16:H16"/>
    <mergeCell ref="A18:D18"/>
    <mergeCell ref="E18:F18"/>
    <mergeCell ref="A19:D19"/>
    <mergeCell ref="E19:F19"/>
    <mergeCell ref="A20:D20"/>
    <mergeCell ref="E20:F20"/>
    <mergeCell ref="A21:D21"/>
    <mergeCell ref="E21:F21"/>
    <mergeCell ref="A22:D22"/>
    <mergeCell ref="E22:F22"/>
    <mergeCell ref="A23:D23"/>
    <mergeCell ref="E23:F23"/>
    <mergeCell ref="A27:C27"/>
    <mergeCell ref="D27:E27"/>
    <mergeCell ref="G27:H27"/>
    <mergeCell ref="A28:C28"/>
    <mergeCell ref="D28:E28"/>
    <mergeCell ref="F28:H28"/>
    <mergeCell ref="A29:E29"/>
    <mergeCell ref="F29:H29"/>
    <mergeCell ref="A30:C30"/>
    <mergeCell ref="D30:E30"/>
    <mergeCell ref="G30:H30"/>
  </mergeCells>
  <conditionalFormatting sqref="E23:F23">
    <cfRule type="expression" dxfId="111" priority="19">
      <formula>OR(E23="Sila Pilih", E23="T1", E23="T2", E23="T3", E23="T4")</formula>
    </cfRule>
  </conditionalFormatting>
  <printOptions horizontalCentered="1"/>
  <pageMargins left="0.25" right="0.25" top="0.75" bottom="0.75" header="0.3" footer="0.3"/>
  <pageSetup paperSize="9" orientation="portrait" r:id="rId1"/>
  <headerFooter>
    <oddHeader>&amp;LPKKK/UAT/003&amp;R       16-Dis-2024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9393" r:id="rId4" name="Check Box 1">
              <controlPr defaultSize="0" autoFill="0" autoLine="0" autoPict="0">
                <anchor moveWithCells="1">
                  <from>
                    <xdr:col>6</xdr:col>
                    <xdr:colOff>361950</xdr:colOff>
                    <xdr:row>2</xdr:row>
                    <xdr:rowOff>266700</xdr:rowOff>
                  </from>
                  <to>
                    <xdr:col>7</xdr:col>
                    <xdr:colOff>123825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4" r:id="rId5" name="Check Box 2">
              <controlPr defaultSize="0" autoFill="0" autoLine="0" autoPict="0">
                <anchor moveWithCells="1">
                  <from>
                    <xdr:col>5</xdr:col>
                    <xdr:colOff>1200150</xdr:colOff>
                    <xdr:row>2</xdr:row>
                    <xdr:rowOff>247650</xdr:rowOff>
                  </from>
                  <to>
                    <xdr:col>6</xdr:col>
                    <xdr:colOff>295275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5" r:id="rId6" name="Check Box 3">
              <controlPr defaultSize="0" autoFill="0" autoLine="0" autoPict="0">
                <anchor moveWithCells="1">
                  <from>
                    <xdr:col>7</xdr:col>
                    <xdr:colOff>390525</xdr:colOff>
                    <xdr:row>2</xdr:row>
                    <xdr:rowOff>266700</xdr:rowOff>
                  </from>
                  <to>
                    <xdr:col>7</xdr:col>
                    <xdr:colOff>809625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6" r:id="rId7" name="Check Box 4">
              <controlPr defaultSize="0" autoFill="0" autoLine="0" autoPict="0">
                <anchor moveWithCells="1">
                  <from>
                    <xdr:col>3</xdr:col>
                    <xdr:colOff>0</xdr:colOff>
                    <xdr:row>24</xdr:row>
                    <xdr:rowOff>19050</xdr:rowOff>
                  </from>
                  <to>
                    <xdr:col>4</xdr:col>
                    <xdr:colOff>257175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7" r:id="rId8" name="Check Box 5">
              <controlPr defaultSize="0" autoFill="0" autoLine="0" autoPict="0">
                <anchor moveWithCells="1">
                  <from>
                    <xdr:col>5</xdr:col>
                    <xdr:colOff>0</xdr:colOff>
                    <xdr:row>24</xdr:row>
                    <xdr:rowOff>19050</xdr:rowOff>
                  </from>
                  <to>
                    <xdr:col>5</xdr:col>
                    <xdr:colOff>1266825</xdr:colOff>
                    <xdr:row>25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8" r:id="rId9" name="Check Box 6">
              <controlPr defaultSize="0" autoFill="0" autoLine="0" autoPict="0">
                <anchor moveWithCells="1">
                  <from>
                    <xdr:col>6</xdr:col>
                    <xdr:colOff>485775</xdr:colOff>
                    <xdr:row>24</xdr:row>
                    <xdr:rowOff>38100</xdr:rowOff>
                  </from>
                  <to>
                    <xdr:col>7</xdr:col>
                    <xdr:colOff>542925</xdr:colOff>
                    <xdr:row>24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399" r:id="rId10" name="Check Box 7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19050</xdr:rowOff>
                  </from>
                  <to>
                    <xdr:col>5</xdr:col>
                    <xdr:colOff>209550</xdr:colOff>
                    <xdr:row>25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9400" r:id="rId11" name="Check Box 8">
              <controlPr defaultSize="0" autoFill="0" autoLine="0" autoPict="0">
                <anchor moveWithCells="1">
                  <from>
                    <xdr:col>5</xdr:col>
                    <xdr:colOff>0</xdr:colOff>
                    <xdr:row>25</xdr:row>
                    <xdr:rowOff>9525</xdr:rowOff>
                  </from>
                  <to>
                    <xdr:col>5</xdr:col>
                    <xdr:colOff>1266825</xdr:colOff>
                    <xdr:row>26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Form</vt:lpstr>
      <vt:lpstr>SAMPEL 1 </vt:lpstr>
      <vt:lpstr>SAMPEL 2</vt:lpstr>
      <vt:lpstr>SAMPEL 3</vt:lpstr>
      <vt:lpstr>SAMPEL 4</vt:lpstr>
      <vt:lpstr>SAMPEL 5</vt:lpstr>
      <vt:lpstr>SAMPEL 6</vt:lpstr>
      <vt:lpstr>SAMPEL 7</vt:lpstr>
      <vt:lpstr>SAMPEL 8</vt:lpstr>
      <vt:lpstr>SAMPEL 9</vt:lpstr>
      <vt:lpstr>SAMPEL 10</vt:lpstr>
      <vt:lpstr>SAMPEL 11</vt:lpstr>
      <vt:lpstr>SAMPEL 12</vt:lpstr>
      <vt:lpstr>SAMPEL 13</vt:lpstr>
      <vt:lpstr>SAMPEL 14</vt:lpstr>
      <vt:lpstr>SAMPEL 15</vt:lpstr>
      <vt:lpstr>SAMPEL 16</vt:lpstr>
      <vt:lpstr>SAMPEL 17</vt:lpstr>
      <vt:lpstr>SAMPEL 18</vt:lpstr>
      <vt:lpstr>SAMPEL 19</vt:lpstr>
      <vt:lpstr>SAMPEL 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2025-01-08T02:28:39Z</cp:lastPrinted>
  <dcterms:created xsi:type="dcterms:W3CDTF">2024-04-02T02:54:16Z</dcterms:created>
  <dcterms:modified xsi:type="dcterms:W3CDTF">2025-01-08T02:54:34Z</dcterms:modified>
</cp:coreProperties>
</file>