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SYIKIN\Borang 2.0 16.12.24\Digestion\"/>
    </mc:Choice>
  </mc:AlternateContent>
  <xr:revisionPtr revIDLastSave="0" documentId="13_ncr:1_{72491736-7471-43E8-8AAE-13A0682191A6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H14" i="2"/>
  <c r="G14" i="2"/>
  <c r="E4" i="2" l="1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17" i="2" l="1"/>
  <c r="B20" i="2"/>
  <c r="B23" i="2"/>
  <c r="E20" i="1" l="1"/>
</calcChain>
</file>

<file path=xl/sharedStrings.xml><?xml version="1.0" encoding="utf-8"?>
<sst xmlns="http://schemas.openxmlformats.org/spreadsheetml/2006/main" count="80" uniqueCount="54">
  <si>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</si>
  <si>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</si>
  <si>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</si>
  <si>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</si>
  <si>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</si>
  <si>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</si>
  <si>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</si>
  <si>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</si>
  <si>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</si>
  <si>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</si>
  <si>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</si>
  <si>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</si>
  <si>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</si>
  <si>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</si>
  <si>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</si>
  <si>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</si>
  <si>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</si>
  <si>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</si>
  <si>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</si>
  <si>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</si>
  <si>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</si>
  <si>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</si>
  <si>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</si>
  <si>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</si>
  <si>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</si>
  <si>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</si>
  <si>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</si>
  <si>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</si>
  <si>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</si>
  <si>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</si>
  <si>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</si>
  <si>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</si>
  <si>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</si>
  <si>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</si>
  <si>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</si>
  <si>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</si>
  <si>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</si>
  <si>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</si>
  <si>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</si>
  <si>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</si>
  <si>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</si>
  <si>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</si>
  <si>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</si>
  <si>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</si>
  <si>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</si>
  <si>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</si>
  <si>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</si>
  <si>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</si>
  <si>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</si>
  <si>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</si>
  <si>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</si>
  <si>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Microwave</t>
  </si>
  <si>
    <t>XP 205DR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</si>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</sst>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checked="Checked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T1/T3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140125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50.048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11.757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61.820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373674</xdr:colOff>
      <xdr:row>17</xdr:row>
      <xdr:rowOff>80597</xdr:rowOff>
    </xdr:from>
    <xdr:ext cx="783980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1" y="3831982"/>
          <a:ext cx="783980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50.014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50.014000000000003</v>
          </cell>
        </row>
        <row r="3">
          <cell r="F3">
            <v>0</v>
          </cell>
        </row>
        <row r="4">
          <cell r="B4" t="str">
            <v>RB POW 140125</v>
          </cell>
        </row>
        <row r="5">
          <cell r="B5" t="str">
            <v>IQC POW BLK 140125</v>
          </cell>
          <cell r="F5">
            <v>50.048000000000002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9">
          <cell r="B29" t="str">
            <v>NORDIYANA     ASYIKIN</v>
          </cell>
        </row>
        <row r="30">
          <cell r="B30">
            <v>45671</v>
          </cell>
        </row>
        <row r="32">
          <cell r="B32" t="str">
            <v>140125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topLeftCell="A7" workbookViewId="0">
      <selection activeCell="B14" sqref="B14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2" t="s">
        <v>1</v>
      </c>
      <c r="B1" s="43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tr">
        <f>[1]Form!$B$29</f>
        <v>NORDIYANA     ASYIKIN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45671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51</v>
      </c>
      <c r="C4" s="19"/>
      <c r="D4" s="19" t="b">
        <v>1</v>
      </c>
      <c r="E4" s="19" t="b">
        <f>IF(B4="Gerhadt 1", TRUE)</f>
        <v>0</v>
      </c>
      <c r="F4" s="19" t="b">
        <f>IF(B4="Gerhadt 2", TRUE)</f>
        <v>0</v>
      </c>
      <c r="G4" s="19" t="b">
        <v>0</v>
      </c>
      <c r="H4" s="19" t="str">
        <f>IF(F4=TRUE,"GH2","")</f>
        <v/>
      </c>
      <c r="I4" s="19" t="s">
        <v>29</v>
      </c>
      <c r="J4" s="19" t="b">
        <f>OR(Form!E4=TRUE, Form!F4=TRUE)</f>
        <v>0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 t="str">
        <f>[1]Form!$B$4</f>
        <v>RB POW 140125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45964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 t="str">
        <f>[1]Form!$B$32</f>
        <v>140125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53</v>
      </c>
      <c r="C14" s="19"/>
      <c r="D14" s="19" t="b">
        <f>IF(B14="Serbuk", TRUE)</f>
        <v>1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40" t="s">
        <v>36</v>
      </c>
      <c r="B15" s="4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 t="str">
        <f>[1]Form!$B$5</f>
        <v>IQC POW BLK 140125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50.048000000000002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40" t="s">
        <v>37</v>
      </c>
      <c r="B18" s="4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 t="str">
        <f>[1]Form!$B$6</f>
        <v>NA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 t="str">
        <f>[1]Form!$F$6</f>
        <v>NA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40" t="s">
        <v>40</v>
      </c>
      <c r="B21" s="4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 t="str">
        <f>[1]Form!$B$7</f>
        <v>NA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 t="str">
        <f>[1]Form!$F$7</f>
        <v>NA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tabSelected="1" view="pageLayout" zoomScale="130" zoomScaleNormal="100" zoomScalePageLayoutView="130" workbookViewId="0">
      <selection activeCell="A22" sqref="A22:H22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71" t="s">
        <v>0</v>
      </c>
      <c r="B1" s="72"/>
      <c r="C1" s="72"/>
      <c r="D1" s="72"/>
      <c r="E1" s="72"/>
      <c r="F1" s="72"/>
      <c r="G1" s="72"/>
      <c r="H1" s="73"/>
    </row>
    <row r="2" spans="1:8" x14ac:dyDescent="0.25">
      <c r="A2" s="74" t="s">
        <v>1</v>
      </c>
      <c r="B2" s="75"/>
      <c r="C2" s="75"/>
      <c r="D2" s="75"/>
      <c r="E2" s="75"/>
      <c r="F2" s="75"/>
      <c r="G2" s="75"/>
      <c r="H2" s="76"/>
    </row>
    <row r="3" spans="1:8" ht="18.75" customHeight="1" x14ac:dyDescent="0.25">
      <c r="A3" s="60" t="s">
        <v>2</v>
      </c>
      <c r="B3" s="61"/>
      <c r="C3" s="79" t="str">
        <f>Form!B2</f>
        <v>NORDIYANA     ASYIKIN</v>
      </c>
      <c r="D3" s="79"/>
      <c r="E3" s="79"/>
      <c r="F3" s="79"/>
      <c r="G3" s="79"/>
      <c r="H3" s="79"/>
    </row>
    <row r="4" spans="1:8" ht="19.5" customHeight="1" x14ac:dyDescent="0.25">
      <c r="A4" s="60" t="s">
        <v>3</v>
      </c>
      <c r="B4" s="61"/>
      <c r="C4" s="80">
        <f>Form!B3</f>
        <v>45671</v>
      </c>
      <c r="D4" s="80"/>
      <c r="E4" s="80"/>
      <c r="F4" s="80"/>
      <c r="G4" s="80"/>
      <c r="H4" s="80"/>
    </row>
    <row r="5" spans="1:8" x14ac:dyDescent="0.25">
      <c r="A5" s="77" t="s">
        <v>4</v>
      </c>
      <c r="B5" s="78"/>
      <c r="C5" s="81" t="s">
        <v>48</v>
      </c>
      <c r="D5" s="82"/>
      <c r="E5" s="82"/>
      <c r="F5" s="82"/>
      <c r="G5" s="82"/>
      <c r="H5" s="83"/>
    </row>
    <row r="6" spans="1:8" ht="48" customHeight="1" x14ac:dyDescent="0.25">
      <c r="A6" s="58" t="s">
        <v>50</v>
      </c>
      <c r="B6" s="59"/>
      <c r="C6" s="65" t="s">
        <v>49</v>
      </c>
      <c r="D6" s="66"/>
      <c r="E6" s="66"/>
      <c r="F6" s="66"/>
      <c r="G6" s="66"/>
      <c r="H6" s="67"/>
    </row>
    <row r="7" spans="1:8" ht="23.25" customHeight="1" x14ac:dyDescent="0.25">
      <c r="A7" s="60" t="s">
        <v>5</v>
      </c>
      <c r="B7" s="61"/>
      <c r="C7" s="64" t="str">
        <f>Form!B5</f>
        <v>XP 205DR</v>
      </c>
      <c r="D7" s="64"/>
      <c r="E7" s="64"/>
      <c r="F7" s="64"/>
      <c r="G7" s="64"/>
      <c r="H7" s="64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 t="str">
        <f>Form!B6</f>
        <v>RB POW 140125</v>
      </c>
    </row>
    <row r="11" spans="1:8" ht="15.75" customHeight="1" x14ac:dyDescent="0.25">
      <c r="A11" s="37" t="str">
        <f>"HNO" &amp; "₃" &amp; " B/N:"</f>
        <v>HNO₃ B/N:</v>
      </c>
      <c r="B11" s="68">
        <f>Form!B7</f>
        <v>1123090</v>
      </c>
      <c r="C11" s="50" t="s">
        <v>14</v>
      </c>
      <c r="D11" s="50"/>
    </row>
    <row r="12" spans="1:8" ht="11.25" customHeight="1" x14ac:dyDescent="0.25">
      <c r="A12" s="38" t="str">
        <f>"(exp: " &amp; TEXT(Form!B8,"dd/mm/yy") &amp; ")"</f>
        <v>(exp: 16/11/25)</v>
      </c>
      <c r="B12" s="69"/>
      <c r="C12" s="36"/>
      <c r="D12" s="36"/>
    </row>
    <row r="13" spans="1:8" ht="6.75" customHeight="1" x14ac:dyDescent="0.25">
      <c r="A13" s="62" t="str">
        <f>"H" &amp; "₂" &amp; "O" &amp; "₂" &amp; " B/N:"</f>
        <v>H₂O₂ B/N:</v>
      </c>
      <c r="B13" s="68" t="str">
        <f>Form!B9</f>
        <v>K55266610321</v>
      </c>
      <c r="C13" s="50" t="s">
        <v>15</v>
      </c>
      <c r="D13" s="50"/>
    </row>
    <row r="14" spans="1:8" ht="5.25" customHeight="1" x14ac:dyDescent="0.25">
      <c r="A14" s="63"/>
      <c r="B14" s="70"/>
      <c r="C14" s="90" t="s">
        <v>16</v>
      </c>
      <c r="D14" s="90"/>
    </row>
    <row r="15" spans="1:8" ht="11.25" customHeight="1" x14ac:dyDescent="0.25">
      <c r="A15" s="38" t="str">
        <f>"(exp: " &amp; TEXT(Form!B10,"dd/mm/yy") &amp; ")"</f>
        <v>(exp: 31/05/28)</v>
      </c>
      <c r="B15" s="69"/>
      <c r="C15" s="90"/>
      <c r="D15" s="90"/>
    </row>
    <row r="16" spans="1:8" ht="14.25" customHeight="1" x14ac:dyDescent="0.25">
      <c r="A16" s="37" t="str">
        <f>"H" &amp; "Cl" &amp; " B/N:"</f>
        <v>HCl B/N:</v>
      </c>
      <c r="B16" s="84">
        <f>Form!B11</f>
        <v>4122020</v>
      </c>
      <c r="C16" s="90"/>
      <c r="D16" s="90"/>
    </row>
    <row r="17" spans="1:8" ht="10.5" customHeight="1" x14ac:dyDescent="0.25">
      <c r="A17" s="39" t="str">
        <f>"(exp: " &amp; TEXT(Form!B12,"dd/mm/yy") &amp; ")"</f>
        <v>(exp: 03/11/25)</v>
      </c>
      <c r="B17" s="85"/>
      <c r="C17" s="35"/>
      <c r="D17" s="35"/>
    </row>
    <row r="18" spans="1:8" ht="18.75" customHeight="1" x14ac:dyDescent="0.25">
      <c r="A18" s="54"/>
      <c r="B18" s="6"/>
      <c r="C18" s="93" t="s">
        <v>17</v>
      </c>
      <c r="D18" s="93"/>
      <c r="E18" s="93"/>
    </row>
    <row r="19" spans="1:8" ht="31.5" customHeight="1" x14ac:dyDescent="0.25">
      <c r="A19" s="92"/>
      <c r="B19" s="32"/>
      <c r="C19" s="91" t="s">
        <v>11</v>
      </c>
      <c r="D19" s="91"/>
      <c r="E19" s="91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>
        <f>IF([1]Form!$F$2&gt;0,
    IF(AND([1]Form!$F$2&gt;0, [1]Form!$F$3&gt;0),
       "A: " &amp; [1]Form!$F$2 &amp; "     B: " &amp; [1]Form!$F$3,
       [1]Form!$F$2),
    "")</f>
        <v>50.014000000000003</v>
      </c>
      <c r="F20" s="34"/>
      <c r="G20" s="1"/>
      <c r="H20" s="1"/>
    </row>
    <row r="21" spans="1:8" ht="19.5" customHeight="1" x14ac:dyDescent="0.25">
      <c r="A21" s="92" t="s">
        <v>30</v>
      </c>
      <c r="B21" s="92"/>
      <c r="C21" s="92"/>
      <c r="D21" s="1"/>
      <c r="E21" s="1"/>
      <c r="F21" s="1"/>
      <c r="G21" s="1"/>
      <c r="H21" s="1"/>
    </row>
    <row r="22" spans="1:8" ht="22.5" customHeight="1" x14ac:dyDescent="0.25">
      <c r="A22" s="50" t="s">
        <v>47</v>
      </c>
      <c r="B22" s="50"/>
      <c r="C22" s="50"/>
      <c r="D22" s="50"/>
      <c r="E22" s="50"/>
      <c r="F22" s="50"/>
      <c r="G22" s="50"/>
      <c r="H22" s="50"/>
    </row>
    <row r="23" spans="1:8" ht="22.5" customHeight="1" x14ac:dyDescent="0.25">
      <c r="A23" s="44"/>
      <c r="B23" s="45"/>
      <c r="C23" s="46"/>
      <c r="D23" s="86" t="s">
        <v>24</v>
      </c>
      <c r="E23" s="87"/>
      <c r="F23" s="88" t="str">
        <f>Form!B16</f>
        <v>IQC POW BLK 140125</v>
      </c>
      <c r="G23" s="88"/>
      <c r="H23" s="89"/>
    </row>
    <row r="24" spans="1:8" ht="15" customHeight="1" x14ac:dyDescent="0.25">
      <c r="A24" s="53" t="s">
        <v>12</v>
      </c>
      <c r="B24" s="54"/>
      <c r="C24" s="55"/>
      <c r="D24" s="13" t="s">
        <v>19</v>
      </c>
      <c r="E24" s="7"/>
      <c r="F24" s="10"/>
      <c r="G24" s="10"/>
      <c r="H24" s="11"/>
    </row>
    <row r="25" spans="1:8" ht="30.75" customHeight="1" x14ac:dyDescent="0.25">
      <c r="A25" s="51"/>
      <c r="B25" s="50"/>
      <c r="C25" s="52"/>
      <c r="D25" s="12"/>
      <c r="E25" s="7"/>
      <c r="F25" s="10"/>
      <c r="G25" s="10"/>
      <c r="H25" s="11"/>
    </row>
    <row r="26" spans="1:8" x14ac:dyDescent="0.25">
      <c r="A26" s="51" t="s">
        <v>13</v>
      </c>
      <c r="B26" s="50"/>
      <c r="C26" s="52"/>
      <c r="D26" s="51" t="s">
        <v>10</v>
      </c>
      <c r="E26" s="50"/>
      <c r="F26" s="50"/>
      <c r="G26" s="10"/>
      <c r="H26" s="11"/>
    </row>
    <row r="27" spans="1:8" ht="15" customHeight="1" x14ac:dyDescent="0.25">
      <c r="A27" s="47" t="s">
        <v>8</v>
      </c>
      <c r="B27" s="48"/>
      <c r="C27" s="49"/>
      <c r="D27" s="94" t="s">
        <v>18</v>
      </c>
      <c r="E27" s="95"/>
      <c r="F27" s="95"/>
      <c r="G27" s="56" t="s">
        <v>20</v>
      </c>
      <c r="H27" s="57"/>
    </row>
    <row r="28" spans="1:8" ht="24" customHeight="1" x14ac:dyDescent="0.25">
      <c r="A28" s="44"/>
      <c r="B28" s="45"/>
      <c r="C28" s="46"/>
      <c r="D28" s="86" t="s">
        <v>25</v>
      </c>
      <c r="E28" s="87"/>
      <c r="F28" s="88" t="str">
        <f>Form!B19</f>
        <v>NA</v>
      </c>
      <c r="G28" s="88"/>
      <c r="H28" s="89"/>
    </row>
    <row r="29" spans="1:8" ht="15" customHeight="1" x14ac:dyDescent="0.25">
      <c r="A29" s="53" t="s">
        <v>12</v>
      </c>
      <c r="B29" s="54"/>
      <c r="C29" s="55"/>
      <c r="D29" s="13" t="s">
        <v>19</v>
      </c>
      <c r="E29" s="7"/>
      <c r="F29" s="10"/>
      <c r="G29" s="10"/>
      <c r="H29" s="11"/>
    </row>
    <row r="30" spans="1:8" ht="30.75" customHeight="1" x14ac:dyDescent="0.25">
      <c r="A30" s="51"/>
      <c r="B30" s="50"/>
      <c r="C30" s="52"/>
      <c r="D30" s="12"/>
      <c r="E30" s="7"/>
      <c r="F30" s="10"/>
      <c r="G30" s="10"/>
      <c r="H30" s="11"/>
    </row>
    <row r="31" spans="1:8" x14ac:dyDescent="0.25">
      <c r="A31" s="51" t="s">
        <v>13</v>
      </c>
      <c r="B31" s="50"/>
      <c r="C31" s="52"/>
      <c r="D31" s="51" t="s">
        <v>10</v>
      </c>
      <c r="E31" s="50"/>
      <c r="F31" s="50"/>
      <c r="G31" s="10"/>
      <c r="H31" s="11"/>
    </row>
    <row r="32" spans="1:8" ht="18.75" customHeight="1" x14ac:dyDescent="0.25">
      <c r="A32" s="47" t="s">
        <v>8</v>
      </c>
      <c r="B32" s="48"/>
      <c r="C32" s="49"/>
      <c r="D32" s="47" t="s">
        <v>18</v>
      </c>
      <c r="E32" s="48"/>
      <c r="F32" s="48"/>
      <c r="G32" s="56" t="s">
        <v>20</v>
      </c>
      <c r="H32" s="57"/>
    </row>
    <row r="33" spans="1:8" ht="22.5" customHeight="1" x14ac:dyDescent="0.25">
      <c r="A33" s="44"/>
      <c r="B33" s="45"/>
      <c r="C33" s="46"/>
      <c r="D33" s="86" t="s">
        <v>26</v>
      </c>
      <c r="E33" s="87"/>
      <c r="F33" s="88" t="str">
        <f>Form!B22</f>
        <v>NA</v>
      </c>
      <c r="G33" s="88"/>
      <c r="H33" s="89"/>
    </row>
    <row r="34" spans="1:8" ht="15" customHeight="1" x14ac:dyDescent="0.25">
      <c r="A34" s="53" t="s">
        <v>12</v>
      </c>
      <c r="B34" s="54"/>
      <c r="C34" s="55"/>
      <c r="D34" s="13" t="s">
        <v>19</v>
      </c>
      <c r="E34" s="7"/>
      <c r="F34" s="10"/>
      <c r="G34" s="10"/>
      <c r="H34" s="11"/>
    </row>
    <row r="35" spans="1:8" ht="30.75" customHeight="1" x14ac:dyDescent="0.25">
      <c r="A35" s="51"/>
      <c r="B35" s="50"/>
      <c r="C35" s="52"/>
      <c r="D35" s="12"/>
      <c r="E35" s="7"/>
      <c r="F35" s="10"/>
      <c r="G35" s="10"/>
      <c r="H35" s="11"/>
    </row>
    <row r="36" spans="1:8" ht="14.25" customHeight="1" x14ac:dyDescent="0.25">
      <c r="A36" s="51" t="s">
        <v>13</v>
      </c>
      <c r="B36" s="50"/>
      <c r="C36" s="52"/>
      <c r="D36" s="51" t="s">
        <v>10</v>
      </c>
      <c r="E36" s="50"/>
      <c r="F36" s="50"/>
      <c r="G36" s="10"/>
      <c r="H36" s="11"/>
    </row>
    <row r="37" spans="1:8" ht="18.75" customHeight="1" x14ac:dyDescent="0.25">
      <c r="A37" s="47" t="s">
        <v>8</v>
      </c>
      <c r="B37" s="48"/>
      <c r="C37" s="49"/>
      <c r="D37" s="47" t="s">
        <v>18</v>
      </c>
      <c r="E37" s="48"/>
      <c r="F37" s="48"/>
      <c r="G37" s="56" t="s">
        <v>20</v>
      </c>
      <c r="H37" s="57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30:C30"/>
    <mergeCell ref="D27:F27"/>
    <mergeCell ref="A1:H1"/>
    <mergeCell ref="A2:H2"/>
    <mergeCell ref="A3:B3"/>
    <mergeCell ref="A4:B4"/>
    <mergeCell ref="A5:B5"/>
    <mergeCell ref="C3:H3"/>
    <mergeCell ref="C4:H4"/>
    <mergeCell ref="C5:H5"/>
    <mergeCell ref="A6:B6"/>
    <mergeCell ref="A7:B7"/>
    <mergeCell ref="C11:D11"/>
    <mergeCell ref="C13:D13"/>
    <mergeCell ref="A13:A14"/>
    <mergeCell ref="C7:H7"/>
    <mergeCell ref="C6:H6"/>
    <mergeCell ref="B11:B12"/>
    <mergeCell ref="B13:B15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28:C28"/>
    <mergeCell ref="A27:C27"/>
    <mergeCell ref="A22:H22"/>
    <mergeCell ref="A26:C26"/>
    <mergeCell ref="D26:F26"/>
    <mergeCell ref="A23:C23"/>
    <mergeCell ref="A24:C24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2025-01-15T07:39:06Z</cp:lastPrinted>
  <dcterms:created xsi:type="dcterms:W3CDTF">2024-04-25T04:25:48Z</dcterms:created>
  <dcterms:modified xsi:type="dcterms:W3CDTF">2025-01-15T07:39:49Z</dcterms:modified>
</cp:coreProperties>
</file>