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HANANI\"/>
    </mc:Choice>
  </mc:AlternateContent>
  <xr:revisionPtr revIDLastSave="0" documentId="13_ncr:1_{F60C843C-EAA8-482E-AB11-56D6F388B37A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48" i="1"/>
  <c r="C10" i="1" l="1"/>
  <c r="E70" i="1" l="1"/>
  <c r="D23" i="4"/>
  <c r="C71" i="2"/>
  <c r="C48" i="2"/>
  <c r="C24" i="2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<sst xmlns="http://schemas.openxmlformats.org/spreadsheetml/2006/main" count="229" uniqueCount="83">
  <si>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</si>
  <si>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</si>
  <si>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</si>
  <si>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</si>
  <si>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</si>
  <si>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</si>
  <si>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</si>
  <si>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</si>
  <si>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</si>
  <si>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</si>
  <si>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</si>
  <si>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</si>
  <si>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</si>
  <si>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</si>
  <si>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</si>
  <si>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</si>
  <si>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</si>
  <si>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</si>
  <si>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</si>
  <si>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</si>
  <si>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</si>
  <si>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</si>
  <si>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</si>
  <si>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</si>
  <si>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</si>
  <si>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</si>
  <si>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</si>
  <si>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</si>
  <si>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</si>
  <si>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</si>
  <si>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</si>
  <si>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</si>
  <si>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</si>
  <si>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</si>
  <si>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</si>
  <si>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</si>
  <si>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</si>
  <si>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</si>
  <si>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</si>
  <si>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</si>
  <si>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</si>
  <si>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</si>
  <si>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</si>
  <si>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</si>
  <si>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</si>
  <si>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</si>
  <si>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</si>
  <si>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</si>
  <si>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</si>
  <si>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</si>
  <si>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</si>
  <si>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</si>
  <si>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</si>
  <si>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</si>
  <si>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</si>
  <si>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</si>
  <si>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</si>
  <si>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</si>
  <si>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</si>
  <si>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</si>
  <si>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</si>
  <si>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</si>
  <si>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</si>
  <si>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</si>
  <si>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</si>
  <si>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</si>
  <si>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</si>
  <si>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</si>
  <si>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</si>
  <si>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</si>
  <si>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</si>
  <si>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</si>
  <si>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</si>
  <si>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</si>
  <si>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</si>
  <si>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</si>
  <si>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</si>
  <si>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</si>
  <si>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</si>
  <si>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</si>
  <si>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</si>
  <si>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</si>
  <si>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NZ02006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</si>
</sst>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0" fontId="2" fillId="0" borderId="0" xfId="0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76" workbookViewId="0">
      <selection activeCell="C71" sqref="C71:D71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8" t="s">
        <v>2</v>
      </c>
      <c r="D2" s="61"/>
      <c r="E2" s="71" t="s">
        <v>82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8" t="s">
        <v>3</v>
      </c>
      <c r="D3" s="61"/>
      <c r="E3" s="69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0" t="s">
        <v>7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5">
        <v>21.5092</v>
      </c>
      <c r="D7" s="66"/>
      <c r="E7" s="66"/>
      <c r="F7" s="67"/>
      <c r="G7" s="48"/>
      <c r="H7" s="4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1.0032000000000001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50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57">
        <v>5001.87</v>
      </c>
      <c r="D14" s="58"/>
      <c r="E14" s="15">
        <f>C14*C10</f>
        <v>5017.8759840000002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57">
        <v>5002.18</v>
      </c>
      <c r="D15" s="58"/>
      <c r="E15" s="15">
        <f>C15*C10</f>
        <v>5018.1869760000009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57">
        <v>5003.75</v>
      </c>
      <c r="D16" s="58"/>
      <c r="E16" s="15">
        <f>C16*C10</f>
        <v>5019.7620000000006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57">
        <v>5007.58</v>
      </c>
      <c r="D17" s="58"/>
      <c r="E17" s="15">
        <f>C17*C10</f>
        <v>5023.6042560000005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57">
        <v>5004.28</v>
      </c>
      <c r="D18" s="58"/>
      <c r="E18" s="15">
        <f>C18*C10</f>
        <v>5020.2936960000006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57">
        <v>5005.62</v>
      </c>
      <c r="D19" s="58"/>
      <c r="E19" s="15">
        <f>C19*C10</f>
        <v>5021.637984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57">
        <v>5004.1899999999996</v>
      </c>
      <c r="D20" s="58"/>
      <c r="E20" s="15">
        <f>C20*C10</f>
        <v>5020.2034080000003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57">
        <v>5006.53</v>
      </c>
      <c r="D21" s="58"/>
      <c r="E21" s="15">
        <f>C21*C10</f>
        <v>5022.5508960000006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57">
        <v>5001.68</v>
      </c>
      <c r="D22" s="58"/>
      <c r="E22" s="15">
        <f>C22*C10</f>
        <v>5017.6853760000004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57">
        <v>5002</v>
      </c>
      <c r="D23" s="58"/>
      <c r="E23" s="15">
        <f>C23*C10</f>
        <v>5018.0064000000002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5003.9679999999989</v>
      </c>
      <c r="D24" s="50"/>
      <c r="E24" s="15">
        <f>AVERAGE(E14:E23)</f>
        <v>5019.9806976000009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5019.9806976000009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2.0947473685716078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0.39961395200001787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4.1728195679578695E-2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50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2499.35</v>
      </c>
      <c r="D38" s="50"/>
      <c r="E38" s="24">
        <f>C38*C10</f>
        <v>2507.3479200000002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2497.73</v>
      </c>
      <c r="D39" s="50"/>
      <c r="E39" s="24">
        <f>C39*C10</f>
        <v>2505.7227360000002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2495.42</v>
      </c>
      <c r="D40" s="50"/>
      <c r="E40" s="24">
        <f>C40*C10</f>
        <v>2503.4053440000002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2493.44</v>
      </c>
      <c r="D41" s="50"/>
      <c r="E41" s="24">
        <f>C41*C10</f>
        <v>2501.4190080000003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2495.84</v>
      </c>
      <c r="D42" s="50"/>
      <c r="E42" s="24">
        <f>C42*C10</f>
        <v>2503.8266880000006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2494.5700000000002</v>
      </c>
      <c r="D43" s="50"/>
      <c r="E43" s="24">
        <f>C43*C10</f>
        <v>2502.5526240000004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2493.19</v>
      </c>
      <c r="D44" s="50"/>
      <c r="E44" s="24">
        <f>C44*C10</f>
        <v>2501.1682080000005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2494.64</v>
      </c>
      <c r="D45" s="50"/>
      <c r="E45" s="26">
        <f>C45*C10</f>
        <v>2502.622848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2498.42</v>
      </c>
      <c r="D46" s="50"/>
      <c r="E46" s="24">
        <f>C46*C10</f>
        <v>2506.4149440000001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2493.4299999999998</v>
      </c>
      <c r="D47" s="50"/>
      <c r="E47" s="24">
        <f>C47*C10</f>
        <v>2501.4089760000002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6">
        <f>AVERAGE(C38:D47)</f>
        <v>2495.6030000000001</v>
      </c>
      <c r="D48" s="50"/>
      <c r="E48" s="26">
        <f>AVERAGE(E38:E47)</f>
        <v>2503.5889296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2503.5889296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2.2132836883421243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0.14355718400000114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7">
        <f>ABS((100*C52/C51))</f>
        <v>8.8404436613950921E-2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1" t="s">
        <v>42</v>
      </c>
      <c r="C59" s="54"/>
      <c r="D59" s="50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501.8</v>
      </c>
      <c r="D61" s="50"/>
      <c r="E61" s="24">
        <f>C61*C10</f>
        <v>503.40576000000004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502.83</v>
      </c>
      <c r="D62" s="50"/>
      <c r="E62" s="24">
        <f>C62*C10</f>
        <v>504.43905600000005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504.12</v>
      </c>
      <c r="D63" s="50"/>
      <c r="E63" s="24">
        <f>C63*C10</f>
        <v>505.73318400000005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504.22</v>
      </c>
      <c r="D64" s="50"/>
      <c r="E64" s="24">
        <f>C64*C10</f>
        <v>505.83350400000006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503.47</v>
      </c>
      <c r="D65" s="50"/>
      <c r="E65" s="24">
        <f>C65*C10</f>
        <v>505.0811040000001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504.07</v>
      </c>
      <c r="D66" s="50"/>
      <c r="E66" s="24">
        <f>C66*C10</f>
        <v>505.68302400000005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501.47</v>
      </c>
      <c r="D67" s="50"/>
      <c r="E67" s="24">
        <f>C67*C10</f>
        <v>503.07470400000005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504.94</v>
      </c>
      <c r="D68" s="50"/>
      <c r="E68" s="24">
        <f>C68*C10</f>
        <v>506.55580800000007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501.22</v>
      </c>
      <c r="D69" s="50"/>
      <c r="E69" s="24">
        <f>C69*C10</f>
        <v>502.82390400000008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503.75</v>
      </c>
      <c r="D70" s="50"/>
      <c r="E70" s="24">
        <f>C70*C10</f>
        <v>505.36200000000002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6">
        <f>AVERAGE(C61:D70)</f>
        <v>503.18900000000002</v>
      </c>
      <c r="D71" s="50"/>
      <c r="E71" s="24">
        <f>AVERAGE(E61:E70)</f>
        <v>504.7992048000001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3" t="s">
        <v>30</v>
      </c>
      <c r="C73" s="54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5">
        <f>E71</f>
        <v>504.7992048000001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5">
        <f>STDEV(E61:E70)</f>
        <v>1.2975275884999111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6">
        <f>ABS((100*(C74-E59)/E59))</f>
        <v>0.95984096000001951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6">
        <f>ABS((100*C75/C74))</f>
        <v>0.25703835825454358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1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2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3" t="str">
        <f>IF(AND(C77&lt;=C79,C76&lt;=C78),"PASS","FAIL")</f>
        <v>PASS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85" t="s">
        <v>44</v>
      </c>
      <c r="C82" s="79" t="s">
        <v>45</v>
      </c>
      <c r="D82" s="80"/>
      <c r="E82" s="80"/>
      <c r="F82" s="7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83"/>
      <c r="C83" s="61"/>
      <c r="D83" s="61"/>
      <c r="E83" s="61"/>
      <c r="F83" s="7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84"/>
      <c r="C84" s="63"/>
      <c r="D84" s="63"/>
      <c r="E84" s="63"/>
      <c r="F84" s="7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3" t="s">
        <v>46</v>
      </c>
      <c r="B86" s="54"/>
      <c r="C86" s="50"/>
      <c r="D86" s="14" t="s">
        <v>47</v>
      </c>
      <c r="E86" s="8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73" t="s">
        <v>49</v>
      </c>
      <c r="B87" s="80"/>
      <c r="C87" s="74"/>
      <c r="D87" s="82" t="s">
        <v>50</v>
      </c>
      <c r="E87" s="73" t="s">
        <v>51</v>
      </c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75"/>
      <c r="B88" s="61"/>
      <c r="C88" s="76"/>
      <c r="D88" s="83"/>
      <c r="E88" s="75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75"/>
      <c r="B89" s="61"/>
      <c r="C89" s="76"/>
      <c r="D89" s="83"/>
      <c r="E89" s="75"/>
      <c r="F89" s="7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75"/>
      <c r="B90" s="61"/>
      <c r="C90" s="76"/>
      <c r="D90" s="83"/>
      <c r="E90" s="75"/>
      <c r="F90" s="7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75"/>
      <c r="B91" s="61"/>
      <c r="C91" s="76"/>
      <c r="D91" s="83"/>
      <c r="E91" s="75"/>
      <c r="F91" s="7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75"/>
      <c r="B92" s="61"/>
      <c r="C92" s="76"/>
      <c r="D92" s="83"/>
      <c r="E92" s="75"/>
      <c r="F92" s="7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77"/>
      <c r="B95" s="63"/>
      <c r="C95" s="78"/>
      <c r="D95" s="84"/>
      <c r="E95" s="77"/>
      <c r="F95" s="7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8" t="s">
        <v>2</v>
      </c>
      <c r="D2" s="61"/>
      <c r="E2" s="71" t="s">
        <v>81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8" t="s">
        <v>3</v>
      </c>
      <c r="D3" s="61"/>
      <c r="E3" s="69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0" t="s">
        <v>52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2">
        <v>22.209499999999998</v>
      </c>
      <c r="D7" s="54"/>
      <c r="E7" s="54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50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8">
        <v>5009.7</v>
      </c>
      <c r="D14" s="89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8">
        <v>5003.3</v>
      </c>
      <c r="D15" s="89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8">
        <v>5003.8</v>
      </c>
      <c r="D16" s="89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8">
        <v>5001.8</v>
      </c>
      <c r="D17" s="89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8">
        <v>5003.8999999999996</v>
      </c>
      <c r="D18" s="89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8">
        <v>5000.5</v>
      </c>
      <c r="D19" s="89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8">
        <v>5005.3</v>
      </c>
      <c r="D20" s="89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8">
        <v>5004.6000000000004</v>
      </c>
      <c r="D21" s="89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8">
        <v>5009.3999999999996</v>
      </c>
      <c r="D22" s="89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8">
        <v>5007.8</v>
      </c>
      <c r="D23" s="89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5005.01</v>
      </c>
      <c r="D24" s="50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5021.5265330000011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3.0936258347053909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0.43053066000002216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6.1607278471496434E-2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50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2501.6999999999998</v>
      </c>
      <c r="D38" s="50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2508.6</v>
      </c>
      <c r="D39" s="50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2509.4</v>
      </c>
      <c r="D40" s="50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2504.3000000000002</v>
      </c>
      <c r="D41" s="50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2503.5</v>
      </c>
      <c r="D42" s="50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2508.6</v>
      </c>
      <c r="D43" s="50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2508.6</v>
      </c>
      <c r="D44" s="50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2504.6999999999998</v>
      </c>
      <c r="D45" s="50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2503.5</v>
      </c>
      <c r="D46" s="50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2503</v>
      </c>
      <c r="D47" s="50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6">
        <f>AVERAGE(C38:D47)</f>
        <v>2505.59</v>
      </c>
      <c r="D48" s="50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2513.8584470000001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2.8910402817980909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0.55433788000000273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7">
        <f>ABS((100*C52/C51))</f>
        <v>0.1150040999821694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1" t="s">
        <v>42</v>
      </c>
      <c r="C59" s="54"/>
      <c r="D59" s="50"/>
      <c r="E59" s="91">
        <v>500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505.27</v>
      </c>
      <c r="D61" s="50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504.79</v>
      </c>
      <c r="D62" s="50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507</v>
      </c>
      <c r="D63" s="50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507.71</v>
      </c>
      <c r="D64" s="50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508.69</v>
      </c>
      <c r="D65" s="50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503.34</v>
      </c>
      <c r="D66" s="50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506.26</v>
      </c>
      <c r="D67" s="50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505.83</v>
      </c>
      <c r="D68" s="50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507.32</v>
      </c>
      <c r="D69" s="50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507.71</v>
      </c>
      <c r="D70" s="50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6">
        <f>AVERAGE(C61:D70)</f>
        <v>506.392</v>
      </c>
      <c r="D71" s="50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3" t="s">
        <v>55</v>
      </c>
      <c r="C73" s="54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90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57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5">
        <f>C75*C10</f>
        <v>0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5">
        <f>ABS(E70-C76)/10</f>
        <v>50.938544300000004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3" t="s">
        <v>30</v>
      </c>
      <c r="C78" s="54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5">
        <f>F71</f>
        <v>559.00163790000011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5">
        <f>STDEV(F61:F70)</f>
        <v>1.6198163793828375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6">
        <f>ABS((100*(C79-E59)/E59))</f>
        <v>11.800327580000021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6">
        <f>ABS((100*C80/C79))</f>
        <v>0.28976952294236508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1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2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3" t="str">
        <f>IF(AND(C82&lt;=C84,C81&lt;=C83),"PASS","FAIL")</f>
        <v>FAIL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85" t="s">
        <v>44</v>
      </c>
      <c r="C87" s="79" t="s">
        <v>61</v>
      </c>
      <c r="D87" s="80"/>
      <c r="E87" s="80"/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83"/>
      <c r="C88" s="61"/>
      <c r="D88" s="61"/>
      <c r="E88" s="61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84"/>
      <c r="C89" s="63"/>
      <c r="D89" s="63"/>
      <c r="E89" s="63"/>
      <c r="F89" s="7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3" t="s">
        <v>46</v>
      </c>
      <c r="B91" s="54"/>
      <c r="C91" s="50"/>
      <c r="D91" s="14" t="s">
        <v>47</v>
      </c>
      <c r="E91" s="8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73" t="s">
        <v>49</v>
      </c>
      <c r="B92" s="80"/>
      <c r="C92" s="74"/>
      <c r="D92" s="82" t="s">
        <v>50</v>
      </c>
      <c r="E92" s="73" t="s">
        <v>51</v>
      </c>
      <c r="F92" s="7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75"/>
      <c r="B95" s="61"/>
      <c r="C95" s="76"/>
      <c r="D95" s="83"/>
      <c r="E95" s="75"/>
      <c r="F95" s="7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75"/>
      <c r="B96" s="61"/>
      <c r="C96" s="76"/>
      <c r="D96" s="83"/>
      <c r="E96" s="75"/>
      <c r="F96" s="7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75"/>
      <c r="B97" s="61"/>
      <c r="C97" s="76"/>
      <c r="D97" s="83"/>
      <c r="E97" s="75"/>
      <c r="F97" s="7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75"/>
      <c r="B98" s="61"/>
      <c r="C98" s="76"/>
      <c r="D98" s="83"/>
      <c r="E98" s="75"/>
      <c r="F98" s="7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75"/>
      <c r="B99" s="61"/>
      <c r="C99" s="76"/>
      <c r="D99" s="83"/>
      <c r="E99" s="75"/>
      <c r="F99" s="7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77"/>
      <c r="B100" s="63"/>
      <c r="C100" s="78"/>
      <c r="D100" s="84"/>
      <c r="E100" s="77"/>
      <c r="F100" s="7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2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3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3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3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3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3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3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3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3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3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3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3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3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3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3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3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3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3"/>
      <c r="D18" s="94"/>
      <c r="E18" s="95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6" t="s">
        <v>68</v>
      </c>
      <c r="C16" s="61"/>
      <c r="D16" s="43"/>
      <c r="E16" s="44" t="s">
        <v>69</v>
      </c>
    </row>
    <row r="17" spans="2:5">
      <c r="B17" s="42"/>
      <c r="C17" s="42"/>
      <c r="D17" s="45"/>
    </row>
    <row r="18" spans="2:5">
      <c r="B18" s="96" t="s">
        <v>70</v>
      </c>
      <c r="C18" s="61"/>
      <c r="D18" s="43"/>
      <c r="E18" s="44" t="s">
        <v>69</v>
      </c>
    </row>
    <row r="19" spans="2:5">
      <c r="B19" s="42"/>
      <c r="C19" s="42"/>
      <c r="D19" s="45"/>
    </row>
    <row r="20" spans="2:5">
      <c r="B20" s="96" t="s">
        <v>71</v>
      </c>
      <c r="C20" s="61"/>
      <c r="D20" s="46"/>
      <c r="E20" s="41" t="s">
        <v>72</v>
      </c>
    </row>
    <row r="21" spans="2:5" ht="15.75" customHeight="1">
      <c r="B21" s="96" t="s">
        <v>73</v>
      </c>
      <c r="C21" s="61"/>
    </row>
    <row r="22" spans="2:5" ht="15.75" customHeight="1"/>
    <row r="23" spans="2:5" ht="15.75" customHeight="1">
      <c r="B23" s="96" t="s">
        <v>74</v>
      </c>
      <c r="C23" s="61"/>
      <c r="D23" s="47" t="e">
        <f>D16/D18*D20</f>
        <v>#DIV/0!</v>
      </c>
      <c r="E23" s="41" t="s">
        <v>72</v>
      </c>
    </row>
    <row r="24" spans="2:5" ht="15.75" customHeight="1">
      <c r="B24" s="96" t="s">
        <v>75</v>
      </c>
      <c r="C24" s="61"/>
    </row>
    <row r="25" spans="2:5" ht="15.75" customHeight="1">
      <c r="B25" s="96" t="s">
        <v>73</v>
      </c>
      <c r="C25" s="61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2024-10-02T05:30:22Z</cp:lastPrinted>
  <dcterms:created xsi:type="dcterms:W3CDTF">2024-07-31T04:41:53Z</dcterms:created>
  <dcterms:modified xsi:type="dcterms:W3CDTF">2024-10-11T09:18:11Z</dcterms:modified>
</cp:coreProperties>
</file>