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POW 181124\"/>
    </mc:Choice>
  </mc:AlternateContent>
  <xr:revisionPtr revIDLastSave="0" documentId="13_ncr:1_{A2BC4D8C-FB7A-4B28-8418-CDF52A39B993}" xr6:coauthVersionLast="36" xr6:coauthVersionMax="36" xr10:uidLastSave="{00000000-0000-0000-0000-000000000000}"/>
  <bookViews>
    <workbookView xWindow="0" yWindow="0" windowWidth="20490" windowHeight="7620" activeTab="3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F3" i="7" l="1"/>
  <c r="J6" i="7" l="1"/>
  <c r="J5" i="7" l="1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C8" i="24" s="1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C8" i="23" s="1"/>
  <c r="E4" i="23"/>
  <c r="D29" i="22"/>
  <c r="A29" i="22"/>
  <c r="F9" i="22"/>
  <c r="G14" i="22" s="1"/>
  <c r="F8" i="22"/>
  <c r="F15" i="22" s="1"/>
  <c r="F7" i="22"/>
  <c r="E5" i="22"/>
  <c r="C8" i="22" s="1"/>
  <c r="E4" i="22"/>
  <c r="D29" i="21"/>
  <c r="A29" i="21"/>
  <c r="F9" i="21"/>
  <c r="G14" i="21" s="1"/>
  <c r="F8" i="21"/>
  <c r="F15" i="21" s="1"/>
  <c r="F7" i="21"/>
  <c r="E5" i="21"/>
  <c r="C8" i="21" s="1"/>
  <c r="E4" i="21"/>
  <c r="D29" i="20"/>
  <c r="A29" i="20"/>
  <c r="F9" i="20"/>
  <c r="G14" i="20" s="1"/>
  <c r="F8" i="20"/>
  <c r="F15" i="20" s="1"/>
  <c r="F7" i="20"/>
  <c r="E5" i="20"/>
  <c r="C8" i="20" s="1"/>
  <c r="E4" i="20"/>
  <c r="D29" i="19"/>
  <c r="A29" i="19"/>
  <c r="F9" i="19"/>
  <c r="G14" i="19" s="1"/>
  <c r="F8" i="19"/>
  <c r="F15" i="19" s="1"/>
  <c r="F7" i="19"/>
  <c r="E5" i="19"/>
  <c r="C8" i="19" s="1"/>
  <c r="E4" i="19"/>
  <c r="D29" i="18"/>
  <c r="A29" i="18"/>
  <c r="F9" i="18"/>
  <c r="G14" i="18" s="1"/>
  <c r="F8" i="18"/>
  <c r="F15" i="18" s="1"/>
  <c r="F7" i="18"/>
  <c r="E5" i="18"/>
  <c r="C8" i="18" s="1"/>
  <c r="E4" i="18"/>
  <c r="D29" i="17"/>
  <c r="A29" i="17"/>
  <c r="F9" i="17"/>
  <c r="G14" i="17" s="1"/>
  <c r="F8" i="17"/>
  <c r="F15" i="17" s="1"/>
  <c r="F7" i="17"/>
  <c r="E5" i="17"/>
  <c r="C8" i="17" s="1"/>
  <c r="E4" i="17"/>
  <c r="D29" i="16"/>
  <c r="A29" i="16"/>
  <c r="F9" i="16"/>
  <c r="G14" i="16" s="1"/>
  <c r="F8" i="16"/>
  <c r="F15" i="16" s="1"/>
  <c r="F7" i="16"/>
  <c r="E5" i="16"/>
  <c r="C8" i="16" s="1"/>
  <c r="E4" i="16"/>
  <c r="D29" i="15"/>
  <c r="A29" i="15"/>
  <c r="F9" i="15"/>
  <c r="G14" i="15" s="1"/>
  <c r="F8" i="15"/>
  <c r="F15" i="15" s="1"/>
  <c r="F7" i="15"/>
  <c r="E5" i="15"/>
  <c r="C8" i="15" s="1"/>
  <c r="E4" i="15"/>
  <c r="D29" i="14"/>
  <c r="A29" i="14"/>
  <c r="F9" i="14"/>
  <c r="G15" i="14" s="1"/>
  <c r="F8" i="14"/>
  <c r="F14" i="14" s="1"/>
  <c r="F7" i="14"/>
  <c r="E5" i="14"/>
  <c r="C8" i="14" s="1"/>
  <c r="E4" i="14"/>
  <c r="D29" i="13"/>
  <c r="A29" i="13"/>
  <c r="F9" i="13"/>
  <c r="G14" i="13" s="1"/>
  <c r="F8" i="13"/>
  <c r="F15" i="13" s="1"/>
  <c r="F7" i="13"/>
  <c r="E5" i="13"/>
  <c r="C8" i="13" s="1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<sst xmlns="http://schemas.openxmlformats.org/spreadsheetml/2006/main" count="687" uniqueCount="94">
  <si>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</si>
  <si>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</si>
  <si>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</si>
  <si>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</si>
  <si>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</si>
  <si>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</si>
  <si>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</si>
  <si>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</si>
  <si>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</si>
  <si>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</si>
  <si>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</si>
  <si>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</si>
  <si>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</si>
  <si>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</si>
  <si>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</si>
  <si>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</si>
  <si>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</si>
  <si>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</si>
  <si>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</si>
  <si>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</si>
  <si>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</si>
  <si>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</si>
  <si>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</si>
  <si>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</si>
  <si>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</si>
  <si>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</si>
  <si>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</si>
  <si>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</si>
  <si>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</si>
  <si>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</si>
  <si>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</si>
  <si>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</si>
  <si>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</si>
  <si>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</si>
  <si>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</si>
  <si>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</si>
  <si>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</si>
  <si>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</si>
  <si>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</si>
  <si>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</si>
  <si>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</si>
  <si>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</si>
  <si>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</si>
  <si>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</si>
  <si>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</si>
  <si>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</si>
  <si>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</si>
  <si>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</si>
  <si>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</si>
  <si>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</si>
  <si>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</si>
  <si>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</si>
  <si>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</si>
  <si>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</si>
  <si>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</si>
  <si>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</si>
  <si>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</si>
  <si>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</si>
  <si>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</si>
  <si>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</si>
  <si>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</si>
  <si>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</si>
  <si>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</si>
  <si>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</si>
  <si>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</si>
  <si>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</si>
  <si>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</si>
  <si>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</si>
  <si>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</si>
  <si>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</si>
  <si>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</si>
  <si>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</si>
  <si>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</si>
  <si>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</si>
  <si>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</si>
  <si>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</si>
  <si>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</si>
  <si>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</si>
  <si>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</si>
  <si>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</si>
  <si>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RB POW 181124</t>
  </si>
  <si>
    <t>IQC POW BLK 181124</t>
  </si>
  <si>
    <t>IQC POW A 181124</t>
  </si>
  <si>
    <t>IQC POW B 181124</t>
  </si>
  <si>
    <t>2024080259 AR CD</t>
  </si>
  <si>
    <t>2024080259 BR CD</t>
  </si>
  <si>
    <t>2024080259 CR CD</t>
  </si>
  <si>
    <t>T3</t>
  </si>
  <si>
    <t>KAPSUL KERAS</t>
  </si>
  <si>
    <t>AMIR</t>
  </si>
  <si>
    <t>IQC POW 181124</t>
  </si>
  <si>
    <t>181124</t>
  </si>
  <si>
    <t>YA</t>
  </si>
  <si>
    <t>XP 205DR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</si>
</sst>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2" y="923331"/>
              <a:chExt cx="207819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2" y="923331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61.787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50.009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691704" y="902517"/>
              <a:ext cx="1783770" cy="349454"/>
              <a:chOff x="5019294" y="923331"/>
              <a:chExt cx="2078188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4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691704" y="902517"/>
              <a:ext cx="1783770" cy="349454"/>
              <a:chOff x="5019294" y="923331"/>
              <a:chExt cx="2078188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4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692499" y="902243"/>
              <a:ext cx="1783841" cy="349653"/>
              <a:chOff x="5019288" y="923325"/>
              <a:chExt cx="207819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5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8" y="923331"/>
              <a:chExt cx="2078199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8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9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61.794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31"/>
              <a:chExt cx="2078188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4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691704" y="902517"/>
              <a:ext cx="1783770" cy="349454"/>
              <a:chOff x="5019294" y="923331"/>
              <a:chExt cx="2078188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4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691704" y="902517"/>
              <a:ext cx="1783770" cy="349454"/>
              <a:chOff x="5019294" y="923331"/>
              <a:chExt cx="2078188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4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691704" y="902517"/>
              <a:ext cx="1783770" cy="349454"/>
              <a:chOff x="5019294" y="923331"/>
              <a:chExt cx="2078188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4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691704" y="902517"/>
              <a:ext cx="1783770" cy="349454"/>
              <a:chOff x="5019294" y="923331"/>
              <a:chExt cx="2078188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4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691704" y="902517"/>
              <a:ext cx="1783770" cy="349454"/>
              <a:chOff x="5019294" y="923331"/>
              <a:chExt cx="2078188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4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691704" y="902517"/>
              <a:ext cx="1783770" cy="349454"/>
              <a:chOff x="5019294" y="923331"/>
              <a:chExt cx="2078188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4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opLeftCell="A7" zoomScale="115" zoomScaleNormal="115" workbookViewId="0">
      <selection activeCell="D25" sqref="D25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21.664062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5" t="s">
        <v>48</v>
      </c>
      <c r="C1" s="56" t="s">
        <v>68</v>
      </c>
      <c r="D1" s="57" t="s">
        <v>49</v>
      </c>
      <c r="E1" s="57" t="s">
        <v>50</v>
      </c>
      <c r="F1" s="25" t="s">
        <v>51</v>
      </c>
      <c r="G1" s="59" t="s">
        <v>43</v>
      </c>
      <c r="H1" s="64" t="s">
        <v>78</v>
      </c>
      <c r="I1" s="48" t="s">
        <v>77</v>
      </c>
      <c r="J1" s="52"/>
      <c r="K1" s="52"/>
      <c r="L1" s="52"/>
      <c r="M1" s="52"/>
      <c r="N1" s="52"/>
      <c r="O1" s="52"/>
      <c r="P1" s="52"/>
      <c r="Q1" s="52"/>
      <c r="R1" s="52"/>
      <c r="S1" s="68"/>
      <c r="T1" s="68"/>
    </row>
    <row r="2" spans="1:20" x14ac:dyDescent="0.2">
      <c r="A2" s="30" t="s">
        <v>52</v>
      </c>
      <c r="B2" s="51" t="s">
        <v>80</v>
      </c>
      <c r="C2" s="35"/>
      <c r="D2" s="33">
        <v>11.801</v>
      </c>
      <c r="E2" s="33">
        <v>61.817</v>
      </c>
      <c r="F2" s="58">
        <f>E2-D2</f>
        <v>50.015999999999998</v>
      </c>
      <c r="G2" s="60"/>
      <c r="H2" s="65" t="str">
        <f>H4</f>
        <v>T3</v>
      </c>
      <c r="I2" s="50"/>
      <c r="J2" s="52"/>
      <c r="K2" s="52"/>
      <c r="L2" s="52"/>
      <c r="M2" s="52"/>
      <c r="N2" s="52"/>
      <c r="O2" s="52"/>
      <c r="P2" s="52"/>
      <c r="Q2" s="52"/>
      <c r="R2" s="52"/>
      <c r="S2" s="68"/>
      <c r="T2" s="68"/>
    </row>
    <row r="3" spans="1:20" ht="13.5" thickBot="1" x14ac:dyDescent="0.25">
      <c r="A3" s="30" t="s">
        <v>53</v>
      </c>
      <c r="B3" s="51" t="s">
        <v>81</v>
      </c>
      <c r="C3" s="33">
        <v>0.50600000000000001</v>
      </c>
      <c r="D3" s="33">
        <v>11.792999999999999</v>
      </c>
      <c r="E3" s="33">
        <v>61.8</v>
      </c>
      <c r="F3" s="58">
        <f t="shared" ref="F3:F17" si="0">E3-D3</f>
        <v>50.006999999999998</v>
      </c>
      <c r="G3" s="60"/>
      <c r="H3" s="65" t="str">
        <f>H5</f>
        <v>T3</v>
      </c>
      <c r="I3" s="50"/>
      <c r="J3" s="52" t="str">
        <f>IF(I6=1,"(1)/ 2 / 3 / 4 / NA",IF(I6=2,"1 /(2)/ 3 / 4 / NA",IF(I6=3,"1 / 2 /(3)/ 4 / NA",IF(I6=4,"1 / 2 / 3 /(4)/ NA",IF(I6="NA","1 / 2 / 3 / 4 /(NA)")))))</f>
        <v>(1)/ 2 / 3 / 4 / NA</v>
      </c>
      <c r="K3" s="66"/>
      <c r="L3" s="66"/>
      <c r="M3" s="66"/>
      <c r="N3" s="52"/>
      <c r="O3" s="52"/>
      <c r="P3" s="52"/>
      <c r="Q3" s="52"/>
      <c r="R3" s="52"/>
      <c r="S3" s="68"/>
      <c r="T3" s="68"/>
    </row>
    <row r="4" spans="1:20" ht="15.75" thickBot="1" x14ac:dyDescent="0.3">
      <c r="A4" s="30" t="s">
        <v>54</v>
      </c>
      <c r="B4" s="51" t="s">
        <v>82</v>
      </c>
      <c r="C4" s="33">
        <v>0.50600000000000001</v>
      </c>
      <c r="D4" s="33">
        <v>11.734999999999999</v>
      </c>
      <c r="E4" s="33">
        <v>61.811</v>
      </c>
      <c r="F4" s="58">
        <f t="shared" si="0"/>
        <v>50.076000000000001</v>
      </c>
      <c r="G4" s="69" t="s">
        <v>79</v>
      </c>
      <c r="H4" s="24" t="s">
        <v>87</v>
      </c>
      <c r="I4" s="50"/>
      <c r="J4" s="52" t="str">
        <f>IF(H6="T1","T1",IF(H6="T2","T2",IF(H6="T3","T3",IF(H6="T4","T4",""))))</f>
        <v>T3</v>
      </c>
      <c r="K4" s="52"/>
      <c r="L4" s="52"/>
      <c r="M4" s="52"/>
      <c r="N4" s="52"/>
      <c r="O4" s="52"/>
      <c r="P4" s="52"/>
      <c r="Q4" s="52"/>
      <c r="R4" s="52"/>
      <c r="S4" s="68"/>
      <c r="T4" s="68"/>
    </row>
    <row r="5" spans="1:20" ht="15.75" thickBot="1" x14ac:dyDescent="0.3">
      <c r="A5" s="30" t="s">
        <v>55</v>
      </c>
      <c r="B5" s="51" t="s">
        <v>83</v>
      </c>
      <c r="C5" s="33">
        <v>0.505</v>
      </c>
      <c r="D5" s="33">
        <v>11.816000000000001</v>
      </c>
      <c r="E5" s="33">
        <v>61.83</v>
      </c>
      <c r="F5" s="58">
        <f t="shared" si="0"/>
        <v>50.013999999999996</v>
      </c>
      <c r="G5" s="69" t="s">
        <v>79</v>
      </c>
      <c r="H5" s="24" t="s">
        <v>87</v>
      </c>
      <c r="I5" s="50"/>
      <c r="J5" s="52" t="str">
        <f>IF(H5="T1","/ T1",IF(H5="T2","/ T2",IF(H5="T3","/ T3",IF(H5="T4","/ T4",""))))</f>
        <v>/ T3</v>
      </c>
      <c r="K5" s="52"/>
      <c r="L5" s="52"/>
      <c r="M5" s="52"/>
      <c r="N5" s="52"/>
      <c r="O5" s="52"/>
      <c r="P5" s="52"/>
      <c r="Q5" s="52"/>
      <c r="R5" s="52"/>
      <c r="S5" s="68"/>
      <c r="T5" s="68"/>
    </row>
    <row r="6" spans="1:20" ht="15" x14ac:dyDescent="0.25">
      <c r="A6" s="30" t="s">
        <v>56</v>
      </c>
      <c r="B6" s="51" t="s">
        <v>84</v>
      </c>
      <c r="C6" s="33">
        <v>0.504</v>
      </c>
      <c r="D6" s="33">
        <v>11.778</v>
      </c>
      <c r="E6" s="33">
        <v>61.786999999999999</v>
      </c>
      <c r="F6" s="58">
        <f t="shared" si="0"/>
        <v>50.009</v>
      </c>
      <c r="G6" s="61" t="s">
        <v>88</v>
      </c>
      <c r="H6" s="65" t="str">
        <f>H4</f>
        <v>T3</v>
      </c>
      <c r="I6" s="49">
        <v>1</v>
      </c>
      <c r="J6" s="52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52"/>
      <c r="L6" s="52"/>
      <c r="M6" s="52"/>
      <c r="N6" s="52"/>
      <c r="O6" s="52"/>
      <c r="P6" s="52"/>
      <c r="Q6" s="52"/>
      <c r="R6" s="52"/>
      <c r="S6" s="68"/>
      <c r="T6" s="68"/>
    </row>
    <row r="7" spans="1:20" ht="15" x14ac:dyDescent="0.25">
      <c r="A7" s="30" t="s">
        <v>57</v>
      </c>
      <c r="B7" s="32" t="s">
        <v>85</v>
      </c>
      <c r="C7" s="33">
        <v>0.503</v>
      </c>
      <c r="D7" s="33">
        <v>11.788</v>
      </c>
      <c r="E7" s="33">
        <v>61.793999999999997</v>
      </c>
      <c r="F7" s="58">
        <f t="shared" si="0"/>
        <v>50.006</v>
      </c>
      <c r="G7" s="61" t="s">
        <v>88</v>
      </c>
      <c r="H7" s="65" t="str">
        <f>H4</f>
        <v>T3</v>
      </c>
      <c r="I7" s="49">
        <v>1</v>
      </c>
      <c r="J7" s="52" t="str">
        <f>IF(I7=1,"(1)/ 2 / 3 / 4 / NA",IF(I7="Sila Pilih"," 1 / 2 / 3 / 4 / NA",IF(I7=2,"1 /(2)/ 3 / 4 / NA",IF(I7=3,"1 / 2 /(3)/ 4 / NA",IF(I7=4,"1 / 2 / 3 /(4)/ NA",IF(I7="NA","1 / 2 / 3 / 4 /(NA)"))))))</f>
        <v>(1)/ 2 / 3 / 4 / NA</v>
      </c>
      <c r="K7" s="52"/>
      <c r="L7" s="52"/>
      <c r="M7" s="52"/>
      <c r="N7" s="52"/>
      <c r="O7" s="52"/>
      <c r="P7" s="52"/>
      <c r="Q7" s="52"/>
      <c r="R7" s="52"/>
      <c r="S7" s="68"/>
      <c r="T7" s="68"/>
    </row>
    <row r="8" spans="1:20" ht="15" x14ac:dyDescent="0.25">
      <c r="A8" s="30" t="s">
        <v>58</v>
      </c>
      <c r="B8" s="32" t="s">
        <v>86</v>
      </c>
      <c r="C8" s="33">
        <v>0.505</v>
      </c>
      <c r="D8" s="33">
        <v>11.805</v>
      </c>
      <c r="E8" s="33">
        <v>61.807000000000002</v>
      </c>
      <c r="F8" s="58">
        <f t="shared" si="0"/>
        <v>50.002000000000002</v>
      </c>
      <c r="G8" s="61" t="s">
        <v>88</v>
      </c>
      <c r="H8" s="65" t="str">
        <f>H4</f>
        <v>T3</v>
      </c>
      <c r="I8" s="49">
        <v>1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>(1)/ 2 / 3 / 4 / NA</v>
      </c>
      <c r="K8" s="52"/>
      <c r="L8" s="52"/>
      <c r="M8" s="52"/>
      <c r="N8" s="52"/>
      <c r="O8" s="52"/>
      <c r="P8" s="52"/>
      <c r="Q8" s="52"/>
      <c r="R8" s="52"/>
      <c r="S8" s="68"/>
      <c r="T8" s="68"/>
    </row>
    <row r="9" spans="1:20" ht="15" x14ac:dyDescent="0.25">
      <c r="A9" s="30" t="s">
        <v>59</v>
      </c>
      <c r="B9" s="31"/>
      <c r="C9" s="33"/>
      <c r="D9" s="33"/>
      <c r="E9" s="33"/>
      <c r="F9" s="58">
        <f t="shared" si="0"/>
        <v>0</v>
      </c>
      <c r="G9" s="61" t="s">
        <v>44</v>
      </c>
      <c r="H9" s="65" t="str">
        <f>H4</f>
        <v>T3</v>
      </c>
      <c r="I9" s="49" t="s">
        <v>44</v>
      </c>
      <c r="J9" s="52" t="str">
        <f t="shared" si="1"/>
        <v xml:space="preserve"> 1 / 2 / 3 / 4 / NA</v>
      </c>
      <c r="K9" s="52"/>
      <c r="L9" s="52"/>
      <c r="M9" s="52"/>
      <c r="N9" s="52"/>
      <c r="O9" s="52"/>
      <c r="P9" s="52"/>
      <c r="Q9" s="52"/>
      <c r="R9" s="52"/>
      <c r="S9" s="68"/>
      <c r="T9" s="68"/>
    </row>
    <row r="10" spans="1:20" ht="15" x14ac:dyDescent="0.25">
      <c r="A10" s="30" t="s">
        <v>60</v>
      </c>
      <c r="B10" s="31"/>
      <c r="C10" s="33"/>
      <c r="D10" s="33"/>
      <c r="E10" s="33"/>
      <c r="F10" s="58">
        <f t="shared" si="0"/>
        <v>0</v>
      </c>
      <c r="G10" s="61" t="s">
        <v>44</v>
      </c>
      <c r="H10" s="65" t="str">
        <f>H4</f>
        <v>T3</v>
      </c>
      <c r="I10" s="49" t="s">
        <v>44</v>
      </c>
      <c r="J10" s="52" t="str">
        <f t="shared" si="1"/>
        <v xml:space="preserve"> 1 / 2 / 3 / 4 / NA</v>
      </c>
      <c r="K10" s="52"/>
      <c r="L10" s="52"/>
      <c r="M10" s="52"/>
      <c r="N10" s="52"/>
      <c r="O10" s="52"/>
      <c r="P10" s="52"/>
      <c r="Q10" s="52"/>
      <c r="R10" s="52"/>
      <c r="S10" s="68"/>
      <c r="T10" s="68"/>
    </row>
    <row r="11" spans="1:20" ht="15" x14ac:dyDescent="0.25">
      <c r="A11" s="30" t="s">
        <v>61</v>
      </c>
      <c r="B11" s="31"/>
      <c r="C11" s="33"/>
      <c r="D11" s="33"/>
      <c r="E11" s="33"/>
      <c r="F11" s="58">
        <f t="shared" si="0"/>
        <v>0</v>
      </c>
      <c r="G11" s="61" t="s">
        <v>44</v>
      </c>
      <c r="H11" s="65" t="str">
        <f>H4</f>
        <v>T3</v>
      </c>
      <c r="I11" s="49" t="s">
        <v>44</v>
      </c>
      <c r="J11" s="52" t="str">
        <f t="shared" si="1"/>
        <v xml:space="preserve"> 1 / 2 / 3 / 4 / NA</v>
      </c>
      <c r="K11" s="52"/>
      <c r="L11" s="52"/>
      <c r="M11" s="52"/>
      <c r="N11" s="52"/>
      <c r="O11" s="52"/>
      <c r="P11" s="52"/>
      <c r="Q11" s="52"/>
      <c r="R11" s="52"/>
      <c r="S11" s="68"/>
      <c r="T11" s="68"/>
    </row>
    <row r="12" spans="1:20" ht="15" x14ac:dyDescent="0.25">
      <c r="A12" s="30" t="s">
        <v>62</v>
      </c>
      <c r="B12" s="31"/>
      <c r="C12" s="33"/>
      <c r="D12" s="33"/>
      <c r="E12" s="33"/>
      <c r="F12" s="58">
        <f t="shared" si="0"/>
        <v>0</v>
      </c>
      <c r="G12" s="61" t="s">
        <v>44</v>
      </c>
      <c r="H12" s="65" t="str">
        <f>H5</f>
        <v>T3</v>
      </c>
      <c r="I12" s="49" t="s">
        <v>44</v>
      </c>
      <c r="J12" s="52" t="str">
        <f t="shared" si="1"/>
        <v xml:space="preserve"> 1 / 2 / 3 / 4 / NA</v>
      </c>
      <c r="K12" s="52"/>
      <c r="L12" s="52"/>
      <c r="M12" s="52"/>
      <c r="N12" s="52"/>
      <c r="O12" s="52"/>
      <c r="P12" s="52"/>
      <c r="Q12" s="52"/>
      <c r="R12" s="52"/>
      <c r="S12" s="68"/>
      <c r="T12" s="68"/>
    </row>
    <row r="13" spans="1:20" ht="15" x14ac:dyDescent="0.25">
      <c r="A13" s="30" t="s">
        <v>63</v>
      </c>
      <c r="B13" s="31"/>
      <c r="C13" s="33"/>
      <c r="D13" s="33"/>
      <c r="E13" s="33"/>
      <c r="F13" s="58">
        <f t="shared" si="0"/>
        <v>0</v>
      </c>
      <c r="G13" s="61" t="s">
        <v>44</v>
      </c>
      <c r="H13" s="65" t="str">
        <f>H5</f>
        <v>T3</v>
      </c>
      <c r="I13" s="49" t="s">
        <v>44</v>
      </c>
      <c r="J13" s="52" t="str">
        <f t="shared" si="1"/>
        <v xml:space="preserve"> 1 / 2 / 3 / 4 / NA</v>
      </c>
      <c r="K13" s="52"/>
      <c r="L13" s="52"/>
      <c r="M13" s="52"/>
      <c r="N13" s="52"/>
      <c r="O13" s="52"/>
      <c r="P13" s="52"/>
      <c r="Q13" s="52"/>
      <c r="R13" s="52"/>
      <c r="S13" s="68"/>
      <c r="T13" s="68"/>
    </row>
    <row r="14" spans="1:20" ht="15" x14ac:dyDescent="0.25">
      <c r="A14" s="30" t="s">
        <v>64</v>
      </c>
      <c r="B14" s="31"/>
      <c r="C14" s="33"/>
      <c r="D14" s="33"/>
      <c r="E14" s="33"/>
      <c r="F14" s="58">
        <f t="shared" si="0"/>
        <v>0</v>
      </c>
      <c r="G14" s="61" t="s">
        <v>44</v>
      </c>
      <c r="H14" s="65" t="str">
        <f>H5</f>
        <v>T3</v>
      </c>
      <c r="I14" s="49" t="s">
        <v>44</v>
      </c>
      <c r="J14" s="52" t="str">
        <f t="shared" si="1"/>
        <v xml:space="preserve"> 1 / 2 / 3 / 4 / NA</v>
      </c>
      <c r="K14" s="52"/>
      <c r="L14" s="52"/>
      <c r="M14" s="52"/>
      <c r="N14" s="52"/>
      <c r="O14" s="52"/>
      <c r="P14" s="52"/>
      <c r="Q14" s="52"/>
      <c r="R14" s="52"/>
      <c r="S14" s="68"/>
      <c r="T14" s="68"/>
    </row>
    <row r="15" spans="1:20" ht="15" x14ac:dyDescent="0.25">
      <c r="A15" s="30" t="s">
        <v>65</v>
      </c>
      <c r="B15" s="31"/>
      <c r="C15" s="33"/>
      <c r="D15" s="33"/>
      <c r="E15" s="33"/>
      <c r="F15" s="58">
        <f t="shared" si="0"/>
        <v>0</v>
      </c>
      <c r="G15" s="61" t="s">
        <v>44</v>
      </c>
      <c r="H15" s="65" t="str">
        <f>H5</f>
        <v>T3</v>
      </c>
      <c r="I15" s="49" t="s">
        <v>44</v>
      </c>
      <c r="J15" s="52" t="str">
        <f t="shared" si="1"/>
        <v xml:space="preserve"> 1 / 2 / 3 / 4 / NA</v>
      </c>
      <c r="K15" s="52"/>
      <c r="L15" s="52"/>
      <c r="M15" s="52"/>
      <c r="N15" s="52"/>
      <c r="O15" s="52"/>
      <c r="P15" s="52"/>
      <c r="Q15" s="52"/>
      <c r="R15" s="52"/>
      <c r="S15" s="68"/>
      <c r="T15" s="68"/>
    </row>
    <row r="16" spans="1:20" ht="15" x14ac:dyDescent="0.25">
      <c r="A16" s="30" t="s">
        <v>66</v>
      </c>
      <c r="B16" s="31"/>
      <c r="C16" s="33"/>
      <c r="D16" s="33"/>
      <c r="E16" s="33"/>
      <c r="F16" s="58">
        <f t="shared" si="0"/>
        <v>0</v>
      </c>
      <c r="G16" s="61" t="s">
        <v>44</v>
      </c>
      <c r="H16" s="65" t="str">
        <f>H5</f>
        <v>T3</v>
      </c>
      <c r="I16" s="49" t="s">
        <v>44</v>
      </c>
      <c r="J16" s="52" t="str">
        <f t="shared" si="1"/>
        <v xml:space="preserve"> 1 / 2 / 3 / 4 / NA</v>
      </c>
      <c r="K16" s="52"/>
      <c r="L16" s="52"/>
      <c r="M16" s="52"/>
      <c r="N16" s="52"/>
      <c r="O16" s="52"/>
      <c r="P16" s="52"/>
      <c r="Q16" s="52"/>
      <c r="R16" s="52"/>
      <c r="S16" s="68"/>
      <c r="T16" s="68"/>
    </row>
    <row r="17" spans="1:20" ht="15" x14ac:dyDescent="0.25">
      <c r="A17" s="30" t="s">
        <v>67</v>
      </c>
      <c r="B17" s="31"/>
      <c r="C17" s="33"/>
      <c r="D17" s="33"/>
      <c r="E17" s="33"/>
      <c r="F17" s="58">
        <f t="shared" si="0"/>
        <v>0</v>
      </c>
      <c r="G17" s="61" t="s">
        <v>44</v>
      </c>
      <c r="H17" s="65" t="str">
        <f>H5</f>
        <v>T3</v>
      </c>
      <c r="I17" s="49" t="s">
        <v>44</v>
      </c>
      <c r="J17" s="52" t="str">
        <f t="shared" si="1"/>
        <v xml:space="preserve"> 1 / 2 / 3 / 4 / NA</v>
      </c>
      <c r="K17" s="52"/>
      <c r="L17" s="52"/>
      <c r="M17" s="52"/>
      <c r="N17" s="52"/>
      <c r="O17" s="52"/>
      <c r="P17" s="52"/>
      <c r="Q17" s="52"/>
      <c r="R17" s="52"/>
      <c r="S17" s="68"/>
      <c r="T17" s="68"/>
    </row>
    <row r="18" spans="1:20" x14ac:dyDescent="0.2">
      <c r="J18" s="52"/>
      <c r="K18" s="52"/>
      <c r="L18" s="52"/>
      <c r="M18" s="52"/>
      <c r="N18" s="52"/>
      <c r="O18" s="52"/>
      <c r="P18" s="52"/>
      <c r="Q18" s="52"/>
      <c r="R18" s="52"/>
      <c r="S18" s="68"/>
      <c r="T18" s="68"/>
    </row>
    <row r="19" spans="1:20" x14ac:dyDescent="0.2">
      <c r="A19" s="23" t="s">
        <v>76</v>
      </c>
      <c r="B19" s="32" t="s">
        <v>89</v>
      </c>
      <c r="J19" s="52"/>
      <c r="K19" s="52"/>
      <c r="L19" s="52"/>
      <c r="M19" s="52"/>
      <c r="N19" s="52"/>
      <c r="O19" s="52"/>
      <c r="P19" s="52"/>
      <c r="Q19" s="52"/>
      <c r="R19" s="52"/>
      <c r="S19" s="68"/>
      <c r="T19" s="68"/>
    </row>
    <row r="20" spans="1:20" x14ac:dyDescent="0.2">
      <c r="A20" s="23" t="s">
        <v>75</v>
      </c>
      <c r="B20" s="46">
        <v>45614</v>
      </c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x14ac:dyDescent="0.2">
      <c r="A21" s="23" t="s">
        <v>69</v>
      </c>
      <c r="B21" s="32" t="s">
        <v>90</v>
      </c>
      <c r="C21" s="37" t="s">
        <v>70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ht="13.5" thickBot="1" x14ac:dyDescent="0.25">
      <c r="A22" t="s">
        <v>71</v>
      </c>
      <c r="B22" s="67" t="s">
        <v>91</v>
      </c>
      <c r="C22" s="54"/>
      <c r="D22" s="54"/>
      <c r="E22" s="54"/>
      <c r="F22" s="52"/>
      <c r="G22" s="53"/>
      <c r="H22" s="52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ht="15.75" thickBot="1" x14ac:dyDescent="0.3">
      <c r="A23" s="23" t="s">
        <v>45</v>
      </c>
      <c r="B23" s="24" t="s">
        <v>92</v>
      </c>
      <c r="C23" s="52"/>
      <c r="D23" s="52" t="b">
        <f>IF(B23="YA", TRUE)</f>
        <v>1</v>
      </c>
      <c r="E23" s="52"/>
      <c r="F23" s="62"/>
      <c r="G23" s="53"/>
      <c r="H23" s="52"/>
      <c r="I23" s="52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ht="15.75" thickBot="1" x14ac:dyDescent="0.3">
      <c r="A24" s="23" t="s">
        <v>46</v>
      </c>
      <c r="B24" s="24" t="s">
        <v>92</v>
      </c>
      <c r="C24" s="52"/>
      <c r="D24" s="52" t="b">
        <f>IF(B24="YA", TRUE)</f>
        <v>1</v>
      </c>
      <c r="E24" s="52"/>
      <c r="F24" s="62"/>
      <c r="G24" s="53"/>
      <c r="H24" s="52"/>
      <c r="I24" s="52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ht="15.75" thickBot="1" x14ac:dyDescent="0.3">
      <c r="A25" s="23" t="s">
        <v>47</v>
      </c>
      <c r="B25" s="24" t="s">
        <v>92</v>
      </c>
      <c r="C25" s="52"/>
      <c r="D25" s="52" t="b">
        <f>IF(B25="YA", TRUE)</f>
        <v>1</v>
      </c>
      <c r="E25" s="52"/>
      <c r="F25" s="62"/>
      <c r="G25" s="53"/>
      <c r="H25" s="52"/>
      <c r="I25" s="52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ht="14.25" customHeight="1" x14ac:dyDescent="0.2">
      <c r="C26" s="52"/>
      <c r="D26" s="52"/>
      <c r="E26" s="52"/>
      <c r="F26" s="52"/>
      <c r="G26" s="53"/>
      <c r="H26" s="52"/>
      <c r="I26" s="52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ht="15" x14ac:dyDescent="0.25">
      <c r="A27" s="52" t="s">
        <v>72</v>
      </c>
      <c r="B27" s="70"/>
      <c r="C27" s="54"/>
      <c r="D27" s="54"/>
      <c r="E27" s="54"/>
      <c r="F27" s="52"/>
      <c r="G27" s="53"/>
      <c r="H27" s="52"/>
      <c r="I27" s="52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52" customFormat="1" ht="15.75" thickBot="1" x14ac:dyDescent="0.3">
      <c r="A28" s="52" t="s">
        <v>74</v>
      </c>
      <c r="B28" s="62" t="s">
        <v>44</v>
      </c>
      <c r="C28" s="54" t="b">
        <f>IF(B28=1,TRUE)</f>
        <v>0</v>
      </c>
      <c r="D28" s="54"/>
      <c r="E28" s="54"/>
      <c r="F28" s="53"/>
      <c r="G28" s="53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ht="15.75" thickBot="1" x14ac:dyDescent="0.3">
      <c r="A29" t="s">
        <v>22</v>
      </c>
      <c r="B29" s="24" t="s">
        <v>93</v>
      </c>
      <c r="C29" s="54" t="b">
        <f>IF(B29="XP 205DR",TRUE)</f>
        <v>1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x14ac:dyDescent="0.2">
      <c r="C30" s="54"/>
      <c r="D30" s="54"/>
      <c r="E30" s="54"/>
      <c r="F30" s="52"/>
      <c r="G30" s="53"/>
      <c r="H30" s="52"/>
      <c r="I30" s="52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x14ac:dyDescent="0.2">
      <c r="C31" s="54"/>
      <c r="D31" s="54"/>
      <c r="E31" s="54"/>
      <c r="F31" s="52"/>
      <c r="G31" s="53"/>
      <c r="H31" s="52"/>
      <c r="I31" s="52"/>
    </row>
    <row r="32" spans="1:20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FormTitan!B14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FormTitan!G14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FormTitan!B15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FormTitan!G15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FormTitan!B16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FormTitan!B17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42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44" t="s">
        <v>74</v>
      </c>
      <c r="H17" s="16" t="str">
        <f>FormTitan!J17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43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43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43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43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180975</xdr:colOff>
                    <xdr:row>2</xdr:row>
                    <xdr:rowOff>190500</xdr:rowOff>
                  </from>
                  <to>
                    <xdr:col>6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923925</xdr:colOff>
                    <xdr:row>2</xdr:row>
                    <xdr:rowOff>190500</xdr:rowOff>
                  </from>
                  <to>
                    <xdr:col>5</xdr:col>
                    <xdr:colOff>1143000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180975</xdr:colOff>
                    <xdr:row>2</xdr:row>
                    <xdr:rowOff>190500</xdr:rowOff>
                  </from>
                  <to>
                    <xdr:col>7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22" zoomScaleNormal="100" workbookViewId="0">
      <selection activeCell="D29" sqref="D29:E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 t="str">
        <f>FormTitan!B6</f>
        <v>2024080259 AR CD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FormTitan!G6</f>
        <v>KAPSUL KERAS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FormTitan!J6</f>
        <v>(1)/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 t="str">
        <f>FormTitan!B7</f>
        <v>2024080259 BR CD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FormTitan!G7</f>
        <v>KAPSUL KERAS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FormTitan!J7</f>
        <v>(1)/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abSelected="1" view="pageLayout" topLeftCell="A1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 t="str">
        <f>FormTitan!B8</f>
        <v>2024080259 CR CD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FormTitan!G8</f>
        <v>KAPSUL KERAS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FormTitan!J8</f>
        <v>(1)/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FormTitan!B9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FormTitan!G9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19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FormTitan!B10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FormTitan!G10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FormTitan!B11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FormTitan!G11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FormTitan!B12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FormTitan!G12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FormTitan!B13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FormTitan!G13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45614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2024-11-19T08:01:57Z</cp:lastPrinted>
  <dcterms:created xsi:type="dcterms:W3CDTF">2024-04-02T02:54:16Z</dcterms:created>
  <dcterms:modified xsi:type="dcterms:W3CDTF">2024-11-19T08:02:12Z</dcterms:modified>
</cp:coreProperties>
</file>