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Amir\Verifikasi Micropipet\"/>
    </mc:Choice>
  </mc:AlternateContent>
  <xr:revisionPtr revIDLastSave="0" documentId="13_ncr:1_{2897E3EF-7C85-427E-9846-A4CCE884AF57}" xr6:coauthVersionLast="36" xr6:coauthVersionMax="47" xr10:uidLastSave="{00000000-0000-0000-0000-000000000000}"/>
  <bookViews>
    <workbookView xWindow="0" yWindow="0" windowWidth="20490" windowHeight="7665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10" i="1" l="1"/>
  <c r="D23" i="4"/>
  <c r="C71" i="2"/>
  <c r="C48" i="2"/>
  <c r="C24" i="2"/>
  <c r="C10" i="2"/>
  <c r="C76" i="2" s="1"/>
  <c r="C48" i="1"/>
  <c r="C24" i="1"/>
  <c r="E70" i="1" l="1"/>
  <c r="E18" i="1"/>
  <c r="E19" i="1"/>
  <c r="E16" i="1"/>
  <c r="E20" i="1"/>
  <c r="E17" i="1"/>
  <c r="E21" i="1"/>
  <c r="E63" i="2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38" i="1"/>
  <c r="E63" i="1"/>
  <c r="E39" i="1"/>
  <c r="E47" i="1"/>
  <c r="E40" i="1"/>
  <c r="E44" i="1"/>
  <c r="E61" i="1"/>
  <c r="E65" i="1"/>
  <c r="E69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<sst xmlns="http://schemas.openxmlformats.org/spreadsheetml/2006/main" count="229" uniqueCount="83">
  <si>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</si>
  <si>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</si>
  <si>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</si>
  <si>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</si>
  <si>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</si>
  <si>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</si>
  <si>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</si>
  <si>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</si>
  <si>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</si>
  <si>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</si>
  <si>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</si>
  <si>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</si>
  <si>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</si>
  <si>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</si>
  <si>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</si>
  <si>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</si>
  <si>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</si>
  <si>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</si>
  <si>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</si>
  <si>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</si>
  <si>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</si>
  <si>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</si>
  <si>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</si>
  <si>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</si>
  <si>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</si>
  <si>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</si>
  <si>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</si>
  <si>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</si>
  <si>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</si>
  <si>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</si>
  <si>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</si>
  <si>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</si>
  <si>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</si>
  <si>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</si>
  <si>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</si>
  <si>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</si>
  <si>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</si>
  <si>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</si>
  <si>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</si>
  <si>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</si>
  <si>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</si>
  <si>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</si>
  <si>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</si>
  <si>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</si>
  <si>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</si>
  <si>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</si>
  <si>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</si>
  <si>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</si>
  <si>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</si>
  <si>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</si>
  <si>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</si>
  <si>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</si>
  <si>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</si>
  <si>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</si>
  <si>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</si>
  <si>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</si>
  <si>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</si>
  <si>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</si>
  <si>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</si>
  <si>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</si>
  <si>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</si>
  <si>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</si>
  <si>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</si>
  <si>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</si>
  <si>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</si>
  <si>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</si>
  <si>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</si>
  <si>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</si>
  <si>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</si>
  <si>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</si>
  <si>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</si>
  <si>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</si>
  <si>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</si>
  <si>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</si>
  <si>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</si>
  <si>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</si>
  <si>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</si>
  <si>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</si>
  <si>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</si>
  <si>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</si>
  <si>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</si>
  <si>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</si>
  <si>
    <t>PZ06943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</si>
</sst>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#,##0.0"/>
    <numFmt numFmtId="167" formatCode="0.0000"/>
  </numFmts>
  <fonts count="10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" fontId="1" fillId="0" borderId="1" xfId="0" applyNumberFormat="1" applyFont="1" applyBorder="1" applyAlignment="1">
      <alignment horizontal="center"/>
    </xf>
    <xf numFmtId="167" fontId="2" fillId="0" borderId="0" xfId="0" applyNumberFormat="1" applyFont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left" wrapText="1"/>
    </xf>
    <xf numFmtId="0" fontId="3" fillId="0" borderId="9" xfId="0" applyFont="1" applyBorder="1"/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15" xfId="0" applyFont="1" applyBorder="1"/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7" fontId="1" fillId="2" borderId="5" xfId="0" applyNumberFormat="1" applyFont="1" applyFill="1" applyBorder="1" applyAlignment="1">
      <alignment horizontal="center" vertical="center"/>
    </xf>
    <xf numFmtId="167" fontId="1" fillId="2" borderId="4" xfId="0" applyNumberFormat="1" applyFont="1" applyFill="1" applyBorder="1" applyAlignment="1">
      <alignment horizontal="center" vertical="center"/>
    </xf>
    <xf numFmtId="167" fontId="1" fillId="2" borderId="2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5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workbookViewId="0">
      <selection activeCell="C24" sqref="C24:D24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76" t="s">
        <v>1</v>
      </c>
      <c r="D1" s="54"/>
      <c r="E1" s="77" t="s">
        <v>78</v>
      </c>
      <c r="F1" s="51"/>
      <c r="G1" s="3"/>
      <c r="H1" s="3"/>
      <c r="I1" s="3"/>
      <c r="J1" s="3"/>
      <c r="K1" s="3"/>
      <c r="L1" s="78"/>
      <c r="M1" s="5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76" t="s">
        <v>2</v>
      </c>
      <c r="D2" s="54"/>
      <c r="E2" s="77" t="s">
        <v>82</v>
      </c>
      <c r="F2" s="5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76" t="s">
        <v>3</v>
      </c>
      <c r="D3" s="54"/>
      <c r="E3" s="79">
        <v>100</v>
      </c>
      <c r="F3" s="5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80" t="s">
        <v>5</v>
      </c>
      <c r="D4" s="54"/>
      <c r="E4" s="54"/>
      <c r="F4" s="5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80" t="s">
        <v>7</v>
      </c>
      <c r="D5" s="54"/>
      <c r="E5" s="81">
        <v>21.3</v>
      </c>
      <c r="F5" s="5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82" t="s">
        <v>8</v>
      </c>
      <c r="D6" s="69"/>
      <c r="E6" s="81">
        <v>61.9</v>
      </c>
      <c r="F6" s="5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83">
        <v>22.209499999999998</v>
      </c>
      <c r="D7" s="84"/>
      <c r="E7" s="84"/>
      <c r="F7" s="85"/>
      <c r="G7" s="49"/>
      <c r="H7" s="49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61" t="s">
        <v>79</v>
      </c>
      <c r="D8" s="56"/>
      <c r="E8" s="56"/>
      <c r="F8" s="5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61" t="s">
        <v>80</v>
      </c>
      <c r="D9" s="56"/>
      <c r="E9" s="56"/>
      <c r="F9" s="5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86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6"/>
      <c r="E10" s="56"/>
      <c r="F10" s="5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53"/>
      <c r="B11" s="54"/>
      <c r="C11" s="54"/>
      <c r="D11" s="54"/>
      <c r="E11" s="54"/>
      <c r="F11" s="5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5" t="s">
        <v>14</v>
      </c>
      <c r="C12" s="56"/>
      <c r="D12" s="51"/>
      <c r="E12" s="8">
        <v>100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5" t="s">
        <v>16</v>
      </c>
      <c r="D13" s="51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87">
        <v>99.42</v>
      </c>
      <c r="D14" s="88"/>
      <c r="E14" s="15">
        <f>C14*C10</f>
        <v>99.748086000000015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87">
        <v>99.62</v>
      </c>
      <c r="D15" s="88"/>
      <c r="E15" s="15">
        <f>C15*C10</f>
        <v>99.948746000000014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87">
        <v>100.2</v>
      </c>
      <c r="D16" s="88"/>
      <c r="E16" s="15">
        <f>C16*C10</f>
        <v>100.53066000000001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87">
        <v>99.91</v>
      </c>
      <c r="D17" s="88"/>
      <c r="E17" s="15">
        <f>C17*C10</f>
        <v>100.23970300000001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87">
        <v>99.71</v>
      </c>
      <c r="D18" s="88"/>
      <c r="E18" s="15">
        <f>C18*C10</f>
        <v>100.03904300000001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87">
        <v>100.15</v>
      </c>
      <c r="D19" s="88"/>
      <c r="E19" s="15">
        <f>C19*C10</f>
        <v>100.48049500000002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87">
        <v>100.11</v>
      </c>
      <c r="D20" s="88"/>
      <c r="E20" s="15">
        <f>C20*C10</f>
        <v>100.440363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87">
        <v>100.07</v>
      </c>
      <c r="D21" s="88"/>
      <c r="E21" s="15">
        <f>C21*C10</f>
        <v>100.40023100000001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87">
        <v>100.18</v>
      </c>
      <c r="D22" s="88"/>
      <c r="E22" s="15">
        <f>C22*C10</f>
        <v>100.51059400000001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87">
        <v>100.14</v>
      </c>
      <c r="D23" s="88"/>
      <c r="E23" s="15">
        <f>C23*C10</f>
        <v>100.47046200000001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7">
        <f>AVERAGE(C14:D23)</f>
        <v>99.951000000000008</v>
      </c>
      <c r="D24" s="51"/>
      <c r="E24" s="15">
        <f>AVERAGE(E14:E23)</f>
        <v>100.2808383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5" t="s">
        <v>30</v>
      </c>
      <c r="C27" s="56"/>
      <c r="D27" s="5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7">
        <f>E24</f>
        <v>100.2808383</v>
      </c>
      <c r="D28" s="5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7">
        <f>STDEV(E14:E23)</f>
        <v>0.27588013591576266</v>
      </c>
      <c r="D29" s="5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8">
        <f>ABS((100*(C28-E12)/E12))</f>
        <v>0.28083829999999921</v>
      </c>
      <c r="D30" s="5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8">
        <f>ABS((100*C29/C28))</f>
        <v>0.27510752860924448</v>
      </c>
      <c r="D31" s="5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60">
        <v>0.8</v>
      </c>
      <c r="D32" s="5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61">
        <v>0.3</v>
      </c>
      <c r="D33" s="5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5" t="str">
        <f>IF(AND(C31&lt;=C33,C30&lt;=C32),"PASS","FAIL")</f>
        <v>PASS</v>
      </c>
      <c r="D34" s="5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5" t="s">
        <v>14</v>
      </c>
      <c r="C36" s="56"/>
      <c r="D36" s="51"/>
      <c r="E36" s="21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5" t="s">
        <v>16</v>
      </c>
      <c r="D37" s="51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50"/>
      <c r="D38" s="51"/>
      <c r="E38" s="24">
        <f>C38*C10</f>
        <v>0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50"/>
      <c r="D39" s="51"/>
      <c r="E39" s="24">
        <f>C39*C10</f>
        <v>0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50"/>
      <c r="D40" s="51"/>
      <c r="E40" s="24">
        <f>C40*C10</f>
        <v>0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50"/>
      <c r="D41" s="51"/>
      <c r="E41" s="24">
        <f>C41*C10</f>
        <v>0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50"/>
      <c r="D42" s="51"/>
      <c r="E42" s="24">
        <f>C42*C10</f>
        <v>0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50"/>
      <c r="D43" s="51"/>
      <c r="E43" s="24">
        <f>C43*C10</f>
        <v>0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50"/>
      <c r="D44" s="51"/>
      <c r="E44" s="24">
        <f>C44*C10</f>
        <v>0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50"/>
      <c r="D45" s="51"/>
      <c r="E45" s="48">
        <f>C45*C10</f>
        <v>0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50"/>
      <c r="D46" s="51"/>
      <c r="E46" s="24">
        <f>C46*C10</f>
        <v>0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50"/>
      <c r="D47" s="51"/>
      <c r="E47" s="24">
        <f>C47*C10</f>
        <v>0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52" t="e">
        <f>AVERAGE(C38:D47)</f>
        <v>#DIV/0!</v>
      </c>
      <c r="D48" s="51"/>
      <c r="E48" s="26">
        <f>AVERAGE(E38:E47)</f>
        <v>0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53"/>
      <c r="B49" s="54"/>
      <c r="C49" s="54"/>
      <c r="D49" s="54"/>
      <c r="E49" s="54"/>
      <c r="F49" s="5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5" t="s">
        <v>30</v>
      </c>
      <c r="C50" s="56"/>
      <c r="D50" s="5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7">
        <f>E48</f>
        <v>0</v>
      </c>
      <c r="D51" s="5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5">
        <f>STDEV(E38:E47)</f>
        <v>0</v>
      </c>
      <c r="D52" s="51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8" t="e">
        <f>ABS((100*(C51-E36)/E36))</f>
        <v>#DIV/0!</v>
      </c>
      <c r="D53" s="51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59" t="e">
        <f>ABS((100*C52/C51))</f>
        <v>#DIV/0!</v>
      </c>
      <c r="D54" s="51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60">
        <v>1.6</v>
      </c>
      <c r="D55" s="51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61">
        <v>0.6</v>
      </c>
      <c r="D56" s="51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5" t="e">
        <f>IF(AND(C54&lt;=C56,C53&lt;=C55),"PASS","FAIL")</f>
        <v>#DIV/0!</v>
      </c>
      <c r="D57" s="51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62" t="s">
        <v>42</v>
      </c>
      <c r="C59" s="56"/>
      <c r="D59" s="51"/>
      <c r="E59" s="8"/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5" t="s">
        <v>16</v>
      </c>
      <c r="D60" s="51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50"/>
      <c r="D61" s="51"/>
      <c r="E61" s="24">
        <f>C61*C10</f>
        <v>0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50"/>
      <c r="D62" s="51"/>
      <c r="E62" s="24">
        <f>C62*C10</f>
        <v>0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50"/>
      <c r="D63" s="51"/>
      <c r="E63" s="24">
        <f>C63*C10</f>
        <v>0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50"/>
      <c r="D64" s="51"/>
      <c r="E64" s="24">
        <f>C64*C10</f>
        <v>0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50"/>
      <c r="D65" s="51"/>
      <c r="E65" s="24">
        <f>C65*C10</f>
        <v>0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50"/>
      <c r="D66" s="51"/>
      <c r="E66" s="24">
        <f>C66*C10</f>
        <v>0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50"/>
      <c r="D67" s="51"/>
      <c r="E67" s="24">
        <f>C67*C10</f>
        <v>0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50"/>
      <c r="D68" s="51"/>
      <c r="E68" s="24">
        <f>C68*C10</f>
        <v>0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50"/>
      <c r="D69" s="51"/>
      <c r="E69" s="24">
        <f>C69*C10</f>
        <v>0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50"/>
      <c r="D70" s="51"/>
      <c r="E70" s="24">
        <f>C70*C10</f>
        <v>0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52">
        <v>507</v>
      </c>
      <c r="D71" s="51"/>
      <c r="E71" s="24">
        <f>AVERAGE(E61:E70)</f>
        <v>0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43</v>
      </c>
      <c r="B73" s="55" t="s">
        <v>30</v>
      </c>
      <c r="C73" s="56"/>
      <c r="D73" s="51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10"/>
      <c r="B74" s="18" t="s">
        <v>31</v>
      </c>
      <c r="C74" s="57">
        <f>E71</f>
        <v>0</v>
      </c>
      <c r="D74" s="51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40</v>
      </c>
      <c r="C75" s="57">
        <f>STDEV(E61:E70)</f>
        <v>0</v>
      </c>
      <c r="D75" s="51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9" t="s">
        <v>33</v>
      </c>
      <c r="C76" s="58" t="e">
        <f>ABS((100*(C74-E59)/E59))</f>
        <v>#DIV/0!</v>
      </c>
      <c r="D76" s="51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10"/>
      <c r="B77" s="19" t="s">
        <v>34</v>
      </c>
      <c r="C77" s="58" t="e">
        <f>ABS((100*C75/C74))</f>
        <v>#DIV/0!</v>
      </c>
      <c r="D77" s="51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0"/>
      <c r="B78" s="18" t="s">
        <v>35</v>
      </c>
      <c r="C78" s="60">
        <v>8</v>
      </c>
      <c r="D78" s="51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9" t="s">
        <v>36</v>
      </c>
      <c r="C79" s="61">
        <v>3</v>
      </c>
      <c r="D79" s="51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37</v>
      </c>
      <c r="C80" s="55" t="e">
        <f>IF(AND(C77&lt;=C79,C76&lt;=C78),"PASS","FAIL")</f>
        <v>#DIV/0!</v>
      </c>
      <c r="D80" s="51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>
        <v>8</v>
      </c>
      <c r="B82" s="74" t="s">
        <v>44</v>
      </c>
      <c r="C82" s="75" t="s">
        <v>45</v>
      </c>
      <c r="D82" s="64"/>
      <c r="E82" s="64"/>
      <c r="F82" s="6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72"/>
      <c r="C83" s="54"/>
      <c r="D83" s="54"/>
      <c r="E83" s="54"/>
      <c r="F83" s="67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73"/>
      <c r="C84" s="69"/>
      <c r="D84" s="69"/>
      <c r="E84" s="69"/>
      <c r="F84" s="70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55" t="s">
        <v>46</v>
      </c>
      <c r="B86" s="56"/>
      <c r="C86" s="51"/>
      <c r="D86" s="14" t="s">
        <v>47</v>
      </c>
      <c r="E86" s="62" t="s">
        <v>48</v>
      </c>
      <c r="F86" s="5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63" t="s">
        <v>49</v>
      </c>
      <c r="B87" s="64"/>
      <c r="C87" s="65"/>
      <c r="D87" s="71" t="s">
        <v>50</v>
      </c>
      <c r="E87" s="63" t="s">
        <v>51</v>
      </c>
      <c r="F87" s="6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66"/>
      <c r="B88" s="54"/>
      <c r="C88" s="67"/>
      <c r="D88" s="72"/>
      <c r="E88" s="66"/>
      <c r="F88" s="67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66"/>
      <c r="B89" s="54"/>
      <c r="C89" s="67"/>
      <c r="D89" s="72"/>
      <c r="E89" s="66"/>
      <c r="F89" s="6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66"/>
      <c r="B90" s="54"/>
      <c r="C90" s="67"/>
      <c r="D90" s="72"/>
      <c r="E90" s="66"/>
      <c r="F90" s="67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66"/>
      <c r="B91" s="54"/>
      <c r="C91" s="67"/>
      <c r="D91" s="72"/>
      <c r="E91" s="66"/>
      <c r="F91" s="67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66"/>
      <c r="B92" s="54"/>
      <c r="C92" s="67"/>
      <c r="D92" s="72"/>
      <c r="E92" s="66"/>
      <c r="F92" s="67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66"/>
      <c r="B93" s="54"/>
      <c r="C93" s="67"/>
      <c r="D93" s="72"/>
      <c r="E93" s="66"/>
      <c r="F93" s="67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66"/>
      <c r="B94" s="54"/>
      <c r="C94" s="67"/>
      <c r="D94" s="72"/>
      <c r="E94" s="66"/>
      <c r="F94" s="67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68"/>
      <c r="B95" s="69"/>
      <c r="C95" s="70"/>
      <c r="D95" s="73"/>
      <c r="E95" s="68"/>
      <c r="F95" s="70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E87:F95"/>
    <mergeCell ref="C77:D77"/>
    <mergeCell ref="C78:D78"/>
    <mergeCell ref="C79:D79"/>
    <mergeCell ref="C80:D80"/>
    <mergeCell ref="C82:F84"/>
    <mergeCell ref="E86:F86"/>
    <mergeCell ref="C74:D74"/>
    <mergeCell ref="C75:D75"/>
    <mergeCell ref="C76:D76"/>
    <mergeCell ref="A86:C86"/>
    <mergeCell ref="A87:C95"/>
    <mergeCell ref="D87:D95"/>
    <mergeCell ref="B82:B84"/>
    <mergeCell ref="C68:D68"/>
    <mergeCell ref="C69:D69"/>
    <mergeCell ref="C70:D70"/>
    <mergeCell ref="C71:D71"/>
    <mergeCell ref="B73:D73"/>
    <mergeCell ref="C63:D63"/>
    <mergeCell ref="C64:D64"/>
    <mergeCell ref="C65:D65"/>
    <mergeCell ref="C66:D66"/>
    <mergeCell ref="C67:D67"/>
    <mergeCell ref="C57:D57"/>
    <mergeCell ref="B59:D59"/>
    <mergeCell ref="C60:D60"/>
    <mergeCell ref="C61:D61"/>
    <mergeCell ref="C62:D62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workbookViewId="0">
      <selection activeCell="C61" sqref="C61:D70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76" t="s">
        <v>1</v>
      </c>
      <c r="D1" s="54"/>
      <c r="E1" s="77" t="s">
        <v>78</v>
      </c>
      <c r="F1" s="51"/>
      <c r="G1" s="3"/>
      <c r="H1" s="3"/>
      <c r="I1" s="3"/>
      <c r="J1" s="3"/>
      <c r="K1" s="3"/>
      <c r="L1" s="78"/>
      <c r="M1" s="5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76" t="s">
        <v>2</v>
      </c>
      <c r="D2" s="54"/>
      <c r="E2" s="77" t="s">
        <v>81</v>
      </c>
      <c r="F2" s="5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76" t="s">
        <v>3</v>
      </c>
      <c r="D3" s="54"/>
      <c r="E3" s="79">
        <v>5000</v>
      </c>
      <c r="F3" s="5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80" t="s">
        <v>5</v>
      </c>
      <c r="D4" s="54"/>
      <c r="E4" s="54"/>
      <c r="F4" s="5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80" t="s">
        <v>52</v>
      </c>
      <c r="D5" s="54"/>
      <c r="E5" s="81">
        <v>21.3</v>
      </c>
      <c r="F5" s="5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82" t="s">
        <v>8</v>
      </c>
      <c r="D6" s="69"/>
      <c r="E6" s="81">
        <v>61.9</v>
      </c>
      <c r="F6" s="5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61">
        <v>22.209499999999998</v>
      </c>
      <c r="D7" s="56"/>
      <c r="E7" s="56"/>
      <c r="F7" s="5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61" t="s">
        <v>79</v>
      </c>
      <c r="D8" s="56"/>
      <c r="E8" s="56"/>
      <c r="F8" s="5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61" t="s">
        <v>80</v>
      </c>
      <c r="D9" s="56"/>
      <c r="E9" s="56"/>
      <c r="F9" s="5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86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6"/>
      <c r="E10" s="56"/>
      <c r="F10" s="5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53"/>
      <c r="B11" s="54"/>
      <c r="C11" s="54"/>
      <c r="D11" s="54"/>
      <c r="E11" s="54"/>
      <c r="F11" s="5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5" t="s">
        <v>14</v>
      </c>
      <c r="C12" s="56"/>
      <c r="D12" s="51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5" t="s">
        <v>16</v>
      </c>
      <c r="D13" s="51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91">
        <v>5009.7</v>
      </c>
      <c r="D14" s="92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91">
        <v>5003.3</v>
      </c>
      <c r="D15" s="92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91">
        <v>5003.8</v>
      </c>
      <c r="D16" s="92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91">
        <v>5001.8</v>
      </c>
      <c r="D17" s="92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91">
        <v>5003.8999999999996</v>
      </c>
      <c r="D18" s="92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91">
        <v>5000.5</v>
      </c>
      <c r="D19" s="92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91">
        <v>5005.3</v>
      </c>
      <c r="D20" s="92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91">
        <v>5004.6000000000004</v>
      </c>
      <c r="D21" s="92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91">
        <v>5009.3999999999996</v>
      </c>
      <c r="D22" s="92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91">
        <v>5007.8</v>
      </c>
      <c r="D23" s="92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7">
        <f>AVERAGE(C14:D23)</f>
        <v>5005.01</v>
      </c>
      <c r="D24" s="51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5" t="s">
        <v>30</v>
      </c>
      <c r="C27" s="56"/>
      <c r="D27" s="5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7">
        <f>E24</f>
        <v>5021.5265330000011</v>
      </c>
      <c r="D28" s="5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7">
        <f>STDEV(E14:E23)</f>
        <v>3.0936258347053909</v>
      </c>
      <c r="D29" s="5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8">
        <f>ABS((100*(C28-E12)/E12))</f>
        <v>0.43053066000002216</v>
      </c>
      <c r="D30" s="5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8">
        <f>ABS((100*C29/C28))</f>
        <v>6.1607278471496434E-2</v>
      </c>
      <c r="D31" s="5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60">
        <v>0.8</v>
      </c>
      <c r="D32" s="5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61">
        <v>0.3</v>
      </c>
      <c r="D33" s="5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5" t="str">
        <f>IF(AND(C31&lt;=C33,C30&lt;=C32),"PASS","FAIL")</f>
        <v>PASS</v>
      </c>
      <c r="D34" s="5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5" t="s">
        <v>14</v>
      </c>
      <c r="C36" s="56"/>
      <c r="D36" s="51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5" t="s">
        <v>16</v>
      </c>
      <c r="D37" s="51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50">
        <v>2501.6999999999998</v>
      </c>
      <c r="D38" s="51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50">
        <v>2508.6</v>
      </c>
      <c r="D39" s="51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50">
        <v>2509.4</v>
      </c>
      <c r="D40" s="51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50">
        <v>2504.3000000000002</v>
      </c>
      <c r="D41" s="51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50">
        <v>2503.5</v>
      </c>
      <c r="D42" s="51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50">
        <v>2508.6</v>
      </c>
      <c r="D43" s="51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50">
        <v>2508.6</v>
      </c>
      <c r="D44" s="51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50">
        <v>2504.6999999999998</v>
      </c>
      <c r="D45" s="51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50">
        <v>2503.5</v>
      </c>
      <c r="D46" s="51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50">
        <v>2503</v>
      </c>
      <c r="D47" s="51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52">
        <f>AVERAGE(C38:D47)</f>
        <v>2505.59</v>
      </c>
      <c r="D48" s="51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53"/>
      <c r="B49" s="54"/>
      <c r="C49" s="54"/>
      <c r="D49" s="54"/>
      <c r="E49" s="54"/>
      <c r="F49" s="5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5" t="s">
        <v>30</v>
      </c>
      <c r="C50" s="56"/>
      <c r="D50" s="5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7">
        <f>E48</f>
        <v>2513.8584470000001</v>
      </c>
      <c r="D51" s="5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5">
        <f>STDEV(E38:E47)</f>
        <v>2.8910402817980909</v>
      </c>
      <c r="D52" s="51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8">
        <f>ABS((100*(C51-E36)/E36))</f>
        <v>0.55433788000000273</v>
      </c>
      <c r="D53" s="51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59">
        <f>ABS((100*C52/C51))</f>
        <v>0.1150040999821694</v>
      </c>
      <c r="D54" s="51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60">
        <v>1.6</v>
      </c>
      <c r="D55" s="51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61">
        <v>0.6</v>
      </c>
      <c r="D56" s="51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5" t="str">
        <f>IF(AND(C54&lt;=C56,C53&lt;=C55),"PASS","FAIL")</f>
        <v>PASS</v>
      </c>
      <c r="D57" s="51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62" t="s">
        <v>42</v>
      </c>
      <c r="C59" s="56"/>
      <c r="D59" s="51"/>
      <c r="E59" s="89">
        <v>500</v>
      </c>
      <c r="F59" s="5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5" t="s">
        <v>16</v>
      </c>
      <c r="D60" s="51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50">
        <v>505.27</v>
      </c>
      <c r="D61" s="51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50">
        <v>504.79</v>
      </c>
      <c r="D62" s="51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50">
        <v>507</v>
      </c>
      <c r="D63" s="51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50">
        <v>507.71</v>
      </c>
      <c r="D64" s="51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50">
        <v>508.69</v>
      </c>
      <c r="D65" s="51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50">
        <v>503.34</v>
      </c>
      <c r="D66" s="51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50">
        <v>506.26</v>
      </c>
      <c r="D67" s="51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50">
        <v>505.83</v>
      </c>
      <c r="D68" s="51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50">
        <v>507.32</v>
      </c>
      <c r="D69" s="51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50">
        <v>507.71</v>
      </c>
      <c r="D70" s="51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52">
        <f>AVERAGE(C61:D70)</f>
        <v>506.392</v>
      </c>
      <c r="D71" s="51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54</v>
      </c>
      <c r="B73" s="55" t="s">
        <v>55</v>
      </c>
      <c r="C73" s="56"/>
      <c r="D73" s="51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>
      <c r="A74" s="10"/>
      <c r="B74" s="34" t="s">
        <v>56</v>
      </c>
      <c r="C74" s="90"/>
      <c r="D74" s="51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57</v>
      </c>
      <c r="C75" s="87"/>
      <c r="D75" s="51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8" t="s">
        <v>58</v>
      </c>
      <c r="C76" s="57">
        <f>C75*C10</f>
        <v>0</v>
      </c>
      <c r="D76" s="51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>
      <c r="A77" s="10"/>
      <c r="B77" s="19" t="s">
        <v>59</v>
      </c>
      <c r="C77" s="57">
        <f>ABS(E70-C76)/10</f>
        <v>50.938544300000004</v>
      </c>
      <c r="D77" s="51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" t="s">
        <v>60</v>
      </c>
      <c r="B78" s="55" t="s">
        <v>30</v>
      </c>
      <c r="C78" s="56"/>
      <c r="D78" s="51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8" t="s">
        <v>31</v>
      </c>
      <c r="C79" s="57">
        <f>F71</f>
        <v>559.00163790000011</v>
      </c>
      <c r="D79" s="51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40</v>
      </c>
      <c r="C80" s="57">
        <f>STDEV(F61:F70)</f>
        <v>1.6198163793828375</v>
      </c>
      <c r="D80" s="51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10"/>
      <c r="B81" s="19" t="s">
        <v>33</v>
      </c>
      <c r="C81" s="58">
        <f>ABS((100*(C79-E59)/E59))</f>
        <v>11.800327580000021</v>
      </c>
      <c r="D81" s="51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/>
      <c r="B82" s="19" t="s">
        <v>34</v>
      </c>
      <c r="C82" s="58">
        <f>ABS((100*C80/C79))</f>
        <v>0.28976952294236508</v>
      </c>
      <c r="D82" s="51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18" t="s">
        <v>35</v>
      </c>
      <c r="C83" s="60">
        <v>8</v>
      </c>
      <c r="D83" s="51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19" t="s">
        <v>36</v>
      </c>
      <c r="C84" s="61">
        <v>3</v>
      </c>
      <c r="D84" s="51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18" t="s">
        <v>37</v>
      </c>
      <c r="C85" s="55" t="str">
        <f>IF(AND(C82&lt;=C84,C81&lt;=C83),"PASS","FAIL")</f>
        <v>FAIL</v>
      </c>
      <c r="D85" s="51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10">
        <v>8</v>
      </c>
      <c r="B87" s="74" t="s">
        <v>44</v>
      </c>
      <c r="C87" s="75" t="s">
        <v>61</v>
      </c>
      <c r="D87" s="64"/>
      <c r="E87" s="64"/>
      <c r="F87" s="6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10"/>
      <c r="B88" s="72"/>
      <c r="C88" s="54"/>
      <c r="D88" s="54"/>
      <c r="E88" s="54"/>
      <c r="F88" s="67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10"/>
      <c r="B89" s="73"/>
      <c r="C89" s="69"/>
      <c r="D89" s="69"/>
      <c r="E89" s="69"/>
      <c r="F89" s="70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>
      <c r="A91" s="55" t="s">
        <v>46</v>
      </c>
      <c r="B91" s="56"/>
      <c r="C91" s="51"/>
      <c r="D91" s="14" t="s">
        <v>47</v>
      </c>
      <c r="E91" s="62" t="s">
        <v>48</v>
      </c>
      <c r="F91" s="5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>
      <c r="A92" s="63" t="s">
        <v>49</v>
      </c>
      <c r="B92" s="64"/>
      <c r="C92" s="65"/>
      <c r="D92" s="71" t="s">
        <v>50</v>
      </c>
      <c r="E92" s="63" t="s">
        <v>51</v>
      </c>
      <c r="F92" s="6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>
      <c r="A93" s="66"/>
      <c r="B93" s="54"/>
      <c r="C93" s="67"/>
      <c r="D93" s="72"/>
      <c r="E93" s="66"/>
      <c r="F93" s="67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>
      <c r="A94" s="66"/>
      <c r="B94" s="54"/>
      <c r="C94" s="67"/>
      <c r="D94" s="72"/>
      <c r="E94" s="66"/>
      <c r="F94" s="67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>
      <c r="A95" s="66"/>
      <c r="B95" s="54"/>
      <c r="C95" s="67"/>
      <c r="D95" s="72"/>
      <c r="E95" s="66"/>
      <c r="F95" s="6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>
      <c r="A96" s="66"/>
      <c r="B96" s="54"/>
      <c r="C96" s="67"/>
      <c r="D96" s="72"/>
      <c r="E96" s="66"/>
      <c r="F96" s="67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>
      <c r="A97" s="66"/>
      <c r="B97" s="54"/>
      <c r="C97" s="67"/>
      <c r="D97" s="72"/>
      <c r="E97" s="66"/>
      <c r="F97" s="67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>
      <c r="A98" s="66"/>
      <c r="B98" s="54"/>
      <c r="C98" s="67"/>
      <c r="D98" s="72"/>
      <c r="E98" s="66"/>
      <c r="F98" s="67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>
      <c r="A99" s="66"/>
      <c r="B99" s="54"/>
      <c r="C99" s="67"/>
      <c r="D99" s="72"/>
      <c r="E99" s="66"/>
      <c r="F99" s="67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>
      <c r="A100" s="68"/>
      <c r="B100" s="69"/>
      <c r="C100" s="70"/>
      <c r="D100" s="73"/>
      <c r="E100" s="68"/>
      <c r="F100" s="70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B78:D78"/>
    <mergeCell ref="C79:D79"/>
    <mergeCell ref="C80:D80"/>
    <mergeCell ref="C81:D81"/>
    <mergeCell ref="C82:D82"/>
    <mergeCell ref="B73:D73"/>
    <mergeCell ref="C74:D74"/>
    <mergeCell ref="C75:D75"/>
    <mergeCell ref="C76:D76"/>
    <mergeCell ref="C77:D77"/>
    <mergeCell ref="C67:D67"/>
    <mergeCell ref="C68:D68"/>
    <mergeCell ref="C69:D69"/>
    <mergeCell ref="C70:D70"/>
    <mergeCell ref="C71:D71"/>
    <mergeCell ref="C62:D62"/>
    <mergeCell ref="C63:D63"/>
    <mergeCell ref="C64:D64"/>
    <mergeCell ref="C65:D65"/>
    <mergeCell ref="C66:D66"/>
    <mergeCell ref="C57:D57"/>
    <mergeCell ref="B59:D59"/>
    <mergeCell ref="E59:F59"/>
    <mergeCell ref="C60:D60"/>
    <mergeCell ref="C61:D61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>
      <c r="A1" s="35" t="s">
        <v>62</v>
      </c>
      <c r="B1" s="36" t="s">
        <v>63</v>
      </c>
      <c r="C1" s="93"/>
      <c r="D1" s="36" t="s">
        <v>62</v>
      </c>
      <c r="E1" s="36" t="s">
        <v>63</v>
      </c>
    </row>
    <row r="2" spans="1:5" ht="17.25">
      <c r="A2" s="37" t="s">
        <v>64</v>
      </c>
      <c r="B2" s="38" t="s">
        <v>65</v>
      </c>
      <c r="C2" s="94"/>
      <c r="D2" s="38" t="s">
        <v>66</v>
      </c>
      <c r="E2" s="38" t="s">
        <v>65</v>
      </c>
    </row>
    <row r="3" spans="1:5">
      <c r="A3" s="39">
        <v>15</v>
      </c>
      <c r="B3" s="40">
        <v>1.002</v>
      </c>
      <c r="C3" s="94"/>
      <c r="D3" s="40">
        <v>23</v>
      </c>
      <c r="E3" s="40">
        <v>1.0035000000000001</v>
      </c>
    </row>
    <row r="4" spans="1:5">
      <c r="A4" s="39">
        <v>15.5</v>
      </c>
      <c r="B4" s="40">
        <v>1.002</v>
      </c>
      <c r="C4" s="94"/>
      <c r="D4" s="40">
        <v>23.5</v>
      </c>
      <c r="E4" s="40">
        <v>1.0036</v>
      </c>
    </row>
    <row r="5" spans="1:5">
      <c r="A5" s="39">
        <v>16</v>
      </c>
      <c r="B5" s="40">
        <v>1.0021</v>
      </c>
      <c r="C5" s="94"/>
      <c r="D5" s="40">
        <v>24</v>
      </c>
      <c r="E5" s="40">
        <v>1.0038</v>
      </c>
    </row>
    <row r="6" spans="1:5">
      <c r="A6" s="39">
        <v>16.5</v>
      </c>
      <c r="B6" s="40">
        <v>1.0022</v>
      </c>
      <c r="C6" s="94"/>
      <c r="D6" s="40">
        <v>24.5</v>
      </c>
      <c r="E6" s="40">
        <v>1.0039</v>
      </c>
    </row>
    <row r="7" spans="1:5">
      <c r="A7" s="39">
        <v>17</v>
      </c>
      <c r="B7" s="40">
        <v>1.0023</v>
      </c>
      <c r="C7" s="94"/>
      <c r="D7" s="40">
        <v>25</v>
      </c>
      <c r="E7" s="40">
        <v>1.004</v>
      </c>
    </row>
    <row r="8" spans="1:5">
      <c r="A8" s="39">
        <v>17.5</v>
      </c>
      <c r="B8" s="40">
        <v>1.0024</v>
      </c>
      <c r="C8" s="94"/>
      <c r="D8" s="40">
        <v>25.5</v>
      </c>
      <c r="E8" s="40">
        <v>1.0041</v>
      </c>
    </row>
    <row r="9" spans="1:5">
      <c r="A9" s="39">
        <v>18</v>
      </c>
      <c r="B9" s="40">
        <v>1.0024999999999999</v>
      </c>
      <c r="C9" s="94"/>
      <c r="D9" s="40">
        <v>26</v>
      </c>
      <c r="E9" s="40">
        <v>1.0043</v>
      </c>
    </row>
    <row r="10" spans="1:5">
      <c r="A10" s="39">
        <v>18.5</v>
      </c>
      <c r="B10" s="40">
        <v>1.0025999999999999</v>
      </c>
      <c r="C10" s="94"/>
      <c r="D10" s="40">
        <v>26.5</v>
      </c>
      <c r="E10" s="40">
        <v>1.0044</v>
      </c>
    </row>
    <row r="11" spans="1:5">
      <c r="A11" s="39">
        <v>19</v>
      </c>
      <c r="B11" s="40">
        <v>1.0026999999999999</v>
      </c>
      <c r="C11" s="94"/>
      <c r="D11" s="40">
        <v>27</v>
      </c>
      <c r="E11" s="40">
        <v>1.0044999999999999</v>
      </c>
    </row>
    <row r="12" spans="1:5">
      <c r="A12" s="39">
        <v>19.5</v>
      </c>
      <c r="B12" s="40">
        <v>1.0027999999999999</v>
      </c>
      <c r="C12" s="94"/>
      <c r="D12" s="40">
        <v>27.5</v>
      </c>
      <c r="E12" s="40">
        <v>1.0046999999999999</v>
      </c>
    </row>
    <row r="13" spans="1:5">
      <c r="A13" s="39">
        <v>20</v>
      </c>
      <c r="B13" s="40">
        <v>1.0028999999999999</v>
      </c>
      <c r="C13" s="94"/>
      <c r="D13" s="40">
        <v>28</v>
      </c>
      <c r="E13" s="40">
        <v>1.0047999999999999</v>
      </c>
    </row>
    <row r="14" spans="1:5">
      <c r="A14" s="39">
        <v>20.5</v>
      </c>
      <c r="B14" s="40">
        <v>1.0029999999999999</v>
      </c>
      <c r="C14" s="94"/>
      <c r="D14" s="40">
        <v>28.5</v>
      </c>
      <c r="E14" s="40">
        <v>1.0049999999999999</v>
      </c>
    </row>
    <row r="15" spans="1:5">
      <c r="A15" s="39">
        <v>21</v>
      </c>
      <c r="B15" s="40">
        <v>1.0031000000000001</v>
      </c>
      <c r="C15" s="94"/>
      <c r="D15" s="40">
        <v>29</v>
      </c>
      <c r="E15" s="40">
        <v>1.0051000000000001</v>
      </c>
    </row>
    <row r="16" spans="1:5">
      <c r="A16" s="39">
        <v>21.5</v>
      </c>
      <c r="B16" s="40">
        <v>1.0032000000000001</v>
      </c>
      <c r="C16" s="94"/>
      <c r="D16" s="40">
        <v>29.5</v>
      </c>
      <c r="E16" s="40">
        <v>1.0052000000000001</v>
      </c>
    </row>
    <row r="17" spans="1:5">
      <c r="A17" s="39">
        <v>22</v>
      </c>
      <c r="B17" s="40">
        <v>1.0033000000000001</v>
      </c>
      <c r="C17" s="94"/>
      <c r="D17" s="40">
        <v>30</v>
      </c>
      <c r="E17" s="40">
        <v>1.0054000000000001</v>
      </c>
    </row>
    <row r="18" spans="1:5">
      <c r="A18" s="39">
        <v>22.5</v>
      </c>
      <c r="B18" s="40">
        <v>1.0034000000000001</v>
      </c>
      <c r="C18" s="94"/>
      <c r="D18" s="95"/>
      <c r="E18" s="96"/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>
      <c r="B2" s="41" t="s">
        <v>67</v>
      </c>
    </row>
    <row r="16" spans="2:5">
      <c r="B16" s="97" t="s">
        <v>68</v>
      </c>
      <c r="C16" s="54"/>
      <c r="D16" s="43"/>
      <c r="E16" s="44" t="s">
        <v>69</v>
      </c>
    </row>
    <row r="17" spans="2:5">
      <c r="B17" s="42"/>
      <c r="C17" s="42"/>
      <c r="D17" s="45"/>
    </row>
    <row r="18" spans="2:5">
      <c r="B18" s="97" t="s">
        <v>70</v>
      </c>
      <c r="C18" s="54"/>
      <c r="D18" s="43"/>
      <c r="E18" s="44" t="s">
        <v>69</v>
      </c>
    </row>
    <row r="19" spans="2:5">
      <c r="B19" s="42"/>
      <c r="C19" s="42"/>
      <c r="D19" s="45"/>
    </row>
    <row r="20" spans="2:5">
      <c r="B20" s="97" t="s">
        <v>71</v>
      </c>
      <c r="C20" s="54"/>
      <c r="D20" s="46"/>
      <c r="E20" s="41" t="s">
        <v>72</v>
      </c>
    </row>
    <row r="21" spans="2:5" ht="15.75" customHeight="1">
      <c r="B21" s="97" t="s">
        <v>73</v>
      </c>
      <c r="C21" s="54"/>
    </row>
    <row r="22" spans="2:5" ht="15.75" customHeight="1"/>
    <row r="23" spans="2:5" ht="15.75" customHeight="1">
      <c r="B23" s="97" t="s">
        <v>74</v>
      </c>
      <c r="C23" s="54"/>
      <c r="D23" s="47" t="e">
        <f>D16/D18*D20</f>
        <v>#DIV/0!</v>
      </c>
      <c r="E23" s="41" t="s">
        <v>72</v>
      </c>
    </row>
    <row r="24" spans="2:5" ht="15.75" customHeight="1">
      <c r="B24" s="97" t="s">
        <v>75</v>
      </c>
      <c r="C24" s="54"/>
    </row>
    <row r="25" spans="2:5" ht="15.75" customHeight="1">
      <c r="B25" s="97" t="s">
        <v>73</v>
      </c>
      <c r="C25" s="54"/>
    </row>
    <row r="26" spans="2:5" ht="15.75" customHeight="1"/>
    <row r="27" spans="2:5" ht="15.75" customHeight="1"/>
    <row r="28" spans="2:5" ht="15.75" customHeight="1">
      <c r="B28" s="44" t="s">
        <v>76</v>
      </c>
    </row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Gunasama NPRA</cp:lastModifiedBy>
  <cp:lastPrinted>2024-10-02T05:48:27Z</cp:lastPrinted>
  <dcterms:created xsi:type="dcterms:W3CDTF">2024-07-31T04:41:53Z</dcterms:created>
  <dcterms:modified xsi:type="dcterms:W3CDTF">2024-10-02T06:36:33Z</dcterms:modified>
</cp:coreProperties>
</file>