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13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drawings/drawing14.xml" ContentType="application/vnd.openxmlformats-officedocument.drawing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drawings/drawing15.xml" ContentType="application/vnd.openxmlformats-officedocument.drawing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Report\Digestion\Gerhadt\IQC LIQ 141024\"/>
    </mc:Choice>
  </mc:AlternateContent>
  <xr:revisionPtr revIDLastSave="0" documentId="13_ncr:1_{63DF87B1-2B3C-4039-80CB-2F1409B8FFE8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FormGerhadt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  <sheet name="SAMPEL 13" sheetId="25" r:id="rId14"/>
    <sheet name="SAMPEL 14)" sheetId="29" r:id="rId15"/>
    <sheet name="SAMPEL 15" sheetId="27" r:id="rId16"/>
  </sheets>
  <calcPr calcId="191029"/>
</workbook>
</file>

<file path=xl/calcChain.xml><?xml version="1.0" encoding="utf-8"?>
<calcChain xmlns="http://schemas.openxmlformats.org/spreadsheetml/2006/main">
  <c r="E4" i="27" l="1"/>
  <c r="E4" i="29"/>
  <c r="E4" i="25"/>
  <c r="E4" i="24"/>
  <c r="E4" i="23"/>
  <c r="E4" i="22"/>
  <c r="E4" i="21"/>
  <c r="E4" i="20"/>
  <c r="E4" i="19"/>
  <c r="E4" i="18"/>
  <c r="E4" i="17"/>
  <c r="E4" i="16"/>
  <c r="E4" i="15"/>
  <c r="E4" i="14"/>
  <c r="E4" i="13"/>
  <c r="F5" i="7" l="1"/>
  <c r="F3" i="7"/>
  <c r="F2" i="7"/>
  <c r="F8" i="7"/>
  <c r="F20" i="7" l="1"/>
  <c r="F21" i="7"/>
  <c r="F22" i="7"/>
  <c r="D28" i="7" l="1"/>
  <c r="D29" i="7"/>
  <c r="H7" i="7" l="1"/>
  <c r="H6" i="7"/>
  <c r="H5" i="7"/>
  <c r="H8" i="7" s="1"/>
  <c r="H3" i="7"/>
  <c r="H10" i="7" l="1"/>
  <c r="H9" i="7"/>
  <c r="H12" i="7"/>
  <c r="H11" i="7"/>
  <c r="H14" i="7" s="1"/>
  <c r="H17" i="7" s="1"/>
  <c r="H13" i="7"/>
  <c r="H19" i="7" l="1"/>
  <c r="H18" i="7"/>
  <c r="H15" i="7"/>
  <c r="H16" i="7"/>
  <c r="H20" i="7"/>
  <c r="H21" i="7"/>
  <c r="H22" i="7"/>
  <c r="D3" i="27" l="1"/>
  <c r="D3" i="29"/>
  <c r="D3" i="25"/>
  <c r="D2" i="27"/>
  <c r="D2" i="29"/>
  <c r="D29" i="29"/>
  <c r="A29" i="29"/>
  <c r="F9" i="29"/>
  <c r="F8" i="29"/>
  <c r="F7" i="29"/>
  <c r="E5" i="29"/>
  <c r="C8" i="29" s="1"/>
  <c r="D2" i="25"/>
  <c r="D29" i="27"/>
  <c r="A29" i="27"/>
  <c r="F9" i="27"/>
  <c r="F8" i="27"/>
  <c r="F7" i="27"/>
  <c r="E5" i="27"/>
  <c r="C8" i="27" s="1"/>
  <c r="D29" i="25"/>
  <c r="A29" i="25"/>
  <c r="F9" i="25"/>
  <c r="F8" i="25"/>
  <c r="F7" i="25"/>
  <c r="E5" i="25"/>
  <c r="C8" i="25" s="1"/>
  <c r="J22" i="7"/>
  <c r="H17" i="27" s="1"/>
  <c r="J21" i="7"/>
  <c r="H17" i="29" s="1"/>
  <c r="J20" i="7"/>
  <c r="H17" i="25" s="1"/>
  <c r="J8" i="7" l="1"/>
  <c r="D3" i="24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F8" i="24"/>
  <c r="F7" i="24"/>
  <c r="E5" i="24"/>
  <c r="C8" i="24" s="1"/>
  <c r="D2" i="13"/>
  <c r="J10" i="7" l="1"/>
  <c r="H17" i="15" s="1"/>
  <c r="J11" i="7"/>
  <c r="H17" i="16" s="1"/>
  <c r="J12" i="7"/>
  <c r="H17" i="17" s="1"/>
  <c r="J13" i="7"/>
  <c r="H17" i="18" s="1"/>
  <c r="J14" i="7"/>
  <c r="H17" i="19" s="1"/>
  <c r="J15" i="7"/>
  <c r="H17" i="20" s="1"/>
  <c r="J16" i="7"/>
  <c r="H17" i="21" s="1"/>
  <c r="J17" i="7"/>
  <c r="H17" i="22" s="1"/>
  <c r="J18" i="7"/>
  <c r="H17" i="23" s="1"/>
  <c r="J19" i="7"/>
  <c r="H17" i="24" s="1"/>
  <c r="J9" i="7"/>
  <c r="H17" i="14" s="1"/>
  <c r="J5" i="7"/>
  <c r="D29" i="23"/>
  <c r="A29" i="23"/>
  <c r="F9" i="23"/>
  <c r="F8" i="23"/>
  <c r="F7" i="23"/>
  <c r="E5" i="23"/>
  <c r="C8" i="23" s="1"/>
  <c r="D29" i="22"/>
  <c r="A29" i="22"/>
  <c r="F9" i="22"/>
  <c r="F8" i="22"/>
  <c r="F7" i="22"/>
  <c r="E5" i="22"/>
  <c r="C8" i="22" s="1"/>
  <c r="D29" i="21"/>
  <c r="A29" i="21"/>
  <c r="F9" i="21"/>
  <c r="F8" i="21"/>
  <c r="F7" i="21"/>
  <c r="E5" i="21"/>
  <c r="C8" i="21" s="1"/>
  <c r="D29" i="20"/>
  <c r="A29" i="20"/>
  <c r="F9" i="20"/>
  <c r="F8" i="20"/>
  <c r="F7" i="20"/>
  <c r="E5" i="20"/>
  <c r="C8" i="20" s="1"/>
  <c r="D29" i="19"/>
  <c r="A29" i="19"/>
  <c r="F9" i="19"/>
  <c r="F8" i="19"/>
  <c r="F7" i="19"/>
  <c r="E5" i="19"/>
  <c r="C8" i="19" s="1"/>
  <c r="D29" i="18"/>
  <c r="A29" i="18"/>
  <c r="F9" i="18"/>
  <c r="F8" i="18"/>
  <c r="F7" i="18"/>
  <c r="E5" i="18"/>
  <c r="C8" i="18" s="1"/>
  <c r="D29" i="17"/>
  <c r="A29" i="17"/>
  <c r="F9" i="17"/>
  <c r="F8" i="17"/>
  <c r="F7" i="17"/>
  <c r="E5" i="17"/>
  <c r="C8" i="17" s="1"/>
  <c r="D29" i="16"/>
  <c r="A29" i="16"/>
  <c r="F9" i="16"/>
  <c r="F8" i="16"/>
  <c r="F7" i="16"/>
  <c r="E5" i="16"/>
  <c r="C8" i="16" s="1"/>
  <c r="D29" i="15"/>
  <c r="A29" i="15"/>
  <c r="F9" i="15"/>
  <c r="F8" i="15"/>
  <c r="F7" i="15"/>
  <c r="E5" i="15"/>
  <c r="C8" i="15" s="1"/>
  <c r="D29" i="14"/>
  <c r="A29" i="14"/>
  <c r="F9" i="14"/>
  <c r="F8" i="14"/>
  <c r="F7" i="14"/>
  <c r="E5" i="14"/>
  <c r="C8" i="14" s="1"/>
  <c r="D29" i="13"/>
  <c r="A29" i="13"/>
  <c r="F9" i="13"/>
  <c r="F8" i="13"/>
  <c r="F7" i="13"/>
  <c r="E5" i="13"/>
  <c r="C8" i="13" s="1"/>
  <c r="D3" i="13"/>
  <c r="H17" i="13" l="1"/>
  <c r="E32" i="7" l="1"/>
  <c r="D32" i="7"/>
  <c r="F32" i="7"/>
  <c r="D30" i="7"/>
  <c r="G32" i="7"/>
  <c r="C32" i="7" l="1"/>
  <c r="F19" i="7"/>
  <c r="F18" i="7" l="1"/>
  <c r="F17" i="7"/>
  <c r="F16" i="7"/>
  <c r="F15" i="7"/>
  <c r="F14" i="7"/>
  <c r="F13" i="7"/>
  <c r="F12" i="7"/>
  <c r="F11" i="7"/>
  <c r="F10" i="7"/>
  <c r="F9" i="7"/>
  <c r="G7" i="25" l="1"/>
  <c r="G7" i="29"/>
  <c r="G7" i="27"/>
  <c r="G8" i="25"/>
  <c r="G8" i="29"/>
  <c r="G8" i="27"/>
  <c r="G9" i="29"/>
  <c r="G9" i="25"/>
  <c r="G9" i="27"/>
  <c r="G7" i="24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<sst xmlns="http://schemas.openxmlformats.org/spreadsheetml/2006/main" count="984" uniqueCount="109">
  <si>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</si>
  <si>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</si>
  <si>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</si>
  <si>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</si>
  <si>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</si>
  <si>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</si>
  <si>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</si>
  <si>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</si>
  <si>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</si>
  <si>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</si>
  <si>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</si>
  <si>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</si>
  <si>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</si>
  <si>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</si>
  <si>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</si>
  <si>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</si>
  <si>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</si>
  <si>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</si>
  <si>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</si>
  <si>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</si>
  <si>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</si>
  <si>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</si>
  <si>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</si>
  <si>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</si>
  <si>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</si>
  <si>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</si>
  <si>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</si>
  <si>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</si>
  <si>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</si>
  <si>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</si>
  <si>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</si>
  <si>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</si>
  <si>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</si>
  <si>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</si>
  <si>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</si>
  <si>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</si>
  <si>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</si>
  <si>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</si>
  <si>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</si>
  <si>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</si>
  <si>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</si>
  <si>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</si>
  <si>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</si>
  <si>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</si>
  <si>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</si>
  <si>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</si>
  <si>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</si>
  <si>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</si>
  <si>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</si>
  <si>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</si>
  <si>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</si>
  <si>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</si>
  <si>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</si>
  <si>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</si>
  <si>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</si>
  <si>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</si>
  <si>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</si>
  <si>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</si>
  <si>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</si>
  <si>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</si>
  <si>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</si>
  <si>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</si>
  <si>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</si>
  <si>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</si>
  <si>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</si>
  <si>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</si>
  <si>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</si>
  <si>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</si>
  <si>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</si>
  <si>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</si>
  <si>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</si>
  <si>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</si>
  <si>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</si>
  <si>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</si>
  <si>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Content of elements spiked (µg) (Gerhadt)</t>
  </si>
  <si>
    <t>Content of elements spiked in IQC sample (µg/g)  [content of elements spiked ÷ sample weight]</t>
  </si>
  <si>
    <t>Sampel 13</t>
  </si>
  <si>
    <t>Sampel 14</t>
  </si>
  <si>
    <t>Sampel 15</t>
  </si>
  <si>
    <t>Sila masukkan RB GH A</t>
  </si>
  <si>
    <t>Sila masukkan RB GH B</t>
  </si>
  <si>
    <t>RB ID. Contoh: RB GH A &amp; B</t>
  </si>
  <si>
    <t>RB GH A 141024</t>
  </si>
  <si>
    <t>RB GH B 141024</t>
  </si>
  <si>
    <t>RB GH A &amp; B 141024</t>
  </si>
  <si>
    <t>IQC LIQ BLK 141024</t>
  </si>
  <si>
    <t>IQC LIQ 1 141024</t>
  </si>
  <si>
    <t>GH1</t>
  </si>
  <si>
    <t>NA</t>
  </si>
  <si>
    <t>CECAIR</t>
  </si>
  <si>
    <t>IQC LIQ 2 141024</t>
  </si>
  <si>
    <t>IQC LIQ 3 141024</t>
  </si>
  <si>
    <t>IQC LIQ 4 141024</t>
  </si>
  <si>
    <t>IQC LIQ 5 141024</t>
  </si>
  <si>
    <t>IQC LIQ 6 141024</t>
  </si>
  <si>
    <t>IQC LIQ 7 141024</t>
  </si>
  <si>
    <t>IQC LIQ 8 141024</t>
  </si>
  <si>
    <t>IQC LIQ 9 141024</t>
  </si>
  <si>
    <t>IQC LIQ 10 141024</t>
  </si>
  <si>
    <t>IQC LIQ 11 141024</t>
  </si>
  <si>
    <t>IQC LIQ 12 141024</t>
  </si>
  <si>
    <t>IQC LIQ 13 141024</t>
  </si>
  <si>
    <t>IQC LIQ 14 141024</t>
  </si>
  <si>
    <t>IQC LIQ 15 141024</t>
  </si>
  <si>
    <t>PERMIT     AMIR</t>
  </si>
  <si>
    <t>IQC LIQ 141024</t>
  </si>
  <si>
    <t>151024</t>
  </si>
  <si>
    <t>YA</t>
  </si>
  <si>
    <t>TIDAK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</si>
</sst>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top"/>
    </xf>
    <xf numFmtId="167" fontId="24" fillId="3" borderId="36" xfId="0" applyNumberFormat="1" applyFont="1" applyFill="1" applyBorder="1" applyAlignment="1"/>
    <xf numFmtId="0" fontId="24" fillId="3" borderId="9" xfId="0" applyFont="1" applyFill="1" applyBorder="1" applyAlignment="1">
      <alignment horizontal="center" vertical="top"/>
    </xf>
    <xf numFmtId="0" fontId="24" fillId="3" borderId="36" xfId="0" applyFont="1" applyFill="1" applyBorder="1" applyAlignment="1">
      <alignment horizontal="center" vertical="top"/>
    </xf>
    <xf numFmtId="0" fontId="21" fillId="0" borderId="0" xfId="0" applyFont="1" applyAlignment="1">
      <alignment vertical="top"/>
    </xf>
    <xf numFmtId="0" fontId="0" fillId="4" borderId="36" xfId="0" applyFont="1" applyFill="1" applyBorder="1" applyAlignment="1">
      <alignment horizontal="center"/>
    </xf>
    <xf numFmtId="0" fontId="24" fillId="3" borderId="36" xfId="0" applyFont="1" applyFill="1" applyBorder="1" applyAlignment="1">
      <alignment horizontal="center"/>
    </xf>
    <xf numFmtId="49" fontId="9" fillId="0" borderId="36" xfId="0" applyNumberFormat="1" applyFont="1" applyBorder="1" applyAlignment="1"/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FormGerhadt!$C$32" lockText="1" noThreeD="1"/>
</file>

<file path=xl/ctrlProps/ctrlProp10.xml><?xml version="1.0" encoding="utf-8"?>
<formControlPr xmlns="http://schemas.microsoft.com/office/spreadsheetml/2009/9/main" objectType="CheckBox" checked="Checked" fmlaLink="FormGerhadt!$F$32" lockText="1" noThreeD="1"/>
</file>

<file path=xl/ctrlProps/ctrlProp100.xml><?xml version="1.0" encoding="utf-8"?>
<formControlPr xmlns="http://schemas.microsoft.com/office/spreadsheetml/2009/9/main" objectType="CheckBox" fmlaLink="FormGerhadt!$D$32" lockText="1" noThreeD="1"/>
</file>

<file path=xl/ctrlProps/ctrlProp101.xml><?xml version="1.0" encoding="utf-8"?>
<formControlPr xmlns="http://schemas.microsoft.com/office/spreadsheetml/2009/9/main" objectType="CheckBox" checked="Checked" fmlaLink="FormGerhadt!$F$32" lockText="1" noThreeD="1"/>
</file>

<file path=xl/ctrlProps/ctrlProp102.xml><?xml version="1.0" encoding="utf-8"?>
<formControlPr xmlns="http://schemas.microsoft.com/office/spreadsheetml/2009/9/main" objectType="CheckBox" checked="Checked" fmlaLink="FormGerhadt!$D$29" lockText="1" noThreeD="1"/>
</file>

<file path=xl/ctrlProps/ctrlProp103.xml><?xml version="1.0" encoding="utf-8"?>
<formControlPr xmlns="http://schemas.microsoft.com/office/spreadsheetml/2009/9/main" objectType="CheckBox" checked="Checked" fmlaLink="FormGerhadt!$D$28" lockText="1" noThreeD="1"/>
</file>

<file path=xl/ctrlProps/ctrlProp104.xml><?xml version="1.0" encoding="utf-8"?>
<formControlPr xmlns="http://schemas.microsoft.com/office/spreadsheetml/2009/9/main" objectType="CheckBox" fmlaLink="FormGerhadt!$D$30" lockText="1" noThreeD="1"/>
</file>

<file path=xl/ctrlProps/ctrlProp105.xml><?xml version="1.0" encoding="utf-8"?>
<formControlPr xmlns="http://schemas.microsoft.com/office/spreadsheetml/2009/9/main" objectType="CheckBox" fmlaLink="FormGerhadt!$E$32" lockText="1" noThreeD="1"/>
</file>

<file path=xl/ctrlProps/ctrlProp11.xml><?xml version="1.0" encoding="utf-8"?>
<formControlPr xmlns="http://schemas.microsoft.com/office/spreadsheetml/2009/9/main" objectType="CheckBox" checked="Checked" fmlaLink="FormGerhadt!$D$29" lockText="1" noThreeD="1"/>
</file>

<file path=xl/ctrlProps/ctrlProp12.xml><?xml version="1.0" encoding="utf-8"?>
<formControlPr xmlns="http://schemas.microsoft.com/office/spreadsheetml/2009/9/main" objectType="CheckBox" checked="Checked" fmlaLink="FormGerhadt!$D$28" lockText="1" noThreeD="1"/>
</file>

<file path=xl/ctrlProps/ctrlProp13.xml><?xml version="1.0" encoding="utf-8"?>
<formControlPr xmlns="http://schemas.microsoft.com/office/spreadsheetml/2009/9/main" objectType="CheckBox" fmlaLink="FormGerhadt!$D$30" lockText="1" noThreeD="1"/>
</file>

<file path=xl/ctrlProps/ctrlProp14.xml><?xml version="1.0" encoding="utf-8"?>
<formControlPr xmlns="http://schemas.microsoft.com/office/spreadsheetml/2009/9/main" objectType="CheckBox" fmlaLink="FormGerhadt!$E$32" lockText="1" noThreeD="1"/>
</file>

<file path=xl/ctrlProps/ctrlProp15.xml><?xml version="1.0" encoding="utf-8"?>
<formControlPr xmlns="http://schemas.microsoft.com/office/spreadsheetml/2009/9/main" objectType="CheckBox" fmlaLink="FormGerhadt!$C$32" lockText="1" noThreeD="1"/>
</file>

<file path=xl/ctrlProps/ctrlProp16.xml><?xml version="1.0" encoding="utf-8"?>
<formControlPr xmlns="http://schemas.microsoft.com/office/spreadsheetml/2009/9/main" objectType="CheckBox" fmlaLink="FormGerhadt!$D$32" lockText="1" noThreeD="1"/>
</file>

<file path=xl/ctrlProps/ctrlProp17.xml><?xml version="1.0" encoding="utf-8"?>
<formControlPr xmlns="http://schemas.microsoft.com/office/spreadsheetml/2009/9/main" objectType="CheckBox" checked="Checked" fmlaLink="FormGerhadt!$F$32" lockText="1" noThreeD="1"/>
</file>

<file path=xl/ctrlProps/ctrlProp18.xml><?xml version="1.0" encoding="utf-8"?>
<formControlPr xmlns="http://schemas.microsoft.com/office/spreadsheetml/2009/9/main" objectType="CheckBox" checked="Checked" fmlaLink="FormGerhadt!$D$29" lockText="1" noThreeD="1"/>
</file>

<file path=xl/ctrlProps/ctrlProp19.xml><?xml version="1.0" encoding="utf-8"?>
<formControlPr xmlns="http://schemas.microsoft.com/office/spreadsheetml/2009/9/main" objectType="CheckBox" checked="Checked" fmlaLink="FormGerhadt!$D$28" lockText="1" noThreeD="1"/>
</file>

<file path=xl/ctrlProps/ctrlProp2.xml><?xml version="1.0" encoding="utf-8"?>
<formControlPr xmlns="http://schemas.microsoft.com/office/spreadsheetml/2009/9/main" objectType="CheckBox" fmlaLink="FormGerhadt!$D$32" lockText="1" noThreeD="1"/>
</file>

<file path=xl/ctrlProps/ctrlProp20.xml><?xml version="1.0" encoding="utf-8"?>
<formControlPr xmlns="http://schemas.microsoft.com/office/spreadsheetml/2009/9/main" objectType="CheckBox" fmlaLink="FormGerhadt!$D$30" lockText="1" noThreeD="1"/>
</file>

<file path=xl/ctrlProps/ctrlProp21.xml><?xml version="1.0" encoding="utf-8"?>
<formControlPr xmlns="http://schemas.microsoft.com/office/spreadsheetml/2009/9/main" objectType="CheckBox" fmlaLink="FormGerhadt!$E$32" lockText="1" noThreeD="1"/>
</file>

<file path=xl/ctrlProps/ctrlProp22.xml><?xml version="1.0" encoding="utf-8"?>
<formControlPr xmlns="http://schemas.microsoft.com/office/spreadsheetml/2009/9/main" objectType="CheckBox" fmlaLink="FormGerhadt!$C$32" lockText="1" noThreeD="1"/>
</file>

<file path=xl/ctrlProps/ctrlProp23.xml><?xml version="1.0" encoding="utf-8"?>
<formControlPr xmlns="http://schemas.microsoft.com/office/spreadsheetml/2009/9/main" objectType="CheckBox" fmlaLink="FormGerhadt!$D$32" lockText="1" noThreeD="1"/>
</file>

<file path=xl/ctrlProps/ctrlProp24.xml><?xml version="1.0" encoding="utf-8"?>
<formControlPr xmlns="http://schemas.microsoft.com/office/spreadsheetml/2009/9/main" objectType="CheckBox" checked="Checked" fmlaLink="FormGerhadt!$F$32" lockText="1" noThreeD="1"/>
</file>

<file path=xl/ctrlProps/ctrlProp25.xml><?xml version="1.0" encoding="utf-8"?>
<formControlPr xmlns="http://schemas.microsoft.com/office/spreadsheetml/2009/9/main" objectType="CheckBox" checked="Checked" fmlaLink="FormGerhadt!$D$29" lockText="1" noThreeD="1"/>
</file>

<file path=xl/ctrlProps/ctrlProp26.xml><?xml version="1.0" encoding="utf-8"?>
<formControlPr xmlns="http://schemas.microsoft.com/office/spreadsheetml/2009/9/main" objectType="CheckBox" checked="Checked" fmlaLink="FormGerhadt!$D$28" lockText="1" noThreeD="1"/>
</file>

<file path=xl/ctrlProps/ctrlProp27.xml><?xml version="1.0" encoding="utf-8"?>
<formControlPr xmlns="http://schemas.microsoft.com/office/spreadsheetml/2009/9/main" objectType="CheckBox" fmlaLink="FormGerhadt!$D$30" lockText="1" noThreeD="1"/>
</file>

<file path=xl/ctrlProps/ctrlProp28.xml><?xml version="1.0" encoding="utf-8"?>
<formControlPr xmlns="http://schemas.microsoft.com/office/spreadsheetml/2009/9/main" objectType="CheckBox" fmlaLink="FormGerhadt!$E$32" lockText="1" noThreeD="1"/>
</file>

<file path=xl/ctrlProps/ctrlProp29.xml><?xml version="1.0" encoding="utf-8"?>
<formControlPr xmlns="http://schemas.microsoft.com/office/spreadsheetml/2009/9/main" objectType="CheckBox" fmlaLink="FormGerhadt!$C$32" lockText="1" noThreeD="1"/>
</file>

<file path=xl/ctrlProps/ctrlProp3.xml><?xml version="1.0" encoding="utf-8"?>
<formControlPr xmlns="http://schemas.microsoft.com/office/spreadsheetml/2009/9/main" objectType="CheckBox" checked="Checked" fmlaLink="FormGerhadt!$F$32" lockText="1" noThreeD="1"/>
</file>

<file path=xl/ctrlProps/ctrlProp30.xml><?xml version="1.0" encoding="utf-8"?>
<formControlPr xmlns="http://schemas.microsoft.com/office/spreadsheetml/2009/9/main" objectType="CheckBox" fmlaLink="FormGerhadt!$D$32" lockText="1" noThreeD="1"/>
</file>

<file path=xl/ctrlProps/ctrlProp31.xml><?xml version="1.0" encoding="utf-8"?>
<formControlPr xmlns="http://schemas.microsoft.com/office/spreadsheetml/2009/9/main" objectType="CheckBox" checked="Checked" fmlaLink="FormGerhadt!$F$32" lockText="1" noThreeD="1"/>
</file>

<file path=xl/ctrlProps/ctrlProp32.xml><?xml version="1.0" encoding="utf-8"?>
<formControlPr xmlns="http://schemas.microsoft.com/office/spreadsheetml/2009/9/main" objectType="CheckBox" checked="Checked" fmlaLink="FormGerhadt!$D$29" lockText="1" noThreeD="1"/>
</file>

<file path=xl/ctrlProps/ctrlProp33.xml><?xml version="1.0" encoding="utf-8"?>
<formControlPr xmlns="http://schemas.microsoft.com/office/spreadsheetml/2009/9/main" objectType="CheckBox" checked="Checked" fmlaLink="FormGerhadt!$D$28" lockText="1" noThreeD="1"/>
</file>

<file path=xl/ctrlProps/ctrlProp34.xml><?xml version="1.0" encoding="utf-8"?>
<formControlPr xmlns="http://schemas.microsoft.com/office/spreadsheetml/2009/9/main" objectType="CheckBox" fmlaLink="FormGerhadt!$D$30" lockText="1" noThreeD="1"/>
</file>

<file path=xl/ctrlProps/ctrlProp35.xml><?xml version="1.0" encoding="utf-8"?>
<formControlPr xmlns="http://schemas.microsoft.com/office/spreadsheetml/2009/9/main" objectType="CheckBox" fmlaLink="FormGerhadt!$E$32" lockText="1" noThreeD="1"/>
</file>

<file path=xl/ctrlProps/ctrlProp36.xml><?xml version="1.0" encoding="utf-8"?>
<formControlPr xmlns="http://schemas.microsoft.com/office/spreadsheetml/2009/9/main" objectType="CheckBox" fmlaLink="FormGerhadt!$C$32" lockText="1" noThreeD="1"/>
</file>

<file path=xl/ctrlProps/ctrlProp37.xml><?xml version="1.0" encoding="utf-8"?>
<formControlPr xmlns="http://schemas.microsoft.com/office/spreadsheetml/2009/9/main" objectType="CheckBox" fmlaLink="FormGerhadt!$D$32" lockText="1" noThreeD="1"/>
</file>

<file path=xl/ctrlProps/ctrlProp38.xml><?xml version="1.0" encoding="utf-8"?>
<formControlPr xmlns="http://schemas.microsoft.com/office/spreadsheetml/2009/9/main" objectType="CheckBox" checked="Checked" fmlaLink="FormGerhadt!$F$32" lockText="1" noThreeD="1"/>
</file>

<file path=xl/ctrlProps/ctrlProp39.xml><?xml version="1.0" encoding="utf-8"?>
<formControlPr xmlns="http://schemas.microsoft.com/office/spreadsheetml/2009/9/main" objectType="CheckBox" checked="Checked" fmlaLink="FormGerhadt!$D$29" lockText="1" noThreeD="1"/>
</file>

<file path=xl/ctrlProps/ctrlProp4.xml><?xml version="1.0" encoding="utf-8"?>
<formControlPr xmlns="http://schemas.microsoft.com/office/spreadsheetml/2009/9/main" objectType="CheckBox" checked="Checked" fmlaLink="FormGerhadt!$D$29" lockText="1" noThreeD="1"/>
</file>

<file path=xl/ctrlProps/ctrlProp40.xml><?xml version="1.0" encoding="utf-8"?>
<formControlPr xmlns="http://schemas.microsoft.com/office/spreadsheetml/2009/9/main" objectType="CheckBox" checked="Checked" fmlaLink="FormGerhadt!$D$28" lockText="1" noThreeD="1"/>
</file>

<file path=xl/ctrlProps/ctrlProp41.xml><?xml version="1.0" encoding="utf-8"?>
<formControlPr xmlns="http://schemas.microsoft.com/office/spreadsheetml/2009/9/main" objectType="CheckBox" fmlaLink="FormGerhadt!$D$30" lockText="1" noThreeD="1"/>
</file>

<file path=xl/ctrlProps/ctrlProp42.xml><?xml version="1.0" encoding="utf-8"?>
<formControlPr xmlns="http://schemas.microsoft.com/office/spreadsheetml/2009/9/main" objectType="CheckBox" fmlaLink="FormGerhadt!$E$32" lockText="1" noThreeD="1"/>
</file>

<file path=xl/ctrlProps/ctrlProp43.xml><?xml version="1.0" encoding="utf-8"?>
<formControlPr xmlns="http://schemas.microsoft.com/office/spreadsheetml/2009/9/main" objectType="CheckBox" fmlaLink="FormGerhadt!$C$32" lockText="1" noThreeD="1"/>
</file>

<file path=xl/ctrlProps/ctrlProp44.xml><?xml version="1.0" encoding="utf-8"?>
<formControlPr xmlns="http://schemas.microsoft.com/office/spreadsheetml/2009/9/main" objectType="CheckBox" fmlaLink="FormGerhadt!$D$32" lockText="1" noThreeD="1"/>
</file>

<file path=xl/ctrlProps/ctrlProp45.xml><?xml version="1.0" encoding="utf-8"?>
<formControlPr xmlns="http://schemas.microsoft.com/office/spreadsheetml/2009/9/main" objectType="CheckBox" checked="Checked" fmlaLink="FormGerhadt!$F$32" lockText="1" noThreeD="1"/>
</file>

<file path=xl/ctrlProps/ctrlProp46.xml><?xml version="1.0" encoding="utf-8"?>
<formControlPr xmlns="http://schemas.microsoft.com/office/spreadsheetml/2009/9/main" objectType="CheckBox" checked="Checked" fmlaLink="FormGerhadt!$D$29" lockText="1" noThreeD="1"/>
</file>

<file path=xl/ctrlProps/ctrlProp47.xml><?xml version="1.0" encoding="utf-8"?>
<formControlPr xmlns="http://schemas.microsoft.com/office/spreadsheetml/2009/9/main" objectType="CheckBox" checked="Checked" fmlaLink="FormGerhadt!$D$28" lockText="1" noThreeD="1"/>
</file>

<file path=xl/ctrlProps/ctrlProp48.xml><?xml version="1.0" encoding="utf-8"?>
<formControlPr xmlns="http://schemas.microsoft.com/office/spreadsheetml/2009/9/main" objectType="CheckBox" fmlaLink="FormGerhadt!$D$30" lockText="1" noThreeD="1"/>
</file>

<file path=xl/ctrlProps/ctrlProp49.xml><?xml version="1.0" encoding="utf-8"?>
<formControlPr xmlns="http://schemas.microsoft.com/office/spreadsheetml/2009/9/main" objectType="CheckBox" fmlaLink="FormGerhadt!$E$32" lockText="1" noThreeD="1"/>
</file>

<file path=xl/ctrlProps/ctrlProp5.xml><?xml version="1.0" encoding="utf-8"?>
<formControlPr xmlns="http://schemas.microsoft.com/office/spreadsheetml/2009/9/main" objectType="CheckBox" checked="Checked" fmlaLink="FormGerhadt!$D$28" lockText="1" noThreeD="1"/>
</file>

<file path=xl/ctrlProps/ctrlProp50.xml><?xml version="1.0" encoding="utf-8"?>
<formControlPr xmlns="http://schemas.microsoft.com/office/spreadsheetml/2009/9/main" objectType="CheckBox" fmlaLink="FormGerhadt!$C$32" lockText="1" noThreeD="1"/>
</file>

<file path=xl/ctrlProps/ctrlProp51.xml><?xml version="1.0" encoding="utf-8"?>
<formControlPr xmlns="http://schemas.microsoft.com/office/spreadsheetml/2009/9/main" objectType="CheckBox" fmlaLink="FormGerhadt!$D$32" lockText="1" noThreeD="1"/>
</file>

<file path=xl/ctrlProps/ctrlProp52.xml><?xml version="1.0" encoding="utf-8"?>
<formControlPr xmlns="http://schemas.microsoft.com/office/spreadsheetml/2009/9/main" objectType="CheckBox" checked="Checked" fmlaLink="FormGerhadt!$F$32" lockText="1" noThreeD="1"/>
</file>

<file path=xl/ctrlProps/ctrlProp53.xml><?xml version="1.0" encoding="utf-8"?>
<formControlPr xmlns="http://schemas.microsoft.com/office/spreadsheetml/2009/9/main" objectType="CheckBox" checked="Checked" fmlaLink="FormGerhadt!$D$29" lockText="1" noThreeD="1"/>
</file>

<file path=xl/ctrlProps/ctrlProp54.xml><?xml version="1.0" encoding="utf-8"?>
<formControlPr xmlns="http://schemas.microsoft.com/office/spreadsheetml/2009/9/main" objectType="CheckBox" checked="Checked" fmlaLink="FormGerhadt!$D$28" lockText="1" noThreeD="1"/>
</file>

<file path=xl/ctrlProps/ctrlProp55.xml><?xml version="1.0" encoding="utf-8"?>
<formControlPr xmlns="http://schemas.microsoft.com/office/spreadsheetml/2009/9/main" objectType="CheckBox" fmlaLink="FormGerhadt!$D$30" lockText="1" noThreeD="1"/>
</file>

<file path=xl/ctrlProps/ctrlProp56.xml><?xml version="1.0" encoding="utf-8"?>
<formControlPr xmlns="http://schemas.microsoft.com/office/spreadsheetml/2009/9/main" objectType="CheckBox" fmlaLink="FormGerhadt!$E$32" lockText="1" noThreeD="1"/>
</file>

<file path=xl/ctrlProps/ctrlProp57.xml><?xml version="1.0" encoding="utf-8"?>
<formControlPr xmlns="http://schemas.microsoft.com/office/spreadsheetml/2009/9/main" objectType="CheckBox" fmlaLink="FormGerhadt!$C$32" lockText="1" noThreeD="1"/>
</file>

<file path=xl/ctrlProps/ctrlProp58.xml><?xml version="1.0" encoding="utf-8"?>
<formControlPr xmlns="http://schemas.microsoft.com/office/spreadsheetml/2009/9/main" objectType="CheckBox" fmlaLink="FormGerhadt!$D$32" lockText="1" noThreeD="1"/>
</file>

<file path=xl/ctrlProps/ctrlProp59.xml><?xml version="1.0" encoding="utf-8"?>
<formControlPr xmlns="http://schemas.microsoft.com/office/spreadsheetml/2009/9/main" objectType="CheckBox" checked="Checked" fmlaLink="FormGerhadt!$F$32" lockText="1" noThreeD="1"/>
</file>

<file path=xl/ctrlProps/ctrlProp6.xml><?xml version="1.0" encoding="utf-8"?>
<formControlPr xmlns="http://schemas.microsoft.com/office/spreadsheetml/2009/9/main" objectType="CheckBox" fmlaLink="FormGerhadt!$D$30" lockText="1" noThreeD="1"/>
</file>

<file path=xl/ctrlProps/ctrlProp60.xml><?xml version="1.0" encoding="utf-8"?>
<formControlPr xmlns="http://schemas.microsoft.com/office/spreadsheetml/2009/9/main" objectType="CheckBox" checked="Checked" fmlaLink="FormGerhadt!$D$29" lockText="1" noThreeD="1"/>
</file>

<file path=xl/ctrlProps/ctrlProp61.xml><?xml version="1.0" encoding="utf-8"?>
<formControlPr xmlns="http://schemas.microsoft.com/office/spreadsheetml/2009/9/main" objectType="CheckBox" checked="Checked" fmlaLink="FormGerhadt!$D$28" lockText="1" noThreeD="1"/>
</file>

<file path=xl/ctrlProps/ctrlProp62.xml><?xml version="1.0" encoding="utf-8"?>
<formControlPr xmlns="http://schemas.microsoft.com/office/spreadsheetml/2009/9/main" objectType="CheckBox" fmlaLink="FormGerhadt!$D$30" lockText="1" noThreeD="1"/>
</file>

<file path=xl/ctrlProps/ctrlProp63.xml><?xml version="1.0" encoding="utf-8"?>
<formControlPr xmlns="http://schemas.microsoft.com/office/spreadsheetml/2009/9/main" objectType="CheckBox" fmlaLink="FormGerhadt!$E$32" lockText="1" noThreeD="1"/>
</file>

<file path=xl/ctrlProps/ctrlProp64.xml><?xml version="1.0" encoding="utf-8"?>
<formControlPr xmlns="http://schemas.microsoft.com/office/spreadsheetml/2009/9/main" objectType="CheckBox" fmlaLink="FormGerhadt!$C$32" lockText="1" noThreeD="1"/>
</file>

<file path=xl/ctrlProps/ctrlProp65.xml><?xml version="1.0" encoding="utf-8"?>
<formControlPr xmlns="http://schemas.microsoft.com/office/spreadsheetml/2009/9/main" objectType="CheckBox" fmlaLink="FormGerhadt!$D$32" lockText="1" noThreeD="1"/>
</file>

<file path=xl/ctrlProps/ctrlProp66.xml><?xml version="1.0" encoding="utf-8"?>
<formControlPr xmlns="http://schemas.microsoft.com/office/spreadsheetml/2009/9/main" objectType="CheckBox" checked="Checked" fmlaLink="FormGerhadt!$F$32" lockText="1" noThreeD="1"/>
</file>

<file path=xl/ctrlProps/ctrlProp67.xml><?xml version="1.0" encoding="utf-8"?>
<formControlPr xmlns="http://schemas.microsoft.com/office/spreadsheetml/2009/9/main" objectType="CheckBox" checked="Checked" fmlaLink="FormGerhadt!$D$29" lockText="1" noThreeD="1"/>
</file>

<file path=xl/ctrlProps/ctrlProp68.xml><?xml version="1.0" encoding="utf-8"?>
<formControlPr xmlns="http://schemas.microsoft.com/office/spreadsheetml/2009/9/main" objectType="CheckBox" checked="Checked" fmlaLink="FormGerhadt!$D$28" lockText="1" noThreeD="1"/>
</file>

<file path=xl/ctrlProps/ctrlProp69.xml><?xml version="1.0" encoding="utf-8"?>
<formControlPr xmlns="http://schemas.microsoft.com/office/spreadsheetml/2009/9/main" objectType="CheckBox" fmlaLink="FormGerhadt!$D$30" lockText="1" noThreeD="1"/>
</file>

<file path=xl/ctrlProps/ctrlProp7.xml><?xml version="1.0" encoding="utf-8"?>
<formControlPr xmlns="http://schemas.microsoft.com/office/spreadsheetml/2009/9/main" objectType="CheckBox" fmlaLink="FormGerhadt!$E$32" lockText="1" noThreeD="1"/>
</file>

<file path=xl/ctrlProps/ctrlProp70.xml><?xml version="1.0" encoding="utf-8"?>
<formControlPr xmlns="http://schemas.microsoft.com/office/spreadsheetml/2009/9/main" objectType="CheckBox" fmlaLink="FormGerhadt!$E$32" lockText="1" noThreeD="1"/>
</file>

<file path=xl/ctrlProps/ctrlProp71.xml><?xml version="1.0" encoding="utf-8"?>
<formControlPr xmlns="http://schemas.microsoft.com/office/spreadsheetml/2009/9/main" objectType="CheckBox" fmlaLink="FormGerhadt!$C$32" lockText="1" noThreeD="1"/>
</file>

<file path=xl/ctrlProps/ctrlProp72.xml><?xml version="1.0" encoding="utf-8"?>
<formControlPr xmlns="http://schemas.microsoft.com/office/spreadsheetml/2009/9/main" objectType="CheckBox" fmlaLink="FormGerhadt!$D$32" lockText="1" noThreeD="1"/>
</file>

<file path=xl/ctrlProps/ctrlProp73.xml><?xml version="1.0" encoding="utf-8"?>
<formControlPr xmlns="http://schemas.microsoft.com/office/spreadsheetml/2009/9/main" objectType="CheckBox" checked="Checked" fmlaLink="FormGerhadt!$F$32" lockText="1" noThreeD="1"/>
</file>

<file path=xl/ctrlProps/ctrlProp74.xml><?xml version="1.0" encoding="utf-8"?>
<formControlPr xmlns="http://schemas.microsoft.com/office/spreadsheetml/2009/9/main" objectType="CheckBox" checked="Checked" fmlaLink="FormGerhadt!$D$29" lockText="1" noThreeD="1"/>
</file>

<file path=xl/ctrlProps/ctrlProp75.xml><?xml version="1.0" encoding="utf-8"?>
<formControlPr xmlns="http://schemas.microsoft.com/office/spreadsheetml/2009/9/main" objectType="CheckBox" checked="Checked" fmlaLink="FormGerhadt!$D$28" lockText="1" noThreeD="1"/>
</file>

<file path=xl/ctrlProps/ctrlProp76.xml><?xml version="1.0" encoding="utf-8"?>
<formControlPr xmlns="http://schemas.microsoft.com/office/spreadsheetml/2009/9/main" objectType="CheckBox" fmlaLink="FormGerhadt!$D$30" lockText="1" noThreeD="1"/>
</file>

<file path=xl/ctrlProps/ctrlProp77.xml><?xml version="1.0" encoding="utf-8"?>
<formControlPr xmlns="http://schemas.microsoft.com/office/spreadsheetml/2009/9/main" objectType="CheckBox" fmlaLink="FormGerhadt!$E$32" lockText="1" noThreeD="1"/>
</file>

<file path=xl/ctrlProps/ctrlProp78.xml><?xml version="1.0" encoding="utf-8"?>
<formControlPr xmlns="http://schemas.microsoft.com/office/spreadsheetml/2009/9/main" objectType="CheckBox" fmlaLink="FormGerhadt!$C$32" lockText="1" noThreeD="1"/>
</file>

<file path=xl/ctrlProps/ctrlProp79.xml><?xml version="1.0" encoding="utf-8"?>
<formControlPr xmlns="http://schemas.microsoft.com/office/spreadsheetml/2009/9/main" objectType="CheckBox" fmlaLink="FormGerhadt!$D$32" lockText="1" noThreeD="1"/>
</file>

<file path=xl/ctrlProps/ctrlProp8.xml><?xml version="1.0" encoding="utf-8"?>
<formControlPr xmlns="http://schemas.microsoft.com/office/spreadsheetml/2009/9/main" objectType="CheckBox" fmlaLink="FormGerhadt!$C$32" lockText="1" noThreeD="1"/>
</file>

<file path=xl/ctrlProps/ctrlProp80.xml><?xml version="1.0" encoding="utf-8"?>
<formControlPr xmlns="http://schemas.microsoft.com/office/spreadsheetml/2009/9/main" objectType="CheckBox" checked="Checked" fmlaLink="FormGerhadt!$F$32" lockText="1" noThreeD="1"/>
</file>

<file path=xl/ctrlProps/ctrlProp81.xml><?xml version="1.0" encoding="utf-8"?>
<formControlPr xmlns="http://schemas.microsoft.com/office/spreadsheetml/2009/9/main" objectType="CheckBox" checked="Checked" fmlaLink="FormGerhadt!$D$29" lockText="1" noThreeD="1"/>
</file>

<file path=xl/ctrlProps/ctrlProp82.xml><?xml version="1.0" encoding="utf-8"?>
<formControlPr xmlns="http://schemas.microsoft.com/office/spreadsheetml/2009/9/main" objectType="CheckBox" checked="Checked" fmlaLink="FormGerhadt!$D$28" lockText="1" noThreeD="1"/>
</file>

<file path=xl/ctrlProps/ctrlProp83.xml><?xml version="1.0" encoding="utf-8"?>
<formControlPr xmlns="http://schemas.microsoft.com/office/spreadsheetml/2009/9/main" objectType="CheckBox" fmlaLink="FormGerhadt!$D$30" lockText="1" noThreeD="1"/>
</file>

<file path=xl/ctrlProps/ctrlProp84.xml><?xml version="1.0" encoding="utf-8"?>
<formControlPr xmlns="http://schemas.microsoft.com/office/spreadsheetml/2009/9/main" objectType="CheckBox" fmlaLink="FormGerhadt!$E$32" lockText="1" noThreeD="1"/>
</file>

<file path=xl/ctrlProps/ctrlProp85.xml><?xml version="1.0" encoding="utf-8"?>
<formControlPr xmlns="http://schemas.microsoft.com/office/spreadsheetml/2009/9/main" objectType="CheckBox" fmlaLink="FormGerhadt!$C$32" lockText="1" noThreeD="1"/>
</file>

<file path=xl/ctrlProps/ctrlProp86.xml><?xml version="1.0" encoding="utf-8"?>
<formControlPr xmlns="http://schemas.microsoft.com/office/spreadsheetml/2009/9/main" objectType="CheckBox" fmlaLink="FormGerhadt!$D$32" lockText="1" noThreeD="1"/>
</file>

<file path=xl/ctrlProps/ctrlProp87.xml><?xml version="1.0" encoding="utf-8"?>
<formControlPr xmlns="http://schemas.microsoft.com/office/spreadsheetml/2009/9/main" objectType="CheckBox" checked="Checked" fmlaLink="FormGerhadt!$F$32" lockText="1" noThreeD="1"/>
</file>

<file path=xl/ctrlProps/ctrlProp88.xml><?xml version="1.0" encoding="utf-8"?>
<formControlPr xmlns="http://schemas.microsoft.com/office/spreadsheetml/2009/9/main" objectType="CheckBox" checked="Checked" fmlaLink="FormGerhadt!$D$29" lockText="1" noThreeD="1"/>
</file>

<file path=xl/ctrlProps/ctrlProp89.xml><?xml version="1.0" encoding="utf-8"?>
<formControlPr xmlns="http://schemas.microsoft.com/office/spreadsheetml/2009/9/main" objectType="CheckBox" checked="Checked" fmlaLink="FormGerhadt!$D$28" lockText="1" noThreeD="1"/>
</file>

<file path=xl/ctrlProps/ctrlProp9.xml><?xml version="1.0" encoding="utf-8"?>
<formControlPr xmlns="http://schemas.microsoft.com/office/spreadsheetml/2009/9/main" objectType="CheckBox" fmlaLink="FormGerhadt!$D$32" lockText="1" noThreeD="1"/>
</file>

<file path=xl/ctrlProps/ctrlProp90.xml><?xml version="1.0" encoding="utf-8"?>
<formControlPr xmlns="http://schemas.microsoft.com/office/spreadsheetml/2009/9/main" objectType="CheckBox" fmlaLink="FormGerhadt!$D$30" lockText="1" noThreeD="1"/>
</file>

<file path=xl/ctrlProps/ctrlProp91.xml><?xml version="1.0" encoding="utf-8"?>
<formControlPr xmlns="http://schemas.microsoft.com/office/spreadsheetml/2009/9/main" objectType="CheckBox" fmlaLink="FormGerhadt!$E$32" lockText="1" noThreeD="1"/>
</file>

<file path=xl/ctrlProps/ctrlProp92.xml><?xml version="1.0" encoding="utf-8"?>
<formControlPr xmlns="http://schemas.microsoft.com/office/spreadsheetml/2009/9/main" objectType="CheckBox" fmlaLink="FormGerhadt!$C$32" lockText="1" noThreeD="1"/>
</file>

<file path=xl/ctrlProps/ctrlProp93.xml><?xml version="1.0" encoding="utf-8"?>
<formControlPr xmlns="http://schemas.microsoft.com/office/spreadsheetml/2009/9/main" objectType="CheckBox" fmlaLink="FormGerhadt!$D$32" lockText="1" noThreeD="1"/>
</file>

<file path=xl/ctrlProps/ctrlProp94.xml><?xml version="1.0" encoding="utf-8"?>
<formControlPr xmlns="http://schemas.microsoft.com/office/spreadsheetml/2009/9/main" objectType="CheckBox" checked="Checked" fmlaLink="FormGerhadt!$F$32" lockText="1" noThreeD="1"/>
</file>

<file path=xl/ctrlProps/ctrlProp95.xml><?xml version="1.0" encoding="utf-8"?>
<formControlPr xmlns="http://schemas.microsoft.com/office/spreadsheetml/2009/9/main" objectType="CheckBox" checked="Checked" fmlaLink="FormGerhadt!$D$29" lockText="1" noThreeD="1"/>
</file>

<file path=xl/ctrlProps/ctrlProp96.xml><?xml version="1.0" encoding="utf-8"?>
<formControlPr xmlns="http://schemas.microsoft.com/office/spreadsheetml/2009/9/main" objectType="CheckBox" checked="Checked" fmlaLink="FormGerhadt!$D$28" lockText="1" noThreeD="1"/>
</file>

<file path=xl/ctrlProps/ctrlProp97.xml><?xml version="1.0" encoding="utf-8"?>
<formControlPr xmlns="http://schemas.microsoft.com/office/spreadsheetml/2009/9/main" objectType="CheckBox" fmlaLink="FormGerhadt!$D$30" lockText="1" noThreeD="1"/>
</file>

<file path=xl/ctrlProps/ctrlProp98.xml><?xml version="1.0" encoding="utf-8"?>
<formControlPr xmlns="http://schemas.microsoft.com/office/spreadsheetml/2009/9/main" objectType="CheckBox" fmlaLink="FormGerhadt!$E$32" lockText="1" noThreeD="1"/>
</file>

<file path=xl/ctrlProps/ctrlProp99.xml><?xml version="1.0" encoding="utf-8"?>
<formControlPr xmlns="http://schemas.microsoft.com/office/spreadsheetml/2009/9/main" objectType="CheckBox" fmlaLink="FormGerhadt!$C$32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8" y="923328"/>
              <a:chExt cx="207818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5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1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0</xdr:colOff>
      <xdr:row>21</xdr:row>
      <xdr:rowOff>0</xdr:rowOff>
    </xdr:from>
    <xdr:ext cx="742950" cy="248851"/>
    <xdr:sp macro="" textlink="FormGerhadt!H8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27717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9526</xdr:colOff>
      <xdr:row>21</xdr:row>
      <xdr:rowOff>76199</xdr:rowOff>
    </xdr:from>
    <xdr:to>
      <xdr:col>0</xdr:col>
      <xdr:colOff>180976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6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Gerhadt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16.344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Gerhadt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116.559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100.215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87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85725</xdr:colOff>
      <xdr:row>20</xdr:row>
      <xdr:rowOff>228600</xdr:rowOff>
    </xdr:from>
    <xdr:ext cx="742950" cy="248851"/>
    <xdr:sp macro="" textlink="FormGerhadt!H17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285750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38099</xdr:rowOff>
    </xdr:from>
    <xdr:to>
      <xdr:col>0</xdr:col>
      <xdr:colOff>171451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7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7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16.376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7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7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100.127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87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228600</xdr:rowOff>
    </xdr:from>
    <xdr:ext cx="742950" cy="248851"/>
    <xdr:sp macro="" textlink="FormGerhadt!H18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8765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66674</xdr:rowOff>
    </xdr:from>
    <xdr:to>
      <xdr:col>0</xdr:col>
      <xdr:colOff>171450</xdr:colOff>
      <xdr:row>21</xdr:row>
      <xdr:rowOff>238124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721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8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8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16.354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8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116.428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8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100.074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87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0</xdr:rowOff>
    </xdr:from>
    <xdr:ext cx="742950" cy="248851"/>
    <xdr:sp macro="" textlink="FormGerhadt!H19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28860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47624</xdr:rowOff>
    </xdr:from>
    <xdr:to>
      <xdr:col>0</xdr:col>
      <xdr:colOff>171451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9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9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16.356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9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116.428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9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100.072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D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5" y="923328"/>
              <a:chExt cx="2078181" cy="229184"/>
            </a:xfrm>
          </xdr:grpSpPr>
          <xdr:sp macro="" textlink="">
            <xdr:nvSpPr>
              <xdr:cNvPr id="18436" name="Check Box 4" hidden="1">
                <a:extLst>
                  <a:ext uri="{63B3BB69-23CF-44E3-9099-C40C66FF867C}">
                    <a14:compatExt spid="_x0000_s18436"/>
                  </a:ext>
                  <a:ext uri="{FF2B5EF4-FFF2-40B4-BE49-F238E27FC236}">
                    <a16:creationId xmlns:a16="http://schemas.microsoft.com/office/drawing/2014/main" id="{00000000-0008-0000-0D00-0000044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7" name="Check Box 5" hidden="1">
                <a:extLst>
                  <a:ext uri="{63B3BB69-23CF-44E3-9099-C40C66FF867C}">
                    <a14:compatExt spid="_x0000_s18437"/>
                  </a:ext>
                  <a:ext uri="{FF2B5EF4-FFF2-40B4-BE49-F238E27FC236}">
                    <a16:creationId xmlns:a16="http://schemas.microsoft.com/office/drawing/2014/main" id="{00000000-0008-0000-0D00-000005480000}"/>
                  </a:ext>
                </a:extLst>
              </xdr:cNvPr>
              <xdr:cNvSpPr/>
            </xdr:nvSpPr>
            <xdr:spPr bwMode="auto">
              <a:xfrm>
                <a:off x="5019295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8" name="Check Box 6" hidden="1">
                <a:extLst>
                  <a:ext uri="{63B3BB69-23CF-44E3-9099-C40C66FF867C}">
                    <a14:compatExt spid="_x0000_s18438"/>
                  </a:ext>
                  <a:ext uri="{FF2B5EF4-FFF2-40B4-BE49-F238E27FC236}">
                    <a16:creationId xmlns:a16="http://schemas.microsoft.com/office/drawing/2014/main" id="{00000000-0008-0000-0D00-0000064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20">
      <xdr:nvSpPr>
        <xdr:cNvPr id="13" name="TextBox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30A149-971B-41BF-B3BB-1F0C98C8945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76199</xdr:rowOff>
    </xdr:from>
    <xdr:to>
      <xdr:col>0</xdr:col>
      <xdr:colOff>171450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0">
      <xdr:nvSpPr>
        <xdr:cNvPr id="15" name="TextBox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D38C05-602F-4FE4-AAD2-AF26C9D780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0">
      <xdr:nvSpPr>
        <xdr:cNvPr id="16" name="TextBox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95153BC-FE04-4E27-B7EA-E8F9275BF93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16.339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0">
      <xdr:nvSpPr>
        <xdr:cNvPr id="17" name="TextBox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20FAE9A-BD6B-4541-AF75-39F15E33F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116.453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0">
      <xdr:nvSpPr>
        <xdr:cNvPr id="18" name="TextBox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B45483-4E95-4F03-A07B-AA304E2079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100.114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E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E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E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E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5" y="923328"/>
              <a:chExt cx="2078181" cy="229184"/>
            </a:xfrm>
          </xdr:grpSpPr>
          <xdr:sp macro="" textlink="">
            <xdr:nvSpPr>
              <xdr:cNvPr id="22532" name="Check Box 4" hidden="1">
                <a:extLst>
                  <a:ext uri="{63B3BB69-23CF-44E3-9099-C40C66FF867C}">
                    <a14:compatExt spid="_x0000_s22532"/>
                  </a:ext>
                  <a:ext uri="{FF2B5EF4-FFF2-40B4-BE49-F238E27FC236}">
                    <a16:creationId xmlns:a16="http://schemas.microsoft.com/office/drawing/2014/main" id="{00000000-0008-0000-0E00-0000045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3" name="Check Box 5" hidden="1">
                <a:extLst>
                  <a:ext uri="{63B3BB69-23CF-44E3-9099-C40C66FF867C}">
                    <a14:compatExt spid="_x0000_s22533"/>
                  </a:ext>
                  <a:ext uri="{FF2B5EF4-FFF2-40B4-BE49-F238E27FC236}">
                    <a16:creationId xmlns:a16="http://schemas.microsoft.com/office/drawing/2014/main" id="{00000000-0008-0000-0E00-000005580000}"/>
                  </a:ext>
                </a:extLst>
              </xdr:cNvPr>
              <xdr:cNvSpPr/>
            </xdr:nvSpPr>
            <xdr:spPr bwMode="auto">
              <a:xfrm>
                <a:off x="5019295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4" name="Check Box 6" hidden="1">
                <a:extLst>
                  <a:ext uri="{63B3BB69-23CF-44E3-9099-C40C66FF867C}">
                    <a14:compatExt spid="_x0000_s22534"/>
                  </a:ext>
                  <a:ext uri="{FF2B5EF4-FFF2-40B4-BE49-F238E27FC236}">
                    <a16:creationId xmlns:a16="http://schemas.microsoft.com/office/drawing/2014/main" id="{00000000-0008-0000-0E00-0000065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E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0</xdr:rowOff>
    </xdr:from>
    <xdr:ext cx="742950" cy="248851"/>
    <xdr:sp macro="" textlink="FormGerhadt!H21">
      <xdr:nvSpPr>
        <xdr:cNvPr id="13" name="TextBox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286702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596A2A3-FB96-4F02-BF9C-67EEA28737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1">
      <xdr:nvSpPr>
        <xdr:cNvPr id="15" name="TextBox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5F7301-180A-4DF2-9DB3-3921C17D3C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1.510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1">
      <xdr:nvSpPr>
        <xdr:cNvPr id="16" name="TextBox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C92303-16D6-46C1-854D-22D41C0948C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16.343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1">
      <xdr:nvSpPr>
        <xdr:cNvPr id="17" name="TextBox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0F39EBF-D941-40EE-BAF1-6FEE6EBCAA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116.567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1">
      <xdr:nvSpPr>
        <xdr:cNvPr id="18" name="TextBox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6C45043-8081-47AF-AA72-7208544BCA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100.224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F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0484" name="Check Box 4" hidden="1">
                <a:extLst>
                  <a:ext uri="{63B3BB69-23CF-44E3-9099-C40C66FF867C}">
                    <a14:compatExt spid="_x0000_s20484"/>
                  </a:ext>
                  <a:ext uri="{FF2B5EF4-FFF2-40B4-BE49-F238E27FC236}">
                    <a16:creationId xmlns:a16="http://schemas.microsoft.com/office/drawing/2014/main" id="{00000000-0008-0000-0F00-0000045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5" name="Check Box 5" hidden="1">
                <a:extLst>
                  <a:ext uri="{63B3BB69-23CF-44E3-9099-C40C66FF867C}">
                    <a14:compatExt spid="_x0000_s20485"/>
                  </a:ext>
                  <a:ext uri="{FF2B5EF4-FFF2-40B4-BE49-F238E27FC236}">
                    <a16:creationId xmlns:a16="http://schemas.microsoft.com/office/drawing/2014/main" id="{00000000-0008-0000-0F00-00000550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6" name="Check Box 6" hidden="1">
                <a:extLst>
                  <a:ext uri="{63B3BB69-23CF-44E3-9099-C40C66FF867C}">
                    <a14:compatExt spid="_x0000_s20486"/>
                  </a:ext>
                  <a:ext uri="{FF2B5EF4-FFF2-40B4-BE49-F238E27FC236}">
                    <a16:creationId xmlns:a16="http://schemas.microsoft.com/office/drawing/2014/main" id="{00000000-0008-0000-0F00-00000650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13" name="TextBox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2">
      <xdr:nvSpPr>
        <xdr:cNvPr id="15" name="TextBox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CDEF62-B2AE-44B1-BD50-8DF5699D616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2">
      <xdr:nvSpPr>
        <xdr:cNvPr id="16" name="TextBox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7720C-8C1C-4F39-8824-568AA2B8397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2">
      <xdr:nvSpPr>
        <xdr:cNvPr id="17" name="TextBox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3182152-401A-4A18-95AD-59CA9C13F9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116.569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2">
      <xdr:nvSpPr>
        <xdr:cNvPr id="18" name="TextBox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628A8E-0C1A-4EA4-8F9B-3397C2D8F6C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100.267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6" y="923328"/>
              <a:chExt cx="2078180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38100</xdr:colOff>
      <xdr:row>21</xdr:row>
      <xdr:rowOff>0</xdr:rowOff>
    </xdr:from>
    <xdr:ext cx="742950" cy="248851"/>
    <xdr:sp macro="" textlink="FormGerhadt!H9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8098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9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9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16.351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9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116.542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9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100.191</a:t>
          </a:fld>
          <a:endParaRPr lang="en-MY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87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21</xdr:row>
      <xdr:rowOff>0</xdr:rowOff>
    </xdr:from>
    <xdr:ext cx="742950" cy="248851"/>
    <xdr:sp macro="" textlink="FormGerhadt!H10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838450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0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0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16.389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0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116.411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0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100.022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87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20</xdr:row>
      <xdr:rowOff>228600</xdr:rowOff>
    </xdr:from>
    <xdr:ext cx="742950" cy="248851"/>
    <xdr:sp macro="" textlink="FormGerhadt!H11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8384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1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1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16.390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1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116.480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11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100.090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87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228600</xdr:rowOff>
    </xdr:from>
    <xdr:ext cx="742950" cy="248851"/>
    <xdr:sp macro="" textlink="FormGerhadt!H12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867025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2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2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16.398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2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116.621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2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0FB26E-1BB3-48D3-8A15-AA6DE098D2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100.223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87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219075</xdr:rowOff>
    </xdr:from>
    <xdr:ext cx="742950" cy="248851"/>
    <xdr:sp macro="" textlink="FormGerhadt!H13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2867025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3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3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16.313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3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116.623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3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100.310</a:t>
          </a:fld>
          <a:endParaRPr lang="en-MY" sz="1400"/>
        </a:p>
      </xdr:txBody>
    </xdr:sp>
    <xdr:clientData/>
  </xdr:oneCellAnchor>
  <xdr:twoCellAnchor>
    <xdr:from>
      <xdr:col>6</xdr:col>
      <xdr:colOff>247650</xdr:colOff>
      <xdr:row>25</xdr:row>
      <xdr:rowOff>228600</xdr:rowOff>
    </xdr:from>
    <xdr:to>
      <xdr:col>7</xdr:col>
      <xdr:colOff>676275</xdr:colOff>
      <xdr:row>25</xdr:row>
      <xdr:rowOff>609600</xdr:rowOff>
    </xdr:to>
    <xdr:sp macro="" textlink="FormGerhadt!C13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5086350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257176</xdr:colOff>
      <xdr:row>25</xdr:row>
      <xdr:rowOff>209549</xdr:rowOff>
    </xdr:from>
    <xdr:ext cx="1285874" cy="248851"/>
    <xdr:sp macro="" textlink="FormGerhadt!D13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685926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16.313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5" y="923328"/>
              <a:chExt cx="2078181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5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9525</xdr:rowOff>
    </xdr:from>
    <xdr:ext cx="742950" cy="248851"/>
    <xdr:sp macro="" textlink="FormGerhadt!H14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867025" y="591502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4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4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16.312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4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116.750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4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100.438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87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15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5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5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16.343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5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116.525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5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100.182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87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151024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219075</xdr:rowOff>
    </xdr:from>
    <xdr:ext cx="742950" cy="248851"/>
    <xdr:sp macro="" textlink="FormGerhadt!H16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2876550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38099</xdr:rowOff>
    </xdr:from>
    <xdr:to>
      <xdr:col>0</xdr:col>
      <xdr:colOff>171450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6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6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16.357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6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116.525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6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100.168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9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8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7.xml"/><Relationship Id="rId5" Type="http://schemas.openxmlformats.org/officeDocument/2006/relationships/ctrlProp" Target="../ctrlProps/ctrlProp86.xml"/><Relationship Id="rId10" Type="http://schemas.openxmlformats.org/officeDocument/2006/relationships/ctrlProp" Target="../ctrlProps/ctrlProp91.xml"/><Relationship Id="rId4" Type="http://schemas.openxmlformats.org/officeDocument/2006/relationships/ctrlProp" Target="../ctrlProps/ctrlProp85.xml"/><Relationship Id="rId9" Type="http://schemas.openxmlformats.org/officeDocument/2006/relationships/ctrlProp" Target="../ctrlProps/ctrlProp90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6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95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94.xml"/><Relationship Id="rId5" Type="http://schemas.openxmlformats.org/officeDocument/2006/relationships/ctrlProp" Target="../ctrlProps/ctrlProp93.xml"/><Relationship Id="rId10" Type="http://schemas.openxmlformats.org/officeDocument/2006/relationships/ctrlProp" Target="../ctrlProps/ctrlProp98.xml"/><Relationship Id="rId4" Type="http://schemas.openxmlformats.org/officeDocument/2006/relationships/ctrlProp" Target="../ctrlProps/ctrlProp92.xml"/><Relationship Id="rId9" Type="http://schemas.openxmlformats.org/officeDocument/2006/relationships/ctrlProp" Target="../ctrlProps/ctrlProp9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3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0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01.xml"/><Relationship Id="rId5" Type="http://schemas.openxmlformats.org/officeDocument/2006/relationships/ctrlProp" Target="../ctrlProps/ctrlProp100.xml"/><Relationship Id="rId10" Type="http://schemas.openxmlformats.org/officeDocument/2006/relationships/ctrlProp" Target="../ctrlProps/ctrlProp105.xml"/><Relationship Id="rId4" Type="http://schemas.openxmlformats.org/officeDocument/2006/relationships/ctrlProp" Target="../ctrlProps/ctrlProp99.xml"/><Relationship Id="rId9" Type="http://schemas.openxmlformats.org/officeDocument/2006/relationships/ctrlProp" Target="../ctrlProps/ctrlProp10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O39"/>
  <sheetViews>
    <sheetView tabSelected="1" topLeftCell="A10" zoomScale="115" zoomScaleNormal="115" workbookViewId="0">
      <selection activeCell="A22" sqref="A22:XFD22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2" bestFit="1" customWidth="1"/>
    <col min="4" max="4" width="12.6640625" style="32" customWidth="1"/>
    <col min="5" max="5" width="12.83203125" style="32" bestFit="1" customWidth="1"/>
    <col min="6" max="6" width="13.5" bestFit="1" customWidth="1"/>
    <col min="7" max="7" width="18.5" style="36" bestFit="1" customWidth="1"/>
    <col min="8" max="8" width="15.6640625" style="36" bestFit="1" customWidth="1"/>
    <col min="9" max="9" width="16.33203125" bestFit="1" customWidth="1"/>
    <col min="13" max="13" width="9.6640625" bestFit="1" customWidth="1"/>
  </cols>
  <sheetData>
    <row r="1" spans="1:15" ht="25.5" x14ac:dyDescent="0.2">
      <c r="B1" s="53" t="s">
        <v>45</v>
      </c>
      <c r="C1" s="54" t="s">
        <v>64</v>
      </c>
      <c r="D1" s="55" t="s">
        <v>46</v>
      </c>
      <c r="E1" s="55" t="s">
        <v>47</v>
      </c>
      <c r="F1" s="24" t="s">
        <v>48</v>
      </c>
      <c r="G1" s="57" t="s">
        <v>41</v>
      </c>
      <c r="H1" s="46" t="s">
        <v>73</v>
      </c>
      <c r="I1" s="46" t="s">
        <v>72</v>
      </c>
      <c r="J1" s="62"/>
      <c r="K1" s="62"/>
      <c r="L1" s="62"/>
      <c r="M1" s="62"/>
      <c r="N1" s="62"/>
      <c r="O1" s="62"/>
    </row>
    <row r="2" spans="1:15" ht="15" x14ac:dyDescent="0.25">
      <c r="A2" s="29" t="s">
        <v>79</v>
      </c>
      <c r="B2" s="49" t="s">
        <v>82</v>
      </c>
      <c r="C2" s="33"/>
      <c r="D2" s="31">
        <v>16.358000000000001</v>
      </c>
      <c r="E2" s="31">
        <v>116.474</v>
      </c>
      <c r="F2" s="56">
        <f>E2-D2</f>
        <v>100.116</v>
      </c>
      <c r="G2" s="58"/>
      <c r="H2" s="59" t="s">
        <v>87</v>
      </c>
      <c r="I2" s="48"/>
      <c r="J2" s="62"/>
      <c r="K2" s="62"/>
      <c r="L2" s="62"/>
      <c r="M2" s="62"/>
      <c r="N2" s="62"/>
      <c r="O2" s="62"/>
    </row>
    <row r="3" spans="1:15" x14ac:dyDescent="0.2">
      <c r="A3" s="29" t="s">
        <v>80</v>
      </c>
      <c r="B3" s="49" t="s">
        <v>83</v>
      </c>
      <c r="C3" s="33"/>
      <c r="D3" s="31">
        <v>16.393000000000001</v>
      </c>
      <c r="E3" s="31">
        <v>116.43600000000001</v>
      </c>
      <c r="F3" s="56">
        <f>E3-D3</f>
        <v>100.04300000000001</v>
      </c>
      <c r="G3" s="58"/>
      <c r="H3" s="74" t="str">
        <f>H2</f>
        <v>GH1</v>
      </c>
      <c r="I3" s="48"/>
      <c r="J3" s="50"/>
      <c r="K3" s="50"/>
      <c r="L3" s="62"/>
      <c r="M3" s="62"/>
      <c r="N3" s="62"/>
      <c r="O3" s="62"/>
    </row>
    <row r="4" spans="1:15" x14ac:dyDescent="0.2">
      <c r="A4" s="29" t="s">
        <v>81</v>
      </c>
      <c r="B4" s="49" t="s">
        <v>84</v>
      </c>
      <c r="C4" s="70"/>
      <c r="D4" s="70"/>
      <c r="E4" s="70"/>
      <c r="F4" s="70"/>
      <c r="G4" s="71"/>
      <c r="H4" s="75"/>
      <c r="I4" s="72"/>
      <c r="J4" s="50"/>
      <c r="K4" s="50"/>
      <c r="L4" s="62"/>
      <c r="M4" s="62"/>
      <c r="N4" s="62"/>
      <c r="O4" s="62"/>
    </row>
    <row r="5" spans="1:15" x14ac:dyDescent="0.2">
      <c r="A5" s="29" t="s">
        <v>49</v>
      </c>
      <c r="B5" s="49" t="s">
        <v>85</v>
      </c>
      <c r="C5" s="31">
        <v>1.504</v>
      </c>
      <c r="D5" s="31">
        <v>16.335999999999999</v>
      </c>
      <c r="E5" s="31">
        <v>116.467</v>
      </c>
      <c r="F5" s="56">
        <f t="shared" ref="F5:F7" si="0">E5-D5</f>
        <v>100.131</v>
      </c>
      <c r="G5" s="58"/>
      <c r="H5" s="74" t="str">
        <f>H2</f>
        <v>GH1</v>
      </c>
      <c r="I5" s="48"/>
      <c r="J5" s="50" t="str">
        <f>IF(I8=1,"(1)/ 2 / 3 / 4 / NA",IF(I8=2,"1 /(2)/ 3 / 4 / NA",IF(I8=3,"1 / 2 /(3)/ 4 / NA",IF(I8=4,"1 / 2 / 3 /(4)/ NA",IF(I8="NA","1 / 2 / 3 / 4 /(NA)")))))</f>
        <v>1 / 2 / 3 / 4 /(NA)</v>
      </c>
      <c r="K5" s="73"/>
      <c r="L5" s="63"/>
      <c r="M5" s="63"/>
      <c r="N5" s="62"/>
      <c r="O5" s="62"/>
    </row>
    <row r="6" spans="1:15" x14ac:dyDescent="0.2">
      <c r="A6" s="29" t="s">
        <v>50</v>
      </c>
      <c r="B6" s="49"/>
      <c r="C6" s="31" t="s">
        <v>88</v>
      </c>
      <c r="D6" s="31"/>
      <c r="E6" s="31"/>
      <c r="F6" s="56" t="s">
        <v>88</v>
      </c>
      <c r="G6" s="58"/>
      <c r="H6" s="74" t="str">
        <f>H2</f>
        <v>GH1</v>
      </c>
      <c r="I6" s="48"/>
      <c r="J6" s="50"/>
      <c r="K6" s="50"/>
      <c r="L6" s="62"/>
      <c r="M6" s="62"/>
      <c r="N6" s="62"/>
      <c r="O6" s="62"/>
    </row>
    <row r="7" spans="1:15" x14ac:dyDescent="0.2">
      <c r="A7" s="29" t="s">
        <v>51</v>
      </c>
      <c r="B7" s="30"/>
      <c r="C7" s="31" t="s">
        <v>88</v>
      </c>
      <c r="D7" s="31"/>
      <c r="E7" s="31"/>
      <c r="F7" s="56" t="s">
        <v>88</v>
      </c>
      <c r="G7" s="58"/>
      <c r="H7" s="74" t="str">
        <f>H2</f>
        <v>GH1</v>
      </c>
      <c r="I7" s="69"/>
      <c r="J7" s="50"/>
      <c r="K7" s="50"/>
      <c r="L7" s="62"/>
      <c r="M7" s="62"/>
      <c r="N7" s="62"/>
      <c r="O7" s="62"/>
    </row>
    <row r="8" spans="1:15" ht="15" x14ac:dyDescent="0.25">
      <c r="A8" s="29" t="s">
        <v>52</v>
      </c>
      <c r="B8" s="49" t="s">
        <v>86</v>
      </c>
      <c r="C8" s="31">
        <v>1.5049999999999999</v>
      </c>
      <c r="D8" s="31">
        <v>16.344000000000001</v>
      </c>
      <c r="E8" s="31">
        <v>116.559</v>
      </c>
      <c r="F8" s="56">
        <f>E8-D8</f>
        <v>100.215</v>
      </c>
      <c r="G8" s="59" t="s">
        <v>89</v>
      </c>
      <c r="H8" s="74" t="str">
        <f t="shared" ref="H8" si="1">H5</f>
        <v>GH1</v>
      </c>
      <c r="I8" s="47" t="s">
        <v>88</v>
      </c>
      <c r="J8" s="50" t="str">
        <f>IF(I8=1,"(1)/ 2 / 3 / 4 / NA",IF(I8="Sila Pilih"," 1 / 2 / 3 / 4 / NA",IF(I8=2,"1 /(2)/ 3 / 4 / NA",IF(I8=3,"1 / 2 /(3)/ 4 / NA",IF(I8=4,"1 / 2 / 3 /(4)/ NA",IF(I8="NA","1 / 2 / 3 / 4 /(NA)"))))))</f>
        <v>1 / 2 / 3 / 4 /(NA)</v>
      </c>
      <c r="K8" s="50"/>
      <c r="L8" s="62"/>
      <c r="M8" s="62"/>
      <c r="N8" s="62"/>
      <c r="O8" s="62"/>
    </row>
    <row r="9" spans="1:15" ht="15" x14ac:dyDescent="0.25">
      <c r="A9" s="29" t="s">
        <v>53</v>
      </c>
      <c r="B9" s="30" t="s">
        <v>90</v>
      </c>
      <c r="C9" s="31">
        <v>1.502</v>
      </c>
      <c r="D9" s="31">
        <v>16.350999999999999</v>
      </c>
      <c r="E9" s="31">
        <v>116.542</v>
      </c>
      <c r="F9" s="56">
        <f t="shared" ref="F9:F22" si="2">E9-D9</f>
        <v>100.191</v>
      </c>
      <c r="G9" s="59" t="s">
        <v>89</v>
      </c>
      <c r="H9" s="74" t="str">
        <f t="shared" ref="H9" si="3">H5</f>
        <v>GH1</v>
      </c>
      <c r="I9" s="47" t="s">
        <v>88</v>
      </c>
      <c r="J9" s="50" t="str">
        <f>IF(I9=1,"(1)/ 2 / 3 / 4 / NA",IF(I9="Sila Pilih"," 1 / 2 / 3 / 4 / NA",IF(I9=2,"1 /(2)/ 3 / 4 / NA",IF(I9=3,"1 / 2 /(3)/ 4 / NA",IF(I9=4,"1 / 2 / 3 /(4)/ NA",IF(I9="NA","1 / 2 / 3 / 4 /(NA)"))))))</f>
        <v>1 / 2 / 3 / 4 /(NA)</v>
      </c>
      <c r="K9" s="50"/>
      <c r="L9" s="62"/>
      <c r="M9" s="62"/>
      <c r="N9" s="62"/>
      <c r="O9" s="62"/>
    </row>
    <row r="10" spans="1:15" ht="15" x14ac:dyDescent="0.25">
      <c r="A10" s="29" t="s">
        <v>54</v>
      </c>
      <c r="B10" s="49" t="s">
        <v>91</v>
      </c>
      <c r="C10" s="31">
        <v>1.5049999999999999</v>
      </c>
      <c r="D10" s="31">
        <v>16.388999999999999</v>
      </c>
      <c r="E10" s="31">
        <v>116.411</v>
      </c>
      <c r="F10" s="56">
        <f t="shared" si="2"/>
        <v>100.02200000000001</v>
      </c>
      <c r="G10" s="59" t="s">
        <v>89</v>
      </c>
      <c r="H10" s="74" t="str">
        <f t="shared" ref="H10" si="4">H5</f>
        <v>GH1</v>
      </c>
      <c r="I10" s="47" t="s">
        <v>88</v>
      </c>
      <c r="J10" s="50" t="str">
        <f t="shared" ref="J10:J19" si="5">IF(I10=1,"(1)/ 2 / 3 / 4 / NA",IF(I10="Sila Pilih"," 1 / 2 / 3 / 4 / NA",IF(I10=2,"1 /(2)/ 3 / 4 / NA",IF(I10=3,"1 / 2 /(3)/ 4 / NA",IF(I10=4,"1 / 2 / 3 /(4)/ NA",IF(I10="NA","1 / 2 / 3 / 4 /(NA)"))))))</f>
        <v>1 / 2 / 3 / 4 /(NA)</v>
      </c>
      <c r="K10" s="50"/>
      <c r="L10" s="62"/>
      <c r="M10" s="62"/>
      <c r="N10" s="62"/>
      <c r="O10" s="62"/>
    </row>
    <row r="11" spans="1:15" ht="15" x14ac:dyDescent="0.25">
      <c r="A11" s="29" t="s">
        <v>55</v>
      </c>
      <c r="B11" s="49" t="s">
        <v>92</v>
      </c>
      <c r="C11" s="31">
        <v>1.5069999999999999</v>
      </c>
      <c r="D11" s="31">
        <v>16.39</v>
      </c>
      <c r="E11" s="31">
        <v>116.48</v>
      </c>
      <c r="F11" s="56">
        <f t="shared" si="2"/>
        <v>100.09</v>
      </c>
      <c r="G11" s="59" t="s">
        <v>89</v>
      </c>
      <c r="H11" s="74" t="str">
        <f t="shared" ref="H11" si="6">H8</f>
        <v>GH1</v>
      </c>
      <c r="I11" s="47" t="s">
        <v>88</v>
      </c>
      <c r="J11" s="50" t="str">
        <f t="shared" si="5"/>
        <v>1 / 2 / 3 / 4 /(NA)</v>
      </c>
      <c r="K11" s="50"/>
      <c r="L11" s="62"/>
      <c r="M11" s="62"/>
      <c r="N11" s="62"/>
      <c r="O11" s="62"/>
    </row>
    <row r="12" spans="1:15" ht="15" x14ac:dyDescent="0.25">
      <c r="A12" s="29" t="s">
        <v>56</v>
      </c>
      <c r="B12" s="49" t="s">
        <v>93</v>
      </c>
      <c r="C12" s="31">
        <v>1.5049999999999999</v>
      </c>
      <c r="D12" s="31">
        <v>16.398</v>
      </c>
      <c r="E12" s="31">
        <v>116.621</v>
      </c>
      <c r="F12" s="56">
        <f t="shared" si="2"/>
        <v>100.223</v>
      </c>
      <c r="G12" s="59" t="s">
        <v>89</v>
      </c>
      <c r="H12" s="74" t="str">
        <f t="shared" ref="H12" si="7">H8</f>
        <v>GH1</v>
      </c>
      <c r="I12" s="47" t="s">
        <v>88</v>
      </c>
      <c r="J12" s="50" t="str">
        <f t="shared" si="5"/>
        <v>1 / 2 / 3 / 4 /(NA)</v>
      </c>
      <c r="K12" s="50"/>
      <c r="L12" s="62"/>
      <c r="M12" s="62"/>
      <c r="N12" s="62"/>
      <c r="O12" s="62"/>
    </row>
    <row r="13" spans="1:15" ht="15" x14ac:dyDescent="0.25">
      <c r="A13" s="29" t="s">
        <v>57</v>
      </c>
      <c r="B13" s="49" t="s">
        <v>94</v>
      </c>
      <c r="C13" s="31">
        <v>1.508</v>
      </c>
      <c r="D13" s="31">
        <v>16.312999999999999</v>
      </c>
      <c r="E13" s="31">
        <v>116.623</v>
      </c>
      <c r="F13" s="56">
        <f t="shared" si="2"/>
        <v>100.31</v>
      </c>
      <c r="G13" s="59" t="s">
        <v>89</v>
      </c>
      <c r="H13" s="74" t="str">
        <f t="shared" ref="H13" si="8">H8</f>
        <v>GH1</v>
      </c>
      <c r="I13" s="47" t="s">
        <v>88</v>
      </c>
      <c r="J13" s="50" t="str">
        <f t="shared" si="5"/>
        <v>1 / 2 / 3 / 4 /(NA)</v>
      </c>
      <c r="K13" s="50"/>
      <c r="L13" s="62"/>
      <c r="M13" s="62"/>
      <c r="N13" s="62"/>
      <c r="O13" s="62"/>
    </row>
    <row r="14" spans="1:15" ht="15" x14ac:dyDescent="0.25">
      <c r="A14" s="29" t="s">
        <v>58</v>
      </c>
      <c r="B14" s="49" t="s">
        <v>95</v>
      </c>
      <c r="C14" s="31">
        <v>1.5069999999999999</v>
      </c>
      <c r="D14" s="31">
        <v>16.312000000000001</v>
      </c>
      <c r="E14" s="31">
        <v>116.75</v>
      </c>
      <c r="F14" s="56">
        <f t="shared" si="2"/>
        <v>100.438</v>
      </c>
      <c r="G14" s="59" t="s">
        <v>89</v>
      </c>
      <c r="H14" s="74" t="str">
        <f t="shared" ref="H14" si="9">H11</f>
        <v>GH1</v>
      </c>
      <c r="I14" s="47" t="s">
        <v>88</v>
      </c>
      <c r="J14" s="50" t="str">
        <f t="shared" si="5"/>
        <v>1 / 2 / 3 / 4 /(NA)</v>
      </c>
      <c r="K14" s="50"/>
      <c r="L14" s="62"/>
      <c r="M14" s="62"/>
      <c r="N14" s="62"/>
      <c r="O14" s="62"/>
    </row>
    <row r="15" spans="1:15" ht="15" x14ac:dyDescent="0.25">
      <c r="A15" s="29" t="s">
        <v>59</v>
      </c>
      <c r="B15" s="49" t="s">
        <v>96</v>
      </c>
      <c r="C15" s="31">
        <v>1.5029999999999999</v>
      </c>
      <c r="D15" s="31">
        <v>16.343</v>
      </c>
      <c r="E15" s="31">
        <v>116.52500000000001</v>
      </c>
      <c r="F15" s="56">
        <f t="shared" si="2"/>
        <v>100.182</v>
      </c>
      <c r="G15" s="59" t="s">
        <v>89</v>
      </c>
      <c r="H15" s="74" t="str">
        <f t="shared" ref="H15" si="10">H11</f>
        <v>GH1</v>
      </c>
      <c r="I15" s="47" t="s">
        <v>88</v>
      </c>
      <c r="J15" s="50" t="str">
        <f t="shared" si="5"/>
        <v>1 / 2 / 3 / 4 /(NA)</v>
      </c>
      <c r="K15" s="50"/>
      <c r="L15" s="62"/>
      <c r="M15" s="62"/>
      <c r="N15" s="62"/>
      <c r="O15" s="62"/>
    </row>
    <row r="16" spans="1:15" ht="15" x14ac:dyDescent="0.25">
      <c r="A16" s="29" t="s">
        <v>60</v>
      </c>
      <c r="B16" s="49" t="s">
        <v>97</v>
      </c>
      <c r="C16" s="31">
        <v>1.5089999999999999</v>
      </c>
      <c r="D16" s="31">
        <v>16.356999999999999</v>
      </c>
      <c r="E16" s="31">
        <v>116.52500000000001</v>
      </c>
      <c r="F16" s="56">
        <f t="shared" si="2"/>
        <v>100.16800000000001</v>
      </c>
      <c r="G16" s="59" t="s">
        <v>89</v>
      </c>
      <c r="H16" s="74" t="str">
        <f t="shared" ref="H16" si="11">H11</f>
        <v>GH1</v>
      </c>
      <c r="I16" s="47" t="s">
        <v>88</v>
      </c>
      <c r="J16" s="50" t="str">
        <f t="shared" si="5"/>
        <v>1 / 2 / 3 / 4 /(NA)</v>
      </c>
      <c r="K16" s="50"/>
      <c r="L16" s="62"/>
      <c r="M16" s="62"/>
      <c r="N16" s="62"/>
      <c r="O16" s="62"/>
    </row>
    <row r="17" spans="1:15" ht="15" x14ac:dyDescent="0.25">
      <c r="A17" s="29" t="s">
        <v>61</v>
      </c>
      <c r="B17" s="49" t="s">
        <v>98</v>
      </c>
      <c r="C17" s="31">
        <v>1.506</v>
      </c>
      <c r="D17" s="31">
        <v>16.376000000000001</v>
      </c>
      <c r="E17" s="31">
        <v>116.503</v>
      </c>
      <c r="F17" s="56">
        <f t="shared" si="2"/>
        <v>100.127</v>
      </c>
      <c r="G17" s="59" t="s">
        <v>89</v>
      </c>
      <c r="H17" s="74" t="str">
        <f t="shared" ref="H17" si="12">H14</f>
        <v>GH1</v>
      </c>
      <c r="I17" s="47" t="s">
        <v>88</v>
      </c>
      <c r="J17" s="50" t="str">
        <f t="shared" si="5"/>
        <v>1 / 2 / 3 / 4 /(NA)</v>
      </c>
      <c r="K17" s="50"/>
      <c r="L17" s="62"/>
      <c r="M17" s="62"/>
      <c r="N17" s="62"/>
      <c r="O17" s="62"/>
    </row>
    <row r="18" spans="1:15" ht="15" x14ac:dyDescent="0.25">
      <c r="A18" s="29" t="s">
        <v>62</v>
      </c>
      <c r="B18" s="49" t="s">
        <v>99</v>
      </c>
      <c r="C18" s="31">
        <v>1.5009999999999999</v>
      </c>
      <c r="D18" s="31">
        <v>16.353999999999999</v>
      </c>
      <c r="E18" s="31">
        <v>116.428</v>
      </c>
      <c r="F18" s="56">
        <f t="shared" si="2"/>
        <v>100.074</v>
      </c>
      <c r="G18" s="59" t="s">
        <v>89</v>
      </c>
      <c r="H18" s="74" t="str">
        <f t="shared" ref="H18" si="13">H14</f>
        <v>GH1</v>
      </c>
      <c r="I18" s="47" t="s">
        <v>88</v>
      </c>
      <c r="J18" s="50" t="str">
        <f t="shared" si="5"/>
        <v>1 / 2 / 3 / 4 /(NA)</v>
      </c>
      <c r="K18" s="50"/>
      <c r="L18" s="62"/>
      <c r="M18" s="62"/>
      <c r="N18" s="62"/>
      <c r="O18" s="62"/>
    </row>
    <row r="19" spans="1:15" ht="15" x14ac:dyDescent="0.25">
      <c r="A19" s="29" t="s">
        <v>63</v>
      </c>
      <c r="B19" s="49" t="s">
        <v>100</v>
      </c>
      <c r="C19" s="31">
        <v>1.504</v>
      </c>
      <c r="D19" s="31">
        <v>16.356000000000002</v>
      </c>
      <c r="E19" s="31">
        <v>116.428</v>
      </c>
      <c r="F19" s="56">
        <f t="shared" si="2"/>
        <v>100.072</v>
      </c>
      <c r="G19" s="59" t="s">
        <v>89</v>
      </c>
      <c r="H19" s="74" t="str">
        <f t="shared" ref="H19" si="14">H14</f>
        <v>GH1</v>
      </c>
      <c r="I19" s="47" t="s">
        <v>88</v>
      </c>
      <c r="J19" s="50" t="str">
        <f t="shared" si="5"/>
        <v>1 / 2 / 3 / 4 /(NA)</v>
      </c>
      <c r="K19" s="50"/>
      <c r="L19" s="62"/>
      <c r="M19" s="62"/>
      <c r="N19" s="62"/>
      <c r="O19" s="62"/>
    </row>
    <row r="20" spans="1:15" ht="15" x14ac:dyDescent="0.25">
      <c r="A20" s="29" t="s">
        <v>76</v>
      </c>
      <c r="B20" s="49" t="s">
        <v>101</v>
      </c>
      <c r="C20" s="31">
        <v>1.5089999999999999</v>
      </c>
      <c r="D20" s="31">
        <v>16.338999999999999</v>
      </c>
      <c r="E20" s="31">
        <v>116.453</v>
      </c>
      <c r="F20" s="56">
        <f t="shared" si="2"/>
        <v>100.114</v>
      </c>
      <c r="G20" s="59" t="s">
        <v>89</v>
      </c>
      <c r="H20" s="74" t="str">
        <f t="shared" ref="H20" si="15">H17</f>
        <v>GH1</v>
      </c>
      <c r="I20" s="47" t="s">
        <v>88</v>
      </c>
      <c r="J20" s="50" t="str">
        <f t="shared" ref="J20" si="16">IF(I20=1,"(1)/ 2 / 3 / 4 / NA",IF(I20="Sila Pilih"," 1 / 2 / 3 / 4 / NA",IF(I20=2,"1 /(2)/ 3 / 4 / NA",IF(I20=3,"1 / 2 /(3)/ 4 / NA",IF(I20=4,"1 / 2 / 3 /(4)/ NA",IF(I20="NA","1 / 2 / 3 / 4 /(NA)"))))))</f>
        <v>1 / 2 / 3 / 4 /(NA)</v>
      </c>
      <c r="K20" s="50"/>
      <c r="L20" s="62"/>
      <c r="M20" s="62"/>
      <c r="N20" s="62"/>
      <c r="O20" s="62"/>
    </row>
    <row r="21" spans="1:15" ht="15" x14ac:dyDescent="0.25">
      <c r="A21" s="29" t="s">
        <v>77</v>
      </c>
      <c r="B21" s="49" t="s">
        <v>102</v>
      </c>
      <c r="C21" s="31">
        <v>1.51</v>
      </c>
      <c r="D21" s="31">
        <v>16.343</v>
      </c>
      <c r="E21" s="31">
        <v>116.56699999999999</v>
      </c>
      <c r="F21" s="56">
        <f t="shared" si="2"/>
        <v>100.22399999999999</v>
      </c>
      <c r="G21" s="59" t="s">
        <v>89</v>
      </c>
      <c r="H21" s="74" t="str">
        <f t="shared" ref="H21" si="17">H17</f>
        <v>GH1</v>
      </c>
      <c r="I21" s="47" t="s">
        <v>88</v>
      </c>
      <c r="J21" s="50" t="str">
        <f t="shared" ref="J21" si="18">IF(I21=1,"(1)/ 2 / 3 / 4 / NA",IF(I21="Sila Pilih"," 1 / 2 / 3 / 4 / NA",IF(I21=2,"1 /(2)/ 3 / 4 / NA",IF(I21=3,"1 / 2 /(3)/ 4 / NA",IF(I21=4,"1 / 2 / 3 /(4)/ NA",IF(I21="NA","1 / 2 / 3 / 4 /(NA)"))))))</f>
        <v>1 / 2 / 3 / 4 /(NA)</v>
      </c>
      <c r="K21" s="50"/>
      <c r="L21" s="62"/>
      <c r="M21" s="62"/>
      <c r="N21" s="62"/>
      <c r="O21" s="62"/>
    </row>
    <row r="22" spans="1:15" ht="15" x14ac:dyDescent="0.25">
      <c r="A22" s="29" t="s">
        <v>78</v>
      </c>
      <c r="B22" s="49" t="s">
        <v>103</v>
      </c>
      <c r="C22" s="31">
        <v>1.5029999999999999</v>
      </c>
      <c r="D22" s="31">
        <v>16.302</v>
      </c>
      <c r="E22" s="31">
        <v>116.569</v>
      </c>
      <c r="F22" s="56">
        <f t="shared" si="2"/>
        <v>100.267</v>
      </c>
      <c r="G22" s="59" t="s">
        <v>89</v>
      </c>
      <c r="H22" s="74" t="str">
        <f t="shared" ref="H22" si="19">H17</f>
        <v>GH1</v>
      </c>
      <c r="I22" s="47" t="s">
        <v>88</v>
      </c>
      <c r="J22" s="50" t="str">
        <f t="shared" ref="J22" si="20">IF(I22=1,"(1)/ 2 / 3 / 4 / NA",IF(I22="Sila Pilih"," 1 / 2 / 3 / 4 / NA",IF(I22=2,"1 /(2)/ 3 / 4 / NA",IF(I22=3,"1 / 2 /(3)/ 4 / NA",IF(I22=4,"1 / 2 / 3 /(4)/ NA",IF(I22="NA","1 / 2 / 3 / 4 /(NA)"))))))</f>
        <v>1 / 2 / 3 / 4 /(NA)</v>
      </c>
      <c r="K22" s="50"/>
      <c r="L22" s="62"/>
      <c r="M22" s="62"/>
      <c r="N22" s="62"/>
      <c r="O22" s="62"/>
    </row>
    <row r="23" spans="1:15" x14ac:dyDescent="0.2">
      <c r="J23" s="50"/>
      <c r="K23" s="50"/>
    </row>
    <row r="24" spans="1:15" x14ac:dyDescent="0.2">
      <c r="A24" s="22" t="s">
        <v>71</v>
      </c>
      <c r="B24" s="30" t="s">
        <v>104</v>
      </c>
      <c r="J24" s="50"/>
      <c r="K24" s="50"/>
    </row>
    <row r="25" spans="1:15" x14ac:dyDescent="0.2">
      <c r="A25" s="22" t="s">
        <v>70</v>
      </c>
      <c r="B25" s="44">
        <v>45579</v>
      </c>
      <c r="J25" s="50"/>
      <c r="K25" s="50"/>
    </row>
    <row r="26" spans="1:15" x14ac:dyDescent="0.2">
      <c r="A26" s="22" t="s">
        <v>65</v>
      </c>
      <c r="B26" s="30" t="s">
        <v>105</v>
      </c>
      <c r="C26" s="35" t="s">
        <v>66</v>
      </c>
      <c r="J26" s="50"/>
      <c r="K26" s="50"/>
    </row>
    <row r="27" spans="1:15" ht="13.5" thickBot="1" x14ac:dyDescent="0.25">
      <c r="A27" t="s">
        <v>67</v>
      </c>
      <c r="B27" s="76" t="s">
        <v>106</v>
      </c>
      <c r="C27" s="52"/>
      <c r="D27" s="52"/>
      <c r="E27" s="52"/>
      <c r="F27" s="50"/>
      <c r="G27" s="51"/>
      <c r="H27" s="51"/>
    </row>
    <row r="28" spans="1:15" ht="15.75" thickBot="1" x14ac:dyDescent="0.3">
      <c r="A28" s="22" t="s">
        <v>42</v>
      </c>
      <c r="B28" s="23" t="s">
        <v>107</v>
      </c>
      <c r="C28" s="50"/>
      <c r="D28" s="50" t="b">
        <f>IF(B28="YA", TRUE)</f>
        <v>1</v>
      </c>
      <c r="E28" s="50"/>
      <c r="F28" s="60"/>
      <c r="G28" s="51"/>
      <c r="H28" s="51"/>
      <c r="I28" s="50"/>
    </row>
    <row r="29" spans="1:15" ht="15.75" thickBot="1" x14ac:dyDescent="0.3">
      <c r="A29" s="22" t="s">
        <v>44</v>
      </c>
      <c r="B29" s="23" t="s">
        <v>107</v>
      </c>
      <c r="C29" s="50"/>
      <c r="D29" s="50" t="b">
        <f>IF(B29="YA", TRUE)</f>
        <v>1</v>
      </c>
      <c r="E29" s="50"/>
      <c r="F29" s="60"/>
      <c r="G29" s="51"/>
      <c r="H29" s="51"/>
      <c r="I29" s="50"/>
    </row>
    <row r="30" spans="1:15" ht="15.75" thickBot="1" x14ac:dyDescent="0.3">
      <c r="A30" s="22" t="s">
        <v>43</v>
      </c>
      <c r="B30" s="23" t="s">
        <v>108</v>
      </c>
      <c r="C30" s="50"/>
      <c r="D30" s="50" t="b">
        <f>IF(B30="YA", TRUE)</f>
        <v>0</v>
      </c>
      <c r="E30" s="50"/>
      <c r="F30" s="60"/>
      <c r="G30" s="51"/>
      <c r="H30" s="51"/>
      <c r="I30" s="50"/>
    </row>
    <row r="31" spans="1:15" ht="14.25" customHeight="1" thickBot="1" x14ac:dyDescent="0.25">
      <c r="C31" s="50"/>
      <c r="D31" s="50"/>
      <c r="E31" s="50"/>
      <c r="F31" s="50"/>
      <c r="G31" s="51"/>
      <c r="H31" s="51"/>
      <c r="I31" s="50"/>
    </row>
    <row r="32" spans="1:15" ht="15.75" thickBot="1" x14ac:dyDescent="0.3">
      <c r="A32" t="s">
        <v>21</v>
      </c>
      <c r="B32" s="23" t="s">
        <v>24</v>
      </c>
      <c r="C32" s="52" t="b">
        <f>IF(B32="XP 205DR",TRUE)</f>
        <v>0</v>
      </c>
      <c r="D32" s="52" t="b">
        <f>IF(B32="MSA 225S-100-DA",TRUE)</f>
        <v>0</v>
      </c>
      <c r="E32" s="52" t="b">
        <f>IF(B32="MSE 225S-100-DU ",TRUE)</f>
        <v>0</v>
      </c>
      <c r="F32" s="50" t="b">
        <f>IF(B32="PG 603S",TRUE)</f>
        <v>1</v>
      </c>
      <c r="G32" s="51" t="b">
        <f>IF(B32="Lain-lain",TRUE)</f>
        <v>0</v>
      </c>
      <c r="H32" s="51"/>
      <c r="I32" s="50"/>
    </row>
    <row r="33" spans="3:9" x14ac:dyDescent="0.2">
      <c r="C33" s="52"/>
      <c r="D33" s="52"/>
      <c r="E33" s="52"/>
      <c r="F33" s="50"/>
      <c r="G33" s="51"/>
      <c r="H33" s="51"/>
      <c r="I33" s="50"/>
    </row>
    <row r="34" spans="3:9" x14ac:dyDescent="0.2">
      <c r="C34" s="52"/>
      <c r="D34" s="52"/>
      <c r="E34" s="52"/>
      <c r="F34" s="50"/>
      <c r="G34" s="51"/>
      <c r="H34" s="51"/>
      <c r="I34" s="50"/>
    </row>
    <row r="35" spans="3:9" ht="14.25" x14ac:dyDescent="0.2">
      <c r="C35" s="52"/>
      <c r="D35" s="52"/>
      <c r="E35" s="61"/>
      <c r="F35" s="50"/>
      <c r="G35" s="51"/>
      <c r="H35" s="51"/>
      <c r="I35" s="50"/>
    </row>
    <row r="36" spans="3:9" x14ac:dyDescent="0.2">
      <c r="C36" s="52"/>
      <c r="D36" s="52"/>
      <c r="E36" s="52"/>
      <c r="F36" s="50"/>
      <c r="G36" s="51"/>
      <c r="H36" s="51"/>
      <c r="I36" s="50"/>
    </row>
    <row r="37" spans="3:9" x14ac:dyDescent="0.2">
      <c r="C37" s="52"/>
      <c r="D37" s="52"/>
      <c r="E37" s="52"/>
      <c r="F37" s="50"/>
      <c r="G37" s="51"/>
      <c r="H37" s="51"/>
      <c r="I37" s="50"/>
    </row>
    <row r="38" spans="3:9" x14ac:dyDescent="0.2">
      <c r="C38" s="52"/>
      <c r="D38" s="52"/>
      <c r="E38" s="52"/>
      <c r="F38" s="50"/>
      <c r="G38" s="51"/>
      <c r="H38" s="51"/>
      <c r="I38" s="50"/>
    </row>
    <row r="39" spans="3:9" x14ac:dyDescent="0.2">
      <c r="C39" s="52"/>
      <c r="D39" s="52"/>
      <c r="E39" s="52"/>
      <c r="F39" s="50"/>
      <c r="G39" s="51"/>
      <c r="H39" s="51"/>
      <c r="I39" s="50"/>
    </row>
  </sheetData>
  <conditionalFormatting sqref="B2 D2:E2 C14:E19 B5:E13">
    <cfRule type="expression" dxfId="0" priority="87">
      <formula>LEN(B2)=0</formula>
    </cfRule>
  </conditionalFormatting>
  <conditionalFormatting sqref="G8">
    <cfRule type="cellIs" dxfId="44" priority="86" operator="equal">
      <formula>"Sila Pilih"</formula>
    </cfRule>
  </conditionalFormatting>
  <conditionalFormatting sqref="B26">
    <cfRule type="expression" dxfId="43" priority="85">
      <formula>LEN(B26)=0</formula>
    </cfRule>
  </conditionalFormatting>
  <conditionalFormatting sqref="B27">
    <cfRule type="expression" dxfId="42" priority="84">
      <formula>LEN(B27)=0</formula>
    </cfRule>
  </conditionalFormatting>
  <conditionalFormatting sqref="B32">
    <cfRule type="cellIs" dxfId="41" priority="79" operator="equal">
      <formula>"Sila Pilih"</formula>
    </cfRule>
  </conditionalFormatting>
  <conditionalFormatting sqref="B24">
    <cfRule type="expression" dxfId="40" priority="78">
      <formula>LEN(B24)=0</formula>
    </cfRule>
  </conditionalFormatting>
  <conditionalFormatting sqref="B25">
    <cfRule type="expression" dxfId="39" priority="77">
      <formula>LEN(B25)=0</formula>
    </cfRule>
  </conditionalFormatting>
  <conditionalFormatting sqref="B28 F28">
    <cfRule type="cellIs" dxfId="38" priority="74" operator="equal">
      <formula>"TIDAK"</formula>
    </cfRule>
    <cfRule type="cellIs" dxfId="37" priority="75" operator="equal">
      <formula>"ya"</formula>
    </cfRule>
    <cfRule type="cellIs" dxfId="36" priority="76" operator="equal">
      <formula>"Sila Pilih"</formula>
    </cfRule>
  </conditionalFormatting>
  <conditionalFormatting sqref="B29 F29">
    <cfRule type="cellIs" dxfId="35" priority="71" operator="equal">
      <formula>"TIDAK"</formula>
    </cfRule>
    <cfRule type="cellIs" dxfId="34" priority="72" operator="equal">
      <formula>"ya"</formula>
    </cfRule>
    <cfRule type="cellIs" dxfId="33" priority="73" operator="equal">
      <formula>"Sila Pilih"</formula>
    </cfRule>
  </conditionalFormatting>
  <conditionalFormatting sqref="B30 F30">
    <cfRule type="cellIs" dxfId="32" priority="68" operator="equal">
      <formula>"TIDAK"</formula>
    </cfRule>
    <cfRule type="cellIs" dxfId="31" priority="69" operator="equal">
      <formula>"ya"</formula>
    </cfRule>
    <cfRule type="cellIs" dxfId="30" priority="70" operator="equal">
      <formula>"Sila Pilih"</formula>
    </cfRule>
  </conditionalFormatting>
  <conditionalFormatting sqref="F9">
    <cfRule type="cellIs" dxfId="29" priority="65" operator="equal">
      <formula>0</formula>
    </cfRule>
  </conditionalFormatting>
  <conditionalFormatting sqref="F10">
    <cfRule type="cellIs" dxfId="28" priority="64" operator="equal">
      <formula>0</formula>
    </cfRule>
  </conditionalFormatting>
  <conditionalFormatting sqref="F11">
    <cfRule type="cellIs" dxfId="27" priority="63" operator="equal">
      <formula>0</formula>
    </cfRule>
  </conditionalFormatting>
  <conditionalFormatting sqref="F12">
    <cfRule type="cellIs" dxfId="26" priority="62" operator="equal">
      <formula>0</formula>
    </cfRule>
  </conditionalFormatting>
  <conditionalFormatting sqref="F13">
    <cfRule type="cellIs" dxfId="25" priority="61" operator="equal">
      <formula>0</formula>
    </cfRule>
  </conditionalFormatting>
  <conditionalFormatting sqref="F14">
    <cfRule type="cellIs" dxfId="24" priority="60" operator="equal">
      <formula>0</formula>
    </cfRule>
  </conditionalFormatting>
  <conditionalFormatting sqref="F15">
    <cfRule type="cellIs" dxfId="23" priority="59" operator="equal">
      <formula>0</formula>
    </cfRule>
  </conditionalFormatting>
  <conditionalFormatting sqref="F16">
    <cfRule type="cellIs" dxfId="22" priority="58" operator="equal">
      <formula>0</formula>
    </cfRule>
  </conditionalFormatting>
  <conditionalFormatting sqref="F17">
    <cfRule type="cellIs" dxfId="21" priority="57" operator="equal">
      <formula>0</formula>
    </cfRule>
  </conditionalFormatting>
  <conditionalFormatting sqref="F18 F20 F22">
    <cfRule type="cellIs" dxfId="20" priority="56" operator="equal">
      <formula>0</formula>
    </cfRule>
  </conditionalFormatting>
  <conditionalFormatting sqref="F19 F21">
    <cfRule type="cellIs" dxfId="19" priority="55" operator="equal">
      <formula>0</formula>
    </cfRule>
  </conditionalFormatting>
  <conditionalFormatting sqref="I8">
    <cfRule type="cellIs" dxfId="18" priority="54" operator="equal">
      <formula>"Sila Pilih"</formula>
    </cfRule>
  </conditionalFormatting>
  <conditionalFormatting sqref="F8">
    <cfRule type="cellIs" dxfId="16" priority="52" operator="equal">
      <formula>0</formula>
    </cfRule>
  </conditionalFormatting>
  <conditionalFormatting sqref="F2:F3 F5:F7">
    <cfRule type="cellIs" dxfId="15" priority="47" operator="equal">
      <formula>0</formula>
    </cfRule>
  </conditionalFormatting>
  <conditionalFormatting sqref="C20:E20">
    <cfRule type="expression" dxfId="14" priority="34">
      <formula>LEN(C20)=0</formula>
    </cfRule>
  </conditionalFormatting>
  <conditionalFormatting sqref="C21:E21">
    <cfRule type="expression" dxfId="12" priority="28">
      <formula>LEN(C21)=0</formula>
    </cfRule>
  </conditionalFormatting>
  <conditionalFormatting sqref="C22:E22">
    <cfRule type="expression" dxfId="10" priority="22">
      <formula>LEN(C22)=0</formula>
    </cfRule>
  </conditionalFormatting>
  <conditionalFormatting sqref="B3:B4 D3:E3">
    <cfRule type="expression" dxfId="8" priority="16">
      <formula>LEN(B3)=0</formula>
    </cfRule>
  </conditionalFormatting>
  <conditionalFormatting sqref="H2">
    <cfRule type="cellIs" dxfId="7" priority="7" operator="equal">
      <formula>"Sila Pilih"</formula>
    </cfRule>
  </conditionalFormatting>
  <conditionalFormatting sqref="H3 H5:H22">
    <cfRule type="cellIs" dxfId="6" priority="6" operator="equal">
      <formula>"Sila Pilih"</formula>
    </cfRule>
  </conditionalFormatting>
  <conditionalFormatting sqref="I9:I22">
    <cfRule type="cellIs" dxfId="3" priority="3" operator="equal">
      <formula>"Sila Pilih"</formula>
    </cfRule>
  </conditionalFormatting>
  <conditionalFormatting sqref="G9:G22">
    <cfRule type="cellIs" dxfId="2" priority="2" operator="equal">
      <formula>"Sila Pilih"</formula>
    </cfRule>
  </conditionalFormatting>
  <conditionalFormatting sqref="B14:B22">
    <cfRule type="expression" dxfId="1" priority="1">
      <formula>LEN(B14)=0</formula>
    </cfRule>
  </conditionalFormatting>
  <dataValidations count="5">
    <dataValidation type="list" allowBlank="1" showInputMessage="1" showErrorMessage="1" sqref="I8:I22" xr:uid="{263620C9-1EE6-4ACD-8AD4-6A652221EEEA}">
      <formula1>"Sila Pilih, 1, 2, 3, 4, NA"</formula1>
    </dataValidation>
    <dataValidation type="list" allowBlank="1" showInputMessage="1" showErrorMessage="1" sqref="B32" xr:uid="{46D1D5E6-C29D-449B-892B-C832B6F0FBF9}">
      <formula1>"Sila Pilih, XP 205DR, MSA 225S-100-DA, PG 603S, MSE 225S-100-DU , Lain-lain"</formula1>
    </dataValidation>
    <dataValidation type="list" allowBlank="1" showInputMessage="1" showErrorMessage="1" sqref="B28:B30 F28:F30" xr:uid="{CB7666A4-4141-46ED-955D-EEB485C41400}">
      <formula1>"Sila Pilih, YA, TIDAK"</formula1>
    </dataValidation>
    <dataValidation type="list" allowBlank="1" showInputMessage="1" showErrorMessage="1" sqref="H2" xr:uid="{20A2AAC6-3575-4229-9292-A32A1ECBA079}">
      <formula1>"Sila Pilih, GH1, GH2"</formula1>
    </dataValidation>
    <dataValidation type="list" allowBlank="1" showInputMessage="1" showErrorMessage="1" sqref="G8:G22" xr:uid="{0210E02D-69A4-4943-8FE7-F34C76F88E4F}">
      <formula1>"Sila Pilih, SERBUK, KAPSUL KERAS, CECAIR, PIL, KAPSUL LEMBUT, KRIM, PASTE"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topLeftCell="A10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1" t="s">
        <v>0</v>
      </c>
      <c r="B1" s="152"/>
      <c r="C1" s="152"/>
      <c r="D1" s="152"/>
      <c r="E1" s="152"/>
      <c r="F1" s="152"/>
      <c r="G1" s="152"/>
      <c r="H1" s="153"/>
    </row>
    <row r="2" spans="1:8" ht="18.95" customHeight="1" x14ac:dyDescent="0.2">
      <c r="A2" s="154" t="s">
        <v>40</v>
      </c>
      <c r="B2" s="155"/>
      <c r="C2" s="156"/>
      <c r="D2" s="157" t="str">
        <f>FormGerhadt!B16</f>
        <v>IQC LIQ 9 141024</v>
      </c>
      <c r="E2" s="157"/>
      <c r="F2" s="157"/>
      <c r="G2" s="157"/>
      <c r="H2" s="158"/>
    </row>
    <row r="3" spans="1:8" ht="24" customHeight="1" x14ac:dyDescent="0.2">
      <c r="A3" s="159" t="s">
        <v>41</v>
      </c>
      <c r="B3" s="160"/>
      <c r="C3" s="161"/>
      <c r="D3" s="162" t="str">
        <f>FormGerhadt!G16</f>
        <v>CECAIR</v>
      </c>
      <c r="E3" s="163"/>
      <c r="F3" s="163"/>
      <c r="G3" s="163"/>
      <c r="H3" s="164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149" t="s">
        <v>37</v>
      </c>
      <c r="G4" s="149"/>
      <c r="H4" s="150"/>
    </row>
    <row r="5" spans="1:8" ht="19.899999999999999" customHeight="1" x14ac:dyDescent="0.2">
      <c r="A5" s="34" t="s">
        <v>20</v>
      </c>
      <c r="B5" s="7"/>
      <c r="C5" s="7"/>
      <c r="D5" s="7"/>
      <c r="E5" s="141" t="str">
        <f>FormGerhadt!B26</f>
        <v>IQC LIQ 141024</v>
      </c>
      <c r="F5" s="141"/>
      <c r="G5" s="142" t="s">
        <v>38</v>
      </c>
      <c r="H5" s="143"/>
    </row>
    <row r="6" spans="1:8" ht="25.5" customHeight="1" x14ac:dyDescent="0.2">
      <c r="A6" s="144" t="s">
        <v>1</v>
      </c>
      <c r="B6" s="145"/>
      <c r="C6" s="145"/>
      <c r="D6" s="145"/>
      <c r="E6" s="146"/>
      <c r="F6" s="28" t="s">
        <v>7</v>
      </c>
      <c r="G6" s="147" t="s">
        <v>8</v>
      </c>
      <c r="H6" s="148"/>
    </row>
    <row r="7" spans="1:8" ht="21" customHeight="1" x14ac:dyDescent="0.2">
      <c r="A7" s="131" t="s">
        <v>2</v>
      </c>
      <c r="B7" s="132"/>
      <c r="C7" s="138"/>
      <c r="D7" s="139"/>
      <c r="E7" s="140"/>
      <c r="F7" s="18">
        <f>FormGerhadt!C5</f>
        <v>1.504</v>
      </c>
      <c r="G7" s="136">
        <f>FormGerhadt!F5</f>
        <v>100.131</v>
      </c>
      <c r="H7" s="137"/>
    </row>
    <row r="8" spans="1:8" ht="21" customHeight="1" x14ac:dyDescent="0.2">
      <c r="A8" s="131" t="s">
        <v>3</v>
      </c>
      <c r="B8" s="132"/>
      <c r="C8" s="133" t="str">
        <f>E5</f>
        <v>IQC LIQ 141024</v>
      </c>
      <c r="D8" s="134"/>
      <c r="E8" s="135"/>
      <c r="F8" s="18" t="str">
        <f>FormGerhadt!C6</f>
        <v>NA</v>
      </c>
      <c r="G8" s="136" t="str">
        <f>FormGerhadt!F6</f>
        <v>NA</v>
      </c>
      <c r="H8" s="137"/>
    </row>
    <row r="9" spans="1:8" ht="20.100000000000001" customHeight="1" x14ac:dyDescent="0.2">
      <c r="A9" s="131" t="s">
        <v>4</v>
      </c>
      <c r="B9" s="132"/>
      <c r="C9" s="138"/>
      <c r="D9" s="139"/>
      <c r="E9" s="140"/>
      <c r="F9" s="18" t="str">
        <f>FormGerhadt!C7</f>
        <v>NA</v>
      </c>
      <c r="G9" s="136" t="str">
        <f>FormGerhadt!F7</f>
        <v>NA</v>
      </c>
      <c r="H9" s="137"/>
    </row>
    <row r="10" spans="1:8" ht="48.75" customHeight="1" x14ac:dyDescent="0.2">
      <c r="A10" s="117"/>
      <c r="B10" s="119" t="s">
        <v>74</v>
      </c>
      <c r="C10" s="120"/>
      <c r="D10" s="120"/>
      <c r="E10" s="121"/>
      <c r="F10" s="125" t="s">
        <v>75</v>
      </c>
      <c r="G10" s="126"/>
      <c r="H10" s="127"/>
    </row>
    <row r="11" spans="1:8" ht="20.25" customHeight="1" x14ac:dyDescent="0.2">
      <c r="A11" s="118"/>
      <c r="B11" s="122"/>
      <c r="C11" s="123"/>
      <c r="D11" s="123"/>
      <c r="E11" s="124"/>
      <c r="F11" s="6" t="s">
        <v>3</v>
      </c>
      <c r="G11" s="125" t="s">
        <v>17</v>
      </c>
      <c r="H11" s="127"/>
    </row>
    <row r="12" spans="1:8" ht="21.75" customHeight="1" x14ac:dyDescent="0.2">
      <c r="A12" s="68" t="s">
        <v>9</v>
      </c>
      <c r="B12" s="128">
        <v>7.5</v>
      </c>
      <c r="C12" s="129"/>
      <c r="D12" s="129"/>
      <c r="E12" s="130"/>
      <c r="F12" s="5" t="s">
        <v>88</v>
      </c>
      <c r="G12" s="112" t="s">
        <v>88</v>
      </c>
      <c r="H12" s="113"/>
    </row>
    <row r="13" spans="1:8" ht="21.95" customHeight="1" x14ac:dyDescent="0.2">
      <c r="A13" s="68" t="s">
        <v>10</v>
      </c>
      <c r="B13" s="109">
        <v>0.75</v>
      </c>
      <c r="C13" s="110"/>
      <c r="D13" s="110"/>
      <c r="E13" s="111"/>
      <c r="F13" s="5" t="s">
        <v>88</v>
      </c>
      <c r="G13" s="112" t="s">
        <v>88</v>
      </c>
      <c r="H13" s="113"/>
    </row>
    <row r="14" spans="1:8" ht="21.95" customHeight="1" x14ac:dyDescent="0.2">
      <c r="A14" s="68" t="s">
        <v>11</v>
      </c>
      <c r="B14" s="114">
        <v>15</v>
      </c>
      <c r="C14" s="115"/>
      <c r="D14" s="115"/>
      <c r="E14" s="116"/>
      <c r="F14" s="5" t="s">
        <v>88</v>
      </c>
      <c r="G14" s="112" t="s">
        <v>88</v>
      </c>
      <c r="H14" s="113"/>
    </row>
    <row r="15" spans="1:8" ht="21.95" customHeight="1" x14ac:dyDescent="0.2">
      <c r="A15" s="68" t="s">
        <v>12</v>
      </c>
      <c r="B15" s="109">
        <v>0.45</v>
      </c>
      <c r="C15" s="110"/>
      <c r="D15" s="110"/>
      <c r="E15" s="111"/>
      <c r="F15" s="5" t="s">
        <v>88</v>
      </c>
      <c r="G15" s="112" t="s">
        <v>88</v>
      </c>
      <c r="H15" s="113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5" t="s">
        <v>30</v>
      </c>
      <c r="B17" s="106"/>
      <c r="C17" s="106"/>
      <c r="D17" s="106"/>
      <c r="E17" s="107" t="s">
        <v>28</v>
      </c>
      <c r="F17" s="108"/>
      <c r="G17" s="27" t="s">
        <v>69</v>
      </c>
      <c r="H17" s="15" t="str">
        <f>FormGerhadt!J16</f>
        <v>1 / 2 / 3 / 4 /(NA)</v>
      </c>
    </row>
    <row r="18" spans="1:8" ht="18.75" customHeight="1" x14ac:dyDescent="0.25">
      <c r="A18" s="98" t="s">
        <v>31</v>
      </c>
      <c r="B18" s="99"/>
      <c r="C18" s="99"/>
      <c r="D18" s="99"/>
      <c r="E18" s="100" t="s">
        <v>28</v>
      </c>
      <c r="F18" s="100"/>
      <c r="G18" s="25"/>
      <c r="H18" s="16"/>
    </row>
    <row r="19" spans="1:8" ht="18.75" customHeight="1" x14ac:dyDescent="0.25">
      <c r="A19" s="98" t="s">
        <v>32</v>
      </c>
      <c r="B19" s="99"/>
      <c r="C19" s="99"/>
      <c r="D19" s="99"/>
      <c r="E19" s="100" t="s">
        <v>68</v>
      </c>
      <c r="F19" s="100"/>
      <c r="G19" s="25"/>
      <c r="H19" s="16"/>
    </row>
    <row r="20" spans="1:8" ht="18.75" customHeight="1" x14ac:dyDescent="0.25">
      <c r="A20" s="98" t="s">
        <v>33</v>
      </c>
      <c r="B20" s="99"/>
      <c r="C20" s="99"/>
      <c r="D20" s="99"/>
      <c r="E20" s="100" t="s">
        <v>28</v>
      </c>
      <c r="F20" s="100"/>
      <c r="G20" s="25"/>
      <c r="H20" s="16"/>
    </row>
    <row r="21" spans="1:8" ht="18.75" customHeight="1" x14ac:dyDescent="0.25">
      <c r="A21" s="98" t="s">
        <v>34</v>
      </c>
      <c r="B21" s="99"/>
      <c r="C21" s="99"/>
      <c r="D21" s="99"/>
      <c r="E21" s="100"/>
      <c r="F21" s="100"/>
      <c r="G21" s="25"/>
      <c r="H21" s="16"/>
    </row>
    <row r="22" spans="1:8" ht="18.75" customHeight="1" x14ac:dyDescent="0.25">
      <c r="A22" s="101" t="s">
        <v>35</v>
      </c>
      <c r="B22" s="102"/>
      <c r="C22" s="102"/>
      <c r="D22" s="102"/>
      <c r="E22" s="103" t="s">
        <v>29</v>
      </c>
      <c r="F22" s="104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89" t="s">
        <v>18</v>
      </c>
      <c r="B26" s="90"/>
      <c r="C26" s="90"/>
      <c r="D26" s="91" t="s">
        <v>14</v>
      </c>
      <c r="E26" s="91"/>
      <c r="F26" s="13" t="s">
        <v>26</v>
      </c>
      <c r="G26" s="91" t="s">
        <v>14</v>
      </c>
      <c r="H26" s="92"/>
    </row>
    <row r="27" spans="1:8" ht="60.75" customHeight="1" x14ac:dyDescent="0.2">
      <c r="A27" s="93" t="s">
        <v>19</v>
      </c>
      <c r="B27" s="94"/>
      <c r="C27" s="94"/>
      <c r="D27" s="95" t="s">
        <v>14</v>
      </c>
      <c r="E27" s="95"/>
      <c r="F27" s="14" t="s">
        <v>15</v>
      </c>
      <c r="G27" s="96" t="s">
        <v>36</v>
      </c>
      <c r="H27" s="97"/>
    </row>
    <row r="28" spans="1:8" ht="42.75" customHeight="1" x14ac:dyDescent="0.2">
      <c r="A28" s="77" t="s">
        <v>13</v>
      </c>
      <c r="B28" s="78"/>
      <c r="C28" s="78"/>
      <c r="D28" s="78"/>
      <c r="E28" s="79"/>
      <c r="F28" s="80" t="s">
        <v>6</v>
      </c>
      <c r="G28" s="81"/>
      <c r="H28" s="82"/>
    </row>
    <row r="29" spans="1:8" ht="18" customHeight="1" x14ac:dyDescent="0.2">
      <c r="A29" s="83" t="str">
        <f>FormGerhadt!B24</f>
        <v>PERMIT     AMIR</v>
      </c>
      <c r="B29" s="84"/>
      <c r="C29" s="84"/>
      <c r="D29" s="85">
        <f>FormGerhadt!B25</f>
        <v>45579</v>
      </c>
      <c r="E29" s="86"/>
      <c r="F29" s="3"/>
      <c r="G29" s="87"/>
      <c r="H29" s="88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topLeftCell="A7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1" t="s">
        <v>0</v>
      </c>
      <c r="B1" s="152"/>
      <c r="C1" s="152"/>
      <c r="D1" s="152"/>
      <c r="E1" s="152"/>
      <c r="F1" s="152"/>
      <c r="G1" s="152"/>
      <c r="H1" s="153"/>
    </row>
    <row r="2" spans="1:8" ht="18.95" customHeight="1" x14ac:dyDescent="0.2">
      <c r="A2" s="154" t="s">
        <v>40</v>
      </c>
      <c r="B2" s="155"/>
      <c r="C2" s="156"/>
      <c r="D2" s="157" t="str">
        <f>FormGerhadt!B17</f>
        <v>IQC LIQ 10 141024</v>
      </c>
      <c r="E2" s="157"/>
      <c r="F2" s="157"/>
      <c r="G2" s="157"/>
      <c r="H2" s="158"/>
    </row>
    <row r="3" spans="1:8" ht="24" customHeight="1" x14ac:dyDescent="0.2">
      <c r="A3" s="159" t="s">
        <v>41</v>
      </c>
      <c r="B3" s="160"/>
      <c r="C3" s="161"/>
      <c r="D3" s="162" t="str">
        <f>FormGerhadt!G17</f>
        <v>CECAIR</v>
      </c>
      <c r="E3" s="163"/>
      <c r="F3" s="163"/>
      <c r="G3" s="163"/>
      <c r="H3" s="164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149" t="s">
        <v>37</v>
      </c>
      <c r="G4" s="149"/>
      <c r="H4" s="150"/>
    </row>
    <row r="5" spans="1:8" ht="19.899999999999999" customHeight="1" x14ac:dyDescent="0.2">
      <c r="A5" s="34" t="s">
        <v>20</v>
      </c>
      <c r="B5" s="7"/>
      <c r="C5" s="7"/>
      <c r="D5" s="7"/>
      <c r="E5" s="141" t="str">
        <f>FormGerhadt!B26</f>
        <v>IQC LIQ 141024</v>
      </c>
      <c r="F5" s="141"/>
      <c r="G5" s="142" t="s">
        <v>38</v>
      </c>
      <c r="H5" s="143"/>
    </row>
    <row r="6" spans="1:8" ht="25.5" customHeight="1" x14ac:dyDescent="0.2">
      <c r="A6" s="144" t="s">
        <v>1</v>
      </c>
      <c r="B6" s="145"/>
      <c r="C6" s="145"/>
      <c r="D6" s="145"/>
      <c r="E6" s="146"/>
      <c r="F6" s="28" t="s">
        <v>7</v>
      </c>
      <c r="G6" s="147" t="s">
        <v>8</v>
      </c>
      <c r="H6" s="148"/>
    </row>
    <row r="7" spans="1:8" ht="21" customHeight="1" x14ac:dyDescent="0.2">
      <c r="A7" s="131" t="s">
        <v>2</v>
      </c>
      <c r="B7" s="132"/>
      <c r="C7" s="138"/>
      <c r="D7" s="139"/>
      <c r="E7" s="140"/>
      <c r="F7" s="18">
        <f>FormGerhadt!C5</f>
        <v>1.504</v>
      </c>
      <c r="G7" s="136">
        <f>FormGerhadt!F5</f>
        <v>100.131</v>
      </c>
      <c r="H7" s="137"/>
    </row>
    <row r="8" spans="1:8" ht="21" customHeight="1" x14ac:dyDescent="0.2">
      <c r="A8" s="131" t="s">
        <v>3</v>
      </c>
      <c r="B8" s="132"/>
      <c r="C8" s="133" t="str">
        <f>E5</f>
        <v>IQC LIQ 141024</v>
      </c>
      <c r="D8" s="134"/>
      <c r="E8" s="135"/>
      <c r="F8" s="18" t="str">
        <f>FormGerhadt!C6</f>
        <v>NA</v>
      </c>
      <c r="G8" s="136" t="str">
        <f>FormGerhadt!F6</f>
        <v>NA</v>
      </c>
      <c r="H8" s="137"/>
    </row>
    <row r="9" spans="1:8" ht="20.100000000000001" customHeight="1" x14ac:dyDescent="0.2">
      <c r="A9" s="131" t="s">
        <v>4</v>
      </c>
      <c r="B9" s="132"/>
      <c r="C9" s="138"/>
      <c r="D9" s="139"/>
      <c r="E9" s="140"/>
      <c r="F9" s="18" t="str">
        <f>FormGerhadt!C7</f>
        <v>NA</v>
      </c>
      <c r="G9" s="136" t="str">
        <f>FormGerhadt!F7</f>
        <v>NA</v>
      </c>
      <c r="H9" s="137"/>
    </row>
    <row r="10" spans="1:8" ht="48.75" customHeight="1" x14ac:dyDescent="0.2">
      <c r="A10" s="117"/>
      <c r="B10" s="119" t="s">
        <v>74</v>
      </c>
      <c r="C10" s="120"/>
      <c r="D10" s="120"/>
      <c r="E10" s="121"/>
      <c r="F10" s="125" t="s">
        <v>75</v>
      </c>
      <c r="G10" s="126"/>
      <c r="H10" s="127"/>
    </row>
    <row r="11" spans="1:8" ht="20.25" customHeight="1" x14ac:dyDescent="0.2">
      <c r="A11" s="118"/>
      <c r="B11" s="122"/>
      <c r="C11" s="123"/>
      <c r="D11" s="123"/>
      <c r="E11" s="124"/>
      <c r="F11" s="6" t="s">
        <v>3</v>
      </c>
      <c r="G11" s="125" t="s">
        <v>17</v>
      </c>
      <c r="H11" s="127"/>
    </row>
    <row r="12" spans="1:8" ht="21.75" customHeight="1" x14ac:dyDescent="0.2">
      <c r="A12" s="68" t="s">
        <v>9</v>
      </c>
      <c r="B12" s="128">
        <v>7.5</v>
      </c>
      <c r="C12" s="129"/>
      <c r="D12" s="129"/>
      <c r="E12" s="130"/>
      <c r="F12" s="5" t="s">
        <v>88</v>
      </c>
      <c r="G12" s="112" t="s">
        <v>88</v>
      </c>
      <c r="H12" s="113"/>
    </row>
    <row r="13" spans="1:8" ht="21.95" customHeight="1" x14ac:dyDescent="0.2">
      <c r="A13" s="68" t="s">
        <v>10</v>
      </c>
      <c r="B13" s="109">
        <v>0.75</v>
      </c>
      <c r="C13" s="110"/>
      <c r="D13" s="110"/>
      <c r="E13" s="111"/>
      <c r="F13" s="5" t="s">
        <v>88</v>
      </c>
      <c r="G13" s="112" t="s">
        <v>88</v>
      </c>
      <c r="H13" s="113"/>
    </row>
    <row r="14" spans="1:8" ht="21.95" customHeight="1" x14ac:dyDescent="0.2">
      <c r="A14" s="68" t="s">
        <v>11</v>
      </c>
      <c r="B14" s="114">
        <v>15</v>
      </c>
      <c r="C14" s="115"/>
      <c r="D14" s="115"/>
      <c r="E14" s="116"/>
      <c r="F14" s="5" t="s">
        <v>88</v>
      </c>
      <c r="G14" s="112" t="s">
        <v>88</v>
      </c>
      <c r="H14" s="113"/>
    </row>
    <row r="15" spans="1:8" ht="21.95" customHeight="1" x14ac:dyDescent="0.2">
      <c r="A15" s="68" t="s">
        <v>12</v>
      </c>
      <c r="B15" s="109">
        <v>0.45</v>
      </c>
      <c r="C15" s="110"/>
      <c r="D15" s="110"/>
      <c r="E15" s="111"/>
      <c r="F15" s="5" t="s">
        <v>88</v>
      </c>
      <c r="G15" s="112" t="s">
        <v>88</v>
      </c>
      <c r="H15" s="113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5" t="s">
        <v>30</v>
      </c>
      <c r="B17" s="106"/>
      <c r="C17" s="106"/>
      <c r="D17" s="106"/>
      <c r="E17" s="107" t="s">
        <v>28</v>
      </c>
      <c r="F17" s="108"/>
      <c r="G17" s="27" t="s">
        <v>69</v>
      </c>
      <c r="H17" s="15" t="str">
        <f>FormGerhadt!J17</f>
        <v>1 / 2 / 3 / 4 /(NA)</v>
      </c>
    </row>
    <row r="18" spans="1:8" ht="18.75" customHeight="1" x14ac:dyDescent="0.25">
      <c r="A18" s="98" t="s">
        <v>31</v>
      </c>
      <c r="B18" s="99"/>
      <c r="C18" s="99"/>
      <c r="D18" s="99"/>
      <c r="E18" s="100" t="s">
        <v>28</v>
      </c>
      <c r="F18" s="100"/>
      <c r="G18" s="25"/>
      <c r="H18" s="16"/>
    </row>
    <row r="19" spans="1:8" ht="18.75" customHeight="1" x14ac:dyDescent="0.25">
      <c r="A19" s="98" t="s">
        <v>32</v>
      </c>
      <c r="B19" s="99"/>
      <c r="C19" s="99"/>
      <c r="D19" s="99"/>
      <c r="E19" s="100" t="s">
        <v>68</v>
      </c>
      <c r="F19" s="100"/>
      <c r="G19" s="25"/>
      <c r="H19" s="16"/>
    </row>
    <row r="20" spans="1:8" ht="18.75" customHeight="1" x14ac:dyDescent="0.25">
      <c r="A20" s="98" t="s">
        <v>33</v>
      </c>
      <c r="B20" s="99"/>
      <c r="C20" s="99"/>
      <c r="D20" s="99"/>
      <c r="E20" s="100" t="s">
        <v>28</v>
      </c>
      <c r="F20" s="100"/>
      <c r="G20" s="25"/>
      <c r="H20" s="16"/>
    </row>
    <row r="21" spans="1:8" ht="18.75" customHeight="1" x14ac:dyDescent="0.25">
      <c r="A21" s="98" t="s">
        <v>34</v>
      </c>
      <c r="B21" s="99"/>
      <c r="C21" s="99"/>
      <c r="D21" s="99"/>
      <c r="E21" s="100"/>
      <c r="F21" s="100"/>
      <c r="G21" s="25"/>
      <c r="H21" s="16"/>
    </row>
    <row r="22" spans="1:8" ht="18.75" customHeight="1" x14ac:dyDescent="0.25">
      <c r="A22" s="101" t="s">
        <v>35</v>
      </c>
      <c r="B22" s="102"/>
      <c r="C22" s="102"/>
      <c r="D22" s="102"/>
      <c r="E22" s="103" t="s">
        <v>29</v>
      </c>
      <c r="F22" s="104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89" t="s">
        <v>18</v>
      </c>
      <c r="B26" s="90"/>
      <c r="C26" s="90"/>
      <c r="D26" s="91" t="s">
        <v>14</v>
      </c>
      <c r="E26" s="91"/>
      <c r="F26" s="13" t="s">
        <v>26</v>
      </c>
      <c r="G26" s="91" t="s">
        <v>14</v>
      </c>
      <c r="H26" s="92"/>
    </row>
    <row r="27" spans="1:8" ht="60.75" customHeight="1" x14ac:dyDescent="0.2">
      <c r="A27" s="93" t="s">
        <v>19</v>
      </c>
      <c r="B27" s="94"/>
      <c r="C27" s="94"/>
      <c r="D27" s="95" t="s">
        <v>14</v>
      </c>
      <c r="E27" s="95"/>
      <c r="F27" s="14" t="s">
        <v>15</v>
      </c>
      <c r="G27" s="96" t="s">
        <v>36</v>
      </c>
      <c r="H27" s="97"/>
    </row>
    <row r="28" spans="1:8" ht="42.75" customHeight="1" x14ac:dyDescent="0.2">
      <c r="A28" s="77" t="s">
        <v>13</v>
      </c>
      <c r="B28" s="78"/>
      <c r="C28" s="78"/>
      <c r="D28" s="78"/>
      <c r="E28" s="79"/>
      <c r="F28" s="80" t="s">
        <v>6</v>
      </c>
      <c r="G28" s="81"/>
      <c r="H28" s="82"/>
    </row>
    <row r="29" spans="1:8" ht="18" customHeight="1" x14ac:dyDescent="0.2">
      <c r="A29" s="83" t="str">
        <f>FormGerhadt!B24</f>
        <v>PERMIT     AMIR</v>
      </c>
      <c r="B29" s="84"/>
      <c r="C29" s="84"/>
      <c r="D29" s="85">
        <f>FormGerhadt!B25</f>
        <v>45579</v>
      </c>
      <c r="E29" s="86"/>
      <c r="F29" s="3"/>
      <c r="G29" s="87"/>
      <c r="H29" s="88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topLeftCell="A7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1" t="s">
        <v>0</v>
      </c>
      <c r="B1" s="152"/>
      <c r="C1" s="152"/>
      <c r="D1" s="152"/>
      <c r="E1" s="152"/>
      <c r="F1" s="152"/>
      <c r="G1" s="152"/>
      <c r="H1" s="153"/>
    </row>
    <row r="2" spans="1:8" ht="18.95" customHeight="1" x14ac:dyDescent="0.2">
      <c r="A2" s="154" t="s">
        <v>40</v>
      </c>
      <c r="B2" s="155"/>
      <c r="C2" s="156"/>
      <c r="D2" s="157" t="str">
        <f>FormGerhadt!B18</f>
        <v>IQC LIQ 11 141024</v>
      </c>
      <c r="E2" s="157"/>
      <c r="F2" s="157"/>
      <c r="G2" s="157"/>
      <c r="H2" s="158"/>
    </row>
    <row r="3" spans="1:8" ht="24" customHeight="1" x14ac:dyDescent="0.2">
      <c r="A3" s="159" t="s">
        <v>41</v>
      </c>
      <c r="B3" s="160"/>
      <c r="C3" s="161"/>
      <c r="D3" s="162" t="str">
        <f>FormGerhadt!G18</f>
        <v>CECAIR</v>
      </c>
      <c r="E3" s="163"/>
      <c r="F3" s="163"/>
      <c r="G3" s="163"/>
      <c r="H3" s="164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149" t="s">
        <v>37</v>
      </c>
      <c r="G4" s="149"/>
      <c r="H4" s="150"/>
    </row>
    <row r="5" spans="1:8" ht="19.899999999999999" customHeight="1" x14ac:dyDescent="0.2">
      <c r="A5" s="34" t="s">
        <v>20</v>
      </c>
      <c r="B5" s="7"/>
      <c r="C5" s="7"/>
      <c r="D5" s="7"/>
      <c r="E5" s="141" t="str">
        <f>FormGerhadt!B26</f>
        <v>IQC LIQ 141024</v>
      </c>
      <c r="F5" s="141"/>
      <c r="G5" s="142" t="s">
        <v>38</v>
      </c>
      <c r="H5" s="143"/>
    </row>
    <row r="6" spans="1:8" ht="25.5" customHeight="1" x14ac:dyDescent="0.2">
      <c r="A6" s="144" t="s">
        <v>1</v>
      </c>
      <c r="B6" s="145"/>
      <c r="C6" s="145"/>
      <c r="D6" s="145"/>
      <c r="E6" s="146"/>
      <c r="F6" s="28" t="s">
        <v>7</v>
      </c>
      <c r="G6" s="147" t="s">
        <v>8</v>
      </c>
      <c r="H6" s="148"/>
    </row>
    <row r="7" spans="1:8" ht="21" customHeight="1" x14ac:dyDescent="0.2">
      <c r="A7" s="131" t="s">
        <v>2</v>
      </c>
      <c r="B7" s="132"/>
      <c r="C7" s="138"/>
      <c r="D7" s="139"/>
      <c r="E7" s="140"/>
      <c r="F7" s="18">
        <f>FormGerhadt!C5</f>
        <v>1.504</v>
      </c>
      <c r="G7" s="136">
        <f>FormGerhadt!F5</f>
        <v>100.131</v>
      </c>
      <c r="H7" s="137"/>
    </row>
    <row r="8" spans="1:8" ht="21" customHeight="1" x14ac:dyDescent="0.2">
      <c r="A8" s="131" t="s">
        <v>3</v>
      </c>
      <c r="B8" s="132"/>
      <c r="C8" s="133" t="str">
        <f>E5</f>
        <v>IQC LIQ 141024</v>
      </c>
      <c r="D8" s="134"/>
      <c r="E8" s="135"/>
      <c r="F8" s="18" t="str">
        <f>FormGerhadt!C6</f>
        <v>NA</v>
      </c>
      <c r="G8" s="136" t="str">
        <f>FormGerhadt!F6</f>
        <v>NA</v>
      </c>
      <c r="H8" s="137"/>
    </row>
    <row r="9" spans="1:8" ht="20.100000000000001" customHeight="1" x14ac:dyDescent="0.2">
      <c r="A9" s="131" t="s">
        <v>4</v>
      </c>
      <c r="B9" s="132"/>
      <c r="C9" s="138"/>
      <c r="D9" s="139"/>
      <c r="E9" s="140"/>
      <c r="F9" s="18" t="str">
        <f>FormGerhadt!C7</f>
        <v>NA</v>
      </c>
      <c r="G9" s="136" t="str">
        <f>FormGerhadt!F7</f>
        <v>NA</v>
      </c>
      <c r="H9" s="137"/>
    </row>
    <row r="10" spans="1:8" ht="48.75" customHeight="1" x14ac:dyDescent="0.2">
      <c r="A10" s="117"/>
      <c r="B10" s="119" t="s">
        <v>74</v>
      </c>
      <c r="C10" s="120"/>
      <c r="D10" s="120"/>
      <c r="E10" s="121"/>
      <c r="F10" s="125" t="s">
        <v>75</v>
      </c>
      <c r="G10" s="126"/>
      <c r="H10" s="127"/>
    </row>
    <row r="11" spans="1:8" ht="20.25" customHeight="1" x14ac:dyDescent="0.2">
      <c r="A11" s="118"/>
      <c r="B11" s="122"/>
      <c r="C11" s="123"/>
      <c r="D11" s="123"/>
      <c r="E11" s="124"/>
      <c r="F11" s="6" t="s">
        <v>3</v>
      </c>
      <c r="G11" s="125" t="s">
        <v>17</v>
      </c>
      <c r="H11" s="127"/>
    </row>
    <row r="12" spans="1:8" ht="21.75" customHeight="1" x14ac:dyDescent="0.2">
      <c r="A12" s="68" t="s">
        <v>9</v>
      </c>
      <c r="B12" s="128">
        <v>7.5</v>
      </c>
      <c r="C12" s="129"/>
      <c r="D12" s="129"/>
      <c r="E12" s="130"/>
      <c r="F12" s="5" t="s">
        <v>88</v>
      </c>
      <c r="G12" s="112" t="s">
        <v>88</v>
      </c>
      <c r="H12" s="113"/>
    </row>
    <row r="13" spans="1:8" ht="21.95" customHeight="1" x14ac:dyDescent="0.2">
      <c r="A13" s="68" t="s">
        <v>10</v>
      </c>
      <c r="B13" s="109">
        <v>0.75</v>
      </c>
      <c r="C13" s="110"/>
      <c r="D13" s="110"/>
      <c r="E13" s="111"/>
      <c r="F13" s="5" t="s">
        <v>88</v>
      </c>
      <c r="G13" s="112" t="s">
        <v>88</v>
      </c>
      <c r="H13" s="113"/>
    </row>
    <row r="14" spans="1:8" ht="21.95" customHeight="1" x14ac:dyDescent="0.2">
      <c r="A14" s="68" t="s">
        <v>11</v>
      </c>
      <c r="B14" s="114">
        <v>15</v>
      </c>
      <c r="C14" s="115"/>
      <c r="D14" s="115"/>
      <c r="E14" s="116"/>
      <c r="F14" s="5" t="s">
        <v>88</v>
      </c>
      <c r="G14" s="112" t="s">
        <v>88</v>
      </c>
      <c r="H14" s="113"/>
    </row>
    <row r="15" spans="1:8" ht="21.95" customHeight="1" x14ac:dyDescent="0.2">
      <c r="A15" s="68" t="s">
        <v>12</v>
      </c>
      <c r="B15" s="109">
        <v>0.45</v>
      </c>
      <c r="C15" s="110"/>
      <c r="D15" s="110"/>
      <c r="E15" s="111"/>
      <c r="F15" s="5" t="s">
        <v>88</v>
      </c>
      <c r="G15" s="112" t="s">
        <v>88</v>
      </c>
      <c r="H15" s="113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5" t="s">
        <v>30</v>
      </c>
      <c r="B17" s="106"/>
      <c r="C17" s="106"/>
      <c r="D17" s="106"/>
      <c r="E17" s="107" t="s">
        <v>28</v>
      </c>
      <c r="F17" s="108"/>
      <c r="G17" s="27" t="s">
        <v>69</v>
      </c>
      <c r="H17" s="15" t="str">
        <f>FormGerhadt!J18</f>
        <v>1 / 2 / 3 / 4 /(NA)</v>
      </c>
    </row>
    <row r="18" spans="1:8" ht="18.75" customHeight="1" x14ac:dyDescent="0.25">
      <c r="A18" s="98" t="s">
        <v>31</v>
      </c>
      <c r="B18" s="99"/>
      <c r="C18" s="99"/>
      <c r="D18" s="99"/>
      <c r="E18" s="100" t="s">
        <v>28</v>
      </c>
      <c r="F18" s="100"/>
      <c r="G18" s="25"/>
      <c r="H18" s="16"/>
    </row>
    <row r="19" spans="1:8" ht="18.75" customHeight="1" x14ac:dyDescent="0.25">
      <c r="A19" s="98" t="s">
        <v>32</v>
      </c>
      <c r="B19" s="99"/>
      <c r="C19" s="99"/>
      <c r="D19" s="99"/>
      <c r="E19" s="100" t="s">
        <v>68</v>
      </c>
      <c r="F19" s="100"/>
      <c r="G19" s="25"/>
      <c r="H19" s="16"/>
    </row>
    <row r="20" spans="1:8" ht="18.75" customHeight="1" x14ac:dyDescent="0.25">
      <c r="A20" s="98" t="s">
        <v>33</v>
      </c>
      <c r="B20" s="99"/>
      <c r="C20" s="99"/>
      <c r="D20" s="99"/>
      <c r="E20" s="100" t="s">
        <v>28</v>
      </c>
      <c r="F20" s="100"/>
      <c r="G20" s="25"/>
      <c r="H20" s="16"/>
    </row>
    <row r="21" spans="1:8" ht="18.75" customHeight="1" x14ac:dyDescent="0.25">
      <c r="A21" s="98" t="s">
        <v>34</v>
      </c>
      <c r="B21" s="99"/>
      <c r="C21" s="99"/>
      <c r="D21" s="99"/>
      <c r="E21" s="100"/>
      <c r="F21" s="100"/>
      <c r="G21" s="25"/>
      <c r="H21" s="16"/>
    </row>
    <row r="22" spans="1:8" ht="18.75" customHeight="1" x14ac:dyDescent="0.25">
      <c r="A22" s="101" t="s">
        <v>35</v>
      </c>
      <c r="B22" s="102"/>
      <c r="C22" s="102"/>
      <c r="D22" s="102"/>
      <c r="E22" s="103" t="s">
        <v>29</v>
      </c>
      <c r="F22" s="104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89" t="s">
        <v>18</v>
      </c>
      <c r="B26" s="90"/>
      <c r="C26" s="90"/>
      <c r="D26" s="91" t="s">
        <v>14</v>
      </c>
      <c r="E26" s="91"/>
      <c r="F26" s="13" t="s">
        <v>26</v>
      </c>
      <c r="G26" s="91" t="s">
        <v>14</v>
      </c>
      <c r="H26" s="92"/>
    </row>
    <row r="27" spans="1:8" ht="60.75" customHeight="1" x14ac:dyDescent="0.2">
      <c r="A27" s="93" t="s">
        <v>19</v>
      </c>
      <c r="B27" s="94"/>
      <c r="C27" s="94"/>
      <c r="D27" s="95" t="s">
        <v>14</v>
      </c>
      <c r="E27" s="95"/>
      <c r="F27" s="14" t="s">
        <v>15</v>
      </c>
      <c r="G27" s="96" t="s">
        <v>36</v>
      </c>
      <c r="H27" s="97"/>
    </row>
    <row r="28" spans="1:8" ht="42.75" customHeight="1" x14ac:dyDescent="0.2">
      <c r="A28" s="77" t="s">
        <v>13</v>
      </c>
      <c r="B28" s="78"/>
      <c r="C28" s="78"/>
      <c r="D28" s="78"/>
      <c r="E28" s="79"/>
      <c r="F28" s="80" t="s">
        <v>6</v>
      </c>
      <c r="G28" s="81"/>
      <c r="H28" s="82"/>
    </row>
    <row r="29" spans="1:8" ht="18" customHeight="1" x14ac:dyDescent="0.2">
      <c r="A29" s="83" t="str">
        <f>FormGerhadt!B24</f>
        <v>PERMIT     AMIR</v>
      </c>
      <c r="B29" s="84"/>
      <c r="C29" s="84"/>
      <c r="D29" s="85">
        <f>FormGerhadt!B25</f>
        <v>45579</v>
      </c>
      <c r="E29" s="86"/>
      <c r="F29" s="3"/>
      <c r="G29" s="87"/>
      <c r="H29" s="88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topLeftCell="A7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1" t="s">
        <v>0</v>
      </c>
      <c r="B1" s="152"/>
      <c r="C1" s="152"/>
      <c r="D1" s="152"/>
      <c r="E1" s="152"/>
      <c r="F1" s="152"/>
      <c r="G1" s="152"/>
      <c r="H1" s="153"/>
    </row>
    <row r="2" spans="1:8" ht="18.95" customHeight="1" x14ac:dyDescent="0.2">
      <c r="A2" s="154" t="s">
        <v>40</v>
      </c>
      <c r="B2" s="155"/>
      <c r="C2" s="156"/>
      <c r="D2" s="157" t="str">
        <f>FormGerhadt!B19</f>
        <v>IQC LIQ 12 141024</v>
      </c>
      <c r="E2" s="157"/>
      <c r="F2" s="157"/>
      <c r="G2" s="157"/>
      <c r="H2" s="158"/>
    </row>
    <row r="3" spans="1:8" ht="24" customHeight="1" x14ac:dyDescent="0.2">
      <c r="A3" s="159" t="s">
        <v>41</v>
      </c>
      <c r="B3" s="160"/>
      <c r="C3" s="161"/>
      <c r="D3" s="162" t="str">
        <f>FormGerhadt!G19</f>
        <v>CECAIR</v>
      </c>
      <c r="E3" s="163"/>
      <c r="F3" s="163"/>
      <c r="G3" s="163"/>
      <c r="H3" s="164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149" t="s">
        <v>37</v>
      </c>
      <c r="G4" s="149"/>
      <c r="H4" s="150"/>
    </row>
    <row r="5" spans="1:8" ht="19.899999999999999" customHeight="1" x14ac:dyDescent="0.2">
      <c r="A5" s="34" t="s">
        <v>20</v>
      </c>
      <c r="B5" s="7"/>
      <c r="C5" s="7"/>
      <c r="D5" s="7"/>
      <c r="E5" s="141" t="str">
        <f>FormGerhadt!B26</f>
        <v>IQC LIQ 141024</v>
      </c>
      <c r="F5" s="141"/>
      <c r="G5" s="142" t="s">
        <v>38</v>
      </c>
      <c r="H5" s="143"/>
    </row>
    <row r="6" spans="1:8" ht="25.5" customHeight="1" x14ac:dyDescent="0.2">
      <c r="A6" s="144" t="s">
        <v>1</v>
      </c>
      <c r="B6" s="145"/>
      <c r="C6" s="145"/>
      <c r="D6" s="145"/>
      <c r="E6" s="146"/>
      <c r="F6" s="40" t="s">
        <v>7</v>
      </c>
      <c r="G6" s="147" t="s">
        <v>8</v>
      </c>
      <c r="H6" s="148"/>
    </row>
    <row r="7" spans="1:8" ht="21" customHeight="1" x14ac:dyDescent="0.2">
      <c r="A7" s="131" t="s">
        <v>2</v>
      </c>
      <c r="B7" s="132"/>
      <c r="C7" s="138"/>
      <c r="D7" s="139"/>
      <c r="E7" s="140"/>
      <c r="F7" s="18">
        <f>FormGerhadt!C5</f>
        <v>1.504</v>
      </c>
      <c r="G7" s="136">
        <f>FormGerhadt!F5</f>
        <v>100.131</v>
      </c>
      <c r="H7" s="137"/>
    </row>
    <row r="8" spans="1:8" ht="21" customHeight="1" x14ac:dyDescent="0.2">
      <c r="A8" s="131" t="s">
        <v>3</v>
      </c>
      <c r="B8" s="132"/>
      <c r="C8" s="133" t="str">
        <f>E5</f>
        <v>IQC LIQ 141024</v>
      </c>
      <c r="D8" s="134"/>
      <c r="E8" s="135"/>
      <c r="F8" s="18" t="str">
        <f>FormGerhadt!C6</f>
        <v>NA</v>
      </c>
      <c r="G8" s="136" t="str">
        <f>FormGerhadt!F6</f>
        <v>NA</v>
      </c>
      <c r="H8" s="137"/>
    </row>
    <row r="9" spans="1:8" ht="20.100000000000001" customHeight="1" x14ac:dyDescent="0.2">
      <c r="A9" s="131" t="s">
        <v>4</v>
      </c>
      <c r="B9" s="132"/>
      <c r="C9" s="138"/>
      <c r="D9" s="139"/>
      <c r="E9" s="140"/>
      <c r="F9" s="18" t="str">
        <f>FormGerhadt!C7</f>
        <v>NA</v>
      </c>
      <c r="G9" s="136" t="str">
        <f>FormGerhadt!F7</f>
        <v>NA</v>
      </c>
      <c r="H9" s="137"/>
    </row>
    <row r="10" spans="1:8" ht="48.75" customHeight="1" x14ac:dyDescent="0.2">
      <c r="A10" s="117"/>
      <c r="B10" s="119" t="s">
        <v>74</v>
      </c>
      <c r="C10" s="120"/>
      <c r="D10" s="120"/>
      <c r="E10" s="121"/>
      <c r="F10" s="125" t="s">
        <v>75</v>
      </c>
      <c r="G10" s="126"/>
      <c r="H10" s="127"/>
    </row>
    <row r="11" spans="1:8" ht="20.25" customHeight="1" x14ac:dyDescent="0.2">
      <c r="A11" s="118"/>
      <c r="B11" s="122"/>
      <c r="C11" s="123"/>
      <c r="D11" s="123"/>
      <c r="E11" s="124"/>
      <c r="F11" s="6" t="s">
        <v>3</v>
      </c>
      <c r="G11" s="125" t="s">
        <v>17</v>
      </c>
      <c r="H11" s="127"/>
    </row>
    <row r="12" spans="1:8" ht="21.75" customHeight="1" x14ac:dyDescent="0.2">
      <c r="A12" s="68" t="s">
        <v>9</v>
      </c>
      <c r="B12" s="128">
        <v>7.5</v>
      </c>
      <c r="C12" s="129"/>
      <c r="D12" s="129"/>
      <c r="E12" s="130"/>
      <c r="F12" s="5" t="s">
        <v>88</v>
      </c>
      <c r="G12" s="112" t="s">
        <v>88</v>
      </c>
      <c r="H12" s="113"/>
    </row>
    <row r="13" spans="1:8" ht="21.95" customHeight="1" x14ac:dyDescent="0.2">
      <c r="A13" s="68" t="s">
        <v>10</v>
      </c>
      <c r="B13" s="109">
        <v>0.75</v>
      </c>
      <c r="C13" s="110"/>
      <c r="D13" s="110"/>
      <c r="E13" s="111"/>
      <c r="F13" s="5" t="s">
        <v>88</v>
      </c>
      <c r="G13" s="112" t="s">
        <v>88</v>
      </c>
      <c r="H13" s="113"/>
    </row>
    <row r="14" spans="1:8" ht="21.95" customHeight="1" x14ac:dyDescent="0.2">
      <c r="A14" s="68" t="s">
        <v>11</v>
      </c>
      <c r="B14" s="114">
        <v>15</v>
      </c>
      <c r="C14" s="115"/>
      <c r="D14" s="115"/>
      <c r="E14" s="116"/>
      <c r="F14" s="5" t="s">
        <v>88</v>
      </c>
      <c r="G14" s="112" t="s">
        <v>88</v>
      </c>
      <c r="H14" s="113"/>
    </row>
    <row r="15" spans="1:8" ht="21.95" customHeight="1" x14ac:dyDescent="0.2">
      <c r="A15" s="68" t="s">
        <v>12</v>
      </c>
      <c r="B15" s="109">
        <v>0.45</v>
      </c>
      <c r="C15" s="110"/>
      <c r="D15" s="110"/>
      <c r="E15" s="111"/>
      <c r="F15" s="5" t="s">
        <v>88</v>
      </c>
      <c r="G15" s="112" t="s">
        <v>88</v>
      </c>
      <c r="H15" s="113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5" t="s">
        <v>30</v>
      </c>
      <c r="B17" s="106"/>
      <c r="C17" s="106"/>
      <c r="D17" s="106"/>
      <c r="E17" s="107" t="s">
        <v>28</v>
      </c>
      <c r="F17" s="108"/>
      <c r="G17" s="42" t="s">
        <v>69</v>
      </c>
      <c r="H17" s="15" t="str">
        <f>FormGerhadt!J19</f>
        <v>1 / 2 / 3 / 4 /(NA)</v>
      </c>
    </row>
    <row r="18" spans="1:8" ht="18.75" customHeight="1" x14ac:dyDescent="0.25">
      <c r="A18" s="98" t="s">
        <v>31</v>
      </c>
      <c r="B18" s="99"/>
      <c r="C18" s="99"/>
      <c r="D18" s="99"/>
      <c r="E18" s="100" t="s">
        <v>28</v>
      </c>
      <c r="F18" s="100"/>
      <c r="G18" s="41"/>
      <c r="H18" s="16"/>
    </row>
    <row r="19" spans="1:8" ht="18.75" customHeight="1" x14ac:dyDescent="0.25">
      <c r="A19" s="98" t="s">
        <v>32</v>
      </c>
      <c r="B19" s="99"/>
      <c r="C19" s="99"/>
      <c r="D19" s="99"/>
      <c r="E19" s="100" t="s">
        <v>68</v>
      </c>
      <c r="F19" s="100"/>
      <c r="G19" s="41"/>
      <c r="H19" s="16"/>
    </row>
    <row r="20" spans="1:8" ht="18.75" customHeight="1" x14ac:dyDescent="0.25">
      <c r="A20" s="98" t="s">
        <v>33</v>
      </c>
      <c r="B20" s="99"/>
      <c r="C20" s="99"/>
      <c r="D20" s="99"/>
      <c r="E20" s="100" t="s">
        <v>28</v>
      </c>
      <c r="F20" s="100"/>
      <c r="G20" s="41"/>
      <c r="H20" s="16"/>
    </row>
    <row r="21" spans="1:8" ht="18.75" customHeight="1" x14ac:dyDescent="0.25">
      <c r="A21" s="98" t="s">
        <v>34</v>
      </c>
      <c r="B21" s="99"/>
      <c r="C21" s="99"/>
      <c r="D21" s="99"/>
      <c r="E21" s="100"/>
      <c r="F21" s="100"/>
      <c r="G21" s="41"/>
      <c r="H21" s="16"/>
    </row>
    <row r="22" spans="1:8" ht="18.75" customHeight="1" x14ac:dyDescent="0.25">
      <c r="A22" s="101" t="s">
        <v>35</v>
      </c>
      <c r="B22" s="102"/>
      <c r="C22" s="102"/>
      <c r="D22" s="102"/>
      <c r="E22" s="103" t="s">
        <v>29</v>
      </c>
      <c r="F22" s="104"/>
      <c r="G22" s="43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89" t="s">
        <v>18</v>
      </c>
      <c r="B26" s="90"/>
      <c r="C26" s="90"/>
      <c r="D26" s="91" t="s">
        <v>14</v>
      </c>
      <c r="E26" s="91"/>
      <c r="F26" s="13" t="s">
        <v>26</v>
      </c>
      <c r="G26" s="91" t="s">
        <v>14</v>
      </c>
      <c r="H26" s="92"/>
    </row>
    <row r="27" spans="1:8" ht="60.75" customHeight="1" x14ac:dyDescent="0.2">
      <c r="A27" s="93" t="s">
        <v>19</v>
      </c>
      <c r="B27" s="94"/>
      <c r="C27" s="94"/>
      <c r="D27" s="95" t="s">
        <v>14</v>
      </c>
      <c r="E27" s="95"/>
      <c r="F27" s="14" t="s">
        <v>15</v>
      </c>
      <c r="G27" s="96" t="s">
        <v>36</v>
      </c>
      <c r="H27" s="97"/>
    </row>
    <row r="28" spans="1:8" ht="42.75" customHeight="1" x14ac:dyDescent="0.2">
      <c r="A28" s="77" t="s">
        <v>13</v>
      </c>
      <c r="B28" s="78"/>
      <c r="C28" s="78"/>
      <c r="D28" s="78"/>
      <c r="E28" s="79"/>
      <c r="F28" s="80" t="s">
        <v>6</v>
      </c>
      <c r="G28" s="81"/>
      <c r="H28" s="82"/>
    </row>
    <row r="29" spans="1:8" ht="18" customHeight="1" x14ac:dyDescent="0.2">
      <c r="A29" s="83" t="str">
        <f>FormGerhadt!B24</f>
        <v>PERMIT     AMIR</v>
      </c>
      <c r="B29" s="84"/>
      <c r="C29" s="84"/>
      <c r="D29" s="85">
        <f>FormGerhadt!B25</f>
        <v>45579</v>
      </c>
      <c r="E29" s="86"/>
      <c r="F29" s="3"/>
      <c r="G29" s="87"/>
      <c r="H29" s="8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2559-0974-409D-AF22-CB14B794EBFC}">
  <dimension ref="A1:H29"/>
  <sheetViews>
    <sheetView view="pageLayout" topLeftCell="A10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1" t="s">
        <v>0</v>
      </c>
      <c r="B1" s="152"/>
      <c r="C1" s="152"/>
      <c r="D1" s="152"/>
      <c r="E1" s="152"/>
      <c r="F1" s="152"/>
      <c r="G1" s="152"/>
      <c r="H1" s="153"/>
    </row>
    <row r="2" spans="1:8" ht="18.95" customHeight="1" x14ac:dyDescent="0.2">
      <c r="A2" s="154" t="s">
        <v>40</v>
      </c>
      <c r="B2" s="155"/>
      <c r="C2" s="156"/>
      <c r="D2" s="157" t="str">
        <f>FormGerhadt!B20</f>
        <v>IQC LIQ 13 141024</v>
      </c>
      <c r="E2" s="157"/>
      <c r="F2" s="157"/>
      <c r="G2" s="157"/>
      <c r="H2" s="158"/>
    </row>
    <row r="3" spans="1:8" ht="24" customHeight="1" x14ac:dyDescent="0.2">
      <c r="A3" s="159" t="s">
        <v>41</v>
      </c>
      <c r="B3" s="160"/>
      <c r="C3" s="161"/>
      <c r="D3" s="162" t="str">
        <f>FormGerhadt!G20</f>
        <v>CECAIR</v>
      </c>
      <c r="E3" s="163"/>
      <c r="F3" s="163"/>
      <c r="G3" s="163"/>
      <c r="H3" s="164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149" t="s">
        <v>37</v>
      </c>
      <c r="G4" s="149"/>
      <c r="H4" s="150"/>
    </row>
    <row r="5" spans="1:8" ht="19.899999999999999" customHeight="1" x14ac:dyDescent="0.2">
      <c r="A5" s="34" t="s">
        <v>20</v>
      </c>
      <c r="B5" s="7"/>
      <c r="C5" s="7"/>
      <c r="D5" s="7"/>
      <c r="E5" s="141" t="str">
        <f>FormGerhadt!B26</f>
        <v>IQC LIQ 141024</v>
      </c>
      <c r="F5" s="141"/>
      <c r="G5" s="142" t="s">
        <v>38</v>
      </c>
      <c r="H5" s="143"/>
    </row>
    <row r="6" spans="1:8" ht="25.5" customHeight="1" x14ac:dyDescent="0.2">
      <c r="A6" s="144" t="s">
        <v>1</v>
      </c>
      <c r="B6" s="145"/>
      <c r="C6" s="145"/>
      <c r="D6" s="145"/>
      <c r="E6" s="146"/>
      <c r="F6" s="67" t="s">
        <v>7</v>
      </c>
      <c r="G6" s="147" t="s">
        <v>8</v>
      </c>
      <c r="H6" s="148"/>
    </row>
    <row r="7" spans="1:8" ht="21" customHeight="1" x14ac:dyDescent="0.2">
      <c r="A7" s="131" t="s">
        <v>2</v>
      </c>
      <c r="B7" s="132"/>
      <c r="C7" s="138"/>
      <c r="D7" s="139"/>
      <c r="E7" s="140"/>
      <c r="F7" s="18">
        <f>FormGerhadt!C5</f>
        <v>1.504</v>
      </c>
      <c r="G7" s="136">
        <f>FormGerhadt!F5</f>
        <v>100.131</v>
      </c>
      <c r="H7" s="137"/>
    </row>
    <row r="8" spans="1:8" ht="21" customHeight="1" x14ac:dyDescent="0.2">
      <c r="A8" s="131" t="s">
        <v>3</v>
      </c>
      <c r="B8" s="132"/>
      <c r="C8" s="133" t="str">
        <f>E5</f>
        <v>IQC LIQ 141024</v>
      </c>
      <c r="D8" s="134"/>
      <c r="E8" s="135"/>
      <c r="F8" s="18" t="str">
        <f>FormGerhadt!C6</f>
        <v>NA</v>
      </c>
      <c r="G8" s="136" t="str">
        <f>FormGerhadt!F6</f>
        <v>NA</v>
      </c>
      <c r="H8" s="137"/>
    </row>
    <row r="9" spans="1:8" ht="20.100000000000001" customHeight="1" x14ac:dyDescent="0.2">
      <c r="A9" s="131" t="s">
        <v>4</v>
      </c>
      <c r="B9" s="132"/>
      <c r="C9" s="138"/>
      <c r="D9" s="139"/>
      <c r="E9" s="140"/>
      <c r="F9" s="18" t="str">
        <f>FormGerhadt!C7</f>
        <v>NA</v>
      </c>
      <c r="G9" s="136" t="str">
        <f>FormGerhadt!F7</f>
        <v>NA</v>
      </c>
      <c r="H9" s="137"/>
    </row>
    <row r="10" spans="1:8" ht="48.75" customHeight="1" x14ac:dyDescent="0.2">
      <c r="A10" s="117"/>
      <c r="B10" s="119" t="s">
        <v>74</v>
      </c>
      <c r="C10" s="120"/>
      <c r="D10" s="120"/>
      <c r="E10" s="121"/>
      <c r="F10" s="125" t="s">
        <v>75</v>
      </c>
      <c r="G10" s="126"/>
      <c r="H10" s="127"/>
    </row>
    <row r="11" spans="1:8" ht="20.25" customHeight="1" x14ac:dyDescent="0.2">
      <c r="A11" s="118"/>
      <c r="B11" s="122"/>
      <c r="C11" s="123"/>
      <c r="D11" s="123"/>
      <c r="E11" s="124"/>
      <c r="F11" s="6" t="s">
        <v>3</v>
      </c>
      <c r="G11" s="125" t="s">
        <v>17</v>
      </c>
      <c r="H11" s="127"/>
    </row>
    <row r="12" spans="1:8" ht="21.75" customHeight="1" x14ac:dyDescent="0.2">
      <c r="A12" s="68" t="s">
        <v>9</v>
      </c>
      <c r="B12" s="128">
        <v>7.5</v>
      </c>
      <c r="C12" s="129"/>
      <c r="D12" s="129"/>
      <c r="E12" s="130"/>
      <c r="F12" s="5" t="s">
        <v>88</v>
      </c>
      <c r="G12" s="112" t="s">
        <v>88</v>
      </c>
      <c r="H12" s="113"/>
    </row>
    <row r="13" spans="1:8" ht="21.95" customHeight="1" x14ac:dyDescent="0.2">
      <c r="A13" s="68" t="s">
        <v>10</v>
      </c>
      <c r="B13" s="109">
        <v>0.75</v>
      </c>
      <c r="C13" s="110"/>
      <c r="D13" s="110"/>
      <c r="E13" s="111"/>
      <c r="F13" s="5" t="s">
        <v>88</v>
      </c>
      <c r="G13" s="112" t="s">
        <v>88</v>
      </c>
      <c r="H13" s="113"/>
    </row>
    <row r="14" spans="1:8" ht="21.95" customHeight="1" x14ac:dyDescent="0.2">
      <c r="A14" s="68" t="s">
        <v>11</v>
      </c>
      <c r="B14" s="114">
        <v>15</v>
      </c>
      <c r="C14" s="115"/>
      <c r="D14" s="115"/>
      <c r="E14" s="116"/>
      <c r="F14" s="5" t="s">
        <v>88</v>
      </c>
      <c r="G14" s="112" t="s">
        <v>88</v>
      </c>
      <c r="H14" s="113"/>
    </row>
    <row r="15" spans="1:8" ht="21.95" customHeight="1" x14ac:dyDescent="0.2">
      <c r="A15" s="68" t="s">
        <v>12</v>
      </c>
      <c r="B15" s="109">
        <v>0.45</v>
      </c>
      <c r="C15" s="110"/>
      <c r="D15" s="110"/>
      <c r="E15" s="111"/>
      <c r="F15" s="5" t="s">
        <v>88</v>
      </c>
      <c r="G15" s="112" t="s">
        <v>88</v>
      </c>
      <c r="H15" s="113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5" t="s">
        <v>30</v>
      </c>
      <c r="B17" s="106"/>
      <c r="C17" s="106"/>
      <c r="D17" s="106"/>
      <c r="E17" s="107" t="s">
        <v>28</v>
      </c>
      <c r="F17" s="108"/>
      <c r="G17" s="66" t="s">
        <v>69</v>
      </c>
      <c r="H17" s="15" t="str">
        <f>FormGerhadt!J20</f>
        <v>1 / 2 / 3 / 4 /(NA)</v>
      </c>
    </row>
    <row r="18" spans="1:8" ht="18.75" customHeight="1" x14ac:dyDescent="0.25">
      <c r="A18" s="98" t="s">
        <v>31</v>
      </c>
      <c r="B18" s="99"/>
      <c r="C18" s="99"/>
      <c r="D18" s="99"/>
      <c r="E18" s="100" t="s">
        <v>28</v>
      </c>
      <c r="F18" s="100"/>
      <c r="G18" s="64"/>
      <c r="H18" s="16"/>
    </row>
    <row r="19" spans="1:8" ht="18.75" customHeight="1" x14ac:dyDescent="0.25">
      <c r="A19" s="98" t="s">
        <v>32</v>
      </c>
      <c r="B19" s="99"/>
      <c r="C19" s="99"/>
      <c r="D19" s="99"/>
      <c r="E19" s="100" t="s">
        <v>68</v>
      </c>
      <c r="F19" s="100"/>
      <c r="G19" s="64"/>
      <c r="H19" s="16"/>
    </row>
    <row r="20" spans="1:8" ht="18.75" customHeight="1" x14ac:dyDescent="0.25">
      <c r="A20" s="98" t="s">
        <v>33</v>
      </c>
      <c r="B20" s="99"/>
      <c r="C20" s="99"/>
      <c r="D20" s="99"/>
      <c r="E20" s="100" t="s">
        <v>28</v>
      </c>
      <c r="F20" s="100"/>
      <c r="G20" s="64"/>
      <c r="H20" s="16"/>
    </row>
    <row r="21" spans="1:8" ht="18.75" customHeight="1" x14ac:dyDescent="0.25">
      <c r="A21" s="98" t="s">
        <v>34</v>
      </c>
      <c r="B21" s="99"/>
      <c r="C21" s="99"/>
      <c r="D21" s="99"/>
      <c r="E21" s="100"/>
      <c r="F21" s="100"/>
      <c r="G21" s="64"/>
      <c r="H21" s="16"/>
    </row>
    <row r="22" spans="1:8" ht="18.75" customHeight="1" x14ac:dyDescent="0.25">
      <c r="A22" s="101" t="s">
        <v>35</v>
      </c>
      <c r="B22" s="102"/>
      <c r="C22" s="102"/>
      <c r="D22" s="102"/>
      <c r="E22" s="103" t="s">
        <v>29</v>
      </c>
      <c r="F22" s="104"/>
      <c r="G22" s="65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89" t="s">
        <v>18</v>
      </c>
      <c r="B26" s="90"/>
      <c r="C26" s="90"/>
      <c r="D26" s="91" t="s">
        <v>14</v>
      </c>
      <c r="E26" s="91"/>
      <c r="F26" s="13" t="s">
        <v>26</v>
      </c>
      <c r="G26" s="91" t="s">
        <v>14</v>
      </c>
      <c r="H26" s="92"/>
    </row>
    <row r="27" spans="1:8" ht="60.75" customHeight="1" x14ac:dyDescent="0.2">
      <c r="A27" s="93" t="s">
        <v>19</v>
      </c>
      <c r="B27" s="94"/>
      <c r="C27" s="94"/>
      <c r="D27" s="95" t="s">
        <v>14</v>
      </c>
      <c r="E27" s="95"/>
      <c r="F27" s="14" t="s">
        <v>15</v>
      </c>
      <c r="G27" s="96" t="s">
        <v>36</v>
      </c>
      <c r="H27" s="97"/>
    </row>
    <row r="28" spans="1:8" ht="42.75" customHeight="1" x14ac:dyDescent="0.2">
      <c r="A28" s="77" t="s">
        <v>13</v>
      </c>
      <c r="B28" s="78"/>
      <c r="C28" s="78"/>
      <c r="D28" s="78"/>
      <c r="E28" s="79"/>
      <c r="F28" s="80" t="s">
        <v>6</v>
      </c>
      <c r="G28" s="81"/>
      <c r="H28" s="82"/>
    </row>
    <row r="29" spans="1:8" ht="18" customHeight="1" x14ac:dyDescent="0.2">
      <c r="A29" s="83" t="str">
        <f>FormGerhadt!B24</f>
        <v>PERMIT     AMIR</v>
      </c>
      <c r="B29" s="84"/>
      <c r="C29" s="84"/>
      <c r="D29" s="85">
        <f>FormGerhadt!B25</f>
        <v>45579</v>
      </c>
      <c r="E29" s="86"/>
      <c r="F29" s="3"/>
      <c r="G29" s="87"/>
      <c r="H29" s="88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DEF-950A-4B86-858A-7ECF2AD99F2A}">
  <dimension ref="A1:H29"/>
  <sheetViews>
    <sheetView view="pageLayout" topLeftCell="A7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1" t="s">
        <v>0</v>
      </c>
      <c r="B1" s="152"/>
      <c r="C1" s="152"/>
      <c r="D1" s="152"/>
      <c r="E1" s="152"/>
      <c r="F1" s="152"/>
      <c r="G1" s="152"/>
      <c r="H1" s="153"/>
    </row>
    <row r="2" spans="1:8" ht="18.95" customHeight="1" x14ac:dyDescent="0.2">
      <c r="A2" s="154" t="s">
        <v>40</v>
      </c>
      <c r="B2" s="155"/>
      <c r="C2" s="156"/>
      <c r="D2" s="157" t="str">
        <f>FormGerhadt!B21</f>
        <v>IQC LIQ 14 141024</v>
      </c>
      <c r="E2" s="157"/>
      <c r="F2" s="157"/>
      <c r="G2" s="157"/>
      <c r="H2" s="158"/>
    </row>
    <row r="3" spans="1:8" ht="24" customHeight="1" x14ac:dyDescent="0.2">
      <c r="A3" s="159" t="s">
        <v>41</v>
      </c>
      <c r="B3" s="160"/>
      <c r="C3" s="161"/>
      <c r="D3" s="162" t="str">
        <f>FormGerhadt!G21</f>
        <v>CECAIR</v>
      </c>
      <c r="E3" s="163"/>
      <c r="F3" s="163"/>
      <c r="G3" s="163"/>
      <c r="H3" s="164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149" t="s">
        <v>37</v>
      </c>
      <c r="G4" s="149"/>
      <c r="H4" s="150"/>
    </row>
    <row r="5" spans="1:8" ht="19.899999999999999" customHeight="1" x14ac:dyDescent="0.2">
      <c r="A5" s="34" t="s">
        <v>20</v>
      </c>
      <c r="B5" s="7"/>
      <c r="C5" s="7"/>
      <c r="D5" s="7"/>
      <c r="E5" s="141" t="str">
        <f>FormGerhadt!B26</f>
        <v>IQC LIQ 141024</v>
      </c>
      <c r="F5" s="141"/>
      <c r="G5" s="142" t="s">
        <v>38</v>
      </c>
      <c r="H5" s="143"/>
    </row>
    <row r="6" spans="1:8" ht="25.5" customHeight="1" x14ac:dyDescent="0.2">
      <c r="A6" s="144" t="s">
        <v>1</v>
      </c>
      <c r="B6" s="145"/>
      <c r="C6" s="145"/>
      <c r="D6" s="145"/>
      <c r="E6" s="146"/>
      <c r="F6" s="67" t="s">
        <v>7</v>
      </c>
      <c r="G6" s="147" t="s">
        <v>8</v>
      </c>
      <c r="H6" s="148"/>
    </row>
    <row r="7" spans="1:8" ht="21" customHeight="1" x14ac:dyDescent="0.2">
      <c r="A7" s="131" t="s">
        <v>2</v>
      </c>
      <c r="B7" s="132"/>
      <c r="C7" s="138"/>
      <c r="D7" s="139"/>
      <c r="E7" s="140"/>
      <c r="F7" s="18">
        <f>FormGerhadt!C5</f>
        <v>1.504</v>
      </c>
      <c r="G7" s="136">
        <f>FormGerhadt!F5</f>
        <v>100.131</v>
      </c>
      <c r="H7" s="137"/>
    </row>
    <row r="8" spans="1:8" ht="21" customHeight="1" x14ac:dyDescent="0.2">
      <c r="A8" s="131" t="s">
        <v>3</v>
      </c>
      <c r="B8" s="132"/>
      <c r="C8" s="133" t="str">
        <f>E5</f>
        <v>IQC LIQ 141024</v>
      </c>
      <c r="D8" s="134"/>
      <c r="E8" s="135"/>
      <c r="F8" s="18" t="str">
        <f>FormGerhadt!C6</f>
        <v>NA</v>
      </c>
      <c r="G8" s="136" t="str">
        <f>FormGerhadt!F6</f>
        <v>NA</v>
      </c>
      <c r="H8" s="137"/>
    </row>
    <row r="9" spans="1:8" ht="20.100000000000001" customHeight="1" x14ac:dyDescent="0.2">
      <c r="A9" s="131" t="s">
        <v>4</v>
      </c>
      <c r="B9" s="132"/>
      <c r="C9" s="138"/>
      <c r="D9" s="139"/>
      <c r="E9" s="140"/>
      <c r="F9" s="18" t="str">
        <f>FormGerhadt!C7</f>
        <v>NA</v>
      </c>
      <c r="G9" s="136" t="str">
        <f>FormGerhadt!F7</f>
        <v>NA</v>
      </c>
      <c r="H9" s="137"/>
    </row>
    <row r="10" spans="1:8" ht="48.75" customHeight="1" x14ac:dyDescent="0.2">
      <c r="A10" s="117"/>
      <c r="B10" s="119" t="s">
        <v>74</v>
      </c>
      <c r="C10" s="120"/>
      <c r="D10" s="120"/>
      <c r="E10" s="121"/>
      <c r="F10" s="125" t="s">
        <v>75</v>
      </c>
      <c r="G10" s="126"/>
      <c r="H10" s="127"/>
    </row>
    <row r="11" spans="1:8" ht="20.25" customHeight="1" x14ac:dyDescent="0.2">
      <c r="A11" s="118"/>
      <c r="B11" s="122"/>
      <c r="C11" s="123"/>
      <c r="D11" s="123"/>
      <c r="E11" s="124"/>
      <c r="F11" s="6" t="s">
        <v>3</v>
      </c>
      <c r="G11" s="125" t="s">
        <v>17</v>
      </c>
      <c r="H11" s="127"/>
    </row>
    <row r="12" spans="1:8" ht="21.75" customHeight="1" x14ac:dyDescent="0.2">
      <c r="A12" s="68" t="s">
        <v>9</v>
      </c>
      <c r="B12" s="128">
        <v>7.5</v>
      </c>
      <c r="C12" s="129"/>
      <c r="D12" s="129"/>
      <c r="E12" s="130"/>
      <c r="F12" s="5" t="s">
        <v>88</v>
      </c>
      <c r="G12" s="112" t="s">
        <v>88</v>
      </c>
      <c r="H12" s="113"/>
    </row>
    <row r="13" spans="1:8" ht="21.95" customHeight="1" x14ac:dyDescent="0.2">
      <c r="A13" s="68" t="s">
        <v>10</v>
      </c>
      <c r="B13" s="109">
        <v>0.75</v>
      </c>
      <c r="C13" s="110"/>
      <c r="D13" s="110"/>
      <c r="E13" s="111"/>
      <c r="F13" s="5" t="s">
        <v>88</v>
      </c>
      <c r="G13" s="112" t="s">
        <v>88</v>
      </c>
      <c r="H13" s="113"/>
    </row>
    <row r="14" spans="1:8" ht="21.95" customHeight="1" x14ac:dyDescent="0.2">
      <c r="A14" s="68" t="s">
        <v>11</v>
      </c>
      <c r="B14" s="114">
        <v>15</v>
      </c>
      <c r="C14" s="115"/>
      <c r="D14" s="115"/>
      <c r="E14" s="116"/>
      <c r="F14" s="5" t="s">
        <v>88</v>
      </c>
      <c r="G14" s="112" t="s">
        <v>88</v>
      </c>
      <c r="H14" s="113"/>
    </row>
    <row r="15" spans="1:8" ht="21.95" customHeight="1" x14ac:dyDescent="0.2">
      <c r="A15" s="68" t="s">
        <v>12</v>
      </c>
      <c r="B15" s="109">
        <v>0.45</v>
      </c>
      <c r="C15" s="110"/>
      <c r="D15" s="110"/>
      <c r="E15" s="111"/>
      <c r="F15" s="5" t="s">
        <v>88</v>
      </c>
      <c r="G15" s="112" t="s">
        <v>88</v>
      </c>
      <c r="H15" s="113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5" t="s">
        <v>30</v>
      </c>
      <c r="B17" s="106"/>
      <c r="C17" s="106"/>
      <c r="D17" s="106"/>
      <c r="E17" s="107" t="s">
        <v>28</v>
      </c>
      <c r="F17" s="108"/>
      <c r="G17" s="66" t="s">
        <v>69</v>
      </c>
      <c r="H17" s="15" t="str">
        <f>FormGerhadt!J21</f>
        <v>1 / 2 / 3 / 4 /(NA)</v>
      </c>
    </row>
    <row r="18" spans="1:8" ht="18.75" customHeight="1" x14ac:dyDescent="0.25">
      <c r="A18" s="98" t="s">
        <v>31</v>
      </c>
      <c r="B18" s="99"/>
      <c r="C18" s="99"/>
      <c r="D18" s="99"/>
      <c r="E18" s="100" t="s">
        <v>28</v>
      </c>
      <c r="F18" s="100"/>
      <c r="G18" s="64"/>
      <c r="H18" s="16"/>
    </row>
    <row r="19" spans="1:8" ht="18.75" customHeight="1" x14ac:dyDescent="0.25">
      <c r="A19" s="98" t="s">
        <v>32</v>
      </c>
      <c r="B19" s="99"/>
      <c r="C19" s="99"/>
      <c r="D19" s="99"/>
      <c r="E19" s="100" t="s">
        <v>68</v>
      </c>
      <c r="F19" s="100"/>
      <c r="G19" s="64"/>
      <c r="H19" s="16"/>
    </row>
    <row r="20" spans="1:8" ht="18.75" customHeight="1" x14ac:dyDescent="0.25">
      <c r="A20" s="98" t="s">
        <v>33</v>
      </c>
      <c r="B20" s="99"/>
      <c r="C20" s="99"/>
      <c r="D20" s="99"/>
      <c r="E20" s="100" t="s">
        <v>28</v>
      </c>
      <c r="F20" s="100"/>
      <c r="G20" s="64"/>
      <c r="H20" s="16"/>
    </row>
    <row r="21" spans="1:8" ht="18.75" customHeight="1" x14ac:dyDescent="0.25">
      <c r="A21" s="98" t="s">
        <v>34</v>
      </c>
      <c r="B21" s="99"/>
      <c r="C21" s="99"/>
      <c r="D21" s="99"/>
      <c r="E21" s="100"/>
      <c r="F21" s="100"/>
      <c r="G21" s="64"/>
      <c r="H21" s="16"/>
    </row>
    <row r="22" spans="1:8" ht="18.75" customHeight="1" x14ac:dyDescent="0.25">
      <c r="A22" s="101" t="s">
        <v>35</v>
      </c>
      <c r="B22" s="102"/>
      <c r="C22" s="102"/>
      <c r="D22" s="102"/>
      <c r="E22" s="103" t="s">
        <v>29</v>
      </c>
      <c r="F22" s="104"/>
      <c r="G22" s="65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89" t="s">
        <v>18</v>
      </c>
      <c r="B26" s="90"/>
      <c r="C26" s="90"/>
      <c r="D26" s="91" t="s">
        <v>14</v>
      </c>
      <c r="E26" s="91"/>
      <c r="F26" s="13" t="s">
        <v>26</v>
      </c>
      <c r="G26" s="91" t="s">
        <v>14</v>
      </c>
      <c r="H26" s="92"/>
    </row>
    <row r="27" spans="1:8" ht="60.75" customHeight="1" x14ac:dyDescent="0.2">
      <c r="A27" s="93" t="s">
        <v>19</v>
      </c>
      <c r="B27" s="94"/>
      <c r="C27" s="94"/>
      <c r="D27" s="95" t="s">
        <v>14</v>
      </c>
      <c r="E27" s="95"/>
      <c r="F27" s="14" t="s">
        <v>15</v>
      </c>
      <c r="G27" s="96" t="s">
        <v>36</v>
      </c>
      <c r="H27" s="97"/>
    </row>
    <row r="28" spans="1:8" ht="42.75" customHeight="1" x14ac:dyDescent="0.2">
      <c r="A28" s="77" t="s">
        <v>13</v>
      </c>
      <c r="B28" s="78"/>
      <c r="C28" s="78"/>
      <c r="D28" s="78"/>
      <c r="E28" s="79"/>
      <c r="F28" s="80" t="s">
        <v>6</v>
      </c>
      <c r="G28" s="81"/>
      <c r="H28" s="82"/>
    </row>
    <row r="29" spans="1:8" ht="18" customHeight="1" x14ac:dyDescent="0.2">
      <c r="A29" s="83" t="str">
        <f>FormGerhadt!B24</f>
        <v>PERMIT     AMIR</v>
      </c>
      <c r="B29" s="84"/>
      <c r="C29" s="84"/>
      <c r="D29" s="85">
        <f>FormGerhadt!B25</f>
        <v>45579</v>
      </c>
      <c r="E29" s="86"/>
      <c r="F29" s="3"/>
      <c r="G29" s="87"/>
      <c r="H29" s="88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5FDA-F84B-4B5D-8258-152C99717588}">
  <dimension ref="A1:H29"/>
  <sheetViews>
    <sheetView view="pageLayout" topLeftCell="A25" zoomScaleNormal="100" workbookViewId="0">
      <selection activeCell="H23" sqref="H2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1" t="s">
        <v>0</v>
      </c>
      <c r="B1" s="152"/>
      <c r="C1" s="152"/>
      <c r="D1" s="152"/>
      <c r="E1" s="152"/>
      <c r="F1" s="152"/>
      <c r="G1" s="152"/>
      <c r="H1" s="153"/>
    </row>
    <row r="2" spans="1:8" ht="18.95" customHeight="1" x14ac:dyDescent="0.2">
      <c r="A2" s="154" t="s">
        <v>40</v>
      </c>
      <c r="B2" s="155"/>
      <c r="C2" s="156"/>
      <c r="D2" s="157" t="str">
        <f>FormGerhadt!B22</f>
        <v>IQC LIQ 15 141024</v>
      </c>
      <c r="E2" s="157"/>
      <c r="F2" s="157"/>
      <c r="G2" s="157"/>
      <c r="H2" s="158"/>
    </row>
    <row r="3" spans="1:8" ht="24" customHeight="1" x14ac:dyDescent="0.2">
      <c r="A3" s="159" t="s">
        <v>41</v>
      </c>
      <c r="B3" s="160"/>
      <c r="C3" s="161"/>
      <c r="D3" s="162" t="str">
        <f>FormGerhadt!G22</f>
        <v>CECAIR</v>
      </c>
      <c r="E3" s="163"/>
      <c r="F3" s="163"/>
      <c r="G3" s="163"/>
      <c r="H3" s="164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149" t="s">
        <v>37</v>
      </c>
      <c r="G4" s="149"/>
      <c r="H4" s="150"/>
    </row>
    <row r="5" spans="1:8" ht="19.899999999999999" customHeight="1" x14ac:dyDescent="0.2">
      <c r="A5" s="34" t="s">
        <v>20</v>
      </c>
      <c r="B5" s="7"/>
      <c r="C5" s="7"/>
      <c r="D5" s="7"/>
      <c r="E5" s="141" t="str">
        <f>FormGerhadt!B26</f>
        <v>IQC LIQ 141024</v>
      </c>
      <c r="F5" s="141"/>
      <c r="G5" s="142" t="s">
        <v>38</v>
      </c>
      <c r="H5" s="143"/>
    </row>
    <row r="6" spans="1:8" ht="25.5" customHeight="1" x14ac:dyDescent="0.2">
      <c r="A6" s="144" t="s">
        <v>1</v>
      </c>
      <c r="B6" s="145"/>
      <c r="C6" s="145"/>
      <c r="D6" s="145"/>
      <c r="E6" s="146"/>
      <c r="F6" s="67" t="s">
        <v>7</v>
      </c>
      <c r="G6" s="147" t="s">
        <v>8</v>
      </c>
      <c r="H6" s="148"/>
    </row>
    <row r="7" spans="1:8" ht="21" customHeight="1" x14ac:dyDescent="0.2">
      <c r="A7" s="131" t="s">
        <v>2</v>
      </c>
      <c r="B7" s="132"/>
      <c r="C7" s="138"/>
      <c r="D7" s="139"/>
      <c r="E7" s="140"/>
      <c r="F7" s="18">
        <f>FormGerhadt!C5</f>
        <v>1.504</v>
      </c>
      <c r="G7" s="136">
        <f>FormGerhadt!F5</f>
        <v>100.131</v>
      </c>
      <c r="H7" s="137"/>
    </row>
    <row r="8" spans="1:8" ht="21" customHeight="1" x14ac:dyDescent="0.2">
      <c r="A8" s="131" t="s">
        <v>3</v>
      </c>
      <c r="B8" s="132"/>
      <c r="C8" s="133" t="str">
        <f>E5</f>
        <v>IQC LIQ 141024</v>
      </c>
      <c r="D8" s="134"/>
      <c r="E8" s="135"/>
      <c r="F8" s="18" t="str">
        <f>FormGerhadt!C6</f>
        <v>NA</v>
      </c>
      <c r="G8" s="136" t="str">
        <f>FormGerhadt!F6</f>
        <v>NA</v>
      </c>
      <c r="H8" s="137"/>
    </row>
    <row r="9" spans="1:8" ht="20.100000000000001" customHeight="1" x14ac:dyDescent="0.2">
      <c r="A9" s="131" t="s">
        <v>4</v>
      </c>
      <c r="B9" s="132"/>
      <c r="C9" s="138"/>
      <c r="D9" s="139"/>
      <c r="E9" s="140"/>
      <c r="F9" s="18" t="str">
        <f>FormGerhadt!C7</f>
        <v>NA</v>
      </c>
      <c r="G9" s="136" t="str">
        <f>FormGerhadt!F7</f>
        <v>NA</v>
      </c>
      <c r="H9" s="137"/>
    </row>
    <row r="10" spans="1:8" ht="48.75" customHeight="1" x14ac:dyDescent="0.2">
      <c r="A10" s="117"/>
      <c r="B10" s="119" t="s">
        <v>74</v>
      </c>
      <c r="C10" s="120"/>
      <c r="D10" s="120"/>
      <c r="E10" s="121"/>
      <c r="F10" s="125" t="s">
        <v>75</v>
      </c>
      <c r="G10" s="126"/>
      <c r="H10" s="127"/>
    </row>
    <row r="11" spans="1:8" ht="20.25" customHeight="1" x14ac:dyDescent="0.2">
      <c r="A11" s="118"/>
      <c r="B11" s="122"/>
      <c r="C11" s="123"/>
      <c r="D11" s="123"/>
      <c r="E11" s="124"/>
      <c r="F11" s="6" t="s">
        <v>3</v>
      </c>
      <c r="G11" s="125" t="s">
        <v>17</v>
      </c>
      <c r="H11" s="127"/>
    </row>
    <row r="12" spans="1:8" ht="21.75" customHeight="1" x14ac:dyDescent="0.2">
      <c r="A12" s="68" t="s">
        <v>9</v>
      </c>
      <c r="B12" s="128">
        <v>7.5</v>
      </c>
      <c r="C12" s="129"/>
      <c r="D12" s="129"/>
      <c r="E12" s="130"/>
      <c r="F12" s="5" t="s">
        <v>88</v>
      </c>
      <c r="G12" s="112" t="s">
        <v>88</v>
      </c>
      <c r="H12" s="113"/>
    </row>
    <row r="13" spans="1:8" ht="21.95" customHeight="1" x14ac:dyDescent="0.2">
      <c r="A13" s="68" t="s">
        <v>10</v>
      </c>
      <c r="B13" s="109">
        <v>0.75</v>
      </c>
      <c r="C13" s="110"/>
      <c r="D13" s="110"/>
      <c r="E13" s="111"/>
      <c r="F13" s="5" t="s">
        <v>88</v>
      </c>
      <c r="G13" s="112" t="s">
        <v>88</v>
      </c>
      <c r="H13" s="113"/>
    </row>
    <row r="14" spans="1:8" ht="21.95" customHeight="1" x14ac:dyDescent="0.2">
      <c r="A14" s="68" t="s">
        <v>11</v>
      </c>
      <c r="B14" s="114">
        <v>15</v>
      </c>
      <c r="C14" s="115"/>
      <c r="D14" s="115"/>
      <c r="E14" s="116"/>
      <c r="F14" s="5" t="s">
        <v>88</v>
      </c>
      <c r="G14" s="112" t="s">
        <v>88</v>
      </c>
      <c r="H14" s="113"/>
    </row>
    <row r="15" spans="1:8" ht="21.95" customHeight="1" x14ac:dyDescent="0.2">
      <c r="A15" s="68" t="s">
        <v>12</v>
      </c>
      <c r="B15" s="109">
        <v>0.45</v>
      </c>
      <c r="C15" s="110"/>
      <c r="D15" s="110"/>
      <c r="E15" s="111"/>
      <c r="F15" s="5" t="s">
        <v>88</v>
      </c>
      <c r="G15" s="112" t="s">
        <v>88</v>
      </c>
      <c r="H15" s="113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5" t="s">
        <v>30</v>
      </c>
      <c r="B17" s="106"/>
      <c r="C17" s="106"/>
      <c r="D17" s="106"/>
      <c r="E17" s="107" t="s">
        <v>28</v>
      </c>
      <c r="F17" s="108"/>
      <c r="G17" s="66" t="s">
        <v>69</v>
      </c>
      <c r="H17" s="15" t="str">
        <f>FormGerhadt!J22</f>
        <v>1 / 2 / 3 / 4 /(NA)</v>
      </c>
    </row>
    <row r="18" spans="1:8" ht="18.75" customHeight="1" x14ac:dyDescent="0.25">
      <c r="A18" s="98" t="s">
        <v>31</v>
      </c>
      <c r="B18" s="99"/>
      <c r="C18" s="99"/>
      <c r="D18" s="99"/>
      <c r="E18" s="100" t="s">
        <v>28</v>
      </c>
      <c r="F18" s="100"/>
      <c r="G18" s="64"/>
      <c r="H18" s="16"/>
    </row>
    <row r="19" spans="1:8" ht="18.75" customHeight="1" x14ac:dyDescent="0.25">
      <c r="A19" s="98" t="s">
        <v>32</v>
      </c>
      <c r="B19" s="99"/>
      <c r="C19" s="99"/>
      <c r="D19" s="99"/>
      <c r="E19" s="100" t="s">
        <v>68</v>
      </c>
      <c r="F19" s="100"/>
      <c r="G19" s="64"/>
      <c r="H19" s="16"/>
    </row>
    <row r="20" spans="1:8" ht="18.75" customHeight="1" x14ac:dyDescent="0.25">
      <c r="A20" s="98" t="s">
        <v>33</v>
      </c>
      <c r="B20" s="99"/>
      <c r="C20" s="99"/>
      <c r="D20" s="99"/>
      <c r="E20" s="100" t="s">
        <v>28</v>
      </c>
      <c r="F20" s="100"/>
      <c r="G20" s="64"/>
      <c r="H20" s="16"/>
    </row>
    <row r="21" spans="1:8" ht="18.75" customHeight="1" x14ac:dyDescent="0.25">
      <c r="A21" s="98" t="s">
        <v>34</v>
      </c>
      <c r="B21" s="99"/>
      <c r="C21" s="99"/>
      <c r="D21" s="99"/>
      <c r="E21" s="100"/>
      <c r="F21" s="100"/>
      <c r="G21" s="64"/>
      <c r="H21" s="16"/>
    </row>
    <row r="22" spans="1:8" ht="18.75" customHeight="1" x14ac:dyDescent="0.25">
      <c r="A22" s="101" t="s">
        <v>35</v>
      </c>
      <c r="B22" s="102"/>
      <c r="C22" s="102"/>
      <c r="D22" s="102"/>
      <c r="E22" s="103" t="s">
        <v>29</v>
      </c>
      <c r="F22" s="104"/>
      <c r="G22" s="65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89" t="s">
        <v>18</v>
      </c>
      <c r="B26" s="90"/>
      <c r="C26" s="90"/>
      <c r="D26" s="91" t="s">
        <v>14</v>
      </c>
      <c r="E26" s="91"/>
      <c r="F26" s="13" t="s">
        <v>26</v>
      </c>
      <c r="G26" s="91" t="s">
        <v>14</v>
      </c>
      <c r="H26" s="92"/>
    </row>
    <row r="27" spans="1:8" ht="60.75" customHeight="1" x14ac:dyDescent="0.2">
      <c r="A27" s="93" t="s">
        <v>19</v>
      </c>
      <c r="B27" s="94"/>
      <c r="C27" s="94"/>
      <c r="D27" s="95" t="s">
        <v>14</v>
      </c>
      <c r="E27" s="95"/>
      <c r="F27" s="14" t="s">
        <v>15</v>
      </c>
      <c r="G27" s="96" t="s">
        <v>36</v>
      </c>
      <c r="H27" s="97"/>
    </row>
    <row r="28" spans="1:8" ht="42.75" customHeight="1" x14ac:dyDescent="0.2">
      <c r="A28" s="77" t="s">
        <v>13</v>
      </c>
      <c r="B28" s="78"/>
      <c r="C28" s="78"/>
      <c r="D28" s="78"/>
      <c r="E28" s="79"/>
      <c r="F28" s="80" t="s">
        <v>6</v>
      </c>
      <c r="G28" s="81"/>
      <c r="H28" s="82"/>
    </row>
    <row r="29" spans="1:8" ht="18" customHeight="1" x14ac:dyDescent="0.2">
      <c r="A29" s="83" t="str">
        <f>FormGerhadt!B24</f>
        <v>PERMIT     AMIR</v>
      </c>
      <c r="B29" s="84"/>
      <c r="C29" s="84"/>
      <c r="D29" s="85">
        <f>FormGerhadt!B25</f>
        <v>45579</v>
      </c>
      <c r="E29" s="86"/>
      <c r="F29" s="3"/>
      <c r="G29" s="87"/>
      <c r="H29" s="88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29"/>
  <sheetViews>
    <sheetView view="pageLayout" zoomScaleNormal="100" workbookViewId="0">
      <selection activeCell="G8" sqref="G8:H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1" t="s">
        <v>0</v>
      </c>
      <c r="B1" s="152"/>
      <c r="C1" s="152"/>
      <c r="D1" s="152"/>
      <c r="E1" s="152"/>
      <c r="F1" s="152"/>
      <c r="G1" s="152"/>
      <c r="H1" s="153"/>
    </row>
    <row r="2" spans="1:8" ht="18.95" customHeight="1" x14ac:dyDescent="0.2">
      <c r="A2" s="154" t="s">
        <v>40</v>
      </c>
      <c r="B2" s="155"/>
      <c r="C2" s="156"/>
      <c r="D2" s="157" t="str">
        <f>FormGerhadt!B8</f>
        <v>IQC LIQ 1 141024</v>
      </c>
      <c r="E2" s="157"/>
      <c r="F2" s="157"/>
      <c r="G2" s="157"/>
      <c r="H2" s="158"/>
    </row>
    <row r="3" spans="1:8" ht="24" customHeight="1" x14ac:dyDescent="0.2">
      <c r="A3" s="159" t="s">
        <v>41</v>
      </c>
      <c r="B3" s="160"/>
      <c r="C3" s="161"/>
      <c r="D3" s="162" t="str">
        <f>FormGerhadt!G8</f>
        <v>CECAIR</v>
      </c>
      <c r="E3" s="163"/>
      <c r="F3" s="163"/>
      <c r="G3" s="163"/>
      <c r="H3" s="164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149" t="s">
        <v>37</v>
      </c>
      <c r="G4" s="149"/>
      <c r="H4" s="150"/>
    </row>
    <row r="5" spans="1:8" ht="19.899999999999999" customHeight="1" x14ac:dyDescent="0.2">
      <c r="A5" s="34" t="s">
        <v>20</v>
      </c>
      <c r="B5" s="7"/>
      <c r="C5" s="7"/>
      <c r="D5" s="7"/>
      <c r="E5" s="141" t="str">
        <f>FormGerhadt!B26</f>
        <v>IQC LIQ 141024</v>
      </c>
      <c r="F5" s="141"/>
      <c r="G5" s="142" t="s">
        <v>38</v>
      </c>
      <c r="H5" s="143"/>
    </row>
    <row r="6" spans="1:8" ht="25.5" customHeight="1" x14ac:dyDescent="0.2">
      <c r="A6" s="144" t="s">
        <v>1</v>
      </c>
      <c r="B6" s="145"/>
      <c r="C6" s="145"/>
      <c r="D6" s="145"/>
      <c r="E6" s="146"/>
      <c r="F6" s="28" t="s">
        <v>7</v>
      </c>
      <c r="G6" s="147" t="s">
        <v>8</v>
      </c>
      <c r="H6" s="148"/>
    </row>
    <row r="7" spans="1:8" ht="21" customHeight="1" x14ac:dyDescent="0.2">
      <c r="A7" s="131" t="s">
        <v>2</v>
      </c>
      <c r="B7" s="132"/>
      <c r="C7" s="138"/>
      <c r="D7" s="139"/>
      <c r="E7" s="140"/>
      <c r="F7" s="18">
        <f>FormGerhadt!C5</f>
        <v>1.504</v>
      </c>
      <c r="G7" s="136">
        <f>FormGerhadt!F5</f>
        <v>100.131</v>
      </c>
      <c r="H7" s="137"/>
    </row>
    <row r="8" spans="1:8" ht="21" customHeight="1" x14ac:dyDescent="0.2">
      <c r="A8" s="131" t="s">
        <v>3</v>
      </c>
      <c r="B8" s="132"/>
      <c r="C8" s="133" t="str">
        <f>E5</f>
        <v>IQC LIQ 141024</v>
      </c>
      <c r="D8" s="134"/>
      <c r="E8" s="135"/>
      <c r="F8" s="18" t="str">
        <f>FormGerhadt!C6</f>
        <v>NA</v>
      </c>
      <c r="G8" s="136" t="str">
        <f>FormGerhadt!F6</f>
        <v>NA</v>
      </c>
      <c r="H8" s="137"/>
    </row>
    <row r="9" spans="1:8" ht="20.100000000000001" customHeight="1" x14ac:dyDescent="0.2">
      <c r="A9" s="131" t="s">
        <v>4</v>
      </c>
      <c r="B9" s="132"/>
      <c r="C9" s="138"/>
      <c r="D9" s="139"/>
      <c r="E9" s="140"/>
      <c r="F9" s="18" t="str">
        <f>FormGerhadt!C7</f>
        <v>NA</v>
      </c>
      <c r="G9" s="136" t="str">
        <f>FormGerhadt!F7</f>
        <v>NA</v>
      </c>
      <c r="H9" s="137"/>
    </row>
    <row r="10" spans="1:8" ht="48.75" customHeight="1" x14ac:dyDescent="0.2">
      <c r="A10" s="117"/>
      <c r="B10" s="119" t="s">
        <v>74</v>
      </c>
      <c r="C10" s="120"/>
      <c r="D10" s="120"/>
      <c r="E10" s="121"/>
      <c r="F10" s="125" t="s">
        <v>75</v>
      </c>
      <c r="G10" s="126"/>
      <c r="H10" s="127"/>
    </row>
    <row r="11" spans="1:8" ht="20.25" customHeight="1" x14ac:dyDescent="0.2">
      <c r="A11" s="118"/>
      <c r="B11" s="122"/>
      <c r="C11" s="123"/>
      <c r="D11" s="123"/>
      <c r="E11" s="124"/>
      <c r="F11" s="6" t="s">
        <v>3</v>
      </c>
      <c r="G11" s="125" t="s">
        <v>17</v>
      </c>
      <c r="H11" s="127"/>
    </row>
    <row r="12" spans="1:8" ht="21.75" customHeight="1" x14ac:dyDescent="0.2">
      <c r="A12" s="68" t="s">
        <v>9</v>
      </c>
      <c r="B12" s="128">
        <v>7.5</v>
      </c>
      <c r="C12" s="129"/>
      <c r="D12" s="129"/>
      <c r="E12" s="130"/>
      <c r="F12" s="5" t="s">
        <v>88</v>
      </c>
      <c r="G12" s="112" t="s">
        <v>88</v>
      </c>
      <c r="H12" s="113"/>
    </row>
    <row r="13" spans="1:8" ht="21.95" customHeight="1" x14ac:dyDescent="0.2">
      <c r="A13" s="68" t="s">
        <v>10</v>
      </c>
      <c r="B13" s="109">
        <v>0.75</v>
      </c>
      <c r="C13" s="110"/>
      <c r="D13" s="110"/>
      <c r="E13" s="111"/>
      <c r="F13" s="5" t="s">
        <v>88</v>
      </c>
      <c r="G13" s="112" t="s">
        <v>88</v>
      </c>
      <c r="H13" s="113"/>
    </row>
    <row r="14" spans="1:8" ht="21.95" customHeight="1" x14ac:dyDescent="0.2">
      <c r="A14" s="68" t="s">
        <v>11</v>
      </c>
      <c r="B14" s="114">
        <v>15</v>
      </c>
      <c r="C14" s="115"/>
      <c r="D14" s="115"/>
      <c r="E14" s="116"/>
      <c r="F14" s="5" t="s">
        <v>88</v>
      </c>
      <c r="G14" s="112" t="s">
        <v>88</v>
      </c>
      <c r="H14" s="113"/>
    </row>
    <row r="15" spans="1:8" ht="21.95" customHeight="1" x14ac:dyDescent="0.2">
      <c r="A15" s="68" t="s">
        <v>12</v>
      </c>
      <c r="B15" s="109">
        <v>0.45</v>
      </c>
      <c r="C15" s="110"/>
      <c r="D15" s="110"/>
      <c r="E15" s="111"/>
      <c r="F15" s="5" t="s">
        <v>88</v>
      </c>
      <c r="G15" s="112" t="s">
        <v>88</v>
      </c>
      <c r="H15" s="113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5" t="s">
        <v>30</v>
      </c>
      <c r="B17" s="106"/>
      <c r="C17" s="106"/>
      <c r="D17" s="106"/>
      <c r="E17" s="107" t="s">
        <v>28</v>
      </c>
      <c r="F17" s="108"/>
      <c r="G17" s="27" t="s">
        <v>69</v>
      </c>
      <c r="H17" s="15" t="str">
        <f>FormGerhadt!J8</f>
        <v>1 / 2 / 3 / 4 /(NA)</v>
      </c>
    </row>
    <row r="18" spans="1:8" ht="18.75" customHeight="1" x14ac:dyDescent="0.25">
      <c r="A18" s="98" t="s">
        <v>31</v>
      </c>
      <c r="B18" s="99"/>
      <c r="C18" s="99"/>
      <c r="D18" s="99"/>
      <c r="E18" s="100" t="s">
        <v>28</v>
      </c>
      <c r="F18" s="100"/>
      <c r="G18" s="25"/>
      <c r="H18" s="16"/>
    </row>
    <row r="19" spans="1:8" ht="18.75" customHeight="1" x14ac:dyDescent="0.25">
      <c r="A19" s="98" t="s">
        <v>32</v>
      </c>
      <c r="B19" s="99"/>
      <c r="C19" s="99"/>
      <c r="D19" s="99"/>
      <c r="E19" s="100" t="s">
        <v>68</v>
      </c>
      <c r="F19" s="100"/>
      <c r="G19" s="25"/>
      <c r="H19" s="16"/>
    </row>
    <row r="20" spans="1:8" ht="18.75" customHeight="1" x14ac:dyDescent="0.25">
      <c r="A20" s="98" t="s">
        <v>33</v>
      </c>
      <c r="B20" s="99"/>
      <c r="C20" s="99"/>
      <c r="D20" s="99"/>
      <c r="E20" s="100" t="s">
        <v>28</v>
      </c>
      <c r="F20" s="100"/>
      <c r="G20" s="25"/>
      <c r="H20" s="16"/>
    </row>
    <row r="21" spans="1:8" ht="18.75" customHeight="1" x14ac:dyDescent="0.25">
      <c r="A21" s="98" t="s">
        <v>34</v>
      </c>
      <c r="B21" s="99"/>
      <c r="C21" s="99"/>
      <c r="D21" s="99"/>
      <c r="E21" s="100"/>
      <c r="F21" s="100"/>
      <c r="G21" s="25"/>
      <c r="H21" s="16"/>
    </row>
    <row r="22" spans="1:8" ht="18.75" customHeight="1" x14ac:dyDescent="0.25">
      <c r="A22" s="101" t="s">
        <v>35</v>
      </c>
      <c r="B22" s="102"/>
      <c r="C22" s="102"/>
      <c r="D22" s="102"/>
      <c r="E22" s="103" t="s">
        <v>29</v>
      </c>
      <c r="F22" s="104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89" t="s">
        <v>18</v>
      </c>
      <c r="B26" s="90"/>
      <c r="C26" s="90"/>
      <c r="D26" s="91" t="s">
        <v>14</v>
      </c>
      <c r="E26" s="91"/>
      <c r="F26" s="13" t="s">
        <v>26</v>
      </c>
      <c r="G26" s="91" t="s">
        <v>14</v>
      </c>
      <c r="H26" s="92"/>
    </row>
    <row r="27" spans="1:8" ht="60.75" customHeight="1" x14ac:dyDescent="0.2">
      <c r="A27" s="93" t="s">
        <v>19</v>
      </c>
      <c r="B27" s="94"/>
      <c r="C27" s="94"/>
      <c r="D27" s="95" t="s">
        <v>14</v>
      </c>
      <c r="E27" s="95"/>
      <c r="F27" s="14" t="s">
        <v>15</v>
      </c>
      <c r="G27" s="96" t="s">
        <v>36</v>
      </c>
      <c r="H27" s="97"/>
    </row>
    <row r="28" spans="1:8" ht="42.75" customHeight="1" x14ac:dyDescent="0.2">
      <c r="A28" s="77" t="s">
        <v>13</v>
      </c>
      <c r="B28" s="78"/>
      <c r="C28" s="78"/>
      <c r="D28" s="78"/>
      <c r="E28" s="79"/>
      <c r="F28" s="80" t="s">
        <v>6</v>
      </c>
      <c r="G28" s="81"/>
      <c r="H28" s="82"/>
    </row>
    <row r="29" spans="1:8" ht="18" customHeight="1" x14ac:dyDescent="0.2">
      <c r="A29" s="83" t="str">
        <f>FormGerhadt!B24</f>
        <v>PERMIT     AMIR</v>
      </c>
      <c r="B29" s="84"/>
      <c r="C29" s="84"/>
      <c r="D29" s="85">
        <f>FormGerhadt!B25</f>
        <v>45579</v>
      </c>
      <c r="E29" s="86"/>
      <c r="F29" s="3"/>
      <c r="G29" s="87"/>
      <c r="H29" s="88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topLeftCell="A7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1" t="s">
        <v>0</v>
      </c>
      <c r="B1" s="152"/>
      <c r="C1" s="152"/>
      <c r="D1" s="152"/>
      <c r="E1" s="152"/>
      <c r="F1" s="152"/>
      <c r="G1" s="152"/>
      <c r="H1" s="153"/>
    </row>
    <row r="2" spans="1:8" ht="18.95" customHeight="1" x14ac:dyDescent="0.2">
      <c r="A2" s="154" t="s">
        <v>40</v>
      </c>
      <c r="B2" s="155"/>
      <c r="C2" s="156"/>
      <c r="D2" s="157" t="str">
        <f>FormGerhadt!B9</f>
        <v>IQC LIQ 2 141024</v>
      </c>
      <c r="E2" s="157"/>
      <c r="F2" s="157"/>
      <c r="G2" s="157"/>
      <c r="H2" s="158"/>
    </row>
    <row r="3" spans="1:8" ht="24" customHeight="1" x14ac:dyDescent="0.2">
      <c r="A3" s="159" t="s">
        <v>41</v>
      </c>
      <c r="B3" s="160"/>
      <c r="C3" s="161"/>
      <c r="D3" s="162" t="str">
        <f>FormGerhadt!G9</f>
        <v>CECAIR</v>
      </c>
      <c r="E3" s="163"/>
      <c r="F3" s="163"/>
      <c r="G3" s="163"/>
      <c r="H3" s="164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149" t="s">
        <v>37</v>
      </c>
      <c r="G4" s="149"/>
      <c r="H4" s="150"/>
    </row>
    <row r="5" spans="1:8" ht="19.899999999999999" customHeight="1" x14ac:dyDescent="0.2">
      <c r="A5" s="34" t="s">
        <v>20</v>
      </c>
      <c r="B5" s="7"/>
      <c r="C5" s="7"/>
      <c r="D5" s="7"/>
      <c r="E5" s="141" t="str">
        <f>FormGerhadt!B26</f>
        <v>IQC LIQ 141024</v>
      </c>
      <c r="F5" s="141"/>
      <c r="G5" s="142" t="s">
        <v>38</v>
      </c>
      <c r="H5" s="143"/>
    </row>
    <row r="6" spans="1:8" ht="25.5" customHeight="1" x14ac:dyDescent="0.2">
      <c r="A6" s="144" t="s">
        <v>1</v>
      </c>
      <c r="B6" s="145"/>
      <c r="C6" s="145"/>
      <c r="D6" s="145"/>
      <c r="E6" s="146"/>
      <c r="F6" s="28" t="s">
        <v>7</v>
      </c>
      <c r="G6" s="147" t="s">
        <v>8</v>
      </c>
      <c r="H6" s="148"/>
    </row>
    <row r="7" spans="1:8" ht="21" customHeight="1" x14ac:dyDescent="0.2">
      <c r="A7" s="131" t="s">
        <v>2</v>
      </c>
      <c r="B7" s="132"/>
      <c r="C7" s="138"/>
      <c r="D7" s="139"/>
      <c r="E7" s="140"/>
      <c r="F7" s="18">
        <f>FormGerhadt!C5</f>
        <v>1.504</v>
      </c>
      <c r="G7" s="136">
        <f>FormGerhadt!F5</f>
        <v>100.131</v>
      </c>
      <c r="H7" s="137"/>
    </row>
    <row r="8" spans="1:8" ht="21" customHeight="1" x14ac:dyDescent="0.2">
      <c r="A8" s="131" t="s">
        <v>3</v>
      </c>
      <c r="B8" s="132"/>
      <c r="C8" s="133" t="str">
        <f>E5</f>
        <v>IQC LIQ 141024</v>
      </c>
      <c r="D8" s="134"/>
      <c r="E8" s="135"/>
      <c r="F8" s="18" t="str">
        <f>FormGerhadt!C6</f>
        <v>NA</v>
      </c>
      <c r="G8" s="136" t="str">
        <f>FormGerhadt!F6</f>
        <v>NA</v>
      </c>
      <c r="H8" s="137"/>
    </row>
    <row r="9" spans="1:8" ht="20.100000000000001" customHeight="1" x14ac:dyDescent="0.2">
      <c r="A9" s="131" t="s">
        <v>4</v>
      </c>
      <c r="B9" s="132"/>
      <c r="C9" s="138"/>
      <c r="D9" s="139"/>
      <c r="E9" s="140"/>
      <c r="F9" s="18" t="str">
        <f>FormGerhadt!C7</f>
        <v>NA</v>
      </c>
      <c r="G9" s="136" t="str">
        <f>FormGerhadt!F7</f>
        <v>NA</v>
      </c>
      <c r="H9" s="137"/>
    </row>
    <row r="10" spans="1:8" ht="48.75" customHeight="1" x14ac:dyDescent="0.2">
      <c r="A10" s="117"/>
      <c r="B10" s="119" t="s">
        <v>74</v>
      </c>
      <c r="C10" s="120"/>
      <c r="D10" s="120"/>
      <c r="E10" s="121"/>
      <c r="F10" s="125" t="s">
        <v>75</v>
      </c>
      <c r="G10" s="126"/>
      <c r="H10" s="127"/>
    </row>
    <row r="11" spans="1:8" ht="20.25" customHeight="1" x14ac:dyDescent="0.2">
      <c r="A11" s="118"/>
      <c r="B11" s="122"/>
      <c r="C11" s="123"/>
      <c r="D11" s="123"/>
      <c r="E11" s="124"/>
      <c r="F11" s="6" t="s">
        <v>3</v>
      </c>
      <c r="G11" s="125" t="s">
        <v>17</v>
      </c>
      <c r="H11" s="127"/>
    </row>
    <row r="12" spans="1:8" ht="21.75" customHeight="1" x14ac:dyDescent="0.2">
      <c r="A12" s="68" t="s">
        <v>9</v>
      </c>
      <c r="B12" s="128">
        <v>7.5</v>
      </c>
      <c r="C12" s="129"/>
      <c r="D12" s="129"/>
      <c r="E12" s="130"/>
      <c r="F12" s="5" t="s">
        <v>88</v>
      </c>
      <c r="G12" s="112" t="s">
        <v>88</v>
      </c>
      <c r="H12" s="113"/>
    </row>
    <row r="13" spans="1:8" ht="21.95" customHeight="1" x14ac:dyDescent="0.2">
      <c r="A13" s="68" t="s">
        <v>10</v>
      </c>
      <c r="B13" s="109">
        <v>0.75</v>
      </c>
      <c r="C13" s="110"/>
      <c r="D13" s="110"/>
      <c r="E13" s="111"/>
      <c r="F13" s="5" t="s">
        <v>88</v>
      </c>
      <c r="G13" s="112" t="s">
        <v>88</v>
      </c>
      <c r="H13" s="113"/>
    </row>
    <row r="14" spans="1:8" ht="21.95" customHeight="1" x14ac:dyDescent="0.2">
      <c r="A14" s="68" t="s">
        <v>11</v>
      </c>
      <c r="B14" s="114">
        <v>15</v>
      </c>
      <c r="C14" s="115"/>
      <c r="D14" s="115"/>
      <c r="E14" s="116"/>
      <c r="F14" s="5" t="s">
        <v>88</v>
      </c>
      <c r="G14" s="112" t="s">
        <v>88</v>
      </c>
      <c r="H14" s="113"/>
    </row>
    <row r="15" spans="1:8" ht="21.95" customHeight="1" x14ac:dyDescent="0.2">
      <c r="A15" s="68" t="s">
        <v>12</v>
      </c>
      <c r="B15" s="109">
        <v>0.45</v>
      </c>
      <c r="C15" s="110"/>
      <c r="D15" s="110"/>
      <c r="E15" s="111"/>
      <c r="F15" s="5" t="s">
        <v>88</v>
      </c>
      <c r="G15" s="112" t="s">
        <v>88</v>
      </c>
      <c r="H15" s="113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5" t="s">
        <v>30</v>
      </c>
      <c r="B17" s="106"/>
      <c r="C17" s="106"/>
      <c r="D17" s="106"/>
      <c r="E17" s="107" t="s">
        <v>28</v>
      </c>
      <c r="F17" s="108"/>
      <c r="G17" s="27" t="s">
        <v>69</v>
      </c>
      <c r="H17" s="15" t="str">
        <f>FormGerhadt!J9</f>
        <v>1 / 2 / 3 / 4 /(NA)</v>
      </c>
    </row>
    <row r="18" spans="1:8" ht="18.75" customHeight="1" x14ac:dyDescent="0.25">
      <c r="A18" s="98" t="s">
        <v>31</v>
      </c>
      <c r="B18" s="99"/>
      <c r="C18" s="99"/>
      <c r="D18" s="99"/>
      <c r="E18" s="100" t="s">
        <v>28</v>
      </c>
      <c r="F18" s="100"/>
      <c r="G18" s="25"/>
      <c r="H18" s="16"/>
    </row>
    <row r="19" spans="1:8" ht="18.75" customHeight="1" x14ac:dyDescent="0.25">
      <c r="A19" s="98" t="s">
        <v>32</v>
      </c>
      <c r="B19" s="99"/>
      <c r="C19" s="99"/>
      <c r="D19" s="99"/>
      <c r="E19" s="100" t="s">
        <v>68</v>
      </c>
      <c r="F19" s="100"/>
      <c r="G19" s="25"/>
      <c r="H19" s="16"/>
    </row>
    <row r="20" spans="1:8" ht="18.75" customHeight="1" x14ac:dyDescent="0.25">
      <c r="A20" s="98" t="s">
        <v>33</v>
      </c>
      <c r="B20" s="99"/>
      <c r="C20" s="99"/>
      <c r="D20" s="99"/>
      <c r="E20" s="100" t="s">
        <v>28</v>
      </c>
      <c r="F20" s="100"/>
      <c r="G20" s="25"/>
      <c r="H20" s="16"/>
    </row>
    <row r="21" spans="1:8" ht="18.75" customHeight="1" x14ac:dyDescent="0.25">
      <c r="A21" s="98" t="s">
        <v>34</v>
      </c>
      <c r="B21" s="99"/>
      <c r="C21" s="99"/>
      <c r="D21" s="99"/>
      <c r="E21" s="100"/>
      <c r="F21" s="100"/>
      <c r="G21" s="25"/>
      <c r="H21" s="16"/>
    </row>
    <row r="22" spans="1:8" ht="18.75" customHeight="1" x14ac:dyDescent="0.25">
      <c r="A22" s="101" t="s">
        <v>35</v>
      </c>
      <c r="B22" s="102"/>
      <c r="C22" s="102"/>
      <c r="D22" s="102"/>
      <c r="E22" s="103" t="s">
        <v>29</v>
      </c>
      <c r="F22" s="104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89" t="s">
        <v>18</v>
      </c>
      <c r="B26" s="90"/>
      <c r="C26" s="90"/>
      <c r="D26" s="91" t="s">
        <v>14</v>
      </c>
      <c r="E26" s="91"/>
      <c r="F26" s="13" t="s">
        <v>26</v>
      </c>
      <c r="G26" s="91" t="s">
        <v>14</v>
      </c>
      <c r="H26" s="92"/>
    </row>
    <row r="27" spans="1:8" ht="60.75" customHeight="1" x14ac:dyDescent="0.2">
      <c r="A27" s="93" t="s">
        <v>19</v>
      </c>
      <c r="B27" s="94"/>
      <c r="C27" s="94"/>
      <c r="D27" s="95" t="s">
        <v>14</v>
      </c>
      <c r="E27" s="95"/>
      <c r="F27" s="14" t="s">
        <v>15</v>
      </c>
      <c r="G27" s="96" t="s">
        <v>36</v>
      </c>
      <c r="H27" s="97"/>
    </row>
    <row r="28" spans="1:8" ht="42.75" customHeight="1" x14ac:dyDescent="0.2">
      <c r="A28" s="77" t="s">
        <v>13</v>
      </c>
      <c r="B28" s="78"/>
      <c r="C28" s="78"/>
      <c r="D28" s="78"/>
      <c r="E28" s="79"/>
      <c r="F28" s="80" t="s">
        <v>6</v>
      </c>
      <c r="G28" s="81"/>
      <c r="H28" s="82"/>
    </row>
    <row r="29" spans="1:8" ht="18" customHeight="1" x14ac:dyDescent="0.2">
      <c r="A29" s="83" t="str">
        <f>FormGerhadt!B24</f>
        <v>PERMIT     AMIR</v>
      </c>
      <c r="B29" s="84"/>
      <c r="C29" s="84"/>
      <c r="D29" s="85">
        <f>FormGerhadt!B25</f>
        <v>45579</v>
      </c>
      <c r="E29" s="86"/>
      <c r="F29" s="3"/>
      <c r="G29" s="87"/>
      <c r="H29" s="88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topLeftCell="A10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1" t="s">
        <v>0</v>
      </c>
      <c r="B1" s="152"/>
      <c r="C1" s="152"/>
      <c r="D1" s="152"/>
      <c r="E1" s="152"/>
      <c r="F1" s="152"/>
      <c r="G1" s="152"/>
      <c r="H1" s="153"/>
    </row>
    <row r="2" spans="1:8" ht="18.95" customHeight="1" x14ac:dyDescent="0.2">
      <c r="A2" s="154" t="s">
        <v>40</v>
      </c>
      <c r="B2" s="155"/>
      <c r="C2" s="156"/>
      <c r="D2" s="157" t="str">
        <f>FormGerhadt!B10</f>
        <v>IQC LIQ 3 141024</v>
      </c>
      <c r="E2" s="157"/>
      <c r="F2" s="157"/>
      <c r="G2" s="157"/>
      <c r="H2" s="158"/>
    </row>
    <row r="3" spans="1:8" ht="24" customHeight="1" x14ac:dyDescent="0.2">
      <c r="A3" s="159" t="s">
        <v>41</v>
      </c>
      <c r="B3" s="160"/>
      <c r="C3" s="161"/>
      <c r="D3" s="162" t="str">
        <f>FormGerhadt!G10</f>
        <v>CECAIR</v>
      </c>
      <c r="E3" s="163"/>
      <c r="F3" s="163"/>
      <c r="G3" s="163"/>
      <c r="H3" s="164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149" t="s">
        <v>37</v>
      </c>
      <c r="G4" s="149"/>
      <c r="H4" s="150"/>
    </row>
    <row r="5" spans="1:8" ht="19.899999999999999" customHeight="1" x14ac:dyDescent="0.2">
      <c r="A5" s="34" t="s">
        <v>20</v>
      </c>
      <c r="B5" s="7"/>
      <c r="C5" s="7"/>
      <c r="D5" s="7"/>
      <c r="E5" s="141" t="str">
        <f>FormGerhadt!B26</f>
        <v>IQC LIQ 141024</v>
      </c>
      <c r="F5" s="141"/>
      <c r="G5" s="142" t="s">
        <v>38</v>
      </c>
      <c r="H5" s="143"/>
    </row>
    <row r="6" spans="1:8" ht="25.5" customHeight="1" x14ac:dyDescent="0.2">
      <c r="A6" s="144" t="s">
        <v>1</v>
      </c>
      <c r="B6" s="145"/>
      <c r="C6" s="145"/>
      <c r="D6" s="145"/>
      <c r="E6" s="146"/>
      <c r="F6" s="28" t="s">
        <v>7</v>
      </c>
      <c r="G6" s="147" t="s">
        <v>8</v>
      </c>
      <c r="H6" s="148"/>
    </row>
    <row r="7" spans="1:8" ht="21" customHeight="1" x14ac:dyDescent="0.2">
      <c r="A7" s="131" t="s">
        <v>2</v>
      </c>
      <c r="B7" s="132"/>
      <c r="C7" s="138"/>
      <c r="D7" s="139"/>
      <c r="E7" s="140"/>
      <c r="F7" s="18">
        <f>FormGerhadt!C5</f>
        <v>1.504</v>
      </c>
      <c r="G7" s="136">
        <f>FormGerhadt!F5</f>
        <v>100.131</v>
      </c>
      <c r="H7" s="137"/>
    </row>
    <row r="8" spans="1:8" ht="21" customHeight="1" x14ac:dyDescent="0.2">
      <c r="A8" s="131" t="s">
        <v>3</v>
      </c>
      <c r="B8" s="132"/>
      <c r="C8" s="133" t="str">
        <f>E5</f>
        <v>IQC LIQ 141024</v>
      </c>
      <c r="D8" s="134"/>
      <c r="E8" s="135"/>
      <c r="F8" s="18" t="str">
        <f>FormGerhadt!C6</f>
        <v>NA</v>
      </c>
      <c r="G8" s="136" t="str">
        <f>FormGerhadt!F6</f>
        <v>NA</v>
      </c>
      <c r="H8" s="137"/>
    </row>
    <row r="9" spans="1:8" ht="20.100000000000001" customHeight="1" x14ac:dyDescent="0.2">
      <c r="A9" s="131" t="s">
        <v>4</v>
      </c>
      <c r="B9" s="132"/>
      <c r="C9" s="138"/>
      <c r="D9" s="139"/>
      <c r="E9" s="140"/>
      <c r="F9" s="18" t="str">
        <f>FormGerhadt!C7</f>
        <v>NA</v>
      </c>
      <c r="G9" s="136" t="str">
        <f>FormGerhadt!F7</f>
        <v>NA</v>
      </c>
      <c r="H9" s="137"/>
    </row>
    <row r="10" spans="1:8" ht="48.75" customHeight="1" x14ac:dyDescent="0.2">
      <c r="A10" s="117"/>
      <c r="B10" s="119" t="s">
        <v>74</v>
      </c>
      <c r="C10" s="120"/>
      <c r="D10" s="120"/>
      <c r="E10" s="121"/>
      <c r="F10" s="125" t="s">
        <v>75</v>
      </c>
      <c r="G10" s="126"/>
      <c r="H10" s="127"/>
    </row>
    <row r="11" spans="1:8" ht="20.25" customHeight="1" x14ac:dyDescent="0.2">
      <c r="A11" s="118"/>
      <c r="B11" s="122"/>
      <c r="C11" s="123"/>
      <c r="D11" s="123"/>
      <c r="E11" s="124"/>
      <c r="F11" s="6" t="s">
        <v>3</v>
      </c>
      <c r="G11" s="125" t="s">
        <v>17</v>
      </c>
      <c r="H11" s="127"/>
    </row>
    <row r="12" spans="1:8" ht="21.75" customHeight="1" x14ac:dyDescent="0.2">
      <c r="A12" s="68" t="s">
        <v>9</v>
      </c>
      <c r="B12" s="128">
        <v>7.5</v>
      </c>
      <c r="C12" s="129"/>
      <c r="D12" s="129"/>
      <c r="E12" s="130"/>
      <c r="F12" s="5" t="s">
        <v>88</v>
      </c>
      <c r="G12" s="112" t="s">
        <v>88</v>
      </c>
      <c r="H12" s="113"/>
    </row>
    <row r="13" spans="1:8" ht="21.95" customHeight="1" x14ac:dyDescent="0.2">
      <c r="A13" s="68" t="s">
        <v>10</v>
      </c>
      <c r="B13" s="109">
        <v>0.75</v>
      </c>
      <c r="C13" s="110"/>
      <c r="D13" s="110"/>
      <c r="E13" s="111"/>
      <c r="F13" s="5" t="s">
        <v>88</v>
      </c>
      <c r="G13" s="112" t="s">
        <v>88</v>
      </c>
      <c r="H13" s="113"/>
    </row>
    <row r="14" spans="1:8" ht="21.95" customHeight="1" x14ac:dyDescent="0.2">
      <c r="A14" s="68" t="s">
        <v>11</v>
      </c>
      <c r="B14" s="114">
        <v>15</v>
      </c>
      <c r="C14" s="115"/>
      <c r="D14" s="115"/>
      <c r="E14" s="116"/>
      <c r="F14" s="5" t="s">
        <v>88</v>
      </c>
      <c r="G14" s="112" t="s">
        <v>88</v>
      </c>
      <c r="H14" s="113"/>
    </row>
    <row r="15" spans="1:8" ht="21.95" customHeight="1" x14ac:dyDescent="0.2">
      <c r="A15" s="68" t="s">
        <v>12</v>
      </c>
      <c r="B15" s="109">
        <v>0.45</v>
      </c>
      <c r="C15" s="110"/>
      <c r="D15" s="110"/>
      <c r="E15" s="111"/>
      <c r="F15" s="5" t="s">
        <v>88</v>
      </c>
      <c r="G15" s="112" t="s">
        <v>88</v>
      </c>
      <c r="H15" s="113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5" t="s">
        <v>30</v>
      </c>
      <c r="B17" s="106"/>
      <c r="C17" s="106"/>
      <c r="D17" s="106"/>
      <c r="E17" s="107" t="s">
        <v>28</v>
      </c>
      <c r="F17" s="108"/>
      <c r="G17" s="27" t="s">
        <v>69</v>
      </c>
      <c r="H17" s="15" t="str">
        <f>FormGerhadt!J10</f>
        <v>1 / 2 / 3 / 4 /(NA)</v>
      </c>
    </row>
    <row r="18" spans="1:8" ht="18.75" customHeight="1" x14ac:dyDescent="0.25">
      <c r="A18" s="98" t="s">
        <v>31</v>
      </c>
      <c r="B18" s="99"/>
      <c r="C18" s="99"/>
      <c r="D18" s="99"/>
      <c r="E18" s="100" t="s">
        <v>28</v>
      </c>
      <c r="F18" s="100"/>
      <c r="G18" s="25"/>
      <c r="H18" s="16"/>
    </row>
    <row r="19" spans="1:8" ht="18.75" customHeight="1" x14ac:dyDescent="0.25">
      <c r="A19" s="98" t="s">
        <v>32</v>
      </c>
      <c r="B19" s="99"/>
      <c r="C19" s="99"/>
      <c r="D19" s="99"/>
      <c r="E19" s="100" t="s">
        <v>68</v>
      </c>
      <c r="F19" s="100"/>
      <c r="G19" s="25"/>
      <c r="H19" s="16"/>
    </row>
    <row r="20" spans="1:8" ht="18.75" customHeight="1" x14ac:dyDescent="0.25">
      <c r="A20" s="98" t="s">
        <v>33</v>
      </c>
      <c r="B20" s="99"/>
      <c r="C20" s="99"/>
      <c r="D20" s="99"/>
      <c r="E20" s="100" t="s">
        <v>28</v>
      </c>
      <c r="F20" s="100"/>
      <c r="G20" s="25"/>
      <c r="H20" s="16"/>
    </row>
    <row r="21" spans="1:8" ht="18.75" customHeight="1" x14ac:dyDescent="0.25">
      <c r="A21" s="98" t="s">
        <v>34</v>
      </c>
      <c r="B21" s="99"/>
      <c r="C21" s="99"/>
      <c r="D21" s="99"/>
      <c r="E21" s="100"/>
      <c r="F21" s="100"/>
      <c r="G21" s="25"/>
      <c r="H21" s="16"/>
    </row>
    <row r="22" spans="1:8" ht="18.75" customHeight="1" x14ac:dyDescent="0.25">
      <c r="A22" s="101" t="s">
        <v>35</v>
      </c>
      <c r="B22" s="102"/>
      <c r="C22" s="102"/>
      <c r="D22" s="102"/>
      <c r="E22" s="103" t="s">
        <v>29</v>
      </c>
      <c r="F22" s="104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89" t="s">
        <v>18</v>
      </c>
      <c r="B26" s="90"/>
      <c r="C26" s="90"/>
      <c r="D26" s="91" t="s">
        <v>14</v>
      </c>
      <c r="E26" s="91"/>
      <c r="F26" s="13" t="s">
        <v>26</v>
      </c>
      <c r="G26" s="91" t="s">
        <v>14</v>
      </c>
      <c r="H26" s="92"/>
    </row>
    <row r="27" spans="1:8" ht="60.75" customHeight="1" x14ac:dyDescent="0.2">
      <c r="A27" s="93" t="s">
        <v>19</v>
      </c>
      <c r="B27" s="94"/>
      <c r="C27" s="94"/>
      <c r="D27" s="95" t="s">
        <v>14</v>
      </c>
      <c r="E27" s="95"/>
      <c r="F27" s="14" t="s">
        <v>15</v>
      </c>
      <c r="G27" s="96" t="s">
        <v>36</v>
      </c>
      <c r="H27" s="97"/>
    </row>
    <row r="28" spans="1:8" ht="42.75" customHeight="1" x14ac:dyDescent="0.2">
      <c r="A28" s="77" t="s">
        <v>13</v>
      </c>
      <c r="B28" s="78"/>
      <c r="C28" s="78"/>
      <c r="D28" s="78"/>
      <c r="E28" s="79"/>
      <c r="F28" s="80" t="s">
        <v>6</v>
      </c>
      <c r="G28" s="81"/>
      <c r="H28" s="82"/>
    </row>
    <row r="29" spans="1:8" ht="18" customHeight="1" x14ac:dyDescent="0.2">
      <c r="A29" s="83" t="str">
        <f>FormGerhadt!B24</f>
        <v>PERMIT     AMIR</v>
      </c>
      <c r="B29" s="84"/>
      <c r="C29" s="84"/>
      <c r="D29" s="85">
        <f>FormGerhadt!B25</f>
        <v>45579</v>
      </c>
      <c r="E29" s="86"/>
      <c r="F29" s="3"/>
      <c r="G29" s="87"/>
      <c r="H29" s="88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topLeftCell="A7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1" t="s">
        <v>0</v>
      </c>
      <c r="B1" s="152"/>
      <c r="C1" s="152"/>
      <c r="D1" s="152"/>
      <c r="E1" s="152"/>
      <c r="F1" s="152"/>
      <c r="G1" s="152"/>
      <c r="H1" s="153"/>
    </row>
    <row r="2" spans="1:8" ht="18.95" customHeight="1" x14ac:dyDescent="0.2">
      <c r="A2" s="154" t="s">
        <v>40</v>
      </c>
      <c r="B2" s="155"/>
      <c r="C2" s="156"/>
      <c r="D2" s="157" t="str">
        <f>FormGerhadt!B11</f>
        <v>IQC LIQ 4 141024</v>
      </c>
      <c r="E2" s="157"/>
      <c r="F2" s="157"/>
      <c r="G2" s="157"/>
      <c r="H2" s="158"/>
    </row>
    <row r="3" spans="1:8" ht="24" customHeight="1" x14ac:dyDescent="0.2">
      <c r="A3" s="159" t="s">
        <v>41</v>
      </c>
      <c r="B3" s="160"/>
      <c r="C3" s="161"/>
      <c r="D3" s="162" t="str">
        <f>FormGerhadt!G11</f>
        <v>CECAIR</v>
      </c>
      <c r="E3" s="163"/>
      <c r="F3" s="163"/>
      <c r="G3" s="163"/>
      <c r="H3" s="164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149" t="s">
        <v>37</v>
      </c>
      <c r="G4" s="149"/>
      <c r="H4" s="150"/>
    </row>
    <row r="5" spans="1:8" ht="19.899999999999999" customHeight="1" x14ac:dyDescent="0.2">
      <c r="A5" s="34" t="s">
        <v>20</v>
      </c>
      <c r="B5" s="7"/>
      <c r="C5" s="7"/>
      <c r="D5" s="7"/>
      <c r="E5" s="141" t="str">
        <f>FormGerhadt!B26</f>
        <v>IQC LIQ 141024</v>
      </c>
      <c r="F5" s="141"/>
      <c r="G5" s="142" t="s">
        <v>38</v>
      </c>
      <c r="H5" s="143"/>
    </row>
    <row r="6" spans="1:8" ht="25.5" customHeight="1" x14ac:dyDescent="0.2">
      <c r="A6" s="144" t="s">
        <v>1</v>
      </c>
      <c r="B6" s="145"/>
      <c r="C6" s="145"/>
      <c r="D6" s="145"/>
      <c r="E6" s="146"/>
      <c r="F6" s="28" t="s">
        <v>7</v>
      </c>
      <c r="G6" s="147" t="s">
        <v>8</v>
      </c>
      <c r="H6" s="148"/>
    </row>
    <row r="7" spans="1:8" ht="21" customHeight="1" x14ac:dyDescent="0.2">
      <c r="A7" s="131" t="s">
        <v>2</v>
      </c>
      <c r="B7" s="132"/>
      <c r="C7" s="138"/>
      <c r="D7" s="139"/>
      <c r="E7" s="140"/>
      <c r="F7" s="18">
        <f>FormGerhadt!C5</f>
        <v>1.504</v>
      </c>
      <c r="G7" s="136">
        <f>FormGerhadt!F5</f>
        <v>100.131</v>
      </c>
      <c r="H7" s="137"/>
    </row>
    <row r="8" spans="1:8" ht="21" customHeight="1" x14ac:dyDescent="0.2">
      <c r="A8" s="131" t="s">
        <v>3</v>
      </c>
      <c r="B8" s="132"/>
      <c r="C8" s="133" t="str">
        <f>E5</f>
        <v>IQC LIQ 141024</v>
      </c>
      <c r="D8" s="134"/>
      <c r="E8" s="135"/>
      <c r="F8" s="18" t="str">
        <f>FormGerhadt!C6</f>
        <v>NA</v>
      </c>
      <c r="G8" s="136" t="str">
        <f>FormGerhadt!F6</f>
        <v>NA</v>
      </c>
      <c r="H8" s="137"/>
    </row>
    <row r="9" spans="1:8" ht="20.100000000000001" customHeight="1" x14ac:dyDescent="0.2">
      <c r="A9" s="131" t="s">
        <v>4</v>
      </c>
      <c r="B9" s="132"/>
      <c r="C9" s="138"/>
      <c r="D9" s="139"/>
      <c r="E9" s="140"/>
      <c r="F9" s="18" t="str">
        <f>FormGerhadt!C7</f>
        <v>NA</v>
      </c>
      <c r="G9" s="136" t="str">
        <f>FormGerhadt!F7</f>
        <v>NA</v>
      </c>
      <c r="H9" s="137"/>
    </row>
    <row r="10" spans="1:8" ht="48.75" customHeight="1" x14ac:dyDescent="0.2">
      <c r="A10" s="117"/>
      <c r="B10" s="119" t="s">
        <v>74</v>
      </c>
      <c r="C10" s="120"/>
      <c r="D10" s="120"/>
      <c r="E10" s="121"/>
      <c r="F10" s="125" t="s">
        <v>75</v>
      </c>
      <c r="G10" s="126"/>
      <c r="H10" s="127"/>
    </row>
    <row r="11" spans="1:8" ht="20.25" customHeight="1" x14ac:dyDescent="0.2">
      <c r="A11" s="118"/>
      <c r="B11" s="122"/>
      <c r="C11" s="123"/>
      <c r="D11" s="123"/>
      <c r="E11" s="124"/>
      <c r="F11" s="6" t="s">
        <v>3</v>
      </c>
      <c r="G11" s="125" t="s">
        <v>17</v>
      </c>
      <c r="H11" s="127"/>
    </row>
    <row r="12" spans="1:8" ht="21.75" customHeight="1" x14ac:dyDescent="0.2">
      <c r="A12" s="68" t="s">
        <v>9</v>
      </c>
      <c r="B12" s="128">
        <v>7.5</v>
      </c>
      <c r="C12" s="129"/>
      <c r="D12" s="129"/>
      <c r="E12" s="130"/>
      <c r="F12" s="5" t="s">
        <v>88</v>
      </c>
      <c r="G12" s="112" t="s">
        <v>88</v>
      </c>
      <c r="H12" s="113"/>
    </row>
    <row r="13" spans="1:8" ht="21.95" customHeight="1" x14ac:dyDescent="0.2">
      <c r="A13" s="68" t="s">
        <v>10</v>
      </c>
      <c r="B13" s="109">
        <v>0.75</v>
      </c>
      <c r="C13" s="110"/>
      <c r="D13" s="110"/>
      <c r="E13" s="111"/>
      <c r="F13" s="5" t="s">
        <v>88</v>
      </c>
      <c r="G13" s="112" t="s">
        <v>88</v>
      </c>
      <c r="H13" s="113"/>
    </row>
    <row r="14" spans="1:8" ht="21.95" customHeight="1" x14ac:dyDescent="0.2">
      <c r="A14" s="68" t="s">
        <v>11</v>
      </c>
      <c r="B14" s="114">
        <v>15</v>
      </c>
      <c r="C14" s="115"/>
      <c r="D14" s="115"/>
      <c r="E14" s="116"/>
      <c r="F14" s="5" t="s">
        <v>88</v>
      </c>
      <c r="G14" s="112" t="s">
        <v>88</v>
      </c>
      <c r="H14" s="113"/>
    </row>
    <row r="15" spans="1:8" ht="21.95" customHeight="1" x14ac:dyDescent="0.2">
      <c r="A15" s="68" t="s">
        <v>12</v>
      </c>
      <c r="B15" s="109">
        <v>0.45</v>
      </c>
      <c r="C15" s="110"/>
      <c r="D15" s="110"/>
      <c r="E15" s="111"/>
      <c r="F15" s="5" t="s">
        <v>88</v>
      </c>
      <c r="G15" s="112" t="s">
        <v>88</v>
      </c>
      <c r="H15" s="113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5" t="s">
        <v>30</v>
      </c>
      <c r="B17" s="106"/>
      <c r="C17" s="106"/>
      <c r="D17" s="106"/>
      <c r="E17" s="107" t="s">
        <v>28</v>
      </c>
      <c r="F17" s="108"/>
      <c r="G17" s="27" t="s">
        <v>69</v>
      </c>
      <c r="H17" s="15" t="str">
        <f>FormGerhadt!J11</f>
        <v>1 / 2 / 3 / 4 /(NA)</v>
      </c>
    </row>
    <row r="18" spans="1:8" ht="18.75" customHeight="1" x14ac:dyDescent="0.25">
      <c r="A18" s="98" t="s">
        <v>31</v>
      </c>
      <c r="B18" s="99"/>
      <c r="C18" s="99"/>
      <c r="D18" s="99"/>
      <c r="E18" s="100" t="s">
        <v>28</v>
      </c>
      <c r="F18" s="100"/>
      <c r="G18" s="25"/>
      <c r="H18" s="16"/>
    </row>
    <row r="19" spans="1:8" ht="18.75" customHeight="1" x14ac:dyDescent="0.25">
      <c r="A19" s="98" t="s">
        <v>32</v>
      </c>
      <c r="B19" s="99"/>
      <c r="C19" s="99"/>
      <c r="D19" s="99"/>
      <c r="E19" s="100" t="s">
        <v>68</v>
      </c>
      <c r="F19" s="100"/>
      <c r="G19" s="25"/>
      <c r="H19" s="16"/>
    </row>
    <row r="20" spans="1:8" ht="18.75" customHeight="1" x14ac:dyDescent="0.25">
      <c r="A20" s="98" t="s">
        <v>33</v>
      </c>
      <c r="B20" s="99"/>
      <c r="C20" s="99"/>
      <c r="D20" s="99"/>
      <c r="E20" s="100" t="s">
        <v>28</v>
      </c>
      <c r="F20" s="100"/>
      <c r="G20" s="25"/>
      <c r="H20" s="16"/>
    </row>
    <row r="21" spans="1:8" ht="18.75" customHeight="1" x14ac:dyDescent="0.25">
      <c r="A21" s="98" t="s">
        <v>34</v>
      </c>
      <c r="B21" s="99"/>
      <c r="C21" s="99"/>
      <c r="D21" s="99"/>
      <c r="E21" s="100"/>
      <c r="F21" s="100"/>
      <c r="G21" s="25"/>
      <c r="H21" s="16"/>
    </row>
    <row r="22" spans="1:8" ht="18.75" customHeight="1" x14ac:dyDescent="0.25">
      <c r="A22" s="101" t="s">
        <v>35</v>
      </c>
      <c r="B22" s="102"/>
      <c r="C22" s="102"/>
      <c r="D22" s="102"/>
      <c r="E22" s="103" t="s">
        <v>29</v>
      </c>
      <c r="F22" s="104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89" t="s">
        <v>18</v>
      </c>
      <c r="B26" s="90"/>
      <c r="C26" s="90"/>
      <c r="D26" s="91" t="s">
        <v>14</v>
      </c>
      <c r="E26" s="91"/>
      <c r="F26" s="13" t="s">
        <v>26</v>
      </c>
      <c r="G26" s="91" t="s">
        <v>14</v>
      </c>
      <c r="H26" s="92"/>
    </row>
    <row r="27" spans="1:8" ht="60.75" customHeight="1" x14ac:dyDescent="0.2">
      <c r="A27" s="93" t="s">
        <v>19</v>
      </c>
      <c r="B27" s="94"/>
      <c r="C27" s="94"/>
      <c r="D27" s="95" t="s">
        <v>14</v>
      </c>
      <c r="E27" s="95"/>
      <c r="F27" s="14" t="s">
        <v>15</v>
      </c>
      <c r="G27" s="96" t="s">
        <v>36</v>
      </c>
      <c r="H27" s="97"/>
    </row>
    <row r="28" spans="1:8" ht="42.75" customHeight="1" x14ac:dyDescent="0.2">
      <c r="A28" s="77" t="s">
        <v>13</v>
      </c>
      <c r="B28" s="78"/>
      <c r="C28" s="78"/>
      <c r="D28" s="78"/>
      <c r="E28" s="79"/>
      <c r="F28" s="80" t="s">
        <v>6</v>
      </c>
      <c r="G28" s="81"/>
      <c r="H28" s="82"/>
    </row>
    <row r="29" spans="1:8" ht="18" customHeight="1" x14ac:dyDescent="0.2">
      <c r="A29" s="83" t="str">
        <f>FormGerhadt!B24</f>
        <v>PERMIT     AMIR</v>
      </c>
      <c r="B29" s="84"/>
      <c r="C29" s="84"/>
      <c r="D29" s="85">
        <f>FormGerhadt!B25</f>
        <v>45579</v>
      </c>
      <c r="E29" s="86"/>
      <c r="F29" s="3"/>
      <c r="G29" s="87"/>
      <c r="H29" s="88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topLeftCell="A8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1" t="s">
        <v>0</v>
      </c>
      <c r="B1" s="152"/>
      <c r="C1" s="152"/>
      <c r="D1" s="152"/>
      <c r="E1" s="152"/>
      <c r="F1" s="152"/>
      <c r="G1" s="152"/>
      <c r="H1" s="153"/>
    </row>
    <row r="2" spans="1:8" ht="18.95" customHeight="1" x14ac:dyDescent="0.2">
      <c r="A2" s="154" t="s">
        <v>40</v>
      </c>
      <c r="B2" s="155"/>
      <c r="C2" s="156"/>
      <c r="D2" s="157" t="str">
        <f>FormGerhadt!B12</f>
        <v>IQC LIQ 5 141024</v>
      </c>
      <c r="E2" s="157"/>
      <c r="F2" s="157"/>
      <c r="G2" s="157"/>
      <c r="H2" s="158"/>
    </row>
    <row r="3" spans="1:8" ht="24" customHeight="1" x14ac:dyDescent="0.2">
      <c r="A3" s="159" t="s">
        <v>41</v>
      </c>
      <c r="B3" s="160"/>
      <c r="C3" s="161"/>
      <c r="D3" s="162" t="str">
        <f>FormGerhadt!G12</f>
        <v>CECAIR</v>
      </c>
      <c r="E3" s="163"/>
      <c r="F3" s="163"/>
      <c r="G3" s="163"/>
      <c r="H3" s="164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149" t="s">
        <v>37</v>
      </c>
      <c r="G4" s="149"/>
      <c r="H4" s="150"/>
    </row>
    <row r="5" spans="1:8" ht="19.899999999999999" customHeight="1" x14ac:dyDescent="0.2">
      <c r="A5" s="34" t="s">
        <v>20</v>
      </c>
      <c r="B5" s="7"/>
      <c r="C5" s="7"/>
      <c r="D5" s="7"/>
      <c r="E5" s="141" t="str">
        <f>FormGerhadt!B26</f>
        <v>IQC LIQ 141024</v>
      </c>
      <c r="F5" s="141"/>
      <c r="G5" s="142" t="s">
        <v>38</v>
      </c>
      <c r="H5" s="143"/>
    </row>
    <row r="6" spans="1:8" ht="25.5" customHeight="1" x14ac:dyDescent="0.2">
      <c r="A6" s="144" t="s">
        <v>1</v>
      </c>
      <c r="B6" s="145"/>
      <c r="C6" s="145"/>
      <c r="D6" s="145"/>
      <c r="E6" s="146"/>
      <c r="F6" s="28" t="s">
        <v>7</v>
      </c>
      <c r="G6" s="147" t="s">
        <v>8</v>
      </c>
      <c r="H6" s="148"/>
    </row>
    <row r="7" spans="1:8" ht="21" customHeight="1" x14ac:dyDescent="0.2">
      <c r="A7" s="131" t="s">
        <v>2</v>
      </c>
      <c r="B7" s="132"/>
      <c r="C7" s="138"/>
      <c r="D7" s="139"/>
      <c r="E7" s="140"/>
      <c r="F7" s="18">
        <f>FormGerhadt!C5</f>
        <v>1.504</v>
      </c>
      <c r="G7" s="136">
        <f>FormGerhadt!F5</f>
        <v>100.131</v>
      </c>
      <c r="H7" s="137"/>
    </row>
    <row r="8" spans="1:8" ht="21" customHeight="1" x14ac:dyDescent="0.2">
      <c r="A8" s="131" t="s">
        <v>3</v>
      </c>
      <c r="B8" s="132"/>
      <c r="C8" s="133" t="str">
        <f>E5</f>
        <v>IQC LIQ 141024</v>
      </c>
      <c r="D8" s="134"/>
      <c r="E8" s="135"/>
      <c r="F8" s="18" t="str">
        <f>FormGerhadt!C6</f>
        <v>NA</v>
      </c>
      <c r="G8" s="136" t="str">
        <f>FormGerhadt!F6</f>
        <v>NA</v>
      </c>
      <c r="H8" s="137"/>
    </row>
    <row r="9" spans="1:8" ht="20.100000000000001" customHeight="1" x14ac:dyDescent="0.2">
      <c r="A9" s="131" t="s">
        <v>4</v>
      </c>
      <c r="B9" s="132"/>
      <c r="C9" s="138"/>
      <c r="D9" s="139"/>
      <c r="E9" s="140"/>
      <c r="F9" s="18" t="str">
        <f>FormGerhadt!C7</f>
        <v>NA</v>
      </c>
      <c r="G9" s="136" t="str">
        <f>FormGerhadt!F7</f>
        <v>NA</v>
      </c>
      <c r="H9" s="137"/>
    </row>
    <row r="10" spans="1:8" ht="48.75" customHeight="1" x14ac:dyDescent="0.2">
      <c r="A10" s="117"/>
      <c r="B10" s="119" t="s">
        <v>74</v>
      </c>
      <c r="C10" s="120"/>
      <c r="D10" s="120"/>
      <c r="E10" s="121"/>
      <c r="F10" s="125" t="s">
        <v>75</v>
      </c>
      <c r="G10" s="126"/>
      <c r="H10" s="127"/>
    </row>
    <row r="11" spans="1:8" ht="20.25" customHeight="1" x14ac:dyDescent="0.2">
      <c r="A11" s="118"/>
      <c r="B11" s="122"/>
      <c r="C11" s="123"/>
      <c r="D11" s="123"/>
      <c r="E11" s="124"/>
      <c r="F11" s="6" t="s">
        <v>3</v>
      </c>
      <c r="G11" s="125" t="s">
        <v>17</v>
      </c>
      <c r="H11" s="127"/>
    </row>
    <row r="12" spans="1:8" ht="21.75" customHeight="1" x14ac:dyDescent="0.2">
      <c r="A12" s="68" t="s">
        <v>9</v>
      </c>
      <c r="B12" s="128">
        <v>7.5</v>
      </c>
      <c r="C12" s="129"/>
      <c r="D12" s="129"/>
      <c r="E12" s="130"/>
      <c r="F12" s="5" t="s">
        <v>88</v>
      </c>
      <c r="G12" s="112" t="s">
        <v>88</v>
      </c>
      <c r="H12" s="113"/>
    </row>
    <row r="13" spans="1:8" ht="21.95" customHeight="1" x14ac:dyDescent="0.2">
      <c r="A13" s="68" t="s">
        <v>10</v>
      </c>
      <c r="B13" s="109">
        <v>0.75</v>
      </c>
      <c r="C13" s="110"/>
      <c r="D13" s="110"/>
      <c r="E13" s="111"/>
      <c r="F13" s="5" t="s">
        <v>88</v>
      </c>
      <c r="G13" s="112" t="s">
        <v>88</v>
      </c>
      <c r="H13" s="113"/>
    </row>
    <row r="14" spans="1:8" ht="21.95" customHeight="1" x14ac:dyDescent="0.2">
      <c r="A14" s="68" t="s">
        <v>11</v>
      </c>
      <c r="B14" s="114">
        <v>15</v>
      </c>
      <c r="C14" s="115"/>
      <c r="D14" s="115"/>
      <c r="E14" s="116"/>
      <c r="F14" s="5" t="s">
        <v>88</v>
      </c>
      <c r="G14" s="112" t="s">
        <v>88</v>
      </c>
      <c r="H14" s="113"/>
    </row>
    <row r="15" spans="1:8" ht="21.95" customHeight="1" x14ac:dyDescent="0.2">
      <c r="A15" s="68" t="s">
        <v>12</v>
      </c>
      <c r="B15" s="109">
        <v>0.45</v>
      </c>
      <c r="C15" s="110"/>
      <c r="D15" s="110"/>
      <c r="E15" s="111"/>
      <c r="F15" s="5" t="s">
        <v>88</v>
      </c>
      <c r="G15" s="112" t="s">
        <v>88</v>
      </c>
      <c r="H15" s="113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5" t="s">
        <v>30</v>
      </c>
      <c r="B17" s="106"/>
      <c r="C17" s="106"/>
      <c r="D17" s="106"/>
      <c r="E17" s="107" t="s">
        <v>28</v>
      </c>
      <c r="F17" s="108"/>
      <c r="G17" s="27" t="s">
        <v>69</v>
      </c>
      <c r="H17" s="15" t="str">
        <f>FormGerhadt!J12</f>
        <v>1 / 2 / 3 / 4 /(NA)</v>
      </c>
    </row>
    <row r="18" spans="1:8" ht="18.75" customHeight="1" x14ac:dyDescent="0.25">
      <c r="A18" s="98" t="s">
        <v>31</v>
      </c>
      <c r="B18" s="99"/>
      <c r="C18" s="99"/>
      <c r="D18" s="99"/>
      <c r="E18" s="100" t="s">
        <v>28</v>
      </c>
      <c r="F18" s="100"/>
      <c r="G18" s="25"/>
      <c r="H18" s="16"/>
    </row>
    <row r="19" spans="1:8" ht="18.75" customHeight="1" x14ac:dyDescent="0.25">
      <c r="A19" s="98" t="s">
        <v>32</v>
      </c>
      <c r="B19" s="99"/>
      <c r="C19" s="99"/>
      <c r="D19" s="99"/>
      <c r="E19" s="100" t="s">
        <v>68</v>
      </c>
      <c r="F19" s="100"/>
      <c r="G19" s="25"/>
      <c r="H19" s="16"/>
    </row>
    <row r="20" spans="1:8" ht="18.75" customHeight="1" x14ac:dyDescent="0.25">
      <c r="A20" s="98" t="s">
        <v>33</v>
      </c>
      <c r="B20" s="99"/>
      <c r="C20" s="99"/>
      <c r="D20" s="99"/>
      <c r="E20" s="100" t="s">
        <v>28</v>
      </c>
      <c r="F20" s="100"/>
      <c r="G20" s="25"/>
      <c r="H20" s="16"/>
    </row>
    <row r="21" spans="1:8" ht="18.75" customHeight="1" x14ac:dyDescent="0.25">
      <c r="A21" s="98" t="s">
        <v>34</v>
      </c>
      <c r="B21" s="99"/>
      <c r="C21" s="99"/>
      <c r="D21" s="99"/>
      <c r="E21" s="100"/>
      <c r="F21" s="100"/>
      <c r="G21" s="25"/>
      <c r="H21" s="16"/>
    </row>
    <row r="22" spans="1:8" ht="18.75" customHeight="1" x14ac:dyDescent="0.25">
      <c r="A22" s="101" t="s">
        <v>35</v>
      </c>
      <c r="B22" s="102"/>
      <c r="C22" s="102"/>
      <c r="D22" s="102"/>
      <c r="E22" s="103" t="s">
        <v>29</v>
      </c>
      <c r="F22" s="104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89" t="s">
        <v>18</v>
      </c>
      <c r="B26" s="90"/>
      <c r="C26" s="90"/>
      <c r="D26" s="91" t="s">
        <v>14</v>
      </c>
      <c r="E26" s="91"/>
      <c r="F26" s="13" t="s">
        <v>26</v>
      </c>
      <c r="G26" s="91" t="s">
        <v>14</v>
      </c>
      <c r="H26" s="92"/>
    </row>
    <row r="27" spans="1:8" ht="60.75" customHeight="1" x14ac:dyDescent="0.2">
      <c r="A27" s="93" t="s">
        <v>19</v>
      </c>
      <c r="B27" s="94"/>
      <c r="C27" s="94"/>
      <c r="D27" s="95" t="s">
        <v>14</v>
      </c>
      <c r="E27" s="95"/>
      <c r="F27" s="14" t="s">
        <v>15</v>
      </c>
      <c r="G27" s="96" t="s">
        <v>36</v>
      </c>
      <c r="H27" s="97"/>
    </row>
    <row r="28" spans="1:8" ht="42.75" customHeight="1" x14ac:dyDescent="0.2">
      <c r="A28" s="77" t="s">
        <v>13</v>
      </c>
      <c r="B28" s="78"/>
      <c r="C28" s="78"/>
      <c r="D28" s="78"/>
      <c r="E28" s="79"/>
      <c r="F28" s="80" t="s">
        <v>6</v>
      </c>
      <c r="G28" s="81"/>
      <c r="H28" s="82"/>
    </row>
    <row r="29" spans="1:8" ht="18" customHeight="1" x14ac:dyDescent="0.2">
      <c r="A29" s="83" t="str">
        <f>FormGerhadt!B24</f>
        <v>PERMIT     AMIR</v>
      </c>
      <c r="B29" s="84"/>
      <c r="C29" s="84"/>
      <c r="D29" s="85">
        <f>FormGerhadt!B25</f>
        <v>45579</v>
      </c>
      <c r="E29" s="86"/>
      <c r="F29" s="3"/>
      <c r="G29" s="87"/>
      <c r="H29" s="88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topLeftCell="A5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1" t="s">
        <v>0</v>
      </c>
      <c r="B1" s="152"/>
      <c r="C1" s="152"/>
      <c r="D1" s="152"/>
      <c r="E1" s="152"/>
      <c r="F1" s="152"/>
      <c r="G1" s="152"/>
      <c r="H1" s="153"/>
    </row>
    <row r="2" spans="1:8" ht="18.95" customHeight="1" x14ac:dyDescent="0.2">
      <c r="A2" s="154" t="s">
        <v>40</v>
      </c>
      <c r="B2" s="155"/>
      <c r="C2" s="156"/>
      <c r="D2" s="157" t="str">
        <f>FormGerhadt!B13</f>
        <v>IQC LIQ 6 141024</v>
      </c>
      <c r="E2" s="157"/>
      <c r="F2" s="157"/>
      <c r="G2" s="157"/>
      <c r="H2" s="158"/>
    </row>
    <row r="3" spans="1:8" ht="24" customHeight="1" x14ac:dyDescent="0.2">
      <c r="A3" s="159" t="s">
        <v>41</v>
      </c>
      <c r="B3" s="160"/>
      <c r="C3" s="161"/>
      <c r="D3" s="162" t="str">
        <f>FormGerhadt!G13</f>
        <v>CECAIR</v>
      </c>
      <c r="E3" s="163"/>
      <c r="F3" s="163"/>
      <c r="G3" s="163"/>
      <c r="H3" s="164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149" t="s">
        <v>37</v>
      </c>
      <c r="G4" s="149"/>
      <c r="H4" s="150"/>
    </row>
    <row r="5" spans="1:8" ht="19.899999999999999" customHeight="1" x14ac:dyDescent="0.2">
      <c r="A5" s="34" t="s">
        <v>20</v>
      </c>
      <c r="B5" s="7"/>
      <c r="C5" s="7"/>
      <c r="D5" s="7"/>
      <c r="E5" s="141" t="str">
        <f>FormGerhadt!B26</f>
        <v>IQC LIQ 141024</v>
      </c>
      <c r="F5" s="141"/>
      <c r="G5" s="142" t="s">
        <v>38</v>
      </c>
      <c r="H5" s="143"/>
    </row>
    <row r="6" spans="1:8" ht="25.5" customHeight="1" x14ac:dyDescent="0.2">
      <c r="A6" s="144" t="s">
        <v>1</v>
      </c>
      <c r="B6" s="145"/>
      <c r="C6" s="145"/>
      <c r="D6" s="145"/>
      <c r="E6" s="146"/>
      <c r="F6" s="28" t="s">
        <v>7</v>
      </c>
      <c r="G6" s="147" t="s">
        <v>8</v>
      </c>
      <c r="H6" s="148"/>
    </row>
    <row r="7" spans="1:8" ht="21" customHeight="1" x14ac:dyDescent="0.2">
      <c r="A7" s="131" t="s">
        <v>2</v>
      </c>
      <c r="B7" s="132"/>
      <c r="C7" s="138"/>
      <c r="D7" s="139"/>
      <c r="E7" s="140"/>
      <c r="F7" s="18">
        <f>FormGerhadt!C5</f>
        <v>1.504</v>
      </c>
      <c r="G7" s="136">
        <f>FormGerhadt!F5</f>
        <v>100.131</v>
      </c>
      <c r="H7" s="137"/>
    </row>
    <row r="8" spans="1:8" ht="21" customHeight="1" x14ac:dyDescent="0.2">
      <c r="A8" s="131" t="s">
        <v>3</v>
      </c>
      <c r="B8" s="132"/>
      <c r="C8" s="133" t="str">
        <f>E5</f>
        <v>IQC LIQ 141024</v>
      </c>
      <c r="D8" s="134"/>
      <c r="E8" s="135"/>
      <c r="F8" s="18" t="str">
        <f>FormGerhadt!C6</f>
        <v>NA</v>
      </c>
      <c r="G8" s="136" t="str">
        <f>FormGerhadt!F6</f>
        <v>NA</v>
      </c>
      <c r="H8" s="137"/>
    </row>
    <row r="9" spans="1:8" ht="20.100000000000001" customHeight="1" x14ac:dyDescent="0.2">
      <c r="A9" s="131" t="s">
        <v>4</v>
      </c>
      <c r="B9" s="132"/>
      <c r="C9" s="138"/>
      <c r="D9" s="139"/>
      <c r="E9" s="140"/>
      <c r="F9" s="18" t="str">
        <f>FormGerhadt!C7</f>
        <v>NA</v>
      </c>
      <c r="G9" s="136" t="str">
        <f>FormGerhadt!F7</f>
        <v>NA</v>
      </c>
      <c r="H9" s="137"/>
    </row>
    <row r="10" spans="1:8" ht="48.75" customHeight="1" x14ac:dyDescent="0.2">
      <c r="A10" s="117"/>
      <c r="B10" s="119" t="s">
        <v>74</v>
      </c>
      <c r="C10" s="120"/>
      <c r="D10" s="120"/>
      <c r="E10" s="121"/>
      <c r="F10" s="125" t="s">
        <v>75</v>
      </c>
      <c r="G10" s="126"/>
      <c r="H10" s="127"/>
    </row>
    <row r="11" spans="1:8" ht="20.25" customHeight="1" x14ac:dyDescent="0.2">
      <c r="A11" s="118"/>
      <c r="B11" s="122"/>
      <c r="C11" s="123"/>
      <c r="D11" s="123"/>
      <c r="E11" s="124"/>
      <c r="F11" s="6" t="s">
        <v>3</v>
      </c>
      <c r="G11" s="125" t="s">
        <v>17</v>
      </c>
      <c r="H11" s="127"/>
    </row>
    <row r="12" spans="1:8" ht="21.75" customHeight="1" x14ac:dyDescent="0.2">
      <c r="A12" s="68" t="s">
        <v>9</v>
      </c>
      <c r="B12" s="128">
        <v>7.5</v>
      </c>
      <c r="C12" s="129"/>
      <c r="D12" s="129"/>
      <c r="E12" s="130"/>
      <c r="F12" s="5" t="s">
        <v>88</v>
      </c>
      <c r="G12" s="112" t="s">
        <v>88</v>
      </c>
      <c r="H12" s="113"/>
    </row>
    <row r="13" spans="1:8" ht="21.95" customHeight="1" x14ac:dyDescent="0.2">
      <c r="A13" s="68" t="s">
        <v>10</v>
      </c>
      <c r="B13" s="109">
        <v>0.75</v>
      </c>
      <c r="C13" s="110"/>
      <c r="D13" s="110"/>
      <c r="E13" s="111"/>
      <c r="F13" s="5" t="s">
        <v>88</v>
      </c>
      <c r="G13" s="112" t="s">
        <v>88</v>
      </c>
      <c r="H13" s="113"/>
    </row>
    <row r="14" spans="1:8" ht="21.95" customHeight="1" x14ac:dyDescent="0.2">
      <c r="A14" s="68" t="s">
        <v>11</v>
      </c>
      <c r="B14" s="114">
        <v>15</v>
      </c>
      <c r="C14" s="115"/>
      <c r="D14" s="115"/>
      <c r="E14" s="116"/>
      <c r="F14" s="5" t="s">
        <v>88</v>
      </c>
      <c r="G14" s="112" t="s">
        <v>88</v>
      </c>
      <c r="H14" s="113"/>
    </row>
    <row r="15" spans="1:8" ht="21.95" customHeight="1" x14ac:dyDescent="0.2">
      <c r="A15" s="68" t="s">
        <v>12</v>
      </c>
      <c r="B15" s="109">
        <v>0.45</v>
      </c>
      <c r="C15" s="110"/>
      <c r="D15" s="110"/>
      <c r="E15" s="111"/>
      <c r="F15" s="5" t="s">
        <v>88</v>
      </c>
      <c r="G15" s="112" t="s">
        <v>88</v>
      </c>
      <c r="H15" s="113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5" t="s">
        <v>30</v>
      </c>
      <c r="B17" s="106"/>
      <c r="C17" s="106"/>
      <c r="D17" s="106"/>
      <c r="E17" s="107" t="s">
        <v>28</v>
      </c>
      <c r="F17" s="108"/>
      <c r="G17" s="27" t="s">
        <v>69</v>
      </c>
      <c r="H17" s="15" t="str">
        <f>FormGerhadt!J13</f>
        <v>1 / 2 / 3 / 4 /(NA)</v>
      </c>
    </row>
    <row r="18" spans="1:8" ht="18.75" customHeight="1" x14ac:dyDescent="0.25">
      <c r="A18" s="98" t="s">
        <v>31</v>
      </c>
      <c r="B18" s="99"/>
      <c r="C18" s="99"/>
      <c r="D18" s="99"/>
      <c r="E18" s="100" t="s">
        <v>28</v>
      </c>
      <c r="F18" s="100"/>
      <c r="G18" s="25"/>
      <c r="H18" s="16"/>
    </row>
    <row r="19" spans="1:8" ht="18.75" customHeight="1" x14ac:dyDescent="0.25">
      <c r="A19" s="98" t="s">
        <v>32</v>
      </c>
      <c r="B19" s="99"/>
      <c r="C19" s="99"/>
      <c r="D19" s="99"/>
      <c r="E19" s="100" t="s">
        <v>68</v>
      </c>
      <c r="F19" s="100"/>
      <c r="G19" s="25"/>
      <c r="H19" s="16"/>
    </row>
    <row r="20" spans="1:8" ht="18.75" customHeight="1" x14ac:dyDescent="0.25">
      <c r="A20" s="98" t="s">
        <v>33</v>
      </c>
      <c r="B20" s="99"/>
      <c r="C20" s="99"/>
      <c r="D20" s="99"/>
      <c r="E20" s="100" t="s">
        <v>28</v>
      </c>
      <c r="F20" s="100"/>
      <c r="G20" s="25"/>
      <c r="H20" s="16"/>
    </row>
    <row r="21" spans="1:8" ht="18.75" customHeight="1" x14ac:dyDescent="0.25">
      <c r="A21" s="98" t="s">
        <v>34</v>
      </c>
      <c r="B21" s="99"/>
      <c r="C21" s="99"/>
      <c r="D21" s="99"/>
      <c r="E21" s="100"/>
      <c r="F21" s="100"/>
      <c r="G21" s="25"/>
      <c r="H21" s="16"/>
    </row>
    <row r="22" spans="1:8" ht="18.75" customHeight="1" x14ac:dyDescent="0.25">
      <c r="A22" s="101" t="s">
        <v>35</v>
      </c>
      <c r="B22" s="102"/>
      <c r="C22" s="102"/>
      <c r="D22" s="102"/>
      <c r="E22" s="103" t="s">
        <v>29</v>
      </c>
      <c r="F22" s="104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89" t="s">
        <v>18</v>
      </c>
      <c r="B26" s="90"/>
      <c r="C26" s="90"/>
      <c r="D26" s="91" t="s">
        <v>14</v>
      </c>
      <c r="E26" s="91"/>
      <c r="F26" s="13" t="s">
        <v>26</v>
      </c>
      <c r="G26" s="91" t="s">
        <v>14</v>
      </c>
      <c r="H26" s="92"/>
    </row>
    <row r="27" spans="1:8" ht="60.75" customHeight="1" x14ac:dyDescent="0.2">
      <c r="A27" s="93" t="s">
        <v>19</v>
      </c>
      <c r="B27" s="94"/>
      <c r="C27" s="94"/>
      <c r="D27" s="95" t="s">
        <v>14</v>
      </c>
      <c r="E27" s="95"/>
      <c r="F27" s="14" t="s">
        <v>15</v>
      </c>
      <c r="G27" s="96" t="s">
        <v>36</v>
      </c>
      <c r="H27" s="97"/>
    </row>
    <row r="28" spans="1:8" ht="42.75" customHeight="1" x14ac:dyDescent="0.2">
      <c r="A28" s="77" t="s">
        <v>13</v>
      </c>
      <c r="B28" s="78"/>
      <c r="C28" s="78"/>
      <c r="D28" s="78"/>
      <c r="E28" s="79"/>
      <c r="F28" s="80" t="s">
        <v>6</v>
      </c>
      <c r="G28" s="81"/>
      <c r="H28" s="82"/>
    </row>
    <row r="29" spans="1:8" ht="18" customHeight="1" x14ac:dyDescent="0.2">
      <c r="A29" s="83" t="str">
        <f>FormGerhadt!B24</f>
        <v>PERMIT     AMIR</v>
      </c>
      <c r="B29" s="84"/>
      <c r="C29" s="84"/>
      <c r="D29" s="85">
        <f>FormGerhadt!B25</f>
        <v>45579</v>
      </c>
      <c r="E29" s="86"/>
      <c r="F29" s="3"/>
      <c r="G29" s="87"/>
      <c r="H29" s="88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topLeftCell="A7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1" t="s">
        <v>0</v>
      </c>
      <c r="B1" s="152"/>
      <c r="C1" s="152"/>
      <c r="D1" s="152"/>
      <c r="E1" s="152"/>
      <c r="F1" s="152"/>
      <c r="G1" s="152"/>
      <c r="H1" s="153"/>
    </row>
    <row r="2" spans="1:8" ht="18.95" customHeight="1" x14ac:dyDescent="0.2">
      <c r="A2" s="154" t="s">
        <v>40</v>
      </c>
      <c r="B2" s="155"/>
      <c r="C2" s="156"/>
      <c r="D2" s="157" t="str">
        <f>FormGerhadt!B14</f>
        <v>IQC LIQ 7 141024</v>
      </c>
      <c r="E2" s="157"/>
      <c r="F2" s="157"/>
      <c r="G2" s="157"/>
      <c r="H2" s="158"/>
    </row>
    <row r="3" spans="1:8" ht="24" customHeight="1" x14ac:dyDescent="0.2">
      <c r="A3" s="159" t="s">
        <v>41</v>
      </c>
      <c r="B3" s="160"/>
      <c r="C3" s="161"/>
      <c r="D3" s="162" t="str">
        <f>FormGerhadt!G14</f>
        <v>CECAIR</v>
      </c>
      <c r="E3" s="163"/>
      <c r="F3" s="163"/>
      <c r="G3" s="163"/>
      <c r="H3" s="164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149" t="s">
        <v>37</v>
      </c>
      <c r="G4" s="149"/>
      <c r="H4" s="150"/>
    </row>
    <row r="5" spans="1:8" ht="19.899999999999999" customHeight="1" x14ac:dyDescent="0.2">
      <c r="A5" s="34" t="s">
        <v>20</v>
      </c>
      <c r="B5" s="7"/>
      <c r="C5" s="7"/>
      <c r="D5" s="7"/>
      <c r="E5" s="141" t="str">
        <f>FormGerhadt!B26</f>
        <v>IQC LIQ 141024</v>
      </c>
      <c r="F5" s="141"/>
      <c r="G5" s="142" t="s">
        <v>38</v>
      </c>
      <c r="H5" s="143"/>
    </row>
    <row r="6" spans="1:8" ht="25.5" customHeight="1" x14ac:dyDescent="0.2">
      <c r="A6" s="144" t="s">
        <v>1</v>
      </c>
      <c r="B6" s="145"/>
      <c r="C6" s="145"/>
      <c r="D6" s="145"/>
      <c r="E6" s="146"/>
      <c r="F6" s="28" t="s">
        <v>7</v>
      </c>
      <c r="G6" s="147" t="s">
        <v>8</v>
      </c>
      <c r="H6" s="148"/>
    </row>
    <row r="7" spans="1:8" ht="21" customHeight="1" x14ac:dyDescent="0.2">
      <c r="A7" s="131" t="s">
        <v>2</v>
      </c>
      <c r="B7" s="132"/>
      <c r="C7" s="138"/>
      <c r="D7" s="139"/>
      <c r="E7" s="140"/>
      <c r="F7" s="18">
        <f>FormGerhadt!C5</f>
        <v>1.504</v>
      </c>
      <c r="G7" s="136">
        <f>FormGerhadt!F5</f>
        <v>100.131</v>
      </c>
      <c r="H7" s="137"/>
    </row>
    <row r="8" spans="1:8" ht="21" customHeight="1" x14ac:dyDescent="0.2">
      <c r="A8" s="131" t="s">
        <v>3</v>
      </c>
      <c r="B8" s="132"/>
      <c r="C8" s="133" t="str">
        <f>E5</f>
        <v>IQC LIQ 141024</v>
      </c>
      <c r="D8" s="134"/>
      <c r="E8" s="135"/>
      <c r="F8" s="18" t="str">
        <f>FormGerhadt!C6</f>
        <v>NA</v>
      </c>
      <c r="G8" s="136" t="str">
        <f>FormGerhadt!F6</f>
        <v>NA</v>
      </c>
      <c r="H8" s="137"/>
    </row>
    <row r="9" spans="1:8" ht="20.100000000000001" customHeight="1" x14ac:dyDescent="0.2">
      <c r="A9" s="131" t="s">
        <v>4</v>
      </c>
      <c r="B9" s="132"/>
      <c r="C9" s="138"/>
      <c r="D9" s="139"/>
      <c r="E9" s="140"/>
      <c r="F9" s="18" t="str">
        <f>FormGerhadt!C7</f>
        <v>NA</v>
      </c>
      <c r="G9" s="136" t="str">
        <f>FormGerhadt!F7</f>
        <v>NA</v>
      </c>
      <c r="H9" s="137"/>
    </row>
    <row r="10" spans="1:8" ht="48.75" customHeight="1" x14ac:dyDescent="0.2">
      <c r="A10" s="117"/>
      <c r="B10" s="119" t="s">
        <v>74</v>
      </c>
      <c r="C10" s="120"/>
      <c r="D10" s="120"/>
      <c r="E10" s="121"/>
      <c r="F10" s="125" t="s">
        <v>75</v>
      </c>
      <c r="G10" s="126"/>
      <c r="H10" s="127"/>
    </row>
    <row r="11" spans="1:8" ht="20.25" customHeight="1" x14ac:dyDescent="0.2">
      <c r="A11" s="118"/>
      <c r="B11" s="122"/>
      <c r="C11" s="123"/>
      <c r="D11" s="123"/>
      <c r="E11" s="124"/>
      <c r="F11" s="6" t="s">
        <v>3</v>
      </c>
      <c r="G11" s="125" t="s">
        <v>17</v>
      </c>
      <c r="H11" s="127"/>
    </row>
    <row r="12" spans="1:8" ht="21.75" customHeight="1" x14ac:dyDescent="0.2">
      <c r="A12" s="68" t="s">
        <v>9</v>
      </c>
      <c r="B12" s="128">
        <v>7.5</v>
      </c>
      <c r="C12" s="129"/>
      <c r="D12" s="129"/>
      <c r="E12" s="130"/>
      <c r="F12" s="5" t="s">
        <v>88</v>
      </c>
      <c r="G12" s="112" t="s">
        <v>88</v>
      </c>
      <c r="H12" s="113"/>
    </row>
    <row r="13" spans="1:8" ht="21.95" customHeight="1" x14ac:dyDescent="0.2">
      <c r="A13" s="68" t="s">
        <v>10</v>
      </c>
      <c r="B13" s="109">
        <v>0.75</v>
      </c>
      <c r="C13" s="110"/>
      <c r="D13" s="110"/>
      <c r="E13" s="111"/>
      <c r="F13" s="5" t="s">
        <v>88</v>
      </c>
      <c r="G13" s="112" t="s">
        <v>88</v>
      </c>
      <c r="H13" s="113"/>
    </row>
    <row r="14" spans="1:8" ht="21.95" customHeight="1" x14ac:dyDescent="0.2">
      <c r="A14" s="68" t="s">
        <v>11</v>
      </c>
      <c r="B14" s="114">
        <v>15</v>
      </c>
      <c r="C14" s="115"/>
      <c r="D14" s="115"/>
      <c r="E14" s="116"/>
      <c r="F14" s="5" t="s">
        <v>88</v>
      </c>
      <c r="G14" s="112" t="s">
        <v>88</v>
      </c>
      <c r="H14" s="113"/>
    </row>
    <row r="15" spans="1:8" ht="21.95" customHeight="1" x14ac:dyDescent="0.2">
      <c r="A15" s="68" t="s">
        <v>12</v>
      </c>
      <c r="B15" s="109">
        <v>0.45</v>
      </c>
      <c r="C15" s="110"/>
      <c r="D15" s="110"/>
      <c r="E15" s="111"/>
      <c r="F15" s="5" t="s">
        <v>88</v>
      </c>
      <c r="G15" s="112" t="s">
        <v>88</v>
      </c>
      <c r="H15" s="113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5" t="s">
        <v>30</v>
      </c>
      <c r="B17" s="106"/>
      <c r="C17" s="106"/>
      <c r="D17" s="106"/>
      <c r="E17" s="107" t="s">
        <v>28</v>
      </c>
      <c r="F17" s="108"/>
      <c r="G17" s="27" t="s">
        <v>69</v>
      </c>
      <c r="H17" s="15" t="str">
        <f>FormGerhadt!J14</f>
        <v>1 / 2 / 3 / 4 /(NA)</v>
      </c>
    </row>
    <row r="18" spans="1:8" ht="18.75" customHeight="1" x14ac:dyDescent="0.25">
      <c r="A18" s="98" t="s">
        <v>31</v>
      </c>
      <c r="B18" s="99"/>
      <c r="C18" s="99"/>
      <c r="D18" s="99"/>
      <c r="E18" s="100" t="s">
        <v>28</v>
      </c>
      <c r="F18" s="100"/>
      <c r="G18" s="25"/>
      <c r="H18" s="16"/>
    </row>
    <row r="19" spans="1:8" ht="18.75" customHeight="1" x14ac:dyDescent="0.25">
      <c r="A19" s="98" t="s">
        <v>32</v>
      </c>
      <c r="B19" s="99"/>
      <c r="C19" s="99"/>
      <c r="D19" s="99"/>
      <c r="E19" s="100" t="s">
        <v>68</v>
      </c>
      <c r="F19" s="100"/>
      <c r="G19" s="25"/>
      <c r="H19" s="16"/>
    </row>
    <row r="20" spans="1:8" ht="18.75" customHeight="1" x14ac:dyDescent="0.25">
      <c r="A20" s="98" t="s">
        <v>33</v>
      </c>
      <c r="B20" s="99"/>
      <c r="C20" s="99"/>
      <c r="D20" s="99"/>
      <c r="E20" s="100" t="s">
        <v>28</v>
      </c>
      <c r="F20" s="100"/>
      <c r="G20" s="25"/>
      <c r="H20" s="16"/>
    </row>
    <row r="21" spans="1:8" ht="18.75" customHeight="1" x14ac:dyDescent="0.25">
      <c r="A21" s="98" t="s">
        <v>34</v>
      </c>
      <c r="B21" s="99"/>
      <c r="C21" s="99"/>
      <c r="D21" s="99"/>
      <c r="E21" s="100"/>
      <c r="F21" s="100"/>
      <c r="G21" s="25"/>
      <c r="H21" s="16"/>
    </row>
    <row r="22" spans="1:8" ht="18.75" customHeight="1" x14ac:dyDescent="0.25">
      <c r="A22" s="101" t="s">
        <v>35</v>
      </c>
      <c r="B22" s="102"/>
      <c r="C22" s="102"/>
      <c r="D22" s="102"/>
      <c r="E22" s="103" t="s">
        <v>29</v>
      </c>
      <c r="F22" s="104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89" t="s">
        <v>18</v>
      </c>
      <c r="B26" s="90"/>
      <c r="C26" s="90"/>
      <c r="D26" s="91" t="s">
        <v>14</v>
      </c>
      <c r="E26" s="91"/>
      <c r="F26" s="13" t="s">
        <v>26</v>
      </c>
      <c r="G26" s="91" t="s">
        <v>14</v>
      </c>
      <c r="H26" s="92"/>
    </row>
    <row r="27" spans="1:8" ht="60.75" customHeight="1" x14ac:dyDescent="0.2">
      <c r="A27" s="93" t="s">
        <v>19</v>
      </c>
      <c r="B27" s="94"/>
      <c r="C27" s="94"/>
      <c r="D27" s="95" t="s">
        <v>14</v>
      </c>
      <c r="E27" s="95"/>
      <c r="F27" s="14" t="s">
        <v>15</v>
      </c>
      <c r="G27" s="96" t="s">
        <v>36</v>
      </c>
      <c r="H27" s="97"/>
    </row>
    <row r="28" spans="1:8" ht="42.75" customHeight="1" x14ac:dyDescent="0.2">
      <c r="A28" s="77" t="s">
        <v>13</v>
      </c>
      <c r="B28" s="78"/>
      <c r="C28" s="78"/>
      <c r="D28" s="78"/>
      <c r="E28" s="79"/>
      <c r="F28" s="80" t="s">
        <v>6</v>
      </c>
      <c r="G28" s="81"/>
      <c r="H28" s="82"/>
    </row>
    <row r="29" spans="1:8" ht="18" customHeight="1" x14ac:dyDescent="0.2">
      <c r="A29" s="83" t="str">
        <f>FormGerhadt!B24</f>
        <v>PERMIT     AMIR</v>
      </c>
      <c r="B29" s="84"/>
      <c r="C29" s="84"/>
      <c r="D29" s="85">
        <f>FormGerhadt!B25</f>
        <v>45579</v>
      </c>
      <c r="E29" s="86"/>
      <c r="F29" s="3"/>
      <c r="G29" s="87"/>
      <c r="H29" s="88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topLeftCell="A7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1" t="s">
        <v>0</v>
      </c>
      <c r="B1" s="152"/>
      <c r="C1" s="152"/>
      <c r="D1" s="152"/>
      <c r="E1" s="152"/>
      <c r="F1" s="152"/>
      <c r="G1" s="152"/>
      <c r="H1" s="153"/>
    </row>
    <row r="2" spans="1:8" ht="18.95" customHeight="1" x14ac:dyDescent="0.2">
      <c r="A2" s="154" t="s">
        <v>40</v>
      </c>
      <c r="B2" s="155"/>
      <c r="C2" s="156"/>
      <c r="D2" s="157" t="str">
        <f>FormGerhadt!B15</f>
        <v>IQC LIQ 8 141024</v>
      </c>
      <c r="E2" s="157"/>
      <c r="F2" s="157"/>
      <c r="G2" s="157"/>
      <c r="H2" s="158"/>
    </row>
    <row r="3" spans="1:8" ht="24" customHeight="1" x14ac:dyDescent="0.2">
      <c r="A3" s="159" t="s">
        <v>41</v>
      </c>
      <c r="B3" s="160"/>
      <c r="C3" s="161"/>
      <c r="D3" s="162" t="str">
        <f>FormGerhadt!G15</f>
        <v>CECAIR</v>
      </c>
      <c r="E3" s="163"/>
      <c r="F3" s="163"/>
      <c r="G3" s="163"/>
      <c r="H3" s="164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141024</v>
      </c>
      <c r="F4" s="149" t="s">
        <v>37</v>
      </c>
      <c r="G4" s="149"/>
      <c r="H4" s="150"/>
    </row>
    <row r="5" spans="1:8" ht="19.899999999999999" customHeight="1" x14ac:dyDescent="0.2">
      <c r="A5" s="34" t="s">
        <v>20</v>
      </c>
      <c r="B5" s="7"/>
      <c r="C5" s="7"/>
      <c r="D5" s="7"/>
      <c r="E5" s="141" t="str">
        <f>FormGerhadt!B26</f>
        <v>IQC LIQ 141024</v>
      </c>
      <c r="F5" s="141"/>
      <c r="G5" s="142" t="s">
        <v>38</v>
      </c>
      <c r="H5" s="143"/>
    </row>
    <row r="6" spans="1:8" ht="25.5" customHeight="1" x14ac:dyDescent="0.2">
      <c r="A6" s="144" t="s">
        <v>1</v>
      </c>
      <c r="B6" s="145"/>
      <c r="C6" s="145"/>
      <c r="D6" s="145"/>
      <c r="E6" s="146"/>
      <c r="F6" s="28" t="s">
        <v>7</v>
      </c>
      <c r="G6" s="147" t="s">
        <v>8</v>
      </c>
      <c r="H6" s="148"/>
    </row>
    <row r="7" spans="1:8" ht="21" customHeight="1" x14ac:dyDescent="0.2">
      <c r="A7" s="131" t="s">
        <v>2</v>
      </c>
      <c r="B7" s="132"/>
      <c r="C7" s="138"/>
      <c r="D7" s="139"/>
      <c r="E7" s="140"/>
      <c r="F7" s="18">
        <f>FormGerhadt!C5</f>
        <v>1.504</v>
      </c>
      <c r="G7" s="136">
        <f>FormGerhadt!F5</f>
        <v>100.131</v>
      </c>
      <c r="H7" s="137"/>
    </row>
    <row r="8" spans="1:8" ht="21" customHeight="1" x14ac:dyDescent="0.2">
      <c r="A8" s="131" t="s">
        <v>3</v>
      </c>
      <c r="B8" s="132"/>
      <c r="C8" s="133" t="str">
        <f>E5</f>
        <v>IQC LIQ 141024</v>
      </c>
      <c r="D8" s="134"/>
      <c r="E8" s="135"/>
      <c r="F8" s="18" t="str">
        <f>FormGerhadt!C6</f>
        <v>NA</v>
      </c>
      <c r="G8" s="136" t="str">
        <f>FormGerhadt!F6</f>
        <v>NA</v>
      </c>
      <c r="H8" s="137"/>
    </row>
    <row r="9" spans="1:8" ht="20.100000000000001" customHeight="1" x14ac:dyDescent="0.2">
      <c r="A9" s="131" t="s">
        <v>4</v>
      </c>
      <c r="B9" s="132"/>
      <c r="C9" s="138"/>
      <c r="D9" s="139"/>
      <c r="E9" s="140"/>
      <c r="F9" s="18" t="str">
        <f>FormGerhadt!C7</f>
        <v>NA</v>
      </c>
      <c r="G9" s="136" t="str">
        <f>FormGerhadt!F7</f>
        <v>NA</v>
      </c>
      <c r="H9" s="137"/>
    </row>
    <row r="10" spans="1:8" ht="48.75" customHeight="1" x14ac:dyDescent="0.2">
      <c r="A10" s="117"/>
      <c r="B10" s="119" t="s">
        <v>74</v>
      </c>
      <c r="C10" s="120"/>
      <c r="D10" s="120"/>
      <c r="E10" s="121"/>
      <c r="F10" s="125" t="s">
        <v>75</v>
      </c>
      <c r="G10" s="126"/>
      <c r="H10" s="127"/>
    </row>
    <row r="11" spans="1:8" ht="20.25" customHeight="1" x14ac:dyDescent="0.2">
      <c r="A11" s="118"/>
      <c r="B11" s="122"/>
      <c r="C11" s="123"/>
      <c r="D11" s="123"/>
      <c r="E11" s="124"/>
      <c r="F11" s="6" t="s">
        <v>3</v>
      </c>
      <c r="G11" s="125" t="s">
        <v>17</v>
      </c>
      <c r="H11" s="127"/>
    </row>
    <row r="12" spans="1:8" ht="21.75" customHeight="1" x14ac:dyDescent="0.2">
      <c r="A12" s="68" t="s">
        <v>9</v>
      </c>
      <c r="B12" s="128">
        <v>7.5</v>
      </c>
      <c r="C12" s="129"/>
      <c r="D12" s="129"/>
      <c r="E12" s="130"/>
      <c r="F12" s="5" t="s">
        <v>88</v>
      </c>
      <c r="G12" s="112" t="s">
        <v>88</v>
      </c>
      <c r="H12" s="113"/>
    </row>
    <row r="13" spans="1:8" ht="21.95" customHeight="1" x14ac:dyDescent="0.2">
      <c r="A13" s="68" t="s">
        <v>10</v>
      </c>
      <c r="B13" s="109">
        <v>0.75</v>
      </c>
      <c r="C13" s="110"/>
      <c r="D13" s="110"/>
      <c r="E13" s="111"/>
      <c r="F13" s="5" t="s">
        <v>88</v>
      </c>
      <c r="G13" s="112" t="s">
        <v>88</v>
      </c>
      <c r="H13" s="113"/>
    </row>
    <row r="14" spans="1:8" ht="21.95" customHeight="1" x14ac:dyDescent="0.2">
      <c r="A14" s="68" t="s">
        <v>11</v>
      </c>
      <c r="B14" s="114">
        <v>15</v>
      </c>
      <c r="C14" s="115"/>
      <c r="D14" s="115"/>
      <c r="E14" s="116"/>
      <c r="F14" s="5" t="s">
        <v>88</v>
      </c>
      <c r="G14" s="112" t="s">
        <v>88</v>
      </c>
      <c r="H14" s="113"/>
    </row>
    <row r="15" spans="1:8" ht="21.95" customHeight="1" x14ac:dyDescent="0.2">
      <c r="A15" s="68" t="s">
        <v>12</v>
      </c>
      <c r="B15" s="109">
        <v>0.45</v>
      </c>
      <c r="C15" s="110"/>
      <c r="D15" s="110"/>
      <c r="E15" s="111"/>
      <c r="F15" s="5" t="s">
        <v>88</v>
      </c>
      <c r="G15" s="112" t="s">
        <v>88</v>
      </c>
      <c r="H15" s="113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5" t="s">
        <v>30</v>
      </c>
      <c r="B17" s="106"/>
      <c r="C17" s="106"/>
      <c r="D17" s="106"/>
      <c r="E17" s="107" t="s">
        <v>28</v>
      </c>
      <c r="F17" s="108"/>
      <c r="G17" s="27" t="s">
        <v>69</v>
      </c>
      <c r="H17" s="15" t="str">
        <f>FormGerhadt!J15</f>
        <v>1 / 2 / 3 / 4 /(NA)</v>
      </c>
    </row>
    <row r="18" spans="1:8" ht="18.75" customHeight="1" x14ac:dyDescent="0.25">
      <c r="A18" s="98" t="s">
        <v>31</v>
      </c>
      <c r="B18" s="99"/>
      <c r="C18" s="99"/>
      <c r="D18" s="99"/>
      <c r="E18" s="100" t="s">
        <v>28</v>
      </c>
      <c r="F18" s="100"/>
      <c r="G18" s="25"/>
      <c r="H18" s="16"/>
    </row>
    <row r="19" spans="1:8" ht="18.75" customHeight="1" x14ac:dyDescent="0.25">
      <c r="A19" s="98" t="s">
        <v>32</v>
      </c>
      <c r="B19" s="99"/>
      <c r="C19" s="99"/>
      <c r="D19" s="99"/>
      <c r="E19" s="100" t="s">
        <v>68</v>
      </c>
      <c r="F19" s="100"/>
      <c r="G19" s="25"/>
      <c r="H19" s="16"/>
    </row>
    <row r="20" spans="1:8" ht="18.75" customHeight="1" x14ac:dyDescent="0.25">
      <c r="A20" s="98" t="s">
        <v>33</v>
      </c>
      <c r="B20" s="99"/>
      <c r="C20" s="99"/>
      <c r="D20" s="99"/>
      <c r="E20" s="100" t="s">
        <v>28</v>
      </c>
      <c r="F20" s="100"/>
      <c r="G20" s="25"/>
      <c r="H20" s="16"/>
    </row>
    <row r="21" spans="1:8" ht="18.75" customHeight="1" x14ac:dyDescent="0.25">
      <c r="A21" s="98" t="s">
        <v>34</v>
      </c>
      <c r="B21" s="99"/>
      <c r="C21" s="99"/>
      <c r="D21" s="99"/>
      <c r="E21" s="100"/>
      <c r="F21" s="100"/>
      <c r="G21" s="25"/>
      <c r="H21" s="16"/>
    </row>
    <row r="22" spans="1:8" ht="18.75" customHeight="1" x14ac:dyDescent="0.25">
      <c r="A22" s="101" t="s">
        <v>35</v>
      </c>
      <c r="B22" s="102"/>
      <c r="C22" s="102"/>
      <c r="D22" s="102"/>
      <c r="E22" s="103" t="s">
        <v>29</v>
      </c>
      <c r="F22" s="104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7" t="s">
        <v>21</v>
      </c>
      <c r="B24" s="8"/>
      <c r="C24" s="8"/>
      <c r="D24" s="8" t="s">
        <v>22</v>
      </c>
      <c r="E24" s="8"/>
      <c r="F24" s="38" t="s">
        <v>23</v>
      </c>
      <c r="G24" s="8"/>
      <c r="H24" s="39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89" t="s">
        <v>18</v>
      </c>
      <c r="B26" s="90"/>
      <c r="C26" s="90"/>
      <c r="D26" s="91" t="s">
        <v>14</v>
      </c>
      <c r="E26" s="91"/>
      <c r="F26" s="13" t="s">
        <v>26</v>
      </c>
      <c r="G26" s="91" t="s">
        <v>14</v>
      </c>
      <c r="H26" s="92"/>
    </row>
    <row r="27" spans="1:8" ht="60.75" customHeight="1" x14ac:dyDescent="0.2">
      <c r="A27" s="93" t="s">
        <v>19</v>
      </c>
      <c r="B27" s="94"/>
      <c r="C27" s="94"/>
      <c r="D27" s="95" t="s">
        <v>14</v>
      </c>
      <c r="E27" s="95"/>
      <c r="F27" s="14" t="s">
        <v>15</v>
      </c>
      <c r="G27" s="96" t="s">
        <v>36</v>
      </c>
      <c r="H27" s="97"/>
    </row>
    <row r="28" spans="1:8" ht="42.75" customHeight="1" x14ac:dyDescent="0.2">
      <c r="A28" s="77" t="s">
        <v>13</v>
      </c>
      <c r="B28" s="78"/>
      <c r="C28" s="78"/>
      <c r="D28" s="78"/>
      <c r="E28" s="79"/>
      <c r="F28" s="80" t="s">
        <v>6</v>
      </c>
      <c r="G28" s="81"/>
      <c r="H28" s="82"/>
    </row>
    <row r="29" spans="1:8" ht="18" customHeight="1" x14ac:dyDescent="0.2">
      <c r="A29" s="83" t="str">
        <f>FormGerhadt!B24</f>
        <v>PERMIT     AMIR</v>
      </c>
      <c r="B29" s="84"/>
      <c r="C29" s="84"/>
      <c r="D29" s="85">
        <f>FormGerhadt!B25</f>
        <v>45579</v>
      </c>
      <c r="E29" s="86"/>
      <c r="F29" s="3"/>
      <c r="G29" s="87"/>
      <c r="H29" s="88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FormGerhadt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14)</vt:lpstr>
      <vt:lpstr>SAMPEL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2024-10-16T02:57:42Z</cp:lastPrinted>
  <dcterms:created xsi:type="dcterms:W3CDTF">2024-04-02T02:54:16Z</dcterms:created>
  <dcterms:modified xsi:type="dcterms:W3CDTF">2024-10-16T07:38:59Z</dcterms:modified>
</cp:coreProperties>
</file>