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6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9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0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1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2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14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6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17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9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20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SAMPEL IQC - 060125\"/>
    </mc:Choice>
  </mc:AlternateContent>
  <xr:revisionPtr revIDLastSave="0" documentId="13_ncr:1_{7E83B86F-BDEB-48AF-A778-CF8B5C89616E}" xr6:coauthVersionLast="36" xr6:coauthVersionMax="36" xr10:uidLastSave="{00000000-0000-0000-0000-000000000000}"/>
  <bookViews>
    <workbookView xWindow="-105" yWindow="-105" windowWidth="23250" windowHeight="12720" activeTab="4" xr2:uid="{00000000-000D-0000-FFFF-FFFF00000000}"/>
  </bookViews>
  <sheets>
    <sheet name="Form" sheetId="7" r:id="rId1"/>
    <sheet name="SAMPEL 1 " sheetId="13" r:id="rId2"/>
    <sheet name="SAMPEL 2" sheetId="30" r:id="rId3"/>
    <sheet name="SAMPEL 3" sheetId="31" r:id="rId4"/>
    <sheet name="SAMPEL 4" sheetId="45" r:id="rId5"/>
    <sheet name="SAMPEL 5" sheetId="46" r:id="rId6"/>
    <sheet name="SAMPEL 6" sheetId="47" r:id="rId7"/>
    <sheet name="SAMPEL 7" sheetId="48" r:id="rId8"/>
    <sheet name="SAMPEL 8" sheetId="49" r:id="rId9"/>
    <sheet name="SAMPEL 9" sheetId="50" r:id="rId10"/>
    <sheet name="SAMPEL 10" sheetId="51" r:id="rId11"/>
    <sheet name="SAMPEL 11" sheetId="52" r:id="rId12"/>
    <sheet name="SAMPEL 12" sheetId="53" r:id="rId13"/>
    <sheet name="SAMPEL 13" sheetId="54" r:id="rId14"/>
    <sheet name="SAMPEL 14" sheetId="55" r:id="rId15"/>
    <sheet name="SAMPEL 15" sheetId="56" r:id="rId16"/>
    <sheet name="SAMPEL 16" sheetId="57" r:id="rId17"/>
    <sheet name="SAMPEL 17" sheetId="58" r:id="rId18"/>
    <sheet name="SAMPEL 18" sheetId="59" r:id="rId19"/>
    <sheet name="SAMPEL 19" sheetId="60" r:id="rId20"/>
    <sheet name="SAMPEL 20" sheetId="61" r:id="rId21"/>
  </sheets>
  <calcPr calcId="191029"/>
</workbook>
</file>

<file path=xl/calcChain.xml><?xml version="1.0" encoding="utf-8"?>
<calcChain xmlns="http://schemas.openxmlformats.org/spreadsheetml/2006/main">
  <c r="M2" i="7" l="1"/>
  <c r="H14" i="7"/>
  <c r="H27" i="7" l="1"/>
  <c r="H26" i="7"/>
  <c r="H25" i="7"/>
  <c r="H24" i="7"/>
  <c r="H23" i="7"/>
  <c r="H22" i="7"/>
  <c r="H21" i="7"/>
  <c r="H20" i="7"/>
  <c r="H19" i="7"/>
  <c r="H18" i="7"/>
  <c r="H17" i="7"/>
  <c r="H16" i="7"/>
  <c r="H15" i="7"/>
  <c r="H13" i="7"/>
  <c r="H12" i="7"/>
  <c r="H11" i="7"/>
  <c r="H10" i="7"/>
  <c r="H9" i="7"/>
  <c r="H8" i="7"/>
  <c r="H3" i="7"/>
  <c r="H2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D37" i="7"/>
  <c r="C37" i="7"/>
  <c r="H18" i="61"/>
  <c r="D3" i="61"/>
  <c r="D2" i="61"/>
  <c r="D30" i="61"/>
  <c r="A30" i="61"/>
  <c r="F16" i="61"/>
  <c r="F9" i="61"/>
  <c r="G15" i="61" s="1"/>
  <c r="F8" i="61"/>
  <c r="F14" i="61" s="1"/>
  <c r="C8" i="61"/>
  <c r="F7" i="61"/>
  <c r="H18" i="60"/>
  <c r="D3" i="60"/>
  <c r="D2" i="60"/>
  <c r="D30" i="60"/>
  <c r="A30" i="60"/>
  <c r="F15" i="60"/>
  <c r="F13" i="60"/>
  <c r="F9" i="60"/>
  <c r="G15" i="60" s="1"/>
  <c r="F8" i="60"/>
  <c r="F14" i="60" s="1"/>
  <c r="C8" i="60"/>
  <c r="F7" i="60"/>
  <c r="H18" i="59"/>
  <c r="D3" i="59"/>
  <c r="D2" i="59"/>
  <c r="D30" i="59"/>
  <c r="A30" i="59"/>
  <c r="F16" i="59"/>
  <c r="G15" i="59"/>
  <c r="F13" i="59"/>
  <c r="F9" i="59"/>
  <c r="G14" i="59" s="1"/>
  <c r="F8" i="59"/>
  <c r="F14" i="59" s="1"/>
  <c r="C8" i="59"/>
  <c r="F7" i="59"/>
  <c r="H18" i="58"/>
  <c r="D3" i="58"/>
  <c r="D2" i="58"/>
  <c r="D30" i="58"/>
  <c r="A30" i="58"/>
  <c r="F14" i="58"/>
  <c r="F9" i="58"/>
  <c r="G16" i="58" s="1"/>
  <c r="F8" i="58"/>
  <c r="F16" i="58" s="1"/>
  <c r="C8" i="58"/>
  <c r="F7" i="58"/>
  <c r="H18" i="57"/>
  <c r="D3" i="57"/>
  <c r="D2" i="57"/>
  <c r="J27" i="7"/>
  <c r="J26" i="7"/>
  <c r="J25" i="7"/>
  <c r="J24" i="7"/>
  <c r="J23" i="7"/>
  <c r="D30" i="57"/>
  <c r="A30" i="57"/>
  <c r="F9" i="57"/>
  <c r="G15" i="57" s="1"/>
  <c r="F8" i="57"/>
  <c r="F15" i="57" s="1"/>
  <c r="C8" i="57"/>
  <c r="F7" i="57"/>
  <c r="H18" i="56"/>
  <c r="D3" i="56"/>
  <c r="D2" i="56"/>
  <c r="D30" i="56"/>
  <c r="A30" i="56"/>
  <c r="F9" i="56"/>
  <c r="G13" i="56" s="1"/>
  <c r="F8" i="56"/>
  <c r="F15" i="56" s="1"/>
  <c r="C8" i="56"/>
  <c r="F7" i="56"/>
  <c r="H18" i="55"/>
  <c r="D3" i="55"/>
  <c r="D2" i="55"/>
  <c r="D30" i="55"/>
  <c r="A30" i="55"/>
  <c r="F9" i="55"/>
  <c r="G15" i="55" s="1"/>
  <c r="F8" i="55"/>
  <c r="F14" i="55" s="1"/>
  <c r="C8" i="55"/>
  <c r="F7" i="55"/>
  <c r="H18" i="54"/>
  <c r="D3" i="54"/>
  <c r="D2" i="54"/>
  <c r="D30" i="54"/>
  <c r="A30" i="54"/>
  <c r="F9" i="54"/>
  <c r="G15" i="54" s="1"/>
  <c r="F8" i="54"/>
  <c r="F15" i="54" s="1"/>
  <c r="C8" i="54"/>
  <c r="F7" i="54"/>
  <c r="H18" i="53"/>
  <c r="D3" i="53"/>
  <c r="D2" i="53"/>
  <c r="D30" i="53"/>
  <c r="A30" i="53"/>
  <c r="F9" i="53"/>
  <c r="G16" i="53" s="1"/>
  <c r="F8" i="53"/>
  <c r="F14" i="53" s="1"/>
  <c r="C8" i="53"/>
  <c r="F7" i="53"/>
  <c r="H18" i="52"/>
  <c r="D3" i="52"/>
  <c r="D2" i="52"/>
  <c r="D30" i="52"/>
  <c r="A30" i="52"/>
  <c r="F9" i="52"/>
  <c r="G15" i="52" s="1"/>
  <c r="F8" i="52"/>
  <c r="F14" i="52" s="1"/>
  <c r="C8" i="52"/>
  <c r="F7" i="52"/>
  <c r="H18" i="51"/>
  <c r="D3" i="51"/>
  <c r="D2" i="51"/>
  <c r="D30" i="51"/>
  <c r="A30" i="51"/>
  <c r="F9" i="51"/>
  <c r="G15" i="51" s="1"/>
  <c r="F8" i="51"/>
  <c r="F15" i="51" s="1"/>
  <c r="C8" i="51"/>
  <c r="F7" i="51"/>
  <c r="H18" i="50"/>
  <c r="D3" i="50"/>
  <c r="D2" i="50"/>
  <c r="D30" i="50"/>
  <c r="A30" i="50"/>
  <c r="F9" i="50"/>
  <c r="G15" i="50" s="1"/>
  <c r="F8" i="50"/>
  <c r="F15" i="50" s="1"/>
  <c r="C8" i="50"/>
  <c r="F7" i="50"/>
  <c r="H18" i="49"/>
  <c r="D3" i="49"/>
  <c r="D2" i="49"/>
  <c r="D30" i="49"/>
  <c r="A30" i="49"/>
  <c r="F9" i="49"/>
  <c r="G15" i="49" s="1"/>
  <c r="F8" i="49"/>
  <c r="F15" i="49" s="1"/>
  <c r="C8" i="49"/>
  <c r="F7" i="49"/>
  <c r="H18" i="48"/>
  <c r="D3" i="48"/>
  <c r="D2" i="48"/>
  <c r="D30" i="48"/>
  <c r="A30" i="48"/>
  <c r="F9" i="48"/>
  <c r="G14" i="48" s="1"/>
  <c r="F8" i="48"/>
  <c r="F14" i="48" s="1"/>
  <c r="C8" i="48"/>
  <c r="F7" i="48"/>
  <c r="H18" i="47"/>
  <c r="D3" i="47"/>
  <c r="D2" i="47"/>
  <c r="D30" i="47"/>
  <c r="A30" i="47"/>
  <c r="F9" i="47"/>
  <c r="G14" i="47" s="1"/>
  <c r="F8" i="47"/>
  <c r="F14" i="47" s="1"/>
  <c r="C8" i="47"/>
  <c r="F7" i="47"/>
  <c r="H18" i="46"/>
  <c r="D3" i="46"/>
  <c r="D2" i="46"/>
  <c r="D30" i="46"/>
  <c r="A30" i="46"/>
  <c r="F9" i="46"/>
  <c r="G14" i="46" s="1"/>
  <c r="F8" i="46"/>
  <c r="F14" i="46" s="1"/>
  <c r="C8" i="46"/>
  <c r="F7" i="46"/>
  <c r="H18" i="45"/>
  <c r="D3" i="45"/>
  <c r="D2" i="45"/>
  <c r="D30" i="45"/>
  <c r="A30" i="45"/>
  <c r="F9" i="45"/>
  <c r="G15" i="45" s="1"/>
  <c r="F8" i="45"/>
  <c r="F15" i="45" s="1"/>
  <c r="C8" i="45"/>
  <c r="F7" i="45"/>
  <c r="H18" i="31"/>
  <c r="C8" i="31"/>
  <c r="D3" i="31"/>
  <c r="D2" i="31"/>
  <c r="D30" i="31"/>
  <c r="A30" i="31"/>
  <c r="F9" i="31"/>
  <c r="G16" i="31" s="1"/>
  <c r="F8" i="31"/>
  <c r="F14" i="31" s="1"/>
  <c r="F7" i="31"/>
  <c r="G16" i="51" l="1"/>
  <c r="G14" i="58"/>
  <c r="G14" i="61"/>
  <c r="F16" i="60"/>
  <c r="F15" i="59"/>
  <c r="F13" i="61"/>
  <c r="F13" i="49"/>
  <c r="F15" i="61"/>
  <c r="H5" i="7"/>
  <c r="G13" i="61"/>
  <c r="G16" i="61"/>
  <c r="G13" i="60"/>
  <c r="G16" i="60"/>
  <c r="G14" i="60"/>
  <c r="G13" i="59"/>
  <c r="G16" i="59"/>
  <c r="F15" i="58"/>
  <c r="G15" i="58"/>
  <c r="F13" i="58"/>
  <c r="G13" i="58"/>
  <c r="G13" i="49"/>
  <c r="F15" i="31"/>
  <c r="G13" i="57"/>
  <c r="F15" i="55"/>
  <c r="G14" i="56"/>
  <c r="F13" i="54"/>
  <c r="G15" i="56"/>
  <c r="F16" i="45"/>
  <c r="G13" i="54"/>
  <c r="F13" i="46"/>
  <c r="G13" i="50"/>
  <c r="G16" i="57"/>
  <c r="G14" i="50"/>
  <c r="F15" i="47"/>
  <c r="F16" i="50"/>
  <c r="F13" i="53"/>
  <c r="G14" i="31"/>
  <c r="F16" i="47"/>
  <c r="F16" i="49"/>
  <c r="G16" i="50"/>
  <c r="G14" i="53"/>
  <c r="F13" i="55"/>
  <c r="F16" i="53"/>
  <c r="F15" i="48"/>
  <c r="F13" i="50"/>
  <c r="F13" i="57"/>
  <c r="G16" i="45"/>
  <c r="F13" i="52"/>
  <c r="G14" i="54"/>
  <c r="F16" i="55"/>
  <c r="F16" i="56"/>
  <c r="F13" i="45"/>
  <c r="F15" i="46"/>
  <c r="F13" i="48"/>
  <c r="G14" i="49"/>
  <c r="F14" i="50"/>
  <c r="F13" i="51"/>
  <c r="G14" i="52"/>
  <c r="F15" i="53"/>
  <c r="F16" i="54"/>
  <c r="G16" i="56"/>
  <c r="F16" i="57"/>
  <c r="F16" i="46"/>
  <c r="G13" i="51"/>
  <c r="F15" i="52"/>
  <c r="G16" i="54"/>
  <c r="F13" i="56"/>
  <c r="G13" i="45"/>
  <c r="G14" i="45"/>
  <c r="F13" i="47"/>
  <c r="F16" i="48"/>
  <c r="G16" i="49"/>
  <c r="F16" i="51"/>
  <c r="F16" i="52"/>
  <c r="F14" i="57"/>
  <c r="G14" i="57"/>
  <c r="F14" i="56"/>
  <c r="G13" i="55"/>
  <c r="G16" i="55"/>
  <c r="G14" i="55"/>
  <c r="F14" i="54"/>
  <c r="G15" i="53"/>
  <c r="G13" i="53"/>
  <c r="G13" i="52"/>
  <c r="G16" i="52"/>
  <c r="F14" i="51"/>
  <c r="G14" i="51"/>
  <c r="F14" i="49"/>
  <c r="G15" i="48"/>
  <c r="G16" i="48"/>
  <c r="G13" i="48"/>
  <c r="G15" i="47"/>
  <c r="G16" i="47"/>
  <c r="G13" i="47"/>
  <c r="G13" i="46"/>
  <c r="G16" i="46"/>
  <c r="G15" i="46"/>
  <c r="F14" i="45"/>
  <c r="G15" i="31"/>
  <c r="F13" i="31"/>
  <c r="F16" i="31"/>
  <c r="G13" i="31"/>
  <c r="D35" i="7" l="1"/>
  <c r="D34" i="7"/>
  <c r="D33" i="7"/>
  <c r="F5" i="7" l="1"/>
  <c r="F8" i="7"/>
  <c r="G7" i="57" l="1"/>
  <c r="G7" i="54"/>
  <c r="G7" i="51"/>
  <c r="G7" i="48"/>
  <c r="G7" i="45"/>
  <c r="G7" i="55"/>
  <c r="G7" i="49"/>
  <c r="G7" i="46"/>
  <c r="G7" i="31"/>
  <c r="G7" i="52"/>
  <c r="G7" i="61"/>
  <c r="G7" i="60"/>
  <c r="G7" i="58"/>
  <c r="G7" i="59"/>
  <c r="G7" i="56"/>
  <c r="G7" i="53"/>
  <c r="G7" i="50"/>
  <c r="G7" i="47"/>
  <c r="G9" i="61"/>
  <c r="G9" i="56"/>
  <c r="G9" i="50"/>
  <c r="G9" i="31"/>
  <c r="G9" i="60"/>
  <c r="G9" i="57"/>
  <c r="G9" i="51"/>
  <c r="G9" i="45"/>
  <c r="G9" i="55"/>
  <c r="G9" i="52"/>
  <c r="G9" i="46"/>
  <c r="G9" i="49"/>
  <c r="G9" i="59"/>
  <c r="G9" i="58"/>
  <c r="G9" i="53"/>
  <c r="G9" i="47"/>
  <c r="G9" i="54"/>
  <c r="G9" i="48"/>
  <c r="G8" i="45"/>
  <c r="G8" i="61"/>
  <c r="G8" i="59"/>
  <c r="G8" i="57"/>
  <c r="G8" i="56"/>
  <c r="G8" i="55"/>
  <c r="G8" i="54"/>
  <c r="G8" i="53"/>
  <c r="G8" i="52"/>
  <c r="G8" i="51"/>
  <c r="G8" i="50"/>
  <c r="G8" i="46"/>
  <c r="G8" i="31"/>
  <c r="G8" i="48"/>
  <c r="G8" i="60"/>
  <c r="G8" i="47"/>
  <c r="G8" i="58"/>
  <c r="G8" i="49"/>
  <c r="H18" i="30"/>
  <c r="D3" i="30"/>
  <c r="D2" i="30"/>
  <c r="D30" i="30"/>
  <c r="A30" i="30"/>
  <c r="G9" i="30"/>
  <c r="F9" i="30"/>
  <c r="G8" i="30"/>
  <c r="F8" i="30"/>
  <c r="C8" i="30"/>
  <c r="G7" i="30"/>
  <c r="F7" i="30"/>
  <c r="M1" i="7"/>
  <c r="L5" i="7"/>
  <c r="F16" i="30" l="1"/>
  <c r="F13" i="30"/>
  <c r="F14" i="30"/>
  <c r="F15" i="30"/>
  <c r="G16" i="30"/>
  <c r="G13" i="30"/>
  <c r="G14" i="30"/>
  <c r="G15" i="30"/>
  <c r="F7" i="13"/>
  <c r="F8" i="13"/>
  <c r="E23" i="58" l="1"/>
  <c r="E23" i="59"/>
  <c r="E23" i="61"/>
  <c r="E23" i="60"/>
  <c r="E23" i="56"/>
  <c r="E23" i="49"/>
  <c r="E23" i="48"/>
  <c r="E23" i="51"/>
  <c r="E23" i="47"/>
  <c r="E23" i="55"/>
  <c r="E23" i="50"/>
  <c r="E23" i="54"/>
  <c r="E23" i="53"/>
  <c r="E23" i="52"/>
  <c r="E23" i="57"/>
  <c r="E23" i="45"/>
  <c r="E23" i="46"/>
  <c r="E23" i="31"/>
  <c r="E23" i="13"/>
  <c r="E23" i="30"/>
  <c r="L8" i="7"/>
  <c r="C8" i="13"/>
  <c r="E37" i="7"/>
  <c r="H18" i="13"/>
  <c r="F3" i="7" l="1"/>
  <c r="F2" i="7"/>
  <c r="J22" i="7" l="1"/>
  <c r="J21" i="7"/>
  <c r="J20" i="7"/>
  <c r="J8" i="7" l="1"/>
  <c r="D2" i="13"/>
  <c r="J10" i="7" l="1"/>
  <c r="J11" i="7"/>
  <c r="J12" i="7"/>
  <c r="J13" i="7"/>
  <c r="J14" i="7"/>
  <c r="J15" i="7"/>
  <c r="J16" i="7"/>
  <c r="J17" i="7"/>
  <c r="J18" i="7"/>
  <c r="J19" i="7"/>
  <c r="J9" i="7"/>
  <c r="J5" i="7"/>
  <c r="D30" i="13"/>
  <c r="A30" i="13"/>
  <c r="F9" i="13"/>
  <c r="D3" i="13"/>
  <c r="F37" i="7" l="1"/>
  <c r="G37" i="7"/>
  <c r="F9" i="7" l="1"/>
  <c r="G7" i="13" l="1"/>
  <c r="G8" i="13"/>
  <c r="G9" i="13"/>
</calcChain>
</file>

<file path=xl/sharedStrings.xml><?xml version="1.0" encoding="utf-8"?>
<sst xmlns="http://schemas.openxmlformats.org/spreadsheetml/2006/main" count="1070" uniqueCount="112">
  <si>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</si>
  <si>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</si>
  <si>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</si>
  <si>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</si>
  <si>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TANDATANGAN PENYEMAK &amp; TARIKH:</t>
    </r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</si>
  <si>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</si>
  <si>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</si>
  <si>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</si>
  <si>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</si>
  <si>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</si>
  <si>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</si>
  <si>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</si>
  <si>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</si>
  <si>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</si>
  <si>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</si>
  <si>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INTERNAL QUALITY CONTROL (IQC)                            </t>
  </si>
  <si>
    <t xml:space="preserve">Analytical Balance: </t>
  </si>
  <si>
    <t xml:space="preserve"> Berat sampel:</t>
  </si>
  <si>
    <t>Microwave ___________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</si>
  <si>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</si>
  <si>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</si>
  <si>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</si>
  <si>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</si>
  <si>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</si>
  <si>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</si>
  <si>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</si>
  <si>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</si>
  <si>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</si>
  <si>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</si>
  <si>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</si>
  <si>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</si>
  <si>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</si>
  <si>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</si>
  <si>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</si>
  <si>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</si>
  <si>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</si>
  <si>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</si>
  <si>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</si>
  <si>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</si>
  <si>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</si>
  <si>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</si>
  <si>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</si>
  <si>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</si>
  <si>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</si>
  <si>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</si>
  <si>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</si>
  <si>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</si>
  <si>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</si>
  <si>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</si>
  <si>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</si>
  <si>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</si>
  <si>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</si>
  <si>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</si>
  <si>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Tarikh</t>
  </si>
  <si>
    <t>Nama Penganalisis</t>
  </si>
  <si>
    <t>KNIFE MIL</t>
  </si>
  <si>
    <t>MICROWAVE</t>
  </si>
  <si>
    <t>Sampel 13</t>
  </si>
  <si>
    <t>Sampel 14</t>
  </si>
  <si>
    <t>Sampel 15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</si>
  <si>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</si>
  <si>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</si>
  <si>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</si>
  <si>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</si>
  <si>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</si>
  <si>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</si>
  <si>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</si>
  <si>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</si>
  <si>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</si>
  <si>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</si>
  <si>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</si>
  <si>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</si>
  <si>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</si>
  <si>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</si>
  <si>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</si>
  <si>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</si>
  <si>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</si>
  <si>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</si>
  <si>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Sampel 16</t>
  </si>
  <si>
    <t>Sampel 17</t>
  </si>
  <si>
    <t>Sampel 18</t>
  </si>
  <si>
    <t>Sampel 19</t>
  </si>
  <si>
    <t>Sampel 20</t>
  </si>
  <si>
    <t>Sampel 6</t>
  </si>
  <si>
    <t>Diskripsi</t>
  </si>
  <si>
    <t>Sila masukkan RB GH 1</t>
  </si>
  <si>
    <t>Sila masukkan RB GH 2</t>
  </si>
  <si>
    <t>RB POW 060125</t>
  </si>
  <si>
    <t>IQC POW 060125</t>
  </si>
  <si>
    <t>IQC POW BLK 060125</t>
  </si>
  <si>
    <t>NA</t>
  </si>
  <si>
    <t>IQC POW 1 060125</t>
  </si>
  <si>
    <t>IQC POW 12 060125</t>
  </si>
  <si>
    <t>IQC POW 13 060125</t>
  </si>
  <si>
    <t>IQC POW 14 060125</t>
  </si>
  <si>
    <t>IQC POW 2 060125</t>
  </si>
  <si>
    <t>IQC POW 3 060125</t>
  </si>
  <si>
    <t>IQC POW 4 060125</t>
  </si>
  <si>
    <t>IQC POW 5 060125</t>
  </si>
  <si>
    <t>IQC POW 6 060125</t>
  </si>
  <si>
    <t>IQC POW 7 060125</t>
  </si>
  <si>
    <t>IQC POW 8 060125</t>
  </si>
  <si>
    <t>IQC POW 9 060125</t>
  </si>
  <si>
    <t>IQC POW 10 060125</t>
  </si>
  <si>
    <t>IQC POW 11 060125</t>
  </si>
  <si>
    <t>AMIR / MAISARAH</t>
  </si>
  <si>
    <t>YA</t>
  </si>
  <si>
    <t>060125</t>
  </si>
  <si>
    <t>XP 205DR</t>
  </si>
  <si>
    <t>SERBUK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</si>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</sst>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2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  <font>
      <b/>
      <sz val="10"/>
      <color rgb="FF000000"/>
      <name val="Vrinda"/>
      <family val="2"/>
    </font>
    <font>
      <b/>
      <sz val="10"/>
      <color theme="0"/>
      <name val="Vrinda"/>
      <family val="2"/>
    </font>
    <font>
      <sz val="10"/>
      <color rgb="FF000000"/>
      <name val="Times New Roman"/>
      <family val="1"/>
      <charset val="204"/>
    </font>
    <font>
      <b/>
      <sz val="10"/>
      <color theme="1"/>
      <name val="Vrind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8">
    <xf numFmtId="0" fontId="0" fillId="0" borderId="0" xfId="0" applyAlignment="1">
      <alignment horizontal="left" vertical="top"/>
    </xf>
    <xf numFmtId="0" fontId="10" fillId="0" borderId="2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14" fillId="0" borderId="3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67" fontId="0" fillId="0" borderId="34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4" xfId="0" applyNumberFormat="1" applyFont="1" applyFill="1" applyBorder="1" applyAlignment="1"/>
    <xf numFmtId="167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0" fillId="3" borderId="34" xfId="0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7" fontId="19" fillId="0" borderId="0" xfId="0" applyNumberFormat="1" applyFont="1" applyAlignment="1">
      <alignment horizontal="left" vertical="top"/>
    </xf>
    <xf numFmtId="167" fontId="0" fillId="0" borderId="34" xfId="0" applyNumberForma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0" fillId="3" borderId="10" xfId="0" applyFill="1" applyBorder="1" applyAlignment="1">
      <alignment horizontal="center" vertical="top"/>
    </xf>
    <xf numFmtId="167" fontId="22" fillId="3" borderId="34" xfId="0" applyNumberFormat="1" applyFont="1" applyFill="1" applyBorder="1" applyAlignment="1"/>
    <xf numFmtId="0" fontId="22" fillId="3" borderId="9" xfId="0" applyFont="1" applyFill="1" applyBorder="1" applyAlignment="1">
      <alignment horizontal="center" vertical="top"/>
    </xf>
    <xf numFmtId="0" fontId="22" fillId="3" borderId="34" xfId="0" applyFont="1" applyFill="1" applyBorder="1" applyAlignment="1">
      <alignment horizontal="center" vertical="top"/>
    </xf>
    <xf numFmtId="0" fontId="0" fillId="4" borderId="34" xfId="0" applyFont="1" applyFill="1" applyBorder="1" applyAlignment="1">
      <alignment horizontal="center"/>
    </xf>
    <xf numFmtId="0" fontId="22" fillId="3" borderId="3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2" fillId="0" borderId="0" xfId="0" applyFont="1" applyBorder="1" applyAlignment="1">
      <alignment horizontal="right"/>
    </xf>
    <xf numFmtId="0" fontId="12" fillId="0" borderId="24" xfId="0" applyFont="1" applyBorder="1" applyAlignment="1">
      <alignment horizontal="center"/>
    </xf>
    <xf numFmtId="167" fontId="25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167" fontId="19" fillId="0" borderId="0" xfId="0" applyNumberFormat="1" applyFont="1" applyFill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/>
    </xf>
    <xf numFmtId="168" fontId="9" fillId="0" borderId="34" xfId="0" applyNumberFormat="1" applyFont="1" applyBorder="1" applyAlignment="1">
      <alignment horizontal="center" vertical="top"/>
    </xf>
    <xf numFmtId="49" fontId="9" fillId="0" borderId="34" xfId="0" applyNumberFormat="1" applyFont="1" applyBorder="1" applyAlignment="1">
      <alignment horizontal="center" vertical="top"/>
    </xf>
    <xf numFmtId="0" fontId="14" fillId="0" borderId="33" xfId="0" applyFont="1" applyBorder="1" applyAlignment="1">
      <alignment horizontal="center" vertical="top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28" fillId="5" borderId="34" xfId="0" applyFont="1" applyFill="1" applyBorder="1" applyAlignment="1">
      <alignment horizontal="center" vertical="center" wrapText="1"/>
    </xf>
    <xf numFmtId="167" fontId="28" fillId="5" borderId="34" xfId="0" applyNumberFormat="1" applyFont="1" applyFill="1" applyBorder="1" applyAlignment="1">
      <alignment horizontal="center" vertical="center" wrapText="1"/>
    </xf>
    <xf numFmtId="0" fontId="28" fillId="5" borderId="9" xfId="0" applyFont="1" applyFill="1" applyBorder="1" applyAlignment="1">
      <alignment horizontal="center" vertical="center"/>
    </xf>
    <xf numFmtId="0" fontId="28" fillId="5" borderId="3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7" xfId="0" applyNumberFormat="1" applyFont="1" applyFill="1" applyBorder="1" applyAlignment="1">
      <alignment horizontal="center" vertical="center" wrapText="1"/>
    </xf>
    <xf numFmtId="0" fontId="24" fillId="0" borderId="32" xfId="0" applyFont="1" applyFill="1" applyBorder="1" applyAlignment="1"/>
    <xf numFmtId="0" fontId="2" fillId="0" borderId="9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167" fontId="2" fillId="2" borderId="30" xfId="0" applyNumberFormat="1" applyFont="1" applyFill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167" fontId="12" fillId="0" borderId="29" xfId="0" applyNumberFormat="1" applyFont="1" applyBorder="1" applyAlignment="1">
      <alignment horizontal="center" vertical="center" wrapText="1"/>
    </xf>
    <xf numFmtId="167" fontId="12" fillId="0" borderId="30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8" fontId="18" fillId="0" borderId="26" xfId="0" applyNumberFormat="1" applyFont="1" applyBorder="1" applyAlignment="1">
      <alignment horizontal="center" vertical="center"/>
    </xf>
    <xf numFmtId="168" fontId="18" fillId="0" borderId="2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2" fillId="0" borderId="2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top"/>
    </xf>
    <xf numFmtId="167" fontId="30" fillId="3" borderId="34" xfId="0" applyNumberFormat="1" applyFont="1" applyFill="1" applyBorder="1" applyAlignment="1"/>
    <xf numFmtId="167" fontId="9" fillId="3" borderId="34" xfId="0" applyNumberFormat="1" applyFont="1" applyFill="1" applyBorder="1" applyAlignment="1"/>
    <xf numFmtId="167" fontId="9" fillId="3" borderId="34" xfId="0" applyNumberFormat="1" applyFont="1" applyFill="1" applyBorder="1" applyAlignment="1">
      <alignment horizontal="center" vertical="top"/>
    </xf>
    <xf numFmtId="0" fontId="31" fillId="0" borderId="0" xfId="0" applyFont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24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ont>
        <color theme="9" tint="0.59996337778862885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66"/>
      <color rgb="FFFFFF99"/>
      <color rgb="FFFFFF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34" lockText="1" noThreeD="1"/>
</file>

<file path=xl/ctrlProps/ctrlProp10.xml><?xml version="1.0" encoding="utf-8"?>
<formControlPr xmlns="http://schemas.microsoft.com/office/spreadsheetml/2009/9/main" objectType="CheckBox" checked="Checked" fmlaLink="Form!$D$33" lockText="1" noThreeD="1"/>
</file>

<file path=xl/ctrlProps/ctrlProp100.xml><?xml version="1.0" encoding="utf-8"?>
<formControlPr xmlns="http://schemas.microsoft.com/office/spreadsheetml/2009/9/main" objectType="CheckBox" checked="Checked" fmlaLink="Form!$C$37" lockText="1" noThreeD="1"/>
</file>

<file path=xl/ctrlProps/ctrlProp101.xml><?xml version="1.0" encoding="utf-8"?>
<formControlPr xmlns="http://schemas.microsoft.com/office/spreadsheetml/2009/9/main" objectType="CheckBox" fmlaLink="Form!$D$37" lockText="1" noThreeD="1"/>
</file>

<file path=xl/ctrlProps/ctrlProp102.xml><?xml version="1.0" encoding="utf-8"?>
<formControlPr xmlns="http://schemas.microsoft.com/office/spreadsheetml/2009/9/main" objectType="CheckBox" fmlaLink="Form!$F$37" lockText="1" noThreeD="1"/>
</file>

<file path=xl/ctrlProps/ctrlProp103.xml><?xml version="1.0" encoding="utf-8"?>
<formControlPr xmlns="http://schemas.microsoft.com/office/spreadsheetml/2009/9/main" objectType="CheckBox" fmlaLink="Form!$E$37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fmlaLink="Form!$D$34" lockText="1" noThreeD="1"/>
</file>

<file path=xl/ctrlProps/ctrlProp106.xml><?xml version="1.0" encoding="utf-8"?>
<formControlPr xmlns="http://schemas.microsoft.com/office/spreadsheetml/2009/9/main" objectType="CheckBox" checked="Checked" fmlaLink="Form!$D$33" lockText="1" noThreeD="1"/>
</file>

<file path=xl/ctrlProps/ctrlProp107.xml><?xml version="1.0" encoding="utf-8"?>
<formControlPr xmlns="http://schemas.microsoft.com/office/spreadsheetml/2009/9/main" objectType="CheckBox" checked="Checked" fmlaLink="Form!$D$35" lockText="1" noThreeD="1"/>
</file>

<file path=xl/ctrlProps/ctrlProp108.xml><?xml version="1.0" encoding="utf-8"?>
<formControlPr xmlns="http://schemas.microsoft.com/office/spreadsheetml/2009/9/main" objectType="CheckBox" checked="Checked" fmlaLink="Form!$C$37" lockText="1" noThreeD="1"/>
</file>

<file path=xl/ctrlProps/ctrlProp109.xml><?xml version="1.0" encoding="utf-8"?>
<formControlPr xmlns="http://schemas.microsoft.com/office/spreadsheetml/2009/9/main" objectType="CheckBox" fmlaLink="Form!$D$37" lockText="1" noThreeD="1"/>
</file>

<file path=xl/ctrlProps/ctrlProp11.xml><?xml version="1.0" encoding="utf-8"?>
<formControlPr xmlns="http://schemas.microsoft.com/office/spreadsheetml/2009/9/main" objectType="CheckBox" checked="Checked" fmlaLink="Form!$D$35" lockText="1" noThreeD="1"/>
</file>

<file path=xl/ctrlProps/ctrlProp110.xml><?xml version="1.0" encoding="utf-8"?>
<formControlPr xmlns="http://schemas.microsoft.com/office/spreadsheetml/2009/9/main" objectType="CheckBox" fmlaLink="Form!$F$37" lockText="1" noThreeD="1"/>
</file>

<file path=xl/ctrlProps/ctrlProp111.xml><?xml version="1.0" encoding="utf-8"?>
<formControlPr xmlns="http://schemas.microsoft.com/office/spreadsheetml/2009/9/main" objectType="CheckBox" fmlaLink="Form!$E$37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fmlaLink="Form!$D$34" lockText="1" noThreeD="1"/>
</file>

<file path=xl/ctrlProps/ctrlProp114.xml><?xml version="1.0" encoding="utf-8"?>
<formControlPr xmlns="http://schemas.microsoft.com/office/spreadsheetml/2009/9/main" objectType="CheckBox" checked="Checked" fmlaLink="Form!$D$33" lockText="1" noThreeD="1"/>
</file>

<file path=xl/ctrlProps/ctrlProp115.xml><?xml version="1.0" encoding="utf-8"?>
<formControlPr xmlns="http://schemas.microsoft.com/office/spreadsheetml/2009/9/main" objectType="CheckBox" checked="Checked" fmlaLink="Form!$D$35" lockText="1" noThreeD="1"/>
</file>

<file path=xl/ctrlProps/ctrlProp116.xml><?xml version="1.0" encoding="utf-8"?>
<formControlPr xmlns="http://schemas.microsoft.com/office/spreadsheetml/2009/9/main" objectType="CheckBox" checked="Checked" fmlaLink="Form!$C$37" lockText="1" noThreeD="1"/>
</file>

<file path=xl/ctrlProps/ctrlProp117.xml><?xml version="1.0" encoding="utf-8"?>
<formControlPr xmlns="http://schemas.microsoft.com/office/spreadsheetml/2009/9/main" objectType="CheckBox" fmlaLink="Form!$D$37" lockText="1" noThreeD="1"/>
</file>

<file path=xl/ctrlProps/ctrlProp118.xml><?xml version="1.0" encoding="utf-8"?>
<formControlPr xmlns="http://schemas.microsoft.com/office/spreadsheetml/2009/9/main" objectType="CheckBox" fmlaLink="Form!$F$37" lockText="1" noThreeD="1"/>
</file>

<file path=xl/ctrlProps/ctrlProp119.xml><?xml version="1.0" encoding="utf-8"?>
<formControlPr xmlns="http://schemas.microsoft.com/office/spreadsheetml/2009/9/main" objectType="CheckBox" fmlaLink="Form!$E$37" lockText="1" noThreeD="1"/>
</file>

<file path=xl/ctrlProps/ctrlProp12.xml><?xml version="1.0" encoding="utf-8"?>
<formControlPr xmlns="http://schemas.microsoft.com/office/spreadsheetml/2009/9/main" objectType="CheckBox" checked="Checked" fmlaLink="Form!$C$37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fmlaLink="Form!$D$34" lockText="1" noThreeD="1"/>
</file>

<file path=xl/ctrlProps/ctrlProp122.xml><?xml version="1.0" encoding="utf-8"?>
<formControlPr xmlns="http://schemas.microsoft.com/office/spreadsheetml/2009/9/main" objectType="CheckBox" checked="Checked" fmlaLink="Form!$D$33" lockText="1" noThreeD="1"/>
</file>

<file path=xl/ctrlProps/ctrlProp123.xml><?xml version="1.0" encoding="utf-8"?>
<formControlPr xmlns="http://schemas.microsoft.com/office/spreadsheetml/2009/9/main" objectType="CheckBox" checked="Checked" fmlaLink="Form!$D$35" lockText="1" noThreeD="1"/>
</file>

<file path=xl/ctrlProps/ctrlProp124.xml><?xml version="1.0" encoding="utf-8"?>
<formControlPr xmlns="http://schemas.microsoft.com/office/spreadsheetml/2009/9/main" objectType="CheckBox" checked="Checked" fmlaLink="Form!$C$37" lockText="1" noThreeD="1"/>
</file>

<file path=xl/ctrlProps/ctrlProp125.xml><?xml version="1.0" encoding="utf-8"?>
<formControlPr xmlns="http://schemas.microsoft.com/office/spreadsheetml/2009/9/main" objectType="CheckBox" fmlaLink="Form!$D$37" lockText="1" noThreeD="1"/>
</file>

<file path=xl/ctrlProps/ctrlProp126.xml><?xml version="1.0" encoding="utf-8"?>
<formControlPr xmlns="http://schemas.microsoft.com/office/spreadsheetml/2009/9/main" objectType="CheckBox" fmlaLink="Form!$F$37" lockText="1" noThreeD="1"/>
</file>

<file path=xl/ctrlProps/ctrlProp127.xml><?xml version="1.0" encoding="utf-8"?>
<formControlPr xmlns="http://schemas.microsoft.com/office/spreadsheetml/2009/9/main" objectType="CheckBox" fmlaLink="Form!$E$37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fmlaLink="Form!$D$34" lockText="1" noThreeD="1"/>
</file>

<file path=xl/ctrlProps/ctrlProp13.xml><?xml version="1.0" encoding="utf-8"?>
<formControlPr xmlns="http://schemas.microsoft.com/office/spreadsheetml/2009/9/main" objectType="CheckBox" fmlaLink="Form!$D$37" lockText="1" noThreeD="1"/>
</file>

<file path=xl/ctrlProps/ctrlProp130.xml><?xml version="1.0" encoding="utf-8"?>
<formControlPr xmlns="http://schemas.microsoft.com/office/spreadsheetml/2009/9/main" objectType="CheckBox" checked="Checked" fmlaLink="Form!$D$33" lockText="1" noThreeD="1"/>
</file>

<file path=xl/ctrlProps/ctrlProp131.xml><?xml version="1.0" encoding="utf-8"?>
<formControlPr xmlns="http://schemas.microsoft.com/office/spreadsheetml/2009/9/main" objectType="CheckBox" checked="Checked" fmlaLink="Form!$D$35" lockText="1" noThreeD="1"/>
</file>

<file path=xl/ctrlProps/ctrlProp132.xml><?xml version="1.0" encoding="utf-8"?>
<formControlPr xmlns="http://schemas.microsoft.com/office/spreadsheetml/2009/9/main" objectType="CheckBox" checked="Checked" fmlaLink="Form!$C$37" lockText="1" noThreeD="1"/>
</file>

<file path=xl/ctrlProps/ctrlProp133.xml><?xml version="1.0" encoding="utf-8"?>
<formControlPr xmlns="http://schemas.microsoft.com/office/spreadsheetml/2009/9/main" objectType="CheckBox" fmlaLink="Form!$D$37" lockText="1" noThreeD="1"/>
</file>

<file path=xl/ctrlProps/ctrlProp134.xml><?xml version="1.0" encoding="utf-8"?>
<formControlPr xmlns="http://schemas.microsoft.com/office/spreadsheetml/2009/9/main" objectType="CheckBox" fmlaLink="Form!$F$37" lockText="1" noThreeD="1"/>
</file>

<file path=xl/ctrlProps/ctrlProp135.xml><?xml version="1.0" encoding="utf-8"?>
<formControlPr xmlns="http://schemas.microsoft.com/office/spreadsheetml/2009/9/main" objectType="CheckBox" fmlaLink="Form!$E$37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fmlaLink="Form!$D$34" lockText="1" noThreeD="1"/>
</file>

<file path=xl/ctrlProps/ctrlProp138.xml><?xml version="1.0" encoding="utf-8"?>
<formControlPr xmlns="http://schemas.microsoft.com/office/spreadsheetml/2009/9/main" objectType="CheckBox" checked="Checked" fmlaLink="Form!$D$33" lockText="1" noThreeD="1"/>
</file>

<file path=xl/ctrlProps/ctrlProp139.xml><?xml version="1.0" encoding="utf-8"?>
<formControlPr xmlns="http://schemas.microsoft.com/office/spreadsheetml/2009/9/main" objectType="CheckBox" checked="Checked" fmlaLink="Form!$D$35" lockText="1" noThreeD="1"/>
</file>

<file path=xl/ctrlProps/ctrlProp14.xml><?xml version="1.0" encoding="utf-8"?>
<formControlPr xmlns="http://schemas.microsoft.com/office/spreadsheetml/2009/9/main" objectType="CheckBox" fmlaLink="Form!$F$37" lockText="1" noThreeD="1"/>
</file>

<file path=xl/ctrlProps/ctrlProp140.xml><?xml version="1.0" encoding="utf-8"?>
<formControlPr xmlns="http://schemas.microsoft.com/office/spreadsheetml/2009/9/main" objectType="CheckBox" checked="Checked" fmlaLink="Form!$C$37" lockText="1" noThreeD="1"/>
</file>

<file path=xl/ctrlProps/ctrlProp141.xml><?xml version="1.0" encoding="utf-8"?>
<formControlPr xmlns="http://schemas.microsoft.com/office/spreadsheetml/2009/9/main" objectType="CheckBox" fmlaLink="Form!$D$37" lockText="1" noThreeD="1"/>
</file>

<file path=xl/ctrlProps/ctrlProp142.xml><?xml version="1.0" encoding="utf-8"?>
<formControlPr xmlns="http://schemas.microsoft.com/office/spreadsheetml/2009/9/main" objectType="CheckBox" fmlaLink="Form!$F$37" lockText="1" noThreeD="1"/>
</file>

<file path=xl/ctrlProps/ctrlProp143.xml><?xml version="1.0" encoding="utf-8"?>
<formControlPr xmlns="http://schemas.microsoft.com/office/spreadsheetml/2009/9/main" objectType="CheckBox" fmlaLink="Form!$E$37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fmlaLink="Form!$D$34" lockText="1" noThreeD="1"/>
</file>

<file path=xl/ctrlProps/ctrlProp146.xml><?xml version="1.0" encoding="utf-8"?>
<formControlPr xmlns="http://schemas.microsoft.com/office/spreadsheetml/2009/9/main" objectType="CheckBox" checked="Checked" fmlaLink="Form!$D$33" lockText="1" noThreeD="1"/>
</file>

<file path=xl/ctrlProps/ctrlProp147.xml><?xml version="1.0" encoding="utf-8"?>
<formControlPr xmlns="http://schemas.microsoft.com/office/spreadsheetml/2009/9/main" objectType="CheckBox" checked="Checked" fmlaLink="Form!$D$35" lockText="1" noThreeD="1"/>
</file>

<file path=xl/ctrlProps/ctrlProp148.xml><?xml version="1.0" encoding="utf-8"?>
<formControlPr xmlns="http://schemas.microsoft.com/office/spreadsheetml/2009/9/main" objectType="CheckBox" checked="Checked" fmlaLink="Form!$C$37" lockText="1" noThreeD="1"/>
</file>

<file path=xl/ctrlProps/ctrlProp149.xml><?xml version="1.0" encoding="utf-8"?>
<formControlPr xmlns="http://schemas.microsoft.com/office/spreadsheetml/2009/9/main" objectType="CheckBox" fmlaLink="Form!$D$37" lockText="1" noThreeD="1"/>
</file>

<file path=xl/ctrlProps/ctrlProp15.xml><?xml version="1.0" encoding="utf-8"?>
<formControlPr xmlns="http://schemas.microsoft.com/office/spreadsheetml/2009/9/main" objectType="CheckBox" fmlaLink="Form!$E$37" lockText="1" noThreeD="1"/>
</file>

<file path=xl/ctrlProps/ctrlProp150.xml><?xml version="1.0" encoding="utf-8"?>
<formControlPr xmlns="http://schemas.microsoft.com/office/spreadsheetml/2009/9/main" objectType="CheckBox" fmlaLink="Form!$F$37" lockText="1" noThreeD="1"/>
</file>

<file path=xl/ctrlProps/ctrlProp151.xml><?xml version="1.0" encoding="utf-8"?>
<formControlPr xmlns="http://schemas.microsoft.com/office/spreadsheetml/2009/9/main" objectType="CheckBox" fmlaLink="Form!$E$37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fmlaLink="Form!$D$34" lockText="1" noThreeD="1"/>
</file>

<file path=xl/ctrlProps/ctrlProp154.xml><?xml version="1.0" encoding="utf-8"?>
<formControlPr xmlns="http://schemas.microsoft.com/office/spreadsheetml/2009/9/main" objectType="CheckBox" checked="Checked" fmlaLink="Form!$D$33" lockText="1" noThreeD="1"/>
</file>

<file path=xl/ctrlProps/ctrlProp155.xml><?xml version="1.0" encoding="utf-8"?>
<formControlPr xmlns="http://schemas.microsoft.com/office/spreadsheetml/2009/9/main" objectType="CheckBox" checked="Checked" fmlaLink="Form!$D$35" lockText="1" noThreeD="1"/>
</file>

<file path=xl/ctrlProps/ctrlProp156.xml><?xml version="1.0" encoding="utf-8"?>
<formControlPr xmlns="http://schemas.microsoft.com/office/spreadsheetml/2009/9/main" objectType="CheckBox" checked="Checked" fmlaLink="Form!$C$37" lockText="1" noThreeD="1"/>
</file>

<file path=xl/ctrlProps/ctrlProp157.xml><?xml version="1.0" encoding="utf-8"?>
<formControlPr xmlns="http://schemas.microsoft.com/office/spreadsheetml/2009/9/main" objectType="CheckBox" fmlaLink="Form!$D$37" lockText="1" noThreeD="1"/>
</file>

<file path=xl/ctrlProps/ctrlProp158.xml><?xml version="1.0" encoding="utf-8"?>
<formControlPr xmlns="http://schemas.microsoft.com/office/spreadsheetml/2009/9/main" objectType="CheckBox" fmlaLink="Form!$F$37" lockText="1" noThreeD="1"/>
</file>

<file path=xl/ctrlProps/ctrlProp159.xml><?xml version="1.0" encoding="utf-8"?>
<formControlPr xmlns="http://schemas.microsoft.com/office/spreadsheetml/2009/9/main" objectType="CheckBox" fmlaLink="Form!$E$37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fmlaLink="Form!$D$34" lockText="1" noThreeD="1"/>
</file>

<file path=xl/ctrlProps/ctrlProp18.xml><?xml version="1.0" encoding="utf-8"?>
<formControlPr xmlns="http://schemas.microsoft.com/office/spreadsheetml/2009/9/main" objectType="CheckBox" checked="Checked" fmlaLink="Form!$D$33" lockText="1" noThreeD="1"/>
</file>

<file path=xl/ctrlProps/ctrlProp19.xml><?xml version="1.0" encoding="utf-8"?>
<formControlPr xmlns="http://schemas.microsoft.com/office/spreadsheetml/2009/9/main" objectType="CheckBox" checked="Checked" fmlaLink="Form!$D$35" lockText="1" noThreeD="1"/>
</file>

<file path=xl/ctrlProps/ctrlProp2.xml><?xml version="1.0" encoding="utf-8"?>
<formControlPr xmlns="http://schemas.microsoft.com/office/spreadsheetml/2009/9/main" objectType="CheckBox" checked="Checked" fmlaLink="Form!$D$33" lockText="1" noThreeD="1"/>
</file>

<file path=xl/ctrlProps/ctrlProp20.xml><?xml version="1.0" encoding="utf-8"?>
<formControlPr xmlns="http://schemas.microsoft.com/office/spreadsheetml/2009/9/main" objectType="CheckBox" checked="Checked" fmlaLink="Form!$C$37" lockText="1" noThreeD="1"/>
</file>

<file path=xl/ctrlProps/ctrlProp21.xml><?xml version="1.0" encoding="utf-8"?>
<formControlPr xmlns="http://schemas.microsoft.com/office/spreadsheetml/2009/9/main" objectType="CheckBox" fmlaLink="Form!$D$37" lockText="1" noThreeD="1"/>
</file>

<file path=xl/ctrlProps/ctrlProp22.xml><?xml version="1.0" encoding="utf-8"?>
<formControlPr xmlns="http://schemas.microsoft.com/office/spreadsheetml/2009/9/main" objectType="CheckBox" fmlaLink="Form!$F$37" lockText="1" noThreeD="1"/>
</file>

<file path=xl/ctrlProps/ctrlProp23.xml><?xml version="1.0" encoding="utf-8"?>
<formControlPr xmlns="http://schemas.microsoft.com/office/spreadsheetml/2009/9/main" objectType="CheckBox" fmlaLink="Form!$E$3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fmlaLink="Form!$D$34" lockText="1" noThreeD="1"/>
</file>

<file path=xl/ctrlProps/ctrlProp26.xml><?xml version="1.0" encoding="utf-8"?>
<formControlPr xmlns="http://schemas.microsoft.com/office/spreadsheetml/2009/9/main" objectType="CheckBox" checked="Checked" fmlaLink="Form!$D$33" lockText="1" noThreeD="1"/>
</file>

<file path=xl/ctrlProps/ctrlProp27.xml><?xml version="1.0" encoding="utf-8"?>
<formControlPr xmlns="http://schemas.microsoft.com/office/spreadsheetml/2009/9/main" objectType="CheckBox" checked="Checked" fmlaLink="Form!$D$35" lockText="1" noThreeD="1"/>
</file>

<file path=xl/ctrlProps/ctrlProp28.xml><?xml version="1.0" encoding="utf-8"?>
<formControlPr xmlns="http://schemas.microsoft.com/office/spreadsheetml/2009/9/main" objectType="CheckBox" checked="Checked" fmlaLink="Form!$C$37" lockText="1" noThreeD="1"/>
</file>

<file path=xl/ctrlProps/ctrlProp29.xml><?xml version="1.0" encoding="utf-8"?>
<formControlPr xmlns="http://schemas.microsoft.com/office/spreadsheetml/2009/9/main" objectType="CheckBox" fmlaLink="Form!$D$37" lockText="1" noThreeD="1"/>
</file>

<file path=xl/ctrlProps/ctrlProp3.xml><?xml version="1.0" encoding="utf-8"?>
<formControlPr xmlns="http://schemas.microsoft.com/office/spreadsheetml/2009/9/main" objectType="CheckBox" checked="Checked" fmlaLink="Form!$D$35" lockText="1" noThreeD="1"/>
</file>

<file path=xl/ctrlProps/ctrlProp30.xml><?xml version="1.0" encoding="utf-8"?>
<formControlPr xmlns="http://schemas.microsoft.com/office/spreadsheetml/2009/9/main" objectType="CheckBox" fmlaLink="Form!$F$37" lockText="1" noThreeD="1"/>
</file>

<file path=xl/ctrlProps/ctrlProp31.xml><?xml version="1.0" encoding="utf-8"?>
<formControlPr xmlns="http://schemas.microsoft.com/office/spreadsheetml/2009/9/main" objectType="CheckBox" fmlaLink="Form!$E$3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fmlaLink="Form!$D$34" lockText="1" noThreeD="1"/>
</file>

<file path=xl/ctrlProps/ctrlProp34.xml><?xml version="1.0" encoding="utf-8"?>
<formControlPr xmlns="http://schemas.microsoft.com/office/spreadsheetml/2009/9/main" objectType="CheckBox" checked="Checked" fmlaLink="Form!$D$33" lockText="1" noThreeD="1"/>
</file>

<file path=xl/ctrlProps/ctrlProp35.xml><?xml version="1.0" encoding="utf-8"?>
<formControlPr xmlns="http://schemas.microsoft.com/office/spreadsheetml/2009/9/main" objectType="CheckBox" checked="Checked" fmlaLink="Form!$D$35" lockText="1" noThreeD="1"/>
</file>

<file path=xl/ctrlProps/ctrlProp36.xml><?xml version="1.0" encoding="utf-8"?>
<formControlPr xmlns="http://schemas.microsoft.com/office/spreadsheetml/2009/9/main" objectType="CheckBox" checked="Checked" fmlaLink="Form!$C$37" lockText="1" noThreeD="1"/>
</file>

<file path=xl/ctrlProps/ctrlProp37.xml><?xml version="1.0" encoding="utf-8"?>
<formControlPr xmlns="http://schemas.microsoft.com/office/spreadsheetml/2009/9/main" objectType="CheckBox" fmlaLink="Form!$D$37" lockText="1" noThreeD="1"/>
</file>

<file path=xl/ctrlProps/ctrlProp38.xml><?xml version="1.0" encoding="utf-8"?>
<formControlPr xmlns="http://schemas.microsoft.com/office/spreadsheetml/2009/9/main" objectType="CheckBox" fmlaLink="Form!$F$37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checked="Checked" fmlaLink="Form!$C$37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fmlaLink="Form!$D$34" lockText="1" noThreeD="1"/>
</file>

<file path=xl/ctrlProps/ctrlProp42.xml><?xml version="1.0" encoding="utf-8"?>
<formControlPr xmlns="http://schemas.microsoft.com/office/spreadsheetml/2009/9/main" objectType="CheckBox" checked="Checked" fmlaLink="Form!$D$33" lockText="1" noThreeD="1"/>
</file>

<file path=xl/ctrlProps/ctrlProp43.xml><?xml version="1.0" encoding="utf-8"?>
<formControlPr xmlns="http://schemas.microsoft.com/office/spreadsheetml/2009/9/main" objectType="CheckBox" checked="Checked" fmlaLink="Form!$D$35" lockText="1" noThreeD="1"/>
</file>

<file path=xl/ctrlProps/ctrlProp44.xml><?xml version="1.0" encoding="utf-8"?>
<formControlPr xmlns="http://schemas.microsoft.com/office/spreadsheetml/2009/9/main" objectType="CheckBox" checked="Checked" fmlaLink="Form!$C$37" lockText="1" noThreeD="1"/>
</file>

<file path=xl/ctrlProps/ctrlProp45.xml><?xml version="1.0" encoding="utf-8"?>
<formControlPr xmlns="http://schemas.microsoft.com/office/spreadsheetml/2009/9/main" objectType="CheckBox" fmlaLink="Form!$D$37" lockText="1" noThreeD="1"/>
</file>

<file path=xl/ctrlProps/ctrlProp46.xml><?xml version="1.0" encoding="utf-8"?>
<formControlPr xmlns="http://schemas.microsoft.com/office/spreadsheetml/2009/9/main" objectType="CheckBox" fmlaLink="Form!$F$37" lockText="1" noThreeD="1"/>
</file>

<file path=xl/ctrlProps/ctrlProp47.xml><?xml version="1.0" encoding="utf-8"?>
<formControlPr xmlns="http://schemas.microsoft.com/office/spreadsheetml/2009/9/main" objectType="CheckBox" fmlaLink="Form!$E$37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fmlaLink="Form!$D$34" lockText="1" noThreeD="1"/>
</file>

<file path=xl/ctrlProps/ctrlProp5.xml><?xml version="1.0" encoding="utf-8"?>
<formControlPr xmlns="http://schemas.microsoft.com/office/spreadsheetml/2009/9/main" objectType="CheckBox" fmlaLink="Form!$D$37" lockText="1" noThreeD="1"/>
</file>

<file path=xl/ctrlProps/ctrlProp50.xml><?xml version="1.0" encoding="utf-8"?>
<formControlPr xmlns="http://schemas.microsoft.com/office/spreadsheetml/2009/9/main" objectType="CheckBox" checked="Checked" fmlaLink="Form!$D$33" lockText="1" noThreeD="1"/>
</file>

<file path=xl/ctrlProps/ctrlProp51.xml><?xml version="1.0" encoding="utf-8"?>
<formControlPr xmlns="http://schemas.microsoft.com/office/spreadsheetml/2009/9/main" objectType="CheckBox" checked="Checked" fmlaLink="Form!$D$35" lockText="1" noThreeD="1"/>
</file>

<file path=xl/ctrlProps/ctrlProp52.xml><?xml version="1.0" encoding="utf-8"?>
<formControlPr xmlns="http://schemas.microsoft.com/office/spreadsheetml/2009/9/main" objectType="CheckBox" checked="Checked" fmlaLink="Form!$C$37" lockText="1" noThreeD="1"/>
</file>

<file path=xl/ctrlProps/ctrlProp53.xml><?xml version="1.0" encoding="utf-8"?>
<formControlPr xmlns="http://schemas.microsoft.com/office/spreadsheetml/2009/9/main" objectType="CheckBox" fmlaLink="Form!$D$37" lockText="1" noThreeD="1"/>
</file>

<file path=xl/ctrlProps/ctrlProp54.xml><?xml version="1.0" encoding="utf-8"?>
<formControlPr xmlns="http://schemas.microsoft.com/office/spreadsheetml/2009/9/main" objectType="CheckBox" fmlaLink="Form!$F$37" lockText="1" noThreeD="1"/>
</file>

<file path=xl/ctrlProps/ctrlProp55.xml><?xml version="1.0" encoding="utf-8"?>
<formControlPr xmlns="http://schemas.microsoft.com/office/spreadsheetml/2009/9/main" objectType="CheckBox" fmlaLink="Form!$E$3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fmlaLink="Form!$D$34" lockText="1" noThreeD="1"/>
</file>

<file path=xl/ctrlProps/ctrlProp58.xml><?xml version="1.0" encoding="utf-8"?>
<formControlPr xmlns="http://schemas.microsoft.com/office/spreadsheetml/2009/9/main" objectType="CheckBox" checked="Checked" fmlaLink="Form!$D$33" lockText="1" noThreeD="1"/>
</file>

<file path=xl/ctrlProps/ctrlProp59.xml><?xml version="1.0" encoding="utf-8"?>
<formControlPr xmlns="http://schemas.microsoft.com/office/spreadsheetml/2009/9/main" objectType="CheckBox" checked="Checked" fmlaLink="Form!$D$35" lockText="1" noThreeD="1"/>
</file>

<file path=xl/ctrlProps/ctrlProp6.xml><?xml version="1.0" encoding="utf-8"?>
<formControlPr xmlns="http://schemas.microsoft.com/office/spreadsheetml/2009/9/main" objectType="CheckBox" fmlaLink="Form!$F$37" lockText="1" noThreeD="1"/>
</file>

<file path=xl/ctrlProps/ctrlProp60.xml><?xml version="1.0" encoding="utf-8"?>
<formControlPr xmlns="http://schemas.microsoft.com/office/spreadsheetml/2009/9/main" objectType="CheckBox" checked="Checked" fmlaLink="Form!$C$37" lockText="1" noThreeD="1"/>
</file>

<file path=xl/ctrlProps/ctrlProp61.xml><?xml version="1.0" encoding="utf-8"?>
<formControlPr xmlns="http://schemas.microsoft.com/office/spreadsheetml/2009/9/main" objectType="CheckBox" fmlaLink="Form!$D$37" lockText="1" noThreeD="1"/>
</file>

<file path=xl/ctrlProps/ctrlProp62.xml><?xml version="1.0" encoding="utf-8"?>
<formControlPr xmlns="http://schemas.microsoft.com/office/spreadsheetml/2009/9/main" objectType="CheckBox" fmlaLink="Form!$F$37" lockText="1" noThreeD="1"/>
</file>

<file path=xl/ctrlProps/ctrlProp63.xml><?xml version="1.0" encoding="utf-8"?>
<formControlPr xmlns="http://schemas.microsoft.com/office/spreadsheetml/2009/9/main" objectType="CheckBox" fmlaLink="Form!$E$37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fmlaLink="Form!$D$34" lockText="1" noThreeD="1"/>
</file>

<file path=xl/ctrlProps/ctrlProp66.xml><?xml version="1.0" encoding="utf-8"?>
<formControlPr xmlns="http://schemas.microsoft.com/office/spreadsheetml/2009/9/main" objectType="CheckBox" checked="Checked" fmlaLink="Form!$D$33" lockText="1" noThreeD="1"/>
</file>

<file path=xl/ctrlProps/ctrlProp67.xml><?xml version="1.0" encoding="utf-8"?>
<formControlPr xmlns="http://schemas.microsoft.com/office/spreadsheetml/2009/9/main" objectType="CheckBox" checked="Checked" fmlaLink="Form!$D$35" lockText="1" noThreeD="1"/>
</file>

<file path=xl/ctrlProps/ctrlProp68.xml><?xml version="1.0" encoding="utf-8"?>
<formControlPr xmlns="http://schemas.microsoft.com/office/spreadsheetml/2009/9/main" objectType="CheckBox" checked="Checked" fmlaLink="Form!$C$37" lockText="1" noThreeD="1"/>
</file>

<file path=xl/ctrlProps/ctrlProp69.xml><?xml version="1.0" encoding="utf-8"?>
<formControlPr xmlns="http://schemas.microsoft.com/office/spreadsheetml/2009/9/main" objectType="CheckBox" fmlaLink="Form!$D$37" lockText="1" noThreeD="1"/>
</file>

<file path=xl/ctrlProps/ctrlProp7.xml><?xml version="1.0" encoding="utf-8"?>
<formControlPr xmlns="http://schemas.microsoft.com/office/spreadsheetml/2009/9/main" objectType="CheckBox" fmlaLink="Form!$E$37" lockText="1" noThreeD="1"/>
</file>

<file path=xl/ctrlProps/ctrlProp70.xml><?xml version="1.0" encoding="utf-8"?>
<formControlPr xmlns="http://schemas.microsoft.com/office/spreadsheetml/2009/9/main" objectType="CheckBox" fmlaLink="Form!$F$37" lockText="1" noThreeD="1"/>
</file>

<file path=xl/ctrlProps/ctrlProp71.xml><?xml version="1.0" encoding="utf-8"?>
<formControlPr xmlns="http://schemas.microsoft.com/office/spreadsheetml/2009/9/main" objectType="CheckBox" fmlaLink="Form!$E$37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fmlaLink="Form!$D$34" lockText="1" noThreeD="1"/>
</file>

<file path=xl/ctrlProps/ctrlProp74.xml><?xml version="1.0" encoding="utf-8"?>
<formControlPr xmlns="http://schemas.microsoft.com/office/spreadsheetml/2009/9/main" objectType="CheckBox" checked="Checked" fmlaLink="Form!$D$33" lockText="1" noThreeD="1"/>
</file>

<file path=xl/ctrlProps/ctrlProp75.xml><?xml version="1.0" encoding="utf-8"?>
<formControlPr xmlns="http://schemas.microsoft.com/office/spreadsheetml/2009/9/main" objectType="CheckBox" checked="Checked" fmlaLink="Form!$D$35" lockText="1" noThreeD="1"/>
</file>

<file path=xl/ctrlProps/ctrlProp76.xml><?xml version="1.0" encoding="utf-8"?>
<formControlPr xmlns="http://schemas.microsoft.com/office/spreadsheetml/2009/9/main" objectType="CheckBox" checked="Checked" fmlaLink="Form!$C$37" lockText="1" noThreeD="1"/>
</file>

<file path=xl/ctrlProps/ctrlProp77.xml><?xml version="1.0" encoding="utf-8"?>
<formControlPr xmlns="http://schemas.microsoft.com/office/spreadsheetml/2009/9/main" objectType="CheckBox" fmlaLink="Form!$D$37" lockText="1" noThreeD="1"/>
</file>

<file path=xl/ctrlProps/ctrlProp78.xml><?xml version="1.0" encoding="utf-8"?>
<formControlPr xmlns="http://schemas.microsoft.com/office/spreadsheetml/2009/9/main" objectType="CheckBox" fmlaLink="Form!$F$37" lockText="1" noThreeD="1"/>
</file>

<file path=xl/ctrlProps/ctrlProp79.xml><?xml version="1.0" encoding="utf-8"?>
<formControlPr xmlns="http://schemas.microsoft.com/office/spreadsheetml/2009/9/main" objectType="CheckBox" fmlaLink="Form!$E$37" lockText="1" noThreeD="1"/>
</file>

<file path=xl/ctrlProps/ctrlProp8.xml><?xml version="1.0" encoding="utf-8"?>
<formControlPr xmlns="http://schemas.microsoft.com/office/spreadsheetml/2009/9/main" objectType="CheckBox" fmlaLink="Form!C3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fmlaLink="Form!$D$34" lockText="1" noThreeD="1"/>
</file>

<file path=xl/ctrlProps/ctrlProp82.xml><?xml version="1.0" encoding="utf-8"?>
<formControlPr xmlns="http://schemas.microsoft.com/office/spreadsheetml/2009/9/main" objectType="CheckBox" checked="Checked" fmlaLink="Form!$D$33" lockText="1" noThreeD="1"/>
</file>

<file path=xl/ctrlProps/ctrlProp83.xml><?xml version="1.0" encoding="utf-8"?>
<formControlPr xmlns="http://schemas.microsoft.com/office/spreadsheetml/2009/9/main" objectType="CheckBox" checked="Checked" fmlaLink="Form!$D$35" lockText="1" noThreeD="1"/>
</file>

<file path=xl/ctrlProps/ctrlProp84.xml><?xml version="1.0" encoding="utf-8"?>
<formControlPr xmlns="http://schemas.microsoft.com/office/spreadsheetml/2009/9/main" objectType="CheckBox" checked="Checked" fmlaLink="Form!$C$37" lockText="1" noThreeD="1"/>
</file>

<file path=xl/ctrlProps/ctrlProp85.xml><?xml version="1.0" encoding="utf-8"?>
<formControlPr xmlns="http://schemas.microsoft.com/office/spreadsheetml/2009/9/main" objectType="CheckBox" fmlaLink="Form!$D$37" lockText="1" noThreeD="1"/>
</file>

<file path=xl/ctrlProps/ctrlProp86.xml><?xml version="1.0" encoding="utf-8"?>
<formControlPr xmlns="http://schemas.microsoft.com/office/spreadsheetml/2009/9/main" objectType="CheckBox" fmlaLink="Form!$F$37" lockText="1" noThreeD="1"/>
</file>

<file path=xl/ctrlProps/ctrlProp87.xml><?xml version="1.0" encoding="utf-8"?>
<formControlPr xmlns="http://schemas.microsoft.com/office/spreadsheetml/2009/9/main" objectType="CheckBox" fmlaLink="Form!$E$37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fmlaLink="Form!$D$34" lockText="1" noThreeD="1"/>
</file>

<file path=xl/ctrlProps/ctrlProp9.xml><?xml version="1.0" encoding="utf-8"?>
<formControlPr xmlns="http://schemas.microsoft.com/office/spreadsheetml/2009/9/main" objectType="CheckBox" checked="Checked" fmlaLink="Form!$D$34" lockText="1" noThreeD="1"/>
</file>

<file path=xl/ctrlProps/ctrlProp90.xml><?xml version="1.0" encoding="utf-8"?>
<formControlPr xmlns="http://schemas.microsoft.com/office/spreadsheetml/2009/9/main" objectType="CheckBox" checked="Checked" fmlaLink="Form!$D$33" lockText="1" noThreeD="1"/>
</file>

<file path=xl/ctrlProps/ctrlProp91.xml><?xml version="1.0" encoding="utf-8"?>
<formControlPr xmlns="http://schemas.microsoft.com/office/spreadsheetml/2009/9/main" objectType="CheckBox" checked="Checked" fmlaLink="Form!$D$35" lockText="1" noThreeD="1"/>
</file>

<file path=xl/ctrlProps/ctrlProp92.xml><?xml version="1.0" encoding="utf-8"?>
<formControlPr xmlns="http://schemas.microsoft.com/office/spreadsheetml/2009/9/main" objectType="CheckBox" checked="Checked" fmlaLink="Form!$C$37" lockText="1" noThreeD="1"/>
</file>

<file path=xl/ctrlProps/ctrlProp93.xml><?xml version="1.0" encoding="utf-8"?>
<formControlPr xmlns="http://schemas.microsoft.com/office/spreadsheetml/2009/9/main" objectType="CheckBox" fmlaLink="Form!$D$37" lockText="1" noThreeD="1"/>
</file>

<file path=xl/ctrlProps/ctrlProp94.xml><?xml version="1.0" encoding="utf-8"?>
<formControlPr xmlns="http://schemas.microsoft.com/office/spreadsheetml/2009/9/main" objectType="CheckBox" fmlaLink="Form!$F$37" lockText="1" noThreeD="1"/>
</file>

<file path=xl/ctrlProps/ctrlProp95.xml><?xml version="1.0" encoding="utf-8"?>
<formControlPr xmlns="http://schemas.microsoft.com/office/spreadsheetml/2009/9/main" objectType="CheckBox" fmlaLink="Form!$E$37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fmlaLink="Form!$D$34" lockText="1" noThreeD="1"/>
</file>

<file path=xl/ctrlProps/ctrlProp98.xml><?xml version="1.0" encoding="utf-8"?>
<formControlPr xmlns="http://schemas.microsoft.com/office/spreadsheetml/2009/9/main" objectType="CheckBox" checked="Checked" fmlaLink="Form!$D$33" lockText="1" noThreeD="1"/>
</file>

<file path=xl/ctrlProps/ctrlProp99.xml><?xml version="1.0" encoding="utf-8"?>
<formControlPr xmlns="http://schemas.microsoft.com/office/spreadsheetml/2009/9/main" objectType="CheckBox" checked="Checked" fmlaLink="Form!$D$3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8" y="910738"/>
              <a:chExt cx="2086577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8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3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11.846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61.864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50.018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1441" name="Check Box 1" hidden="1">
                <a:extLst>
                  <a:ext uri="{63B3BB69-23CF-44E3-9099-C40C66FF867C}">
                    <a14:compatExt spid="_x0000_s61441"/>
                  </a:ext>
                  <a:ext uri="{FF2B5EF4-FFF2-40B4-BE49-F238E27FC236}">
                    <a16:creationId xmlns:a16="http://schemas.microsoft.com/office/drawing/2014/main" id="{00000000-0008-0000-0A00-000001F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2" name="Check Box 2" hidden="1">
                <a:extLst>
                  <a:ext uri="{63B3BB69-23CF-44E3-9099-C40C66FF867C}">
                    <a14:compatExt spid="_x0000_s61442"/>
                  </a:ext>
                  <a:ext uri="{FF2B5EF4-FFF2-40B4-BE49-F238E27FC236}">
                    <a16:creationId xmlns:a16="http://schemas.microsoft.com/office/drawing/2014/main" id="{00000000-0008-0000-0A00-000002F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3" name="Check Box 3" hidden="1">
                <a:extLst>
                  <a:ext uri="{63B3BB69-23CF-44E3-9099-C40C66FF867C}">
                    <a14:compatExt spid="_x0000_s61443"/>
                  </a:ext>
                  <a:ext uri="{FF2B5EF4-FFF2-40B4-BE49-F238E27FC236}">
                    <a16:creationId xmlns:a16="http://schemas.microsoft.com/office/drawing/2014/main" id="{00000000-0008-0000-0A00-000003F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7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FF24B6-EED9-4149-A3D1-54A309C336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7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34E2F50-6A43-49BD-8A6F-C746D6CB9E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11.836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7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6C917E-FD6E-4A97-AC55-5F1384DB711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41AC18-3036-4BF5-9499-A65EA8040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50.029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2465" name="Check Box 1" hidden="1">
                <a:extLst>
                  <a:ext uri="{63B3BB69-23CF-44E3-9099-C40C66FF867C}">
                    <a14:compatExt spid="_x0000_s62465"/>
                  </a:ext>
                  <a:ext uri="{FF2B5EF4-FFF2-40B4-BE49-F238E27FC236}">
                    <a16:creationId xmlns:a16="http://schemas.microsoft.com/office/drawing/2014/main" id="{00000000-0008-0000-0B00-000001F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6" name="Check Box 2" hidden="1">
                <a:extLst>
                  <a:ext uri="{63B3BB69-23CF-44E3-9099-C40C66FF867C}">
                    <a14:compatExt spid="_x0000_s62466"/>
                  </a:ext>
                  <a:ext uri="{FF2B5EF4-FFF2-40B4-BE49-F238E27FC236}">
                    <a16:creationId xmlns:a16="http://schemas.microsoft.com/office/drawing/2014/main" id="{00000000-0008-0000-0B00-000002F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7" name="Check Box 3" hidden="1">
                <a:extLst>
                  <a:ext uri="{63B3BB69-23CF-44E3-9099-C40C66FF867C}">
                    <a14:compatExt spid="_x0000_s62467"/>
                  </a:ext>
                  <a:ext uri="{FF2B5EF4-FFF2-40B4-BE49-F238E27FC236}">
                    <a16:creationId xmlns:a16="http://schemas.microsoft.com/office/drawing/2014/main" id="{00000000-0008-0000-0B00-000003F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8">
      <xdr:nvSpPr>
        <xdr:cNvPr id="9" name="Text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7DC0B-D6A9-4BD3-96B0-803AF20ED51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8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64F5C0B-F671-4DAC-90DC-B39120087DB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8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02672C-1CD0-4FA8-A180-9F6C08E77A1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61.789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8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53523-05C8-4C5C-8E42-2A8C5FABA8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50.027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3489" name="Check Box 1" hidden="1">
                <a:extLst>
                  <a:ext uri="{63B3BB69-23CF-44E3-9099-C40C66FF867C}">
                    <a14:compatExt spid="_x0000_s63489"/>
                  </a:ext>
                  <a:ext uri="{FF2B5EF4-FFF2-40B4-BE49-F238E27FC236}">
                    <a16:creationId xmlns:a16="http://schemas.microsoft.com/office/drawing/2014/main" id="{00000000-0008-0000-0C00-000001F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0" name="Check Box 2" hidden="1">
                <a:extLst>
                  <a:ext uri="{63B3BB69-23CF-44E3-9099-C40C66FF867C}">
                    <a14:compatExt spid="_x0000_s63490"/>
                  </a:ext>
                  <a:ext uri="{FF2B5EF4-FFF2-40B4-BE49-F238E27FC236}">
                    <a16:creationId xmlns:a16="http://schemas.microsoft.com/office/drawing/2014/main" id="{00000000-0008-0000-0C00-000002F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1" name="Check Box 3" hidden="1">
                <a:extLst>
                  <a:ext uri="{63B3BB69-23CF-44E3-9099-C40C66FF867C}">
                    <a14:compatExt spid="_x0000_s63491"/>
                  </a:ext>
                  <a:ext uri="{FF2B5EF4-FFF2-40B4-BE49-F238E27FC236}">
                    <a16:creationId xmlns:a16="http://schemas.microsoft.com/office/drawing/2014/main" id="{00000000-0008-0000-0C00-000003F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9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84F4-13E3-4A8B-9816-E9136663A9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9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F04B4E-D425-415E-9CA7-0C421318888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11.775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9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D26E415-CD16-4D09-9BC5-9D3728EA0BD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A7FD36-4F5A-44F2-ACEA-18237262EF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50.053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C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C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C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C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C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4513" name="Check Box 1" hidden="1">
                <a:extLst>
                  <a:ext uri="{63B3BB69-23CF-44E3-9099-C40C66FF867C}">
                    <a14:compatExt spid="_x0000_s64513"/>
                  </a:ext>
                  <a:ext uri="{FF2B5EF4-FFF2-40B4-BE49-F238E27FC236}">
                    <a16:creationId xmlns:a16="http://schemas.microsoft.com/office/drawing/2014/main" id="{00000000-0008-0000-0D00-000001F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4" name="Check Box 2" hidden="1">
                <a:extLst>
                  <a:ext uri="{63B3BB69-23CF-44E3-9099-C40C66FF867C}">
                    <a14:compatExt spid="_x0000_s64514"/>
                  </a:ext>
                  <a:ext uri="{FF2B5EF4-FFF2-40B4-BE49-F238E27FC236}">
                    <a16:creationId xmlns:a16="http://schemas.microsoft.com/office/drawing/2014/main" id="{00000000-0008-0000-0D00-000002F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5" name="Check Box 3" hidden="1">
                <a:extLst>
                  <a:ext uri="{63B3BB69-23CF-44E3-9099-C40C66FF867C}">
                    <a14:compatExt spid="_x0000_s64515"/>
                  </a:ext>
                  <a:ext uri="{FF2B5EF4-FFF2-40B4-BE49-F238E27FC236}">
                    <a16:creationId xmlns:a16="http://schemas.microsoft.com/office/drawing/2014/main" id="{00000000-0008-0000-0D00-000003F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0">
      <xdr:nvSpPr>
        <xdr:cNvPr id="9" name="Text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762E16-2572-4F26-98F7-766F0BE09F6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0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225506-F5D7-4C5A-9EFB-2AEA2F9C7B9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0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9E3B57-4D07-467C-9FC8-52AC27FED27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0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5D390BE-22F8-4D77-91E3-C2460A1B7E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50.039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D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D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D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D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D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5537" name="Check Box 1" hidden="1">
                <a:extLst>
                  <a:ext uri="{63B3BB69-23CF-44E3-9099-C40C66FF867C}">
                    <a14:compatExt spid="_x0000_s65537"/>
                  </a:ext>
                  <a:ext uri="{FF2B5EF4-FFF2-40B4-BE49-F238E27FC236}">
                    <a16:creationId xmlns:a16="http://schemas.microsoft.com/office/drawing/2014/main" id="{00000000-0008-0000-0E00-0000010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8" name="Check Box 2" hidden="1">
                <a:extLst>
                  <a:ext uri="{63B3BB69-23CF-44E3-9099-C40C66FF867C}">
                    <a14:compatExt spid="_x0000_s65538"/>
                  </a:ext>
                  <a:ext uri="{FF2B5EF4-FFF2-40B4-BE49-F238E27FC236}">
                    <a16:creationId xmlns:a16="http://schemas.microsoft.com/office/drawing/2014/main" id="{00000000-0008-0000-0E00-0000020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9" name="Check Box 3" hidden="1">
                <a:extLst>
                  <a:ext uri="{63B3BB69-23CF-44E3-9099-C40C66FF867C}">
                    <a14:compatExt spid="_x0000_s65539"/>
                  </a:ext>
                  <a:ext uri="{FF2B5EF4-FFF2-40B4-BE49-F238E27FC236}">
                    <a16:creationId xmlns:a16="http://schemas.microsoft.com/office/drawing/2014/main" id="{00000000-0008-0000-0E00-0000030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1">
      <xdr:nvSpPr>
        <xdr:cNvPr id="9" name="Text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A68DEB-1A6B-4A30-823B-4A74BF2C009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1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AACFD99-BB17-45BF-9F9B-5183255222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1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DAD3786-7329-497D-9852-5CEDE036C81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1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F88658-8E73-4CD5-B365-050F28A820D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50.037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00000000-0008-0000-0E00-00000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00000000-0008-0000-0E00-00000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00000000-0008-0000-0E00-00000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00000000-0008-0000-0E00-00000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E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763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1885949" y="981075"/>
          <a:ext cx="14763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6561" name="Check Box 1" hidden="1">
                <a:extLst>
                  <a:ext uri="{63B3BB69-23CF-44E3-9099-C40C66FF867C}">
                    <a14:compatExt spid="_x0000_s66561"/>
                  </a:ext>
                  <a:ext uri="{FF2B5EF4-FFF2-40B4-BE49-F238E27FC236}">
                    <a16:creationId xmlns:a16="http://schemas.microsoft.com/office/drawing/2014/main" id="{00000000-0008-0000-0F00-0000010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2" name="Check Box 2" hidden="1">
                <a:extLst>
                  <a:ext uri="{63B3BB69-23CF-44E3-9099-C40C66FF867C}">
                    <a14:compatExt spid="_x0000_s66562"/>
                  </a:ext>
                  <a:ext uri="{FF2B5EF4-FFF2-40B4-BE49-F238E27FC236}">
                    <a16:creationId xmlns:a16="http://schemas.microsoft.com/office/drawing/2014/main" id="{00000000-0008-0000-0F00-0000020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3" name="Check Box 3" hidden="1">
                <a:extLst>
                  <a:ext uri="{63B3BB69-23CF-44E3-9099-C40C66FF867C}">
                    <a14:compatExt spid="_x0000_s66563"/>
                  </a:ext>
                  <a:ext uri="{FF2B5EF4-FFF2-40B4-BE49-F238E27FC236}">
                    <a16:creationId xmlns:a16="http://schemas.microsoft.com/office/drawing/2014/main" id="{00000000-0008-0000-0F00-0000030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2">
      <xdr:nvSpPr>
        <xdr:cNvPr id="9" name="Text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B52AE7-FD54-4709-8D40-8CE0CAC6AA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2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46D727-EC40-47FA-B89D-22773C3EE3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2">
      <xdr:nvSpPr>
        <xdr:cNvPr id="11" name="TextBox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3E2BA9-7F87-4F61-A498-BE8B3B54F3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2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DF0E9A-8AD7-442C-B14E-8514A60D34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F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F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F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F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F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7585" name="Check Box 1" hidden="1">
                <a:extLst>
                  <a:ext uri="{63B3BB69-23CF-44E3-9099-C40C66FF867C}">
                    <a14:compatExt spid="_x0000_s67585"/>
                  </a:ext>
                  <a:ext uri="{FF2B5EF4-FFF2-40B4-BE49-F238E27FC236}">
                    <a16:creationId xmlns:a16="http://schemas.microsoft.com/office/drawing/2014/main" id="{00000000-0008-0000-1000-0000010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6" name="Check Box 2" hidden="1">
                <a:extLst>
                  <a:ext uri="{63B3BB69-23CF-44E3-9099-C40C66FF867C}">
                    <a14:compatExt spid="_x0000_s67586"/>
                  </a:ext>
                  <a:ext uri="{FF2B5EF4-FFF2-40B4-BE49-F238E27FC236}">
                    <a16:creationId xmlns:a16="http://schemas.microsoft.com/office/drawing/2014/main" id="{00000000-0008-0000-1000-0000020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7" name="Check Box 3" hidden="1">
                <a:extLst>
                  <a:ext uri="{63B3BB69-23CF-44E3-9099-C40C66FF867C}">
                    <a14:compatExt spid="_x0000_s67587"/>
                  </a:ext>
                  <a:ext uri="{FF2B5EF4-FFF2-40B4-BE49-F238E27FC236}">
                    <a16:creationId xmlns:a16="http://schemas.microsoft.com/office/drawing/2014/main" id="{00000000-0008-0000-1000-0000030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7FE8C-AD92-440D-BE07-B1E9E8388FF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9143EB2-C905-4AC9-9264-745DE788E73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8D7BE79-1648-4692-B1A6-6100E308271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3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D444A-F06C-49FA-9A09-B0C22E8AAD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10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10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10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10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10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8609" name="Check Box 1" hidden="1">
                <a:extLst>
                  <a:ext uri="{63B3BB69-23CF-44E3-9099-C40C66FF867C}">
                    <a14:compatExt spid="_x0000_s68609"/>
                  </a:ext>
                  <a:ext uri="{FF2B5EF4-FFF2-40B4-BE49-F238E27FC236}">
                    <a16:creationId xmlns:a16="http://schemas.microsoft.com/office/drawing/2014/main" id="{00000000-0008-0000-1100-0000010C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0" name="Check Box 2" hidden="1">
                <a:extLst>
                  <a:ext uri="{63B3BB69-23CF-44E3-9099-C40C66FF867C}">
                    <a14:compatExt spid="_x0000_s68610"/>
                  </a:ext>
                  <a:ext uri="{FF2B5EF4-FFF2-40B4-BE49-F238E27FC236}">
                    <a16:creationId xmlns:a16="http://schemas.microsoft.com/office/drawing/2014/main" id="{00000000-0008-0000-1100-0000020C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1" name="Check Box 3" hidden="1">
                <a:extLst>
                  <a:ext uri="{63B3BB69-23CF-44E3-9099-C40C66FF867C}">
                    <a14:compatExt spid="_x0000_s68611"/>
                  </a:ext>
                  <a:ext uri="{FF2B5EF4-FFF2-40B4-BE49-F238E27FC236}">
                    <a16:creationId xmlns:a16="http://schemas.microsoft.com/office/drawing/2014/main" id="{00000000-0008-0000-1100-0000030C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76ED08-C12E-458B-8A5C-CE15C873FB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0CF5CC-546F-4FFF-B987-EA4721AA18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F579C1-355A-4FAF-B1F2-A4EA4FCC98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4">
      <xdr:nvSpPr>
        <xdr:cNvPr id="12" name="TextBox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CBBC3B-CF96-4B86-B36B-0C117FD681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00000000-0008-0000-1100-000004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00000000-0008-0000-1100-000005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00000000-0008-0000-1100-000006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00000000-0008-0000-1100-000007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00000000-0008-0000-11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9633" name="Check Box 1" hidden="1">
                <a:extLst>
                  <a:ext uri="{63B3BB69-23CF-44E3-9099-C40C66FF867C}">
                    <a14:compatExt spid="_x0000_s69633"/>
                  </a:ext>
                  <a:ext uri="{FF2B5EF4-FFF2-40B4-BE49-F238E27FC236}">
                    <a16:creationId xmlns:a16="http://schemas.microsoft.com/office/drawing/2014/main" id="{00000000-0008-0000-1200-0000011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4" name="Check Box 2" hidden="1">
                <a:extLst>
                  <a:ext uri="{63B3BB69-23CF-44E3-9099-C40C66FF867C}">
                    <a14:compatExt spid="_x0000_s69634"/>
                  </a:ext>
                  <a:ext uri="{FF2B5EF4-FFF2-40B4-BE49-F238E27FC236}">
                    <a16:creationId xmlns:a16="http://schemas.microsoft.com/office/drawing/2014/main" id="{00000000-0008-0000-1200-0000021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5" name="Check Box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1200-0000031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5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089C06-CD8D-49EA-AD6F-653BC7F2F3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5">
      <xdr:nvSpPr>
        <xdr:cNvPr id="10" name="TextBox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FF7BD3-F583-4574-AD22-37ED7CBF8BD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5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48F2BD-AA84-4F32-9AB8-0597751DB8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5">
      <xdr:nvSpPr>
        <xdr:cNvPr id="12" name="TextBox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E27D7C-0125-4815-9371-90F8373B5D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9636" name="Check Box 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12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9637" name="Check Box 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12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9638" name="Check Box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12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9639" name="Check Box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12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9640" name="Check Box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12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0657" name="Check Box 1" hidden="1">
                <a:extLst>
                  <a:ext uri="{63B3BB69-23CF-44E3-9099-C40C66FF867C}">
                    <a14:compatExt spid="_x0000_s70657"/>
                  </a:ext>
                  <a:ext uri="{FF2B5EF4-FFF2-40B4-BE49-F238E27FC236}">
                    <a16:creationId xmlns:a16="http://schemas.microsoft.com/office/drawing/2014/main" id="{00000000-0008-0000-1300-0000011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8" name="Check Box 2" hidden="1">
                <a:extLst>
                  <a:ext uri="{63B3BB69-23CF-44E3-9099-C40C66FF867C}">
                    <a14:compatExt spid="_x0000_s70658"/>
                  </a:ext>
                  <a:ext uri="{FF2B5EF4-FFF2-40B4-BE49-F238E27FC236}">
                    <a16:creationId xmlns:a16="http://schemas.microsoft.com/office/drawing/2014/main" id="{00000000-0008-0000-1300-0000021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9" name="Check Box 3" hidden="1">
                <a:extLst>
                  <a:ext uri="{63B3BB69-23CF-44E3-9099-C40C66FF867C}">
                    <a14:compatExt spid="_x0000_s70659"/>
                  </a:ext>
                  <a:ext uri="{FF2B5EF4-FFF2-40B4-BE49-F238E27FC236}">
                    <a16:creationId xmlns:a16="http://schemas.microsoft.com/office/drawing/2014/main" id="{00000000-0008-0000-1300-0000031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6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F4DD5A-D67B-4467-A5FC-4B20B744CB0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6">
      <xdr:nvSpPr>
        <xdr:cNvPr id="10" name="TextBox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48CC5F-330A-4FCF-BBDA-AC41868775E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6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5B592-6785-4C32-92FD-761659F69E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6">
      <xdr:nvSpPr>
        <xdr:cNvPr id="12" name="TextBox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CA55879-8C31-4F88-8F1C-DA5949AF000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11.823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4B8CF8-0CD0-487D-95D3-8C22F0047B3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50.021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668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50" y="981075"/>
          <a:ext cx="14668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1681" name="Check Box 1" hidden="1">
                <a:extLst>
                  <a:ext uri="{63B3BB69-23CF-44E3-9099-C40C66FF867C}">
                    <a14:compatExt spid="_x0000_s71681"/>
                  </a:ext>
                  <a:ext uri="{FF2B5EF4-FFF2-40B4-BE49-F238E27FC236}">
                    <a16:creationId xmlns:a16="http://schemas.microsoft.com/office/drawing/2014/main" id="{00000000-0008-0000-1400-0000011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2" name="Check Box 2" hidden="1">
                <a:extLst>
                  <a:ext uri="{63B3BB69-23CF-44E3-9099-C40C66FF867C}">
                    <a14:compatExt spid="_x0000_s71682"/>
                  </a:ext>
                  <a:ext uri="{FF2B5EF4-FFF2-40B4-BE49-F238E27FC236}">
                    <a16:creationId xmlns:a16="http://schemas.microsoft.com/office/drawing/2014/main" id="{00000000-0008-0000-1400-0000021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3" name="Check Box 3" hidden="1">
                <a:extLst>
                  <a:ext uri="{63B3BB69-23CF-44E3-9099-C40C66FF867C}">
                    <a14:compatExt spid="_x0000_s71683"/>
                  </a:ext>
                  <a:ext uri="{FF2B5EF4-FFF2-40B4-BE49-F238E27FC236}">
                    <a16:creationId xmlns:a16="http://schemas.microsoft.com/office/drawing/2014/main" id="{00000000-0008-0000-1400-0000031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7">
      <xdr:nvSpPr>
        <xdr:cNvPr id="9" name="TextBox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65807A-20FA-4DA0-A407-BBADAA5F8B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7">
      <xdr:nvSpPr>
        <xdr:cNvPr id="10" name="TextBox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4FB0E6-D174-43F5-923E-1207E4030A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7">
      <xdr:nvSpPr>
        <xdr:cNvPr id="11" name="TextBox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DE9A48-A748-4E03-AF2F-5CB24CB97D9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7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211A19-6BC8-4306-A516-76E0F2F9C9C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1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1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1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1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1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40961" name="Check Box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0300-000001A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2" name="Check Box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0300-000002A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3" name="Check Box 3" hidden="1">
                <a:extLst>
                  <a:ext uri="{63B3BB69-23CF-44E3-9099-C40C66FF867C}">
                    <a14:compatExt spid="_x0000_s40963"/>
                  </a:ext>
                  <a:ext uri="{FF2B5EF4-FFF2-40B4-BE49-F238E27FC236}">
                    <a16:creationId xmlns:a16="http://schemas.microsoft.com/office/drawing/2014/main" id="{00000000-0008-0000-0300-000003A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0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6C11AE-C090-4A0C-9C00-9B84D7817C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0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500E8C-C065-4BB3-B3F6-105D37D5146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11.836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0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10AA28-6ACA-4DE3-B63B-B315A12FE5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0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E11580-34A3-4999-981F-E38641CFC3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50.027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3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3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3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3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3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400-000001D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400-000002D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400-000003D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1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31CCEC-C500-4707-9F83-B97E86BBB23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1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AA41905-6018-46C4-B098-18520A8E2FD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1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2A81CE-3B23-46A2-8FAA-DD46A96CFAC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61.816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1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230619F-528B-4399-A975-2910FB855E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50.027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4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04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04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04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04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6321" name="Check Box 1" hidden="1">
                <a:extLst>
                  <a:ext uri="{63B3BB69-23CF-44E3-9099-C40C66FF867C}">
                    <a14:compatExt spid="_x0000_s56321"/>
                  </a:ext>
                  <a:ext uri="{FF2B5EF4-FFF2-40B4-BE49-F238E27FC236}">
                    <a16:creationId xmlns:a16="http://schemas.microsoft.com/office/drawing/2014/main" id="{00000000-0008-0000-0500-000001D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2" name="Check Box 2" hidden="1">
                <a:extLst>
                  <a:ext uri="{63B3BB69-23CF-44E3-9099-C40C66FF867C}">
                    <a14:compatExt spid="_x0000_s56322"/>
                  </a:ext>
                  <a:ext uri="{FF2B5EF4-FFF2-40B4-BE49-F238E27FC236}">
                    <a16:creationId xmlns:a16="http://schemas.microsoft.com/office/drawing/2014/main" id="{00000000-0008-0000-0500-000002D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3" name="Check Box 3" hidden="1">
                <a:extLst>
                  <a:ext uri="{63B3BB69-23CF-44E3-9099-C40C66FF867C}">
                    <a14:compatExt spid="_x0000_s56323"/>
                  </a:ext>
                  <a:ext uri="{FF2B5EF4-FFF2-40B4-BE49-F238E27FC236}">
                    <a16:creationId xmlns:a16="http://schemas.microsoft.com/office/drawing/2014/main" id="{00000000-0008-0000-0500-000003D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C5FD-A592-4C74-AB3E-60C6E75B689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2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3B9A410-FD82-474D-AD89-7C7B8829520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11.849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2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BFCD5C-A70C-477E-B3D1-738394ACC00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CC8408-4381-41BF-A837-1D72ABC6AA2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50.007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00000000-0008-0000-0500-000004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00000000-0008-0000-0500-000005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00000000-0008-0000-0500-000006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00000000-0008-0000-0500-000007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00000000-0008-0000-0500-000008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7345" name="Check Box 1" hidden="1">
                <a:extLst>
                  <a:ext uri="{63B3BB69-23CF-44E3-9099-C40C66FF867C}">
                    <a14:compatExt spid="_x0000_s57345"/>
                  </a:ext>
                  <a:ext uri="{FF2B5EF4-FFF2-40B4-BE49-F238E27FC236}">
                    <a16:creationId xmlns:a16="http://schemas.microsoft.com/office/drawing/2014/main" id="{00000000-0008-0000-0600-000001E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6" name="Check Box 2" hidden="1">
                <a:extLst>
                  <a:ext uri="{63B3BB69-23CF-44E3-9099-C40C66FF867C}">
                    <a14:compatExt spid="_x0000_s57346"/>
                  </a:ext>
                  <a:ext uri="{FF2B5EF4-FFF2-40B4-BE49-F238E27FC236}">
                    <a16:creationId xmlns:a16="http://schemas.microsoft.com/office/drawing/2014/main" id="{00000000-0008-0000-0600-000002E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7" name="Check Box 3" hidden="1">
                <a:extLst>
                  <a:ext uri="{63B3BB69-23CF-44E3-9099-C40C66FF867C}">
                    <a14:compatExt spid="_x0000_s57347"/>
                  </a:ext>
                  <a:ext uri="{FF2B5EF4-FFF2-40B4-BE49-F238E27FC236}">
                    <a16:creationId xmlns:a16="http://schemas.microsoft.com/office/drawing/2014/main" id="{00000000-0008-0000-0600-000003E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3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0A7A1C-08A3-4703-BCA3-80A93CD165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3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A11C0B-85D9-44D7-B5A1-58E23A4A25B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3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E60C6D-B3A2-45AE-9925-5D2DF3301F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3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597D0B-0741-4A07-9BFA-90C5FA07114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50.035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8369" name="Check Box 1" hidden="1">
                <a:extLst>
                  <a:ext uri="{63B3BB69-23CF-44E3-9099-C40C66FF867C}">
                    <a14:compatExt spid="_x0000_s58369"/>
                  </a:ext>
                  <a:ext uri="{FF2B5EF4-FFF2-40B4-BE49-F238E27FC236}">
                    <a16:creationId xmlns:a16="http://schemas.microsoft.com/office/drawing/2014/main" id="{00000000-0008-0000-0700-000001E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0" name="Check Box 2" hidden="1">
                <a:extLst>
                  <a:ext uri="{63B3BB69-23CF-44E3-9099-C40C66FF867C}">
                    <a14:compatExt spid="_x0000_s58370"/>
                  </a:ext>
                  <a:ext uri="{FF2B5EF4-FFF2-40B4-BE49-F238E27FC236}">
                    <a16:creationId xmlns:a16="http://schemas.microsoft.com/office/drawing/2014/main" id="{00000000-0008-0000-0700-000002E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1" name="Check Box 3" hidden="1">
                <a:extLst>
                  <a:ext uri="{63B3BB69-23CF-44E3-9099-C40C66FF867C}">
                    <a14:compatExt spid="_x0000_s58371"/>
                  </a:ext>
                  <a:ext uri="{FF2B5EF4-FFF2-40B4-BE49-F238E27FC236}">
                    <a16:creationId xmlns:a16="http://schemas.microsoft.com/office/drawing/2014/main" id="{00000000-0008-0000-0700-000003E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4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A8612D-8205-425F-A46A-A12656CE9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4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3A525E-4A57-44D7-B5E6-A62FF6D07BB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4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0D1145F-FCE2-4918-B262-E79B21FC44A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61.777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4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F6AAFA-1098-4875-AB5B-2491AF01F5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8372" name="Check Box 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8373" name="Check Box 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8374" name="Check Box 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9393" name="Check Box 1" hidden="1">
                <a:extLst>
                  <a:ext uri="{63B3BB69-23CF-44E3-9099-C40C66FF867C}">
                    <a14:compatExt spid="_x0000_s59393"/>
                  </a:ext>
                  <a:ext uri="{FF2B5EF4-FFF2-40B4-BE49-F238E27FC236}">
                    <a16:creationId xmlns:a16="http://schemas.microsoft.com/office/drawing/2014/main" id="{00000000-0008-0000-0800-000001E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4" name="Check Box 2" hidden="1">
                <a:extLst>
                  <a:ext uri="{63B3BB69-23CF-44E3-9099-C40C66FF867C}">
                    <a14:compatExt spid="_x0000_s59394"/>
                  </a:ext>
                  <a:ext uri="{FF2B5EF4-FFF2-40B4-BE49-F238E27FC236}">
                    <a16:creationId xmlns:a16="http://schemas.microsoft.com/office/drawing/2014/main" id="{00000000-0008-0000-0800-000002E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5" name="Check Box 3" hidden="1">
                <a:extLst>
                  <a:ext uri="{63B3BB69-23CF-44E3-9099-C40C66FF867C}">
                    <a14:compatExt spid="_x0000_s59395"/>
                  </a:ext>
                  <a:ext uri="{FF2B5EF4-FFF2-40B4-BE49-F238E27FC236}">
                    <a16:creationId xmlns:a16="http://schemas.microsoft.com/office/drawing/2014/main" id="{00000000-0008-0000-0800-000003E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5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84205C-AFA2-4FC7-8AC8-F9C1A515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669805B-AECC-4314-9EBB-7CB2026A8E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D6649B-CB8F-4124-966E-D96037C088F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61.874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5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CB0580-E2B3-4D70-9EB5-581AC250E36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9398" name="Check Box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9399" name="Check Box 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9400" name="Check Box 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2D35A18-05F0-4772-8A0D-A03642C68E65}" type="TxLink">
            <a:rPr lang="en-US" sz="1000" b="0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t>T2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0417" name="Check Box 1" hidden="1">
                <a:extLst>
                  <a:ext uri="{63B3BB69-23CF-44E3-9099-C40C66FF867C}">
                    <a14:compatExt spid="_x0000_s60417"/>
                  </a:ext>
                  <a:ext uri="{FF2B5EF4-FFF2-40B4-BE49-F238E27FC236}">
                    <a16:creationId xmlns:a16="http://schemas.microsoft.com/office/drawing/2014/main" id="{00000000-0008-0000-0900-000001E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8" name="Check Box 2" hidden="1">
                <a:extLst>
                  <a:ext uri="{63B3BB69-23CF-44E3-9099-C40C66FF867C}">
                    <a14:compatExt spid="_x0000_s60418"/>
                  </a:ext>
                  <a:ext uri="{FF2B5EF4-FFF2-40B4-BE49-F238E27FC236}">
                    <a16:creationId xmlns:a16="http://schemas.microsoft.com/office/drawing/2014/main" id="{00000000-0008-0000-0900-000002E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9" name="Check Box 3" hidden="1">
                <a:extLst>
                  <a:ext uri="{63B3BB69-23CF-44E3-9099-C40C66FF867C}">
                    <a14:compatExt spid="_x0000_s60419"/>
                  </a:ext>
                  <a:ext uri="{FF2B5EF4-FFF2-40B4-BE49-F238E27FC236}">
                    <a16:creationId xmlns:a16="http://schemas.microsoft.com/office/drawing/2014/main" id="{00000000-0008-0000-0900-000003E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6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BE51FB-389E-47E7-9E13-994C6BE9200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6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404AC83-16EA-4E8C-9499-C92A519C4B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6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ABB7F6-3A4B-4CA6-B9B3-B99A3DABF2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61.813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6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D31EB7-4867-4216-B295-91E45874D8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50.003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0420" name="Check Box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0421" name="Check Box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0422" name="Check Box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0423" name="Check Box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0424" name="Check Box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782510F-A32E-4512-A45B-B87B70620845}" type="TxLink">
            <a:rPr lang="en-US" sz="1000" b="0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t>T2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0" Type="http://schemas.openxmlformats.org/officeDocument/2006/relationships/ctrlProp" Target="../ctrlProps/ctrlProp8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0" Type="http://schemas.openxmlformats.org/officeDocument/2006/relationships/ctrlProp" Target="../ctrlProps/ctrlProp103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9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10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07.xml"/><Relationship Id="rId11" Type="http://schemas.openxmlformats.org/officeDocument/2006/relationships/ctrlProp" Target="../ctrlProps/ctrlProp112.xml"/><Relationship Id="rId5" Type="http://schemas.openxmlformats.org/officeDocument/2006/relationships/ctrlProp" Target="../ctrlProps/ctrlProp106.xml"/><Relationship Id="rId10" Type="http://schemas.openxmlformats.org/officeDocument/2006/relationships/ctrlProp" Target="../ctrlProps/ctrlProp111.xml"/><Relationship Id="rId4" Type="http://schemas.openxmlformats.org/officeDocument/2006/relationships/ctrlProp" Target="../ctrlProps/ctrlProp105.xml"/><Relationship Id="rId9" Type="http://schemas.openxmlformats.org/officeDocument/2006/relationships/ctrlProp" Target="../ctrlProps/ctrlProp11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0" Type="http://schemas.openxmlformats.org/officeDocument/2006/relationships/ctrlProp" Target="../ctrlProps/ctrlProp127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0" Type="http://schemas.openxmlformats.org/officeDocument/2006/relationships/ctrlProp" Target="../ctrlProps/ctrlProp135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4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5" Type="http://schemas.openxmlformats.org/officeDocument/2006/relationships/ctrlProp" Target="../ctrlProps/ctrlProp138.xml"/><Relationship Id="rId10" Type="http://schemas.openxmlformats.org/officeDocument/2006/relationships/ctrlProp" Target="../ctrlProps/ctrlProp143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14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0" Type="http://schemas.openxmlformats.org/officeDocument/2006/relationships/ctrlProp" Target="../ctrlProps/ctrlProp151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56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0" Type="http://schemas.openxmlformats.org/officeDocument/2006/relationships/ctrlProp" Target="../ctrlProps/ctrlProp47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9"/>
  <sheetViews>
    <sheetView topLeftCell="A28" zoomScale="115" zoomScaleNormal="115" workbookViewId="0">
      <selection activeCell="O1" sqref="J1:O29"/>
    </sheetView>
  </sheetViews>
  <sheetFormatPr defaultRowHeight="12.75" x14ac:dyDescent="0.2"/>
  <cols>
    <col min="1" max="1" width="28.1640625" bestFit="1" customWidth="1"/>
    <col min="2" max="2" width="37.33203125" style="19" customWidth="1"/>
    <col min="3" max="3" width="17.5" style="16" bestFit="1" customWidth="1"/>
    <col min="4" max="4" width="12.6640625" style="16" customWidth="1"/>
    <col min="5" max="5" width="12.83203125" style="16" bestFit="1" customWidth="1"/>
    <col min="6" max="6" width="13.5" bestFit="1" customWidth="1"/>
    <col min="7" max="7" width="18.5" style="19" bestFit="1" customWidth="1"/>
    <col min="8" max="8" width="15.6640625" style="19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s="83" customFormat="1" ht="27" x14ac:dyDescent="0.2">
      <c r="A1" s="81" t="s">
        <v>84</v>
      </c>
      <c r="B1" s="78" t="s">
        <v>31</v>
      </c>
      <c r="C1" s="79" t="s">
        <v>49</v>
      </c>
      <c r="D1" s="79" t="s">
        <v>32</v>
      </c>
      <c r="E1" s="79" t="s">
        <v>33</v>
      </c>
      <c r="F1" s="78" t="s">
        <v>34</v>
      </c>
      <c r="G1" s="80" t="s">
        <v>26</v>
      </c>
      <c r="H1" s="81" t="s">
        <v>56</v>
      </c>
      <c r="I1" s="81" t="s">
        <v>55</v>
      </c>
      <c r="J1" s="82"/>
      <c r="K1" s="82"/>
      <c r="L1" s="82" t="s">
        <v>76</v>
      </c>
      <c r="M1" s="82" t="str">
        <f>IF(OR(H6="gh1", H6="gh2", H6="Sila pilih"), "", H6)</f>
        <v>T1</v>
      </c>
      <c r="N1" s="82"/>
      <c r="O1" s="82"/>
      <c r="P1" s="197"/>
      <c r="Q1" s="197"/>
    </row>
    <row r="2" spans="1:18" x14ac:dyDescent="0.2">
      <c r="A2" s="84" t="s">
        <v>85</v>
      </c>
      <c r="B2" s="64" t="s">
        <v>87</v>
      </c>
      <c r="C2" s="17"/>
      <c r="D2" s="15">
        <v>11.79</v>
      </c>
      <c r="E2" s="15">
        <v>61.825000000000003</v>
      </c>
      <c r="F2" s="27">
        <f>E2-D2</f>
        <v>50.035000000000004</v>
      </c>
      <c r="G2" s="28"/>
      <c r="H2" s="36" t="str">
        <f>H6</f>
        <v>T1</v>
      </c>
      <c r="I2" s="23"/>
      <c r="J2" s="24"/>
      <c r="K2" s="24"/>
      <c r="L2" s="24" t="s">
        <v>77</v>
      </c>
      <c r="M2" s="24" t="str">
        <f>IF(OR(H7="gh1", H7="gh2", H7="Sila pilih"), "", H7)</f>
        <v>T2</v>
      </c>
      <c r="N2" s="24"/>
      <c r="O2" s="24"/>
      <c r="P2" s="73"/>
      <c r="Q2" s="73"/>
    </row>
    <row r="3" spans="1:18" x14ac:dyDescent="0.2">
      <c r="A3" s="84" t="s">
        <v>86</v>
      </c>
      <c r="B3" s="64"/>
      <c r="C3" s="17"/>
      <c r="D3" s="15"/>
      <c r="E3" s="15"/>
      <c r="F3" s="27">
        <f>E3-D3</f>
        <v>0</v>
      </c>
      <c r="G3" s="28"/>
      <c r="H3" s="36" t="str">
        <f>H7</f>
        <v>T2</v>
      </c>
      <c r="I3" s="23"/>
      <c r="J3" s="24"/>
      <c r="K3" s="24"/>
      <c r="L3" s="24"/>
      <c r="M3" s="24"/>
      <c r="N3" s="24"/>
      <c r="O3" s="24"/>
      <c r="P3" s="73"/>
      <c r="Q3" s="73"/>
    </row>
    <row r="4" spans="1:18" x14ac:dyDescent="0.2">
      <c r="A4" s="84" t="s">
        <v>60</v>
      </c>
      <c r="B4" s="64" t="s">
        <v>87</v>
      </c>
      <c r="C4" s="33"/>
      <c r="D4" s="33"/>
      <c r="E4" s="33"/>
      <c r="F4" s="33"/>
      <c r="G4" s="34"/>
      <c r="H4" s="37"/>
      <c r="I4" s="35"/>
      <c r="J4" s="24"/>
      <c r="K4" s="24"/>
      <c r="L4" s="24"/>
      <c r="M4" s="24"/>
      <c r="N4" s="24"/>
      <c r="O4" s="24"/>
      <c r="P4" s="73"/>
      <c r="Q4" s="73"/>
      <c r="R4" s="73"/>
    </row>
    <row r="5" spans="1:18" ht="13.5" thickBot="1" x14ac:dyDescent="0.25">
      <c r="A5" s="84" t="s">
        <v>35</v>
      </c>
      <c r="B5" s="64" t="s">
        <v>89</v>
      </c>
      <c r="C5" s="15">
        <v>0.501</v>
      </c>
      <c r="D5" s="15">
        <v>11.85</v>
      </c>
      <c r="E5" s="15">
        <v>61.860999999999997</v>
      </c>
      <c r="F5" s="27">
        <f t="shared" ref="F5:F7" si="0">E5-D5</f>
        <v>50.010999999999996</v>
      </c>
      <c r="G5" s="28"/>
      <c r="H5" s="36" t="str">
        <f>H9</f>
        <v>T1</v>
      </c>
      <c r="I5" s="23"/>
      <c r="J5" s="24" t="b">
        <f>IF(I8=1,"(1)/ 2 / 3 / 4 / NA",IF(I8=2,"1 /(2)/ 3 / 4 / NA",IF(I8=3,"1 / 2 /(3)/ 4 / NA",IF(I8=4,"1 / 2 / 3 /(4)/ NA",IF(I8="NA","1 / 2 / 3 / 4 /(NA)")))))</f>
        <v>0</v>
      </c>
      <c r="K5" s="77"/>
      <c r="L5" s="77" t="str">
        <f>IF(OR(H6="T1", H6="T2", H6="T3", H6="T4"),
    IF(OR(H7="T1", H7="T2", H7="T3", H7="T4"),
        H6 &amp; " / " &amp; H7,
        H6),
    IF(OR(H7="T1", H7="T2", H7="T3", H7="T4"),
        H7,
        ""))</f>
        <v>T1 / T2</v>
      </c>
      <c r="M5" s="77"/>
      <c r="N5" s="24"/>
      <c r="O5" s="24"/>
      <c r="P5" s="73"/>
      <c r="Q5" s="73"/>
      <c r="R5" s="73"/>
    </row>
    <row r="6" spans="1:18" ht="15.75" thickBot="1" x14ac:dyDescent="0.3">
      <c r="A6" s="84" t="s">
        <v>36</v>
      </c>
      <c r="B6" s="193" t="s">
        <v>90</v>
      </c>
      <c r="C6" s="194" t="s">
        <v>90</v>
      </c>
      <c r="D6" s="194" t="s">
        <v>90</v>
      </c>
      <c r="E6" s="195" t="s">
        <v>90</v>
      </c>
      <c r="F6" s="196" t="s">
        <v>90</v>
      </c>
      <c r="G6" s="28"/>
      <c r="H6" s="12" t="s">
        <v>110</v>
      </c>
      <c r="I6" s="23"/>
      <c r="J6" s="24"/>
      <c r="K6" s="24"/>
      <c r="L6" s="24"/>
      <c r="M6" s="24"/>
      <c r="N6" s="24"/>
      <c r="O6" s="24"/>
      <c r="P6" s="73"/>
      <c r="Q6" s="73"/>
      <c r="R6" s="73"/>
    </row>
    <row r="7" spans="1:18" ht="15.75" thickBot="1" x14ac:dyDescent="0.3">
      <c r="A7" s="84" t="s">
        <v>37</v>
      </c>
      <c r="B7" s="193" t="s">
        <v>90</v>
      </c>
      <c r="C7" s="194" t="s">
        <v>90</v>
      </c>
      <c r="D7" s="195" t="s">
        <v>90</v>
      </c>
      <c r="E7" s="195" t="s">
        <v>90</v>
      </c>
      <c r="F7" s="196" t="s">
        <v>90</v>
      </c>
      <c r="G7" s="28"/>
      <c r="H7" s="12" t="s">
        <v>111</v>
      </c>
      <c r="I7" s="32"/>
      <c r="J7" s="24"/>
      <c r="K7" s="24"/>
      <c r="L7" s="24"/>
      <c r="M7" s="24"/>
      <c r="N7" s="24"/>
      <c r="O7" s="24"/>
      <c r="P7" s="73"/>
      <c r="Q7" s="73"/>
      <c r="R7" s="73"/>
    </row>
    <row r="8" spans="1:18" ht="15" x14ac:dyDescent="0.25">
      <c r="A8" s="84" t="s">
        <v>38</v>
      </c>
      <c r="B8" s="64" t="s">
        <v>91</v>
      </c>
      <c r="C8" s="15">
        <v>0.502</v>
      </c>
      <c r="D8" s="15">
        <v>11.846</v>
      </c>
      <c r="E8" s="15">
        <v>61.863999999999997</v>
      </c>
      <c r="F8" s="27">
        <f t="shared" ref="F8:F27" si="1">E8-D8</f>
        <v>50.018000000000001</v>
      </c>
      <c r="G8" s="29" t="s">
        <v>109</v>
      </c>
      <c r="H8" s="36" t="str">
        <f>H6</f>
        <v>T1</v>
      </c>
      <c r="I8" s="22" t="s">
        <v>27</v>
      </c>
      <c r="J8" s="24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24"/>
      <c r="L8" s="24" t="str">
        <f>H8</f>
        <v>T1</v>
      </c>
      <c r="M8" s="24"/>
      <c r="N8" s="24"/>
      <c r="O8" s="24"/>
      <c r="P8" s="73"/>
      <c r="Q8" s="73"/>
      <c r="R8" s="73"/>
    </row>
    <row r="9" spans="1:18" ht="15" x14ac:dyDescent="0.25">
      <c r="A9" s="84" t="s">
        <v>39</v>
      </c>
      <c r="B9" s="64" t="s">
        <v>95</v>
      </c>
      <c r="C9" s="15">
        <v>0.5</v>
      </c>
      <c r="D9" s="15">
        <v>11.823</v>
      </c>
      <c r="E9" s="15">
        <v>61.844000000000001</v>
      </c>
      <c r="F9" s="27">
        <f t="shared" si="1"/>
        <v>50.021000000000001</v>
      </c>
      <c r="G9" s="29" t="s">
        <v>109</v>
      </c>
      <c r="H9" s="36" t="str">
        <f>H6</f>
        <v>T1</v>
      </c>
      <c r="I9" s="22" t="s">
        <v>27</v>
      </c>
      <c r="J9" s="24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24"/>
      <c r="L9" s="24"/>
      <c r="M9" s="24"/>
      <c r="N9" s="24"/>
      <c r="O9" s="24"/>
      <c r="P9" s="73"/>
      <c r="Q9" s="73"/>
      <c r="R9" s="73"/>
    </row>
    <row r="10" spans="1:18" ht="15" x14ac:dyDescent="0.25">
      <c r="A10" s="84" t="s">
        <v>40</v>
      </c>
      <c r="B10" s="64" t="s">
        <v>96</v>
      </c>
      <c r="C10" s="15">
        <v>0.5</v>
      </c>
      <c r="D10" s="15">
        <v>11.836</v>
      </c>
      <c r="E10" s="15">
        <v>61.863</v>
      </c>
      <c r="F10" s="27">
        <f t="shared" si="1"/>
        <v>50.027000000000001</v>
      </c>
      <c r="G10" s="29" t="s">
        <v>109</v>
      </c>
      <c r="H10" s="36" t="str">
        <f>H6</f>
        <v>T1</v>
      </c>
      <c r="I10" s="22" t="s">
        <v>27</v>
      </c>
      <c r="J10" s="24" t="str">
        <f t="shared" ref="J10:J19" si="2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24"/>
      <c r="L10" s="24"/>
      <c r="M10" s="24"/>
      <c r="N10" s="24"/>
      <c r="O10" s="24"/>
      <c r="P10" s="73"/>
      <c r="Q10" s="73"/>
      <c r="R10" s="73"/>
    </row>
    <row r="11" spans="1:18" ht="15" x14ac:dyDescent="0.25">
      <c r="A11" s="84" t="s">
        <v>41</v>
      </c>
      <c r="B11" s="64" t="s">
        <v>97</v>
      </c>
      <c r="C11" s="15">
        <v>0.5</v>
      </c>
      <c r="D11" s="15">
        <v>11.789</v>
      </c>
      <c r="E11" s="15">
        <v>61.816000000000003</v>
      </c>
      <c r="F11" s="27">
        <f t="shared" si="1"/>
        <v>50.027000000000001</v>
      </c>
      <c r="G11" s="29" t="s">
        <v>109</v>
      </c>
      <c r="H11" s="36" t="str">
        <f>H6</f>
        <v>T1</v>
      </c>
      <c r="I11" s="22" t="s">
        <v>27</v>
      </c>
      <c r="J11" s="24" t="str">
        <f t="shared" si="2"/>
        <v xml:space="preserve"> 1 / 2 / 3 / 4 / NA</v>
      </c>
      <c r="K11" s="24"/>
      <c r="L11" s="24"/>
      <c r="M11" s="24"/>
      <c r="N11" s="24"/>
      <c r="O11" s="24"/>
      <c r="P11" s="73"/>
      <c r="Q11" s="73"/>
      <c r="R11" s="73"/>
    </row>
    <row r="12" spans="1:18" ht="15" x14ac:dyDescent="0.25">
      <c r="A12" s="84" t="s">
        <v>42</v>
      </c>
      <c r="B12" s="64" t="s">
        <v>98</v>
      </c>
      <c r="C12" s="15">
        <v>0.502</v>
      </c>
      <c r="D12" s="15">
        <v>11.849</v>
      </c>
      <c r="E12" s="15">
        <v>61.856000000000002</v>
      </c>
      <c r="F12" s="27">
        <f t="shared" si="1"/>
        <v>50.007000000000005</v>
      </c>
      <c r="G12" s="29" t="s">
        <v>109</v>
      </c>
      <c r="H12" s="36" t="str">
        <f>H6</f>
        <v>T1</v>
      </c>
      <c r="I12" s="22" t="s">
        <v>27</v>
      </c>
      <c r="J12" s="24" t="str">
        <f t="shared" si="2"/>
        <v xml:space="preserve"> 1 / 2 / 3 / 4 / NA</v>
      </c>
      <c r="K12" s="24"/>
      <c r="L12" s="24"/>
      <c r="M12" s="24"/>
      <c r="N12" s="24"/>
      <c r="O12" s="24"/>
      <c r="P12" s="73"/>
      <c r="Q12" s="73"/>
      <c r="R12" s="73"/>
    </row>
    <row r="13" spans="1:18" ht="15" x14ac:dyDescent="0.25">
      <c r="A13" s="84" t="s">
        <v>83</v>
      </c>
      <c r="B13" s="64" t="s">
        <v>99</v>
      </c>
      <c r="C13" s="15">
        <v>0.502</v>
      </c>
      <c r="D13" s="15">
        <v>11.766</v>
      </c>
      <c r="E13" s="15">
        <v>61.801000000000002</v>
      </c>
      <c r="F13" s="27">
        <f t="shared" si="1"/>
        <v>50.035000000000004</v>
      </c>
      <c r="G13" s="29" t="s">
        <v>109</v>
      </c>
      <c r="H13" s="36" t="str">
        <f>H6</f>
        <v>T1</v>
      </c>
      <c r="I13" s="22" t="s">
        <v>27</v>
      </c>
      <c r="J13" s="24" t="str">
        <f t="shared" si="2"/>
        <v xml:space="preserve"> 1 / 2 / 3 / 4 / NA</v>
      </c>
      <c r="K13" s="24"/>
      <c r="L13" s="24"/>
      <c r="M13" s="24"/>
      <c r="N13" s="24"/>
      <c r="O13" s="24"/>
      <c r="P13" s="73"/>
      <c r="Q13" s="73"/>
      <c r="R13" s="73"/>
    </row>
    <row r="14" spans="1:18" ht="15" x14ac:dyDescent="0.25">
      <c r="A14" s="84" t="s">
        <v>43</v>
      </c>
      <c r="B14" s="64" t="s">
        <v>100</v>
      </c>
      <c r="C14" s="15">
        <v>0.501</v>
      </c>
      <c r="D14" s="15">
        <v>11.744999999999999</v>
      </c>
      <c r="E14" s="15">
        <v>61.777000000000001</v>
      </c>
      <c r="F14" s="27">
        <f t="shared" si="1"/>
        <v>50.032000000000004</v>
      </c>
      <c r="G14" s="29" t="s">
        <v>109</v>
      </c>
      <c r="H14" s="36" t="str">
        <f>H6</f>
        <v>T1</v>
      </c>
      <c r="I14" s="22" t="s">
        <v>27</v>
      </c>
      <c r="J14" s="24" t="str">
        <f t="shared" si="2"/>
        <v xml:space="preserve"> 1 / 2 / 3 / 4 / NA</v>
      </c>
      <c r="K14" s="24"/>
      <c r="L14" s="24"/>
      <c r="M14" s="24"/>
      <c r="N14" s="24"/>
      <c r="O14" s="24"/>
      <c r="P14" s="73"/>
      <c r="Q14" s="73"/>
      <c r="R14" s="73"/>
    </row>
    <row r="15" spans="1:18" ht="15" x14ac:dyDescent="0.25">
      <c r="A15" s="84" t="s">
        <v>44</v>
      </c>
      <c r="B15" s="64" t="s">
        <v>101</v>
      </c>
      <c r="C15" s="15">
        <v>0.502</v>
      </c>
      <c r="D15" s="15">
        <v>11.811999999999999</v>
      </c>
      <c r="E15" s="15">
        <v>61.874000000000002</v>
      </c>
      <c r="F15" s="27">
        <f t="shared" si="1"/>
        <v>50.062000000000005</v>
      </c>
      <c r="G15" s="29" t="s">
        <v>109</v>
      </c>
      <c r="H15" s="36" t="str">
        <f>H7</f>
        <v>T2</v>
      </c>
      <c r="I15" s="22" t="s">
        <v>27</v>
      </c>
      <c r="J15" s="24" t="str">
        <f t="shared" si="2"/>
        <v xml:space="preserve"> 1 / 2 / 3 / 4 / NA</v>
      </c>
      <c r="K15" s="24"/>
      <c r="L15" s="24"/>
      <c r="M15" s="24"/>
      <c r="N15" s="24"/>
      <c r="O15" s="24"/>
      <c r="P15" s="73"/>
      <c r="Q15" s="73"/>
      <c r="R15" s="73"/>
    </row>
    <row r="16" spans="1:18" ht="15" x14ac:dyDescent="0.25">
      <c r="A16" s="84" t="s">
        <v>45</v>
      </c>
      <c r="B16" s="64" t="s">
        <v>102</v>
      </c>
      <c r="C16" s="15">
        <v>0.504</v>
      </c>
      <c r="D16" s="15">
        <v>11.81</v>
      </c>
      <c r="E16" s="15">
        <v>61.813000000000002</v>
      </c>
      <c r="F16" s="27">
        <f t="shared" si="1"/>
        <v>50.003</v>
      </c>
      <c r="G16" s="29" t="s">
        <v>109</v>
      </c>
      <c r="H16" s="36" t="str">
        <f>H7</f>
        <v>T2</v>
      </c>
      <c r="I16" s="22" t="s">
        <v>27</v>
      </c>
      <c r="J16" s="24" t="str">
        <f t="shared" si="2"/>
        <v xml:space="preserve"> 1 / 2 / 3 / 4 / NA</v>
      </c>
      <c r="K16" s="24"/>
      <c r="L16" s="24"/>
      <c r="M16" s="24"/>
      <c r="N16" s="24"/>
      <c r="O16" s="24"/>
      <c r="P16" s="73"/>
      <c r="Q16" s="73"/>
      <c r="R16" s="73"/>
    </row>
    <row r="17" spans="1:18" ht="15" x14ac:dyDescent="0.25">
      <c r="A17" s="84" t="s">
        <v>46</v>
      </c>
      <c r="B17" s="64" t="s">
        <v>103</v>
      </c>
      <c r="C17" s="15">
        <v>0.5</v>
      </c>
      <c r="D17" s="15">
        <v>11.836</v>
      </c>
      <c r="E17" s="15">
        <v>61.865000000000002</v>
      </c>
      <c r="F17" s="27">
        <f t="shared" si="1"/>
        <v>50.029000000000003</v>
      </c>
      <c r="G17" s="29" t="s">
        <v>109</v>
      </c>
      <c r="H17" s="36" t="str">
        <f>H7</f>
        <v>T2</v>
      </c>
      <c r="I17" s="22" t="s">
        <v>27</v>
      </c>
      <c r="J17" s="24" t="str">
        <f t="shared" si="2"/>
        <v xml:space="preserve"> 1 / 2 / 3 / 4 / NA</v>
      </c>
      <c r="K17" s="24"/>
      <c r="L17" s="24"/>
      <c r="M17" s="24"/>
      <c r="N17" s="24"/>
      <c r="O17" s="24"/>
      <c r="P17" s="73"/>
      <c r="Q17" s="73"/>
      <c r="R17" s="73"/>
    </row>
    <row r="18" spans="1:18" ht="15" x14ac:dyDescent="0.25">
      <c r="A18" s="84" t="s">
        <v>47</v>
      </c>
      <c r="B18" s="64" t="s">
        <v>104</v>
      </c>
      <c r="C18" s="15">
        <v>0.5</v>
      </c>
      <c r="D18" s="15">
        <v>11.762</v>
      </c>
      <c r="E18" s="15">
        <v>61.789000000000001</v>
      </c>
      <c r="F18" s="27">
        <f t="shared" si="1"/>
        <v>50.027000000000001</v>
      </c>
      <c r="G18" s="29" t="s">
        <v>109</v>
      </c>
      <c r="H18" s="36" t="str">
        <f>H7</f>
        <v>T2</v>
      </c>
      <c r="I18" s="22" t="s">
        <v>27</v>
      </c>
      <c r="J18" s="24" t="str">
        <f t="shared" si="2"/>
        <v xml:space="preserve"> 1 / 2 / 3 / 4 / NA</v>
      </c>
      <c r="K18" s="24"/>
      <c r="L18" s="24"/>
      <c r="M18" s="24"/>
      <c r="N18" s="24"/>
      <c r="O18" s="24"/>
      <c r="P18" s="73"/>
      <c r="Q18" s="73"/>
      <c r="R18" s="73"/>
    </row>
    <row r="19" spans="1:18" ht="15" x14ac:dyDescent="0.25">
      <c r="A19" s="84" t="s">
        <v>48</v>
      </c>
      <c r="B19" s="64" t="s">
        <v>92</v>
      </c>
      <c r="C19" s="15">
        <v>0.502</v>
      </c>
      <c r="D19" s="15">
        <v>11.775</v>
      </c>
      <c r="E19" s="15">
        <v>61.828000000000003</v>
      </c>
      <c r="F19" s="27">
        <f t="shared" si="1"/>
        <v>50.053000000000004</v>
      </c>
      <c r="G19" s="29" t="s">
        <v>109</v>
      </c>
      <c r="H19" s="36" t="str">
        <f>H7</f>
        <v>T2</v>
      </c>
      <c r="I19" s="22" t="s">
        <v>27</v>
      </c>
      <c r="J19" s="24" t="str">
        <f t="shared" si="2"/>
        <v xml:space="preserve"> 1 / 2 / 3 / 4 / NA</v>
      </c>
      <c r="K19" s="24"/>
      <c r="L19" s="24"/>
      <c r="M19" s="24"/>
      <c r="N19" s="24"/>
      <c r="O19" s="24"/>
      <c r="P19" s="73"/>
      <c r="Q19" s="73"/>
      <c r="R19" s="73"/>
    </row>
    <row r="20" spans="1:18" ht="15" x14ac:dyDescent="0.25">
      <c r="A20" s="84" t="s">
        <v>57</v>
      </c>
      <c r="B20" s="64" t="s">
        <v>93</v>
      </c>
      <c r="C20" s="15">
        <v>0.5</v>
      </c>
      <c r="D20" s="15">
        <v>11.814</v>
      </c>
      <c r="E20" s="15">
        <v>61.853000000000002</v>
      </c>
      <c r="F20" s="27">
        <f t="shared" si="1"/>
        <v>50.039000000000001</v>
      </c>
      <c r="G20" s="29" t="s">
        <v>109</v>
      </c>
      <c r="H20" s="36" t="str">
        <f>H7</f>
        <v>T2</v>
      </c>
      <c r="I20" s="22" t="s">
        <v>27</v>
      </c>
      <c r="J20" s="24" t="str">
        <f t="shared" ref="J20" si="3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24"/>
      <c r="L20" s="24"/>
      <c r="M20" s="24"/>
      <c r="N20" s="24"/>
      <c r="O20" s="24"/>
      <c r="P20" s="73"/>
      <c r="Q20" s="73"/>
      <c r="R20" s="73"/>
    </row>
    <row r="21" spans="1:18" ht="15" x14ac:dyDescent="0.25">
      <c r="A21" s="84" t="s">
        <v>58</v>
      </c>
      <c r="B21" s="64" t="s">
        <v>94</v>
      </c>
      <c r="C21" s="15">
        <v>0.501</v>
      </c>
      <c r="D21" s="15">
        <v>11.811999999999999</v>
      </c>
      <c r="E21" s="15">
        <v>61.848999999999997</v>
      </c>
      <c r="F21" s="27">
        <f t="shared" si="1"/>
        <v>50.036999999999999</v>
      </c>
      <c r="G21" s="29" t="s">
        <v>109</v>
      </c>
      <c r="H21" s="36" t="str">
        <f>H7</f>
        <v>T2</v>
      </c>
      <c r="I21" s="22" t="s">
        <v>27</v>
      </c>
      <c r="J21" s="24" t="str">
        <f t="shared" ref="J21" si="4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24"/>
      <c r="L21" s="24"/>
      <c r="M21" s="24"/>
      <c r="N21" s="24"/>
      <c r="O21" s="24"/>
      <c r="P21" s="73"/>
      <c r="Q21" s="73"/>
      <c r="R21" s="73"/>
    </row>
    <row r="22" spans="1:18" ht="15" x14ac:dyDescent="0.25">
      <c r="A22" s="84" t="s">
        <v>59</v>
      </c>
      <c r="B22" s="64"/>
      <c r="C22" s="15"/>
      <c r="D22" s="15"/>
      <c r="E22" s="15"/>
      <c r="F22" s="27">
        <f t="shared" si="1"/>
        <v>0</v>
      </c>
      <c r="G22" s="29" t="s">
        <v>27</v>
      </c>
      <c r="H22" s="36" t="str">
        <f>H7</f>
        <v>T2</v>
      </c>
      <c r="I22" s="22" t="s">
        <v>27</v>
      </c>
      <c r="J22" s="24" t="str">
        <f t="shared" ref="J22" si="5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24"/>
      <c r="L22" s="24"/>
      <c r="M22" s="24"/>
      <c r="N22" s="24"/>
      <c r="O22" s="24"/>
      <c r="P22" s="73"/>
      <c r="Q22" s="73"/>
      <c r="R22" s="73"/>
    </row>
    <row r="23" spans="1:18" ht="15" x14ac:dyDescent="0.25">
      <c r="A23" s="84" t="s">
        <v>78</v>
      </c>
      <c r="B23" s="64"/>
      <c r="C23" s="15"/>
      <c r="D23" s="15"/>
      <c r="E23" s="15"/>
      <c r="F23" s="27">
        <f t="shared" si="1"/>
        <v>0</v>
      </c>
      <c r="G23" s="29" t="s">
        <v>27</v>
      </c>
      <c r="H23" s="36" t="str">
        <f>H7</f>
        <v>T2</v>
      </c>
      <c r="I23" s="22" t="s">
        <v>27</v>
      </c>
      <c r="J23" s="24" t="str">
        <f t="shared" ref="J23" si="6">IF(I23=1,"(1)/ 2 / 3 / 4 / NA",IF(I23="Sila Pilih"," 1 / 2 / 3 / 4 / NA",IF(I23=2,"1 /(2)/ 3 / 4 / NA",IF(I23=3,"1 / 2 /(3)/ 4 / NA",IF(I23=4,"1 / 2 / 3 /(4)/ NA",IF(I23="NA","1 / 2 / 3 / 4 /(NA)"))))))</f>
        <v xml:space="preserve"> 1 / 2 / 3 / 4 / NA</v>
      </c>
      <c r="K23" s="24"/>
      <c r="L23" s="24"/>
      <c r="M23" s="24"/>
      <c r="N23" s="24"/>
      <c r="O23" s="24"/>
      <c r="P23" s="73"/>
      <c r="Q23" s="73"/>
      <c r="R23" s="73"/>
    </row>
    <row r="24" spans="1:18" ht="15" x14ac:dyDescent="0.25">
      <c r="A24" s="84" t="s">
        <v>79</v>
      </c>
      <c r="B24" s="64"/>
      <c r="C24" s="15"/>
      <c r="D24" s="15"/>
      <c r="E24" s="15"/>
      <c r="F24" s="27">
        <f t="shared" si="1"/>
        <v>0</v>
      </c>
      <c r="G24" s="29" t="s">
        <v>27</v>
      </c>
      <c r="H24" s="36" t="str">
        <f>H7</f>
        <v>T2</v>
      </c>
      <c r="I24" s="22" t="s">
        <v>27</v>
      </c>
      <c r="J24" s="24" t="str">
        <f t="shared" ref="J24" si="7">IF(I24=1,"(1)/ 2 / 3 / 4 / NA",IF(I24="Sila Pilih"," 1 / 2 / 3 / 4 / NA",IF(I24=2,"1 /(2)/ 3 / 4 / NA",IF(I24=3,"1 / 2 /(3)/ 4 / NA",IF(I24=4,"1 / 2 / 3 /(4)/ NA",IF(I24="NA","1 / 2 / 3 / 4 /(NA)"))))))</f>
        <v xml:space="preserve"> 1 / 2 / 3 / 4 / NA</v>
      </c>
      <c r="K24" s="24"/>
      <c r="L24" s="24"/>
      <c r="M24" s="24"/>
      <c r="N24" s="24"/>
      <c r="O24" s="24"/>
      <c r="P24" s="73"/>
      <c r="Q24" s="73"/>
      <c r="R24" s="73"/>
    </row>
    <row r="25" spans="1:18" ht="15" x14ac:dyDescent="0.25">
      <c r="A25" s="84" t="s">
        <v>80</v>
      </c>
      <c r="B25" s="64"/>
      <c r="C25" s="15"/>
      <c r="D25" s="15"/>
      <c r="E25" s="15"/>
      <c r="F25" s="27">
        <f t="shared" si="1"/>
        <v>0</v>
      </c>
      <c r="G25" s="29" t="s">
        <v>27</v>
      </c>
      <c r="H25" s="36" t="str">
        <f>H7</f>
        <v>T2</v>
      </c>
      <c r="I25" s="22" t="s">
        <v>27</v>
      </c>
      <c r="J25" s="24" t="str">
        <f t="shared" ref="J25" si="8">IF(I25=1,"(1)/ 2 / 3 / 4 / NA",IF(I25="Sila Pilih"," 1 / 2 / 3 / 4 / NA",IF(I25=2,"1 /(2)/ 3 / 4 / NA",IF(I25=3,"1 / 2 /(3)/ 4 / NA",IF(I25=4,"1 / 2 / 3 /(4)/ NA",IF(I25="NA","1 / 2 / 3 / 4 /(NA)"))))))</f>
        <v xml:space="preserve"> 1 / 2 / 3 / 4 / NA</v>
      </c>
      <c r="K25" s="24"/>
      <c r="L25" s="24"/>
      <c r="M25" s="24"/>
      <c r="N25" s="24"/>
      <c r="O25" s="24"/>
      <c r="P25" s="73"/>
      <c r="Q25" s="73"/>
      <c r="R25" s="73"/>
    </row>
    <row r="26" spans="1:18" ht="15" x14ac:dyDescent="0.25">
      <c r="A26" s="84" t="s">
        <v>81</v>
      </c>
      <c r="B26" s="64"/>
      <c r="C26" s="15"/>
      <c r="D26" s="15"/>
      <c r="E26" s="15"/>
      <c r="F26" s="27">
        <f t="shared" si="1"/>
        <v>0</v>
      </c>
      <c r="G26" s="29" t="s">
        <v>27</v>
      </c>
      <c r="H26" s="36" t="str">
        <f>H7</f>
        <v>T2</v>
      </c>
      <c r="I26" s="22" t="s">
        <v>27</v>
      </c>
      <c r="J26" s="24" t="str">
        <f t="shared" ref="J26" si="9">IF(I26=1,"(1)/ 2 / 3 / 4 / NA",IF(I26="Sila Pilih"," 1 / 2 / 3 / 4 / NA",IF(I26=2,"1 /(2)/ 3 / 4 / NA",IF(I26=3,"1 / 2 /(3)/ 4 / NA",IF(I26=4,"1 / 2 / 3 /(4)/ NA",IF(I26="NA","1 / 2 / 3 / 4 /(NA)"))))))</f>
        <v xml:space="preserve"> 1 / 2 / 3 / 4 / NA</v>
      </c>
      <c r="K26" s="24"/>
      <c r="L26" s="24"/>
      <c r="M26" s="24"/>
      <c r="N26" s="24"/>
      <c r="O26" s="24"/>
      <c r="P26" s="73"/>
      <c r="Q26" s="73"/>
      <c r="R26" s="73"/>
    </row>
    <row r="27" spans="1:18" ht="15" x14ac:dyDescent="0.25">
      <c r="A27" s="84" t="s">
        <v>82</v>
      </c>
      <c r="B27" s="64"/>
      <c r="C27" s="15"/>
      <c r="D27" s="15"/>
      <c r="E27" s="15"/>
      <c r="F27" s="27">
        <f t="shared" si="1"/>
        <v>0</v>
      </c>
      <c r="G27" s="29" t="s">
        <v>27</v>
      </c>
      <c r="H27" s="36" t="str">
        <f>H7</f>
        <v>T2</v>
      </c>
      <c r="I27" s="22" t="s">
        <v>27</v>
      </c>
      <c r="J27" s="24" t="str">
        <f t="shared" ref="J27" si="10">IF(I27=1,"(1)/ 2 / 3 / 4 / NA",IF(I27="Sila Pilih"," 1 / 2 / 3 / 4 / NA",IF(I27=2,"1 /(2)/ 3 / 4 / NA",IF(I27=3,"1 / 2 /(3)/ 4 / NA",IF(I27=4,"1 / 2 / 3 /(4)/ NA",IF(I27="NA","1 / 2 / 3 / 4 /(NA)"))))))</f>
        <v xml:space="preserve"> 1 / 2 / 3 / 4 / NA</v>
      </c>
      <c r="K27" s="24"/>
      <c r="L27" s="24"/>
      <c r="M27" s="24"/>
      <c r="N27" s="24"/>
      <c r="O27" s="24"/>
      <c r="P27" s="73"/>
      <c r="Q27" s="73"/>
      <c r="R27" s="73"/>
    </row>
    <row r="28" spans="1:18" x14ac:dyDescent="0.2">
      <c r="J28" s="24"/>
      <c r="K28" s="24"/>
      <c r="L28" s="24"/>
      <c r="M28" s="24"/>
      <c r="N28" s="24"/>
      <c r="O28" s="24"/>
      <c r="P28" s="24"/>
    </row>
    <row r="29" spans="1:18" x14ac:dyDescent="0.2">
      <c r="A29" s="11" t="s">
        <v>54</v>
      </c>
      <c r="B29" s="64" t="s">
        <v>105</v>
      </c>
      <c r="J29" s="24"/>
      <c r="K29" s="24"/>
      <c r="L29" s="24"/>
      <c r="M29" s="24"/>
      <c r="N29" s="24"/>
      <c r="O29" s="24"/>
      <c r="P29" s="24"/>
    </row>
    <row r="30" spans="1:18" x14ac:dyDescent="0.2">
      <c r="A30" s="11" t="s">
        <v>53</v>
      </c>
      <c r="B30" s="65">
        <v>45663</v>
      </c>
      <c r="J30" s="24"/>
      <c r="K30" s="24"/>
      <c r="L30" s="24"/>
      <c r="M30" s="24"/>
      <c r="N30" s="24"/>
      <c r="O30" s="24"/>
      <c r="P30" s="24"/>
    </row>
    <row r="31" spans="1:18" x14ac:dyDescent="0.2">
      <c r="A31" s="11" t="s">
        <v>50</v>
      </c>
      <c r="B31" s="64" t="s">
        <v>88</v>
      </c>
      <c r="C31" s="18" t="s">
        <v>51</v>
      </c>
      <c r="J31" s="24"/>
      <c r="K31" s="24"/>
      <c r="L31" s="24"/>
      <c r="M31" s="24"/>
      <c r="N31" s="24"/>
      <c r="O31" s="24"/>
      <c r="P31" s="24"/>
    </row>
    <row r="32" spans="1:18" ht="13.5" thickBot="1" x14ac:dyDescent="0.25">
      <c r="A32" t="s">
        <v>52</v>
      </c>
      <c r="B32" s="66" t="s">
        <v>107</v>
      </c>
      <c r="C32" s="26"/>
      <c r="D32" s="26"/>
      <c r="E32" s="26"/>
      <c r="F32" s="24"/>
      <c r="G32" s="25"/>
      <c r="H32" s="25"/>
      <c r="J32" s="24"/>
      <c r="K32" s="24"/>
      <c r="L32" s="24"/>
      <c r="M32" s="24"/>
      <c r="N32" s="24"/>
      <c r="O32" s="24"/>
      <c r="P32" s="24"/>
    </row>
    <row r="33" spans="1:16" ht="15.75" thickBot="1" x14ac:dyDescent="0.3">
      <c r="A33" s="11" t="s">
        <v>28</v>
      </c>
      <c r="B33" s="67" t="s">
        <v>106</v>
      </c>
      <c r="C33" s="24"/>
      <c r="D33" s="24" t="b">
        <f>IF(B33="YA", TRUE)</f>
        <v>1</v>
      </c>
      <c r="E33" s="24"/>
      <c r="F33" s="30"/>
      <c r="G33" s="25"/>
      <c r="H33" s="25"/>
      <c r="I33" s="24"/>
      <c r="J33" s="24"/>
      <c r="K33" s="24"/>
      <c r="L33" s="24"/>
      <c r="M33" s="24"/>
      <c r="N33" s="24"/>
      <c r="O33" s="24"/>
      <c r="P33" s="24"/>
    </row>
    <row r="34" spans="1:16" ht="15.75" thickBot="1" x14ac:dyDescent="0.3">
      <c r="A34" s="11" t="s">
        <v>30</v>
      </c>
      <c r="B34" s="67" t="s">
        <v>106</v>
      </c>
      <c r="C34" s="24"/>
      <c r="D34" s="24" t="b">
        <f>IF(B34="YA", TRUE)</f>
        <v>1</v>
      </c>
      <c r="E34" s="24"/>
      <c r="F34" s="30"/>
      <c r="G34" s="25"/>
      <c r="H34" s="25"/>
      <c r="I34" s="24"/>
      <c r="J34" s="24"/>
      <c r="K34" s="24"/>
      <c r="L34" s="24"/>
      <c r="M34" s="24"/>
      <c r="N34" s="24"/>
      <c r="O34" s="24"/>
      <c r="P34" s="24"/>
    </row>
    <row r="35" spans="1:16" ht="15.75" thickBot="1" x14ac:dyDescent="0.3">
      <c r="A35" s="11" t="s">
        <v>29</v>
      </c>
      <c r="B35" s="67" t="s">
        <v>106</v>
      </c>
      <c r="C35" s="56"/>
      <c r="D35" s="24" t="b">
        <f>IF(B35="YA", TRUE)</f>
        <v>1</v>
      </c>
      <c r="E35" s="56"/>
      <c r="F35" s="57"/>
      <c r="G35" s="58"/>
      <c r="H35" s="58"/>
      <c r="I35" s="56"/>
      <c r="J35" s="24"/>
      <c r="K35" s="24"/>
      <c r="L35" s="24"/>
      <c r="M35" s="24"/>
      <c r="N35" s="24"/>
      <c r="O35" s="24"/>
      <c r="P35" s="24"/>
    </row>
    <row r="36" spans="1:16" ht="14.25" customHeight="1" thickBot="1" x14ac:dyDescent="0.25">
      <c r="C36" s="56"/>
      <c r="D36" s="56"/>
      <c r="E36" s="56"/>
      <c r="F36" s="56"/>
      <c r="G36" s="58"/>
      <c r="H36" s="58"/>
      <c r="I36" s="56"/>
    </row>
    <row r="37" spans="1:16" ht="15.75" thickBot="1" x14ac:dyDescent="0.25">
      <c r="A37" t="s">
        <v>16</v>
      </c>
      <c r="B37" s="67" t="s">
        <v>108</v>
      </c>
      <c r="C37" s="59" t="b">
        <f>IF(B37="XP 205DR",TRUE)</f>
        <v>1</v>
      </c>
      <c r="D37" s="59" t="b">
        <f>IF(B37="MSA 225S-100-DA",TRUE)</f>
        <v>0</v>
      </c>
      <c r="E37" s="59" t="b">
        <f>IF(B37="MSE 225S-100-DU ",TRUE)</f>
        <v>0</v>
      </c>
      <c r="F37" s="56" t="b">
        <f>IF(B37="PG 603S",TRUE)</f>
        <v>0</v>
      </c>
      <c r="G37" s="58" t="b">
        <f>IF(B37="Lain-lain",TRUE)</f>
        <v>0</v>
      </c>
      <c r="H37" s="58"/>
      <c r="I37" s="56"/>
    </row>
    <row r="38" spans="1:16" x14ac:dyDescent="0.2">
      <c r="C38" s="59"/>
      <c r="D38" s="59"/>
      <c r="E38" s="59"/>
      <c r="F38" s="56"/>
      <c r="G38" s="58"/>
      <c r="H38" s="58"/>
      <c r="I38" s="56"/>
    </row>
    <row r="39" spans="1:16" x14ac:dyDescent="0.2">
      <c r="C39" s="59"/>
      <c r="D39" s="59"/>
      <c r="E39" s="59"/>
      <c r="F39" s="56"/>
      <c r="G39" s="58"/>
      <c r="H39" s="58"/>
      <c r="I39" s="56"/>
    </row>
    <row r="40" spans="1:16" ht="14.25" x14ac:dyDescent="0.2">
      <c r="C40" s="59"/>
      <c r="D40" s="59"/>
      <c r="E40" s="60"/>
      <c r="F40" s="56"/>
      <c r="G40" s="58"/>
      <c r="H40" s="58"/>
      <c r="I40" s="56"/>
    </row>
    <row r="41" spans="1:16" x14ac:dyDescent="0.2">
      <c r="C41" s="50"/>
      <c r="D41" s="50"/>
      <c r="E41" s="50"/>
      <c r="F41" s="31"/>
      <c r="G41" s="51"/>
      <c r="H41" s="51"/>
      <c r="I41" s="24"/>
    </row>
    <row r="42" spans="1:16" x14ac:dyDescent="0.2">
      <c r="C42" s="50"/>
      <c r="D42" s="50"/>
      <c r="E42" s="50"/>
      <c r="F42" s="31"/>
      <c r="G42" s="51"/>
      <c r="H42" s="51"/>
      <c r="I42" s="24"/>
    </row>
    <row r="43" spans="1:16" x14ac:dyDescent="0.2">
      <c r="C43" s="50"/>
      <c r="D43" s="50"/>
      <c r="E43" s="50"/>
      <c r="F43" s="31"/>
      <c r="G43" s="51"/>
      <c r="H43" s="51"/>
      <c r="I43" s="24"/>
    </row>
    <row r="44" spans="1:16" x14ac:dyDescent="0.2">
      <c r="C44" s="50"/>
      <c r="D44" s="50"/>
      <c r="E44" s="50"/>
      <c r="F44" s="31"/>
      <c r="G44" s="51"/>
      <c r="H44" s="51"/>
      <c r="I44" s="24"/>
    </row>
    <row r="45" spans="1:16" x14ac:dyDescent="0.2">
      <c r="C45" s="50"/>
      <c r="D45" s="50"/>
      <c r="E45" s="50"/>
      <c r="F45" s="31"/>
      <c r="G45" s="51"/>
      <c r="H45" s="51"/>
    </row>
    <row r="46" spans="1:16" x14ac:dyDescent="0.2">
      <c r="C46" s="49"/>
    </row>
    <row r="47" spans="1:16" x14ac:dyDescent="0.2">
      <c r="C47" s="49"/>
    </row>
    <row r="48" spans="1:16" x14ac:dyDescent="0.2">
      <c r="C48" s="49"/>
    </row>
    <row r="49" spans="3:3" x14ac:dyDescent="0.2">
      <c r="C49" s="49"/>
    </row>
  </sheetData>
  <conditionalFormatting sqref="B2 D2:E2 B22 B25 B5:E19">
    <cfRule type="expression" dxfId="3" priority="133">
      <formula>LEN(B2)=0</formula>
    </cfRule>
  </conditionalFormatting>
  <conditionalFormatting sqref="G8:G26">
    <cfRule type="cellIs" dxfId="0" priority="132" operator="equal">
      <formula>"Sila Pilih"</formula>
    </cfRule>
  </conditionalFormatting>
  <conditionalFormatting sqref="B31">
    <cfRule type="expression" dxfId="243" priority="131">
      <formula>LEN(B31)=0</formula>
    </cfRule>
  </conditionalFormatting>
  <conditionalFormatting sqref="B32">
    <cfRule type="expression" dxfId="242" priority="130">
      <formula>LEN(B32)=0</formula>
    </cfRule>
  </conditionalFormatting>
  <conditionalFormatting sqref="B37">
    <cfRule type="cellIs" dxfId="241" priority="125" operator="equal">
      <formula>"Sila Pilih"</formula>
    </cfRule>
  </conditionalFormatting>
  <conditionalFormatting sqref="B29">
    <cfRule type="expression" dxfId="240" priority="124">
      <formula>LEN(B29)=0</formula>
    </cfRule>
  </conditionalFormatting>
  <conditionalFormatting sqref="B30">
    <cfRule type="expression" dxfId="239" priority="123">
      <formula>LEN(B30)=0</formula>
    </cfRule>
  </conditionalFormatting>
  <conditionalFormatting sqref="B33 F33">
    <cfRule type="cellIs" dxfId="238" priority="120" operator="equal">
      <formula>"TIDAK"</formula>
    </cfRule>
    <cfRule type="cellIs" dxfId="237" priority="121" operator="equal">
      <formula>"ya"</formula>
    </cfRule>
    <cfRule type="cellIs" dxfId="236" priority="122" operator="equal">
      <formula>"Sila Pilih"</formula>
    </cfRule>
  </conditionalFormatting>
  <conditionalFormatting sqref="B34 F34">
    <cfRule type="cellIs" dxfId="235" priority="117" operator="equal">
      <formula>"TIDAK"</formula>
    </cfRule>
    <cfRule type="cellIs" dxfId="234" priority="118" operator="equal">
      <formula>"ya"</formula>
    </cfRule>
    <cfRule type="cellIs" dxfId="233" priority="119" operator="equal">
      <formula>"Sila Pilih"</formula>
    </cfRule>
  </conditionalFormatting>
  <conditionalFormatting sqref="B35 F35">
    <cfRule type="cellIs" dxfId="232" priority="114" operator="equal">
      <formula>"TIDAK"</formula>
    </cfRule>
    <cfRule type="cellIs" dxfId="231" priority="115" operator="equal">
      <formula>"ya"</formula>
    </cfRule>
    <cfRule type="cellIs" dxfId="230" priority="116" operator="equal">
      <formula>"Sila Pilih"</formula>
    </cfRule>
  </conditionalFormatting>
  <conditionalFormatting sqref="F5:F27">
    <cfRule type="cellIs" dxfId="229" priority="111" operator="equal">
      <formula>0</formula>
    </cfRule>
  </conditionalFormatting>
  <conditionalFormatting sqref="I8:I27">
    <cfRule type="cellIs" dxfId="228" priority="100" operator="equal">
      <formula>"Sila Pilih"</formula>
    </cfRule>
  </conditionalFormatting>
  <conditionalFormatting sqref="F2:F3">
    <cfRule type="cellIs" dxfId="227" priority="93" operator="equal">
      <formula>0</formula>
    </cfRule>
  </conditionalFormatting>
  <conditionalFormatting sqref="C20:E20 B23 B26">
    <cfRule type="expression" dxfId="226" priority="80">
      <formula>LEN(B20)=0</formula>
    </cfRule>
  </conditionalFormatting>
  <conditionalFormatting sqref="C21:E21 B24 B27">
    <cfRule type="expression" dxfId="225" priority="74">
      <formula>LEN(B21)=0</formula>
    </cfRule>
  </conditionalFormatting>
  <conditionalFormatting sqref="B3:B4 D3:E3">
    <cfRule type="expression" dxfId="224" priority="62">
      <formula>LEN(B3)=0</formula>
    </cfRule>
  </conditionalFormatting>
  <conditionalFormatting sqref="H6">
    <cfRule type="cellIs" dxfId="223" priority="49" operator="equal">
      <formula>"Sila Pilih"</formula>
    </cfRule>
  </conditionalFormatting>
  <conditionalFormatting sqref="H7">
    <cfRule type="cellIs" dxfId="222" priority="48" operator="equal">
      <formula>"Sila Pilih"</formula>
    </cfRule>
  </conditionalFormatting>
  <conditionalFormatting sqref="H2">
    <cfRule type="cellIs" dxfId="221" priority="47" operator="equal">
      <formula>"Sila Pilih"</formula>
    </cfRule>
  </conditionalFormatting>
  <conditionalFormatting sqref="L8">
    <cfRule type="expression" dxfId="220" priority="46">
      <formula>H8="Sila Pilih"</formula>
    </cfRule>
  </conditionalFormatting>
  <conditionalFormatting sqref="G27">
    <cfRule type="cellIs" dxfId="219" priority="19" operator="equal">
      <formula>"Sila Pilih"</formula>
    </cfRule>
  </conditionalFormatting>
  <conditionalFormatting sqref="C22:E27">
    <cfRule type="expression" dxfId="218" priority="18">
      <formula>LEN(C22)=0</formula>
    </cfRule>
  </conditionalFormatting>
  <conditionalFormatting sqref="H3">
    <cfRule type="cellIs" dxfId="217" priority="16" operator="equal">
      <formula>"Sila Pilih"</formula>
    </cfRule>
  </conditionalFormatting>
  <conditionalFormatting sqref="H5">
    <cfRule type="cellIs" dxfId="216" priority="15" operator="equal">
      <formula>"Sila Pilih"</formula>
    </cfRule>
  </conditionalFormatting>
  <conditionalFormatting sqref="H9:H13">
    <cfRule type="cellIs" dxfId="215" priority="14" operator="equal">
      <formula>"Sila Pilih"</formula>
    </cfRule>
  </conditionalFormatting>
  <conditionalFormatting sqref="H14">
    <cfRule type="cellIs" dxfId="214" priority="13" operator="equal">
      <formula>"Sila Pilih"</formula>
    </cfRule>
  </conditionalFormatting>
  <conditionalFormatting sqref="H8 H10 H12">
    <cfRule type="cellIs" dxfId="213" priority="12" operator="equal">
      <formula>"Sila Pilih"</formula>
    </cfRule>
  </conditionalFormatting>
  <conditionalFormatting sqref="H15:H19">
    <cfRule type="cellIs" dxfId="212" priority="11" operator="equal">
      <formula>"Sila Pilih"</formula>
    </cfRule>
  </conditionalFormatting>
  <conditionalFormatting sqref="H20">
    <cfRule type="cellIs" dxfId="211" priority="10" operator="equal">
      <formula>"Sila Pilih"</formula>
    </cfRule>
  </conditionalFormatting>
  <conditionalFormatting sqref="H21">
    <cfRule type="cellIs" dxfId="210" priority="9" operator="equal">
      <formula>"Sila Pilih"</formula>
    </cfRule>
  </conditionalFormatting>
  <conditionalFormatting sqref="H22">
    <cfRule type="cellIs" dxfId="209" priority="8" operator="equal">
      <formula>"Sila Pilih"</formula>
    </cfRule>
  </conditionalFormatting>
  <conditionalFormatting sqref="H23">
    <cfRule type="cellIs" dxfId="208" priority="7" operator="equal">
      <formula>"Sila Pilih"</formula>
    </cfRule>
  </conditionalFormatting>
  <conditionalFormatting sqref="H24">
    <cfRule type="cellIs" dxfId="207" priority="6" operator="equal">
      <formula>"Sila Pilih"</formula>
    </cfRule>
  </conditionalFormatting>
  <conditionalFormatting sqref="H25">
    <cfRule type="cellIs" dxfId="206" priority="5" operator="equal">
      <formula>"Sila Pilih"</formula>
    </cfRule>
  </conditionalFormatting>
  <conditionalFormatting sqref="H26">
    <cfRule type="cellIs" dxfId="205" priority="4" operator="equal">
      <formula>"Sila Pilih"</formula>
    </cfRule>
  </conditionalFormatting>
  <conditionalFormatting sqref="H27">
    <cfRule type="cellIs" dxfId="204" priority="3" operator="equal">
      <formula>"Sila Pilih"</formula>
    </cfRule>
  </conditionalFormatting>
  <conditionalFormatting sqref="B20">
    <cfRule type="expression" dxfId="2" priority="2">
      <formula>LEN(B20)=0</formula>
    </cfRule>
  </conditionalFormatting>
  <conditionalFormatting sqref="B21">
    <cfRule type="expression" dxfId="1" priority="1">
      <formula>LEN(B21)=0</formula>
    </cfRule>
  </conditionalFormatting>
  <dataValidations count="5">
    <dataValidation type="list" allowBlank="1" showInputMessage="1" showErrorMessage="1" sqref="I8:I27" xr:uid="{263620C9-1EE6-4ACD-8AD4-6A652221EEEA}">
      <formula1>"Sila Pilih, 1, 2, 3, 4, NA"</formula1>
    </dataValidation>
    <dataValidation type="list" allowBlank="1" showInputMessage="1" showErrorMessage="1" sqref="B37" xr:uid="{46D1D5E6-C29D-449B-892B-C832B6F0FBF9}">
      <formula1>"Sila Pilih, XP 205DR, MSA 225S-100-DA, PG 603S, MSE 225S-100-DU , Lain-lain"</formula1>
    </dataValidation>
    <dataValidation type="list" allowBlank="1" showInputMessage="1" showErrorMessage="1" sqref="B33:B35 F33:F35" xr:uid="{CB7666A4-4141-46ED-955D-EEB485C41400}">
      <formula1>"Sila Pilih, YA, TIDAK"</formula1>
    </dataValidation>
    <dataValidation type="list" allowBlank="1" showInputMessage="1" showErrorMessage="1" sqref="G8:G27" xr:uid="{0210E02D-69A4-4943-8FE7-F34C76F88E4F}">
      <formula1>"Sila Pilih, SERBUK, KAPSUL KERAS, CECAIR, PIL, KAPSUL LEMBUT, KRIM, PASTE"</formula1>
    </dataValidation>
    <dataValidation type="list" allowBlank="1" showInputMessage="1" showErrorMessage="1" sqref="H6:H7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43B-C5F9-4605-8815-52A0A0C9C1A8}">
  <sheetPr codeName="Sheet13"/>
  <dimension ref="A1:H30"/>
  <sheetViews>
    <sheetView view="pageLayout" topLeftCell="A16" zoomScaleNormal="100" zoomScaleSheetLayoutView="100" workbookViewId="0">
      <selection activeCell="E22" sqref="E22:F22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 t="str">
        <f>Form!B16</f>
        <v>IQC POW 9 060125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Form!G16</f>
        <v>SERBUK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Form!I16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23" priority="10">
      <formula>OR(E23="Sila Pilih", E23="T1", E23="T2", E23="T3", E23="T4")</formula>
    </cfRule>
  </conditionalFormatting>
  <conditionalFormatting sqref="B13:C13">
    <cfRule type="expression" dxfId="122" priority="9">
      <formula>AND(F8&gt;0.1, F8&lt;1, F9&gt;0.1, F9&lt;1)</formula>
    </cfRule>
  </conditionalFormatting>
  <conditionalFormatting sqref="D13:E13">
    <cfRule type="expression" dxfId="121" priority="4">
      <formula>AND(F8&gt;1, F9&gt;1)</formula>
    </cfRule>
    <cfRule type="expression" dxfId="120" priority="8">
      <formula>CELL("ÄDDRESS")="D13"</formula>
    </cfRule>
  </conditionalFormatting>
  <conditionalFormatting sqref="B14:C14">
    <cfRule type="expression" dxfId="119" priority="7">
      <formula>AND(F8&gt;0.1, F8&lt;1, F9&gt;0.1, F9&lt;1)</formula>
    </cfRule>
  </conditionalFormatting>
  <conditionalFormatting sqref="B15:C15">
    <cfRule type="expression" dxfId="118" priority="6">
      <formula>AND(F8&gt;0.1, F8&lt;1, F9&gt;0.1, F9&lt;1)</formula>
    </cfRule>
  </conditionalFormatting>
  <conditionalFormatting sqref="B16:C16">
    <cfRule type="expression" dxfId="117" priority="5">
      <formula>AND(F8&gt;0.1, F8&lt;1, F9&gt;0.1, F9&lt;1)</formula>
    </cfRule>
  </conditionalFormatting>
  <conditionalFormatting sqref="D14:E14">
    <cfRule type="expression" dxfId="116" priority="3">
      <formula>AND(F8&gt;1, F9&gt;1)</formula>
    </cfRule>
  </conditionalFormatting>
  <conditionalFormatting sqref="D15:E15">
    <cfRule type="expression" dxfId="115" priority="2">
      <formula>AND(F8&gt;1, F9&gt;1)</formula>
    </cfRule>
  </conditionalFormatting>
  <conditionalFormatting sqref="D16:E16">
    <cfRule type="expression" dxfId="11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AE7-614B-4193-988C-6F2774E65AF5}">
  <sheetPr codeName="Sheet14"/>
  <dimension ref="A1:H30"/>
  <sheetViews>
    <sheetView view="pageLayout" topLeftCell="A22" zoomScaleNormal="100" zoomScaleSheetLayoutView="100" workbookViewId="0">
      <selection activeCell="G27" sqref="G27:H2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 t="str">
        <f>Form!B17</f>
        <v>IQC POW 10 060125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Form!G17</f>
        <v>SERBUK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Form!I17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13" priority="10">
      <formula>OR(E23="Sila Pilih", E23="T1", E23="T2", E23="T3", E23="T4")</formula>
    </cfRule>
  </conditionalFormatting>
  <conditionalFormatting sqref="B13:C13">
    <cfRule type="expression" dxfId="112" priority="9">
      <formula>AND(F8&gt;0.1, F8&lt;1, F9&gt;0.1, F9&lt;1)</formula>
    </cfRule>
  </conditionalFormatting>
  <conditionalFormatting sqref="D13:E13">
    <cfRule type="expression" dxfId="111" priority="4">
      <formula>AND(F8&gt;1, F9&gt;1)</formula>
    </cfRule>
    <cfRule type="expression" dxfId="110" priority="8">
      <formula>CELL("ÄDDRESS")="D13"</formula>
    </cfRule>
  </conditionalFormatting>
  <conditionalFormatting sqref="B14:C14">
    <cfRule type="expression" dxfId="109" priority="7">
      <formula>AND(F8&gt;0.1, F8&lt;1, F9&gt;0.1, F9&lt;1)</formula>
    </cfRule>
  </conditionalFormatting>
  <conditionalFormatting sqref="B15:C15">
    <cfRule type="expression" dxfId="108" priority="6">
      <formula>AND(F8&gt;0.1, F8&lt;1, F9&gt;0.1, F9&lt;1)</formula>
    </cfRule>
  </conditionalFormatting>
  <conditionalFormatting sqref="B16:C16">
    <cfRule type="expression" dxfId="107" priority="5">
      <formula>AND(F8&gt;0.1, F8&lt;1, F9&gt;0.1, F9&lt;1)</formula>
    </cfRule>
  </conditionalFormatting>
  <conditionalFormatting sqref="D14:E14">
    <cfRule type="expression" dxfId="106" priority="3">
      <formula>AND(F8&gt;1, F9&gt;1)</formula>
    </cfRule>
  </conditionalFormatting>
  <conditionalFormatting sqref="D15:E15">
    <cfRule type="expression" dxfId="105" priority="2">
      <formula>AND(F8&gt;1, F9&gt;1)</formula>
    </cfRule>
  </conditionalFormatting>
  <conditionalFormatting sqref="D16:E16">
    <cfRule type="expression" dxfId="10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64CE-04D2-4F12-B1D8-DE61F29B7E3E}">
  <sheetPr codeName="Sheet15"/>
  <dimension ref="A1:H30"/>
  <sheetViews>
    <sheetView view="pageLayout" topLeftCell="A28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 t="str">
        <f>Form!B18</f>
        <v>IQC POW 11 060125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Form!G18</f>
        <v>SERBUK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Form!I18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03" priority="10">
      <formula>OR(E23="Sila Pilih", E23="T1", E23="T2", E23="T3", E23="T4")</formula>
    </cfRule>
  </conditionalFormatting>
  <conditionalFormatting sqref="B13:C13">
    <cfRule type="expression" dxfId="102" priority="9">
      <formula>AND(F8&gt;0.1, F8&lt;1, F9&gt;0.1, F9&lt;1)</formula>
    </cfRule>
  </conditionalFormatting>
  <conditionalFormatting sqref="D13:E13">
    <cfRule type="expression" dxfId="101" priority="4">
      <formula>AND(F8&gt;1, F9&gt;1)</formula>
    </cfRule>
    <cfRule type="expression" dxfId="100" priority="8">
      <formula>CELL("ÄDDRESS")="D13"</formula>
    </cfRule>
  </conditionalFormatting>
  <conditionalFormatting sqref="B14:C14">
    <cfRule type="expression" dxfId="99" priority="7">
      <formula>AND(F8&gt;0.1, F8&lt;1, F9&gt;0.1, F9&lt;1)</formula>
    </cfRule>
  </conditionalFormatting>
  <conditionalFormatting sqref="B15:C15">
    <cfRule type="expression" dxfId="98" priority="6">
      <formula>AND(F8&gt;0.1, F8&lt;1, F9&gt;0.1, F9&lt;1)</formula>
    </cfRule>
  </conditionalFormatting>
  <conditionalFormatting sqref="B16:C16">
    <cfRule type="expression" dxfId="97" priority="5">
      <formula>AND(F8&gt;0.1, F8&lt;1, F9&gt;0.1, F9&lt;1)</formula>
    </cfRule>
  </conditionalFormatting>
  <conditionalFormatting sqref="D14:E14">
    <cfRule type="expression" dxfId="96" priority="3">
      <formula>AND(F8&gt;1, F9&gt;1)</formula>
    </cfRule>
  </conditionalFormatting>
  <conditionalFormatting sqref="D15:E15">
    <cfRule type="expression" dxfId="95" priority="2">
      <formula>AND(F8&gt;1, F9&gt;1)</formula>
    </cfRule>
  </conditionalFormatting>
  <conditionalFormatting sqref="D16:E16">
    <cfRule type="expression" dxfId="9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2C92-98A1-42EE-B335-9162EA41DEDF}">
  <sheetPr codeName="Sheet16"/>
  <dimension ref="A1:H30"/>
  <sheetViews>
    <sheetView view="pageLayout" topLeftCell="A25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 t="str">
        <f>Form!B19</f>
        <v>IQC POW 12 060125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Form!G19</f>
        <v>SERBUK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Form!I19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93" priority="10">
      <formula>OR(E23="Sila Pilih", E23="T1", E23="T2", E23="T3", E23="T4")</formula>
    </cfRule>
  </conditionalFormatting>
  <conditionalFormatting sqref="B13:C13">
    <cfRule type="expression" dxfId="92" priority="9">
      <formula>AND(F8&gt;0.1, F8&lt;1, F9&gt;0.1, F9&lt;1)</formula>
    </cfRule>
  </conditionalFormatting>
  <conditionalFormatting sqref="D13:E13">
    <cfRule type="expression" dxfId="91" priority="4">
      <formula>AND(F8&gt;1, F9&gt;1)</formula>
    </cfRule>
    <cfRule type="expression" dxfId="90" priority="8">
      <formula>CELL("ÄDDRESS")="D13"</formula>
    </cfRule>
  </conditionalFormatting>
  <conditionalFormatting sqref="B14:C14">
    <cfRule type="expression" dxfId="89" priority="7">
      <formula>AND(F8&gt;0.1, F8&lt;1, F9&gt;0.1, F9&lt;1)</formula>
    </cfRule>
  </conditionalFormatting>
  <conditionalFormatting sqref="B15:C15">
    <cfRule type="expression" dxfId="88" priority="6">
      <formula>AND(F8&gt;0.1, F8&lt;1, F9&gt;0.1, F9&lt;1)</formula>
    </cfRule>
  </conditionalFormatting>
  <conditionalFormatting sqref="B16:C16">
    <cfRule type="expression" dxfId="87" priority="5">
      <formula>AND(F8&gt;0.1, F8&lt;1, F9&gt;0.1, F9&lt;1)</formula>
    </cfRule>
  </conditionalFormatting>
  <conditionalFormatting sqref="D14:E14">
    <cfRule type="expression" dxfId="86" priority="3">
      <formula>AND(F8&gt;1, F9&gt;1)</formula>
    </cfRule>
  </conditionalFormatting>
  <conditionalFormatting sqref="D15:E15">
    <cfRule type="expression" dxfId="85" priority="2">
      <formula>AND(F8&gt;1, F9&gt;1)</formula>
    </cfRule>
  </conditionalFormatting>
  <conditionalFormatting sqref="D16:E16">
    <cfRule type="expression" dxfId="8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FD41-F1BD-41BE-B16D-2C9C8764C26E}">
  <sheetPr codeName="Sheet17"/>
  <dimension ref="A1:H30"/>
  <sheetViews>
    <sheetView view="pageLayout" topLeftCell="A31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 t="str">
        <f>Form!B20</f>
        <v>IQC POW 13 060125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Form!G20</f>
        <v>SERBUK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Form!I20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83" priority="10">
      <formula>OR(E23="Sila Pilih", E23="T1", E23="T2", E23="T3", E23="T4")</formula>
    </cfRule>
  </conditionalFormatting>
  <conditionalFormatting sqref="B13:C13">
    <cfRule type="expression" dxfId="82" priority="9">
      <formula>AND(F8&gt;0.1, F8&lt;1, F9&gt;0.1, F9&lt;1)</formula>
    </cfRule>
  </conditionalFormatting>
  <conditionalFormatting sqref="D13:E13">
    <cfRule type="expression" dxfId="81" priority="4">
      <formula>AND(F8&gt;1, F9&gt;1)</formula>
    </cfRule>
    <cfRule type="expression" dxfId="80" priority="8">
      <formula>CELL("ÄDDRESS")="D13"</formula>
    </cfRule>
  </conditionalFormatting>
  <conditionalFormatting sqref="B14:C14">
    <cfRule type="expression" dxfId="79" priority="7">
      <formula>AND(F8&gt;0.1, F8&lt;1, F9&gt;0.1, F9&lt;1)</formula>
    </cfRule>
  </conditionalFormatting>
  <conditionalFormatting sqref="B15:C15">
    <cfRule type="expression" dxfId="78" priority="6">
      <formula>AND(F8&gt;0.1, F8&lt;1, F9&gt;0.1, F9&lt;1)</formula>
    </cfRule>
  </conditionalFormatting>
  <conditionalFormatting sqref="B16:C16">
    <cfRule type="expression" dxfId="77" priority="5">
      <formula>AND(F8&gt;0.1, F8&lt;1, F9&gt;0.1, F9&lt;1)</formula>
    </cfRule>
  </conditionalFormatting>
  <conditionalFormatting sqref="D14:E14">
    <cfRule type="expression" dxfId="76" priority="3">
      <formula>AND(F8&gt;1, F9&gt;1)</formula>
    </cfRule>
  </conditionalFormatting>
  <conditionalFormatting sqref="D15:E15">
    <cfRule type="expression" dxfId="75" priority="2">
      <formula>AND(F8&gt;1, F9&gt;1)</formula>
    </cfRule>
  </conditionalFormatting>
  <conditionalFormatting sqref="D16:E16">
    <cfRule type="expression" dxfId="7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A95-7828-4AB7-9B83-81A4D920BF66}">
  <sheetPr codeName="Sheet18"/>
  <dimension ref="A1:H30"/>
  <sheetViews>
    <sheetView view="pageLayout" topLeftCell="A7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 t="str">
        <f>Form!B21</f>
        <v>IQC POW 14 060125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Form!G21</f>
        <v>SERBUK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Form!I21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73" priority="10">
      <formula>OR(E23="Sila Pilih", E23="T1", E23="T2", E23="T3", E23="T4")</formula>
    </cfRule>
  </conditionalFormatting>
  <conditionalFormatting sqref="B13:C13">
    <cfRule type="expression" dxfId="72" priority="9">
      <formula>AND(F8&gt;0.1, F8&lt;1, F9&gt;0.1, F9&lt;1)</formula>
    </cfRule>
  </conditionalFormatting>
  <conditionalFormatting sqref="D13:E13">
    <cfRule type="expression" dxfId="71" priority="4">
      <formula>AND(F8&gt;1, F9&gt;1)</formula>
    </cfRule>
    <cfRule type="expression" dxfId="70" priority="8">
      <formula>CELL("ÄDDRESS")="D13"</formula>
    </cfRule>
  </conditionalFormatting>
  <conditionalFormatting sqref="B14:C14">
    <cfRule type="expression" dxfId="69" priority="7">
      <formula>AND(F8&gt;0.1, F8&lt;1, F9&gt;0.1, F9&lt;1)</formula>
    </cfRule>
  </conditionalFormatting>
  <conditionalFormatting sqref="B15:C15">
    <cfRule type="expression" dxfId="68" priority="6">
      <formula>AND(F8&gt;0.1, F8&lt;1, F9&gt;0.1, F9&lt;1)</formula>
    </cfRule>
  </conditionalFormatting>
  <conditionalFormatting sqref="B16:C16">
    <cfRule type="expression" dxfId="67" priority="5">
      <formula>AND(F8&gt;0.1, F8&lt;1, F9&gt;0.1, F9&lt;1)</formula>
    </cfRule>
  </conditionalFormatting>
  <conditionalFormatting sqref="D14:E14">
    <cfRule type="expression" dxfId="66" priority="3">
      <formula>AND(F8&gt;1, F9&gt;1)</formula>
    </cfRule>
  </conditionalFormatting>
  <conditionalFormatting sqref="D15:E15">
    <cfRule type="expression" dxfId="65" priority="2">
      <formula>AND(F8&gt;1, F9&gt;1)</formula>
    </cfRule>
  </conditionalFormatting>
  <conditionalFormatting sqref="D16:E16">
    <cfRule type="expression" dxfId="6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4AF-1F7F-4275-9443-0DACFC221D8F}">
  <sheetPr codeName="Sheet19"/>
  <dimension ref="A1:H30"/>
  <sheetViews>
    <sheetView view="pageLayout" topLeftCell="A25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>
        <f>Form!B22</f>
        <v>0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Form!G22</f>
        <v>Sila Pilih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Form!I22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63" priority="10">
      <formula>OR(E23="Sila Pilih", E23="T1", E23="T2", E23="T3", E23="T4")</formula>
    </cfRule>
  </conditionalFormatting>
  <conditionalFormatting sqref="B13:C13">
    <cfRule type="expression" dxfId="62" priority="9">
      <formula>AND(F8&gt;0.1, F8&lt;1, F9&gt;0.1, F9&lt;1)</formula>
    </cfRule>
  </conditionalFormatting>
  <conditionalFormatting sqref="D13:E13">
    <cfRule type="expression" dxfId="61" priority="4">
      <formula>AND(F8&gt;1, F9&gt;1)</formula>
    </cfRule>
    <cfRule type="expression" dxfId="60" priority="8">
      <formula>CELL("ÄDDRESS")="D13"</formula>
    </cfRule>
  </conditionalFormatting>
  <conditionalFormatting sqref="B14:C14">
    <cfRule type="expression" dxfId="59" priority="7">
      <formula>AND(F8&gt;0.1, F8&lt;1, F9&gt;0.1, F9&lt;1)</formula>
    </cfRule>
  </conditionalFormatting>
  <conditionalFormatting sqref="B15:C15">
    <cfRule type="expression" dxfId="58" priority="6">
      <formula>AND(F8&gt;0.1, F8&lt;1, F9&gt;0.1, F9&lt;1)</formula>
    </cfRule>
  </conditionalFormatting>
  <conditionalFormatting sqref="B16:C16">
    <cfRule type="expression" dxfId="57" priority="5">
      <formula>AND(F8&gt;0.1, F8&lt;1, F9&gt;0.1, F9&lt;1)</formula>
    </cfRule>
  </conditionalFormatting>
  <conditionalFormatting sqref="D14:E14">
    <cfRule type="expression" dxfId="56" priority="3">
      <formula>AND(F8&gt;1, F9&gt;1)</formula>
    </cfRule>
  </conditionalFormatting>
  <conditionalFormatting sqref="D15:E15">
    <cfRule type="expression" dxfId="55" priority="2">
      <formula>AND(F8&gt;1, F9&gt;1)</formula>
    </cfRule>
  </conditionalFormatting>
  <conditionalFormatting sqref="D16:E16">
    <cfRule type="expression" dxfId="5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B472-DEBA-4889-8E84-23DA1AF9DFEF}">
  <sheetPr codeName="Sheet20"/>
  <dimension ref="A1:H30"/>
  <sheetViews>
    <sheetView view="pageLayout" topLeftCell="A25" zoomScaleNormal="100" zoomScaleSheetLayoutView="100" workbookViewId="0">
      <selection activeCell="H18" sqref="H18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>
        <f>Form!B23</f>
        <v>0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Form!G23</f>
        <v>Sila Pilih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Form!I23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53" priority="10">
      <formula>OR(E23="Sila Pilih", E23="T1", E23="T2", E23="T3", E23="T4")</formula>
    </cfRule>
  </conditionalFormatting>
  <conditionalFormatting sqref="B13:C13">
    <cfRule type="expression" dxfId="52" priority="9">
      <formula>AND(F8&gt;0.1, F8&lt;1, F9&gt;0.1, F9&lt;1)</formula>
    </cfRule>
  </conditionalFormatting>
  <conditionalFormatting sqref="D13:E13">
    <cfRule type="expression" dxfId="51" priority="4">
      <formula>AND(F8&gt;1, F9&gt;1)</formula>
    </cfRule>
    <cfRule type="expression" dxfId="50" priority="8">
      <formula>CELL("ÄDDRESS")="D13"</formula>
    </cfRule>
  </conditionalFormatting>
  <conditionalFormatting sqref="B14:C14">
    <cfRule type="expression" dxfId="49" priority="7">
      <formula>AND(F8&gt;0.1, F8&lt;1, F9&gt;0.1, F9&lt;1)</formula>
    </cfRule>
  </conditionalFormatting>
  <conditionalFormatting sqref="B15:C15">
    <cfRule type="expression" dxfId="48" priority="6">
      <formula>AND(F8&gt;0.1, F8&lt;1, F9&gt;0.1, F9&lt;1)</formula>
    </cfRule>
  </conditionalFormatting>
  <conditionalFormatting sqref="B16:C16">
    <cfRule type="expression" dxfId="47" priority="5">
      <formula>AND(F8&gt;0.1, F8&lt;1, F9&gt;0.1, F9&lt;1)</formula>
    </cfRule>
  </conditionalFormatting>
  <conditionalFormatting sqref="D14:E14">
    <cfRule type="expression" dxfId="46" priority="3">
      <formula>AND(F8&gt;1, F9&gt;1)</formula>
    </cfRule>
  </conditionalFormatting>
  <conditionalFormatting sqref="D15:E15">
    <cfRule type="expression" dxfId="45" priority="2">
      <formula>AND(F8&gt;1, F9&gt;1)</formula>
    </cfRule>
  </conditionalFormatting>
  <conditionalFormatting sqref="D16:E16">
    <cfRule type="expression" dxfId="4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64C1-13AB-4691-A6E6-29B3481BD03F}">
  <sheetPr codeName="Sheet21"/>
  <dimension ref="A1:H30"/>
  <sheetViews>
    <sheetView view="pageLayout" topLeftCell="A22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>
        <f>Form!B24</f>
        <v>0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Form!G24</f>
        <v>Sila Pilih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Form!I24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43" priority="10">
      <formula>OR(E23="Sila Pilih", E23="T1", E23="T2", E23="T3", E23="T4")</formula>
    </cfRule>
  </conditionalFormatting>
  <conditionalFormatting sqref="B13:C13">
    <cfRule type="expression" dxfId="42" priority="9">
      <formula>AND(F8&gt;0.1, F8&lt;1, F9&gt;0.1, F9&lt;1)</formula>
    </cfRule>
  </conditionalFormatting>
  <conditionalFormatting sqref="D13:E13">
    <cfRule type="expression" dxfId="41" priority="4">
      <formula>AND(F8&gt;1, F9&gt;1)</formula>
    </cfRule>
    <cfRule type="expression" dxfId="40" priority="8">
      <formula>CELL("ÄDDRESS")="D13"</formula>
    </cfRule>
  </conditionalFormatting>
  <conditionalFormatting sqref="B14:C14">
    <cfRule type="expression" dxfId="39" priority="7">
      <formula>AND(F8&gt;0.1, F8&lt;1, F9&gt;0.1, F9&lt;1)</formula>
    </cfRule>
  </conditionalFormatting>
  <conditionalFormatting sqref="B15:C15">
    <cfRule type="expression" dxfId="38" priority="6">
      <formula>AND(F8&gt;0.1, F8&lt;1, F9&gt;0.1, F9&lt;1)</formula>
    </cfRule>
  </conditionalFormatting>
  <conditionalFormatting sqref="B16:C16">
    <cfRule type="expression" dxfId="37" priority="5">
      <formula>AND(F8&gt;0.1, F8&lt;1, F9&gt;0.1, F9&lt;1)</formula>
    </cfRule>
  </conditionalFormatting>
  <conditionalFormatting sqref="D14:E14">
    <cfRule type="expression" dxfId="36" priority="3">
      <formula>AND(F8&gt;1, F9&gt;1)</formula>
    </cfRule>
  </conditionalFormatting>
  <conditionalFormatting sqref="D15:E15">
    <cfRule type="expression" dxfId="35" priority="2">
      <formula>AND(F8&gt;1, F9&gt;1)</formula>
    </cfRule>
  </conditionalFormatting>
  <conditionalFormatting sqref="D16:E16">
    <cfRule type="expression" dxfId="3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7C2-90E3-467D-A82F-4BCF0E481B16}">
  <sheetPr codeName="Sheet22"/>
  <dimension ref="A1:H30"/>
  <sheetViews>
    <sheetView view="pageLayout" topLeftCell="A25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>
        <f>Form!B25</f>
        <v>0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Form!G25</f>
        <v>Sila Pilih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Form!I25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33" priority="10">
      <formula>OR(E23="Sila Pilih", E23="T1", E23="T2", E23="T3", E23="T4")</formula>
    </cfRule>
  </conditionalFormatting>
  <conditionalFormatting sqref="B13:C13">
    <cfRule type="expression" dxfId="32" priority="9">
      <formula>AND(F8&gt;0.1, F8&lt;1, F9&gt;0.1, F9&lt;1)</formula>
    </cfRule>
  </conditionalFormatting>
  <conditionalFormatting sqref="D13:E13">
    <cfRule type="expression" dxfId="31" priority="4">
      <formula>AND(F8&gt;1, F9&gt;1)</formula>
    </cfRule>
    <cfRule type="expression" dxfId="30" priority="8">
      <formula>CELL("ÄDDRESS")="D13"</formula>
    </cfRule>
  </conditionalFormatting>
  <conditionalFormatting sqref="B14:C14">
    <cfRule type="expression" dxfId="29" priority="7">
      <formula>AND(F8&gt;0.1, F8&lt;1, F9&gt;0.1, F9&lt;1)</formula>
    </cfRule>
  </conditionalFormatting>
  <conditionalFormatting sqref="B15:C15">
    <cfRule type="expression" dxfId="28" priority="6">
      <formula>AND(F8&gt;0.1, F8&lt;1, F9&gt;0.1, F9&lt;1)</formula>
    </cfRule>
  </conditionalFormatting>
  <conditionalFormatting sqref="B16:C16">
    <cfRule type="expression" dxfId="27" priority="5">
      <formula>AND(F8&gt;0.1, F8&lt;1, F9&gt;0.1, F9&lt;1)</formula>
    </cfRule>
  </conditionalFormatting>
  <conditionalFormatting sqref="D14:E14">
    <cfRule type="expression" dxfId="26" priority="3">
      <formula>AND(F8&gt;1, F9&gt;1)</formula>
    </cfRule>
  </conditionalFormatting>
  <conditionalFormatting sqref="D15:E15">
    <cfRule type="expression" dxfId="25" priority="2">
      <formula>AND(F8&gt;1, F9&gt;1)</formula>
    </cfRule>
  </conditionalFormatting>
  <conditionalFormatting sqref="D16:E16">
    <cfRule type="expression" dxfId="2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sheetPr codeName="Sheet5"/>
  <dimension ref="A1:H30"/>
  <sheetViews>
    <sheetView view="pageLayout" zoomScaleNormal="100" zoomScaleSheetLayoutView="100" workbookViewId="0">
      <selection activeCell="H22" sqref="H22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 t="str">
        <f>Form!B8</f>
        <v>IQC POW 1 060125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98" t="str">
        <f>Form!G8</f>
        <v>SERBUK</v>
      </c>
      <c r="E3" s="99"/>
      <c r="F3" s="99"/>
      <c r="G3" s="99"/>
      <c r="H3" s="100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38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s">
        <v>90</v>
      </c>
      <c r="G13" s="125" t="s">
        <v>90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s">
        <v>90</v>
      </c>
      <c r="G14" s="125" t="s">
        <v>90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s">
        <v>90</v>
      </c>
      <c r="G15" s="125" t="s">
        <v>90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1" t="s">
        <v>90</v>
      </c>
      <c r="G16" s="125" t="s">
        <v>90</v>
      </c>
      <c r="H16" s="126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Form!I8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13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13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13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13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14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A5:D5"/>
    <mergeCell ref="F4:H4"/>
    <mergeCell ref="A1:H1"/>
    <mergeCell ref="A2:C2"/>
    <mergeCell ref="D2:H2"/>
    <mergeCell ref="A3:C3"/>
    <mergeCell ref="D3:H3"/>
  </mergeCells>
  <conditionalFormatting sqref="B13:C13">
    <cfRule type="expression" dxfId="203" priority="11">
      <formula>AND(F8&gt;0.1, F8&lt;1, F9&gt;0.1, F9&lt;1)</formula>
    </cfRule>
  </conditionalFormatting>
  <conditionalFormatting sqref="D13:E13">
    <cfRule type="expression" dxfId="202" priority="5">
      <formula>AND(F8&gt;1, F9&gt;1)</formula>
    </cfRule>
    <cfRule type="expression" dxfId="201" priority="9">
      <formula>CELL("ÄDDRESS")="D13"</formula>
    </cfRule>
  </conditionalFormatting>
  <conditionalFormatting sqref="B14:C14">
    <cfRule type="expression" dxfId="200" priority="8">
      <formula>AND(F8&gt;0.1, F8&lt;1, F9&gt;0.1, F9&lt;1)</formula>
    </cfRule>
  </conditionalFormatting>
  <conditionalFormatting sqref="B15:C15">
    <cfRule type="expression" dxfId="199" priority="7">
      <formula>AND(F8&gt;0.1, F8&lt;1, F9&gt;0.1, F9&lt;1)</formula>
    </cfRule>
  </conditionalFormatting>
  <conditionalFormatting sqref="B16:C16">
    <cfRule type="expression" dxfId="198" priority="6">
      <formula>AND(F8&gt;0.1, F8&lt;1, F9&gt;0.1, F9&lt;1)</formula>
    </cfRule>
  </conditionalFormatting>
  <conditionalFormatting sqref="D14:E14">
    <cfRule type="expression" dxfId="197" priority="4">
      <formula>AND(F8&gt;1, F9&gt;1)</formula>
    </cfRule>
  </conditionalFormatting>
  <conditionalFormatting sqref="D15:E15">
    <cfRule type="expression" dxfId="196" priority="3">
      <formula>AND(F8&gt;1, F9&gt;1)</formula>
    </cfRule>
  </conditionalFormatting>
  <conditionalFormatting sqref="D16:E16">
    <cfRule type="expression" dxfId="195" priority="2">
      <formula>AND(F8&gt;1, F9&gt;1)</formula>
    </cfRule>
  </conditionalFormatting>
  <conditionalFormatting sqref="E23:F23">
    <cfRule type="expression" dxfId="194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A83-A091-480A-9C04-41A499EDDCD2}">
  <sheetPr codeName="Sheet23"/>
  <dimension ref="A1:H30"/>
  <sheetViews>
    <sheetView view="pageLayout" topLeftCell="A25" zoomScaleNormal="100" zoomScaleSheetLayoutView="100" workbookViewId="0">
      <selection activeCell="D27" sqref="D27:E2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>
        <f>Form!B26</f>
        <v>0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Form!G26</f>
        <v>Sila Pilih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Form!I26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3" priority="10">
      <formula>OR(E23="Sila Pilih", E23="T1", E23="T2", E23="T3", E23="T4")</formula>
    </cfRule>
  </conditionalFormatting>
  <conditionalFormatting sqref="B13:C13">
    <cfRule type="expression" dxfId="22" priority="9">
      <formula>AND(F8&gt;0.1, F8&lt;1, F9&gt;0.1, F9&lt;1)</formula>
    </cfRule>
  </conditionalFormatting>
  <conditionalFormatting sqref="D13:E13">
    <cfRule type="expression" dxfId="21" priority="4">
      <formula>AND(F8&gt;1, F9&gt;1)</formula>
    </cfRule>
    <cfRule type="expression" dxfId="20" priority="8">
      <formula>CELL("ÄDDRESS")="D13"</formula>
    </cfRule>
  </conditionalFormatting>
  <conditionalFormatting sqref="B14:C14">
    <cfRule type="expression" dxfId="19" priority="7">
      <formula>AND(F8&gt;0.1, F8&lt;1, F9&gt;0.1, F9&lt;1)</formula>
    </cfRule>
  </conditionalFormatting>
  <conditionalFormatting sqref="B15:C15">
    <cfRule type="expression" dxfId="18" priority="6">
      <formula>AND(F8&gt;0.1, F8&lt;1, F9&gt;0.1, F9&lt;1)</formula>
    </cfRule>
  </conditionalFormatting>
  <conditionalFormatting sqref="B16:C16">
    <cfRule type="expression" dxfId="17" priority="5">
      <formula>AND(F8&gt;0.1, F8&lt;1, F9&gt;0.1, F9&lt;1)</formula>
    </cfRule>
  </conditionalFormatting>
  <conditionalFormatting sqref="D14:E14">
    <cfRule type="expression" dxfId="16" priority="3">
      <formula>AND(F8&gt;1, F9&gt;1)</formula>
    </cfRule>
  </conditionalFormatting>
  <conditionalFormatting sqref="D15:E15">
    <cfRule type="expression" dxfId="15" priority="2">
      <formula>AND(F8&gt;1, F9&gt;1)</formula>
    </cfRule>
  </conditionalFormatting>
  <conditionalFormatting sqref="D16:E16">
    <cfRule type="expression" dxfId="1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2F5-0D68-4D82-B238-6C52BFDAE035}">
  <sheetPr codeName="Sheet24"/>
  <dimension ref="A1:H30"/>
  <sheetViews>
    <sheetView view="pageLayout" topLeftCell="A13" zoomScaleNormal="100" zoomScaleSheetLayoutView="100" workbookViewId="0">
      <selection activeCell="G27" sqref="G27:H2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>
        <f>Form!B27</f>
        <v>0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Form!G27</f>
        <v>Sila Pilih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Form!I27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3" priority="10">
      <formula>OR(E23="Sila Pilih", E23="T1", E23="T2", E23="T3", E23="T4")</formula>
    </cfRule>
  </conditionalFormatting>
  <conditionalFormatting sqref="B13:C13">
    <cfRule type="expression" dxfId="12" priority="9">
      <formula>AND(F8&gt;0.1, F8&lt;1, F9&gt;0.1, F9&lt;1)</formula>
    </cfRule>
  </conditionalFormatting>
  <conditionalFormatting sqref="D13:E13">
    <cfRule type="expression" dxfId="11" priority="4">
      <formula>AND(F8&gt;1, F9&gt;1)</formula>
    </cfRule>
    <cfRule type="expression" dxfId="10" priority="8">
      <formula>CELL("ÄDDRESS")="D13"</formula>
    </cfRule>
  </conditionalFormatting>
  <conditionalFormatting sqref="B14:C14">
    <cfRule type="expression" dxfId="9" priority="7">
      <formula>AND(F8&gt;0.1, F8&lt;1, F9&gt;0.1, F9&lt;1)</formula>
    </cfRule>
  </conditionalFormatting>
  <conditionalFormatting sqref="B15:C15">
    <cfRule type="expression" dxfId="8" priority="6">
      <formula>AND(F8&gt;0.1, F8&lt;1, F9&gt;0.1, F9&lt;1)</formula>
    </cfRule>
  </conditionalFormatting>
  <conditionalFormatting sqref="B16:C16">
    <cfRule type="expression" dxfId="7" priority="5">
      <formula>AND(F8&gt;0.1, F8&lt;1, F9&gt;0.1, F9&lt;1)</formula>
    </cfRule>
  </conditionalFormatting>
  <conditionalFormatting sqref="D14:E14">
    <cfRule type="expression" dxfId="6" priority="3">
      <formula>AND(F8&gt;1, F9&gt;1)</formula>
    </cfRule>
  </conditionalFormatting>
  <conditionalFormatting sqref="D15:E15">
    <cfRule type="expression" dxfId="5" priority="2">
      <formula>AND(F8&gt;1, F9&gt;1)</formula>
    </cfRule>
  </conditionalFormatting>
  <conditionalFormatting sqref="D16:E16">
    <cfRule type="expression" dxfId="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sheetPr codeName="Sheet6"/>
  <dimension ref="A1:H30"/>
  <sheetViews>
    <sheetView view="pageLayout" zoomScaleNormal="100" zoomScaleSheetLayoutView="100" workbookViewId="0">
      <selection activeCell="G7" sqref="G7:H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 t="str">
        <f>Form!B9</f>
        <v>IQC POW 2 060125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Form!G9</f>
        <v>SERBUK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0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Form!I9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68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68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68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68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69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93" priority="10">
      <formula>OR(E23="Sila Pilih", E23="T1", E23="T2", E23="T3", E23="T4")</formula>
    </cfRule>
  </conditionalFormatting>
  <conditionalFormatting sqref="B13:C13">
    <cfRule type="expression" dxfId="192" priority="9">
      <formula>AND(F8&gt;0.1, F8&lt;1, F9&gt;0.1, F9&lt;1)</formula>
    </cfRule>
  </conditionalFormatting>
  <conditionalFormatting sqref="D13:E13">
    <cfRule type="expression" dxfId="191" priority="4">
      <formula>AND(F8&gt;1, F9&gt;1)</formula>
    </cfRule>
    <cfRule type="expression" dxfId="190" priority="8">
      <formula>CELL("ÄDDRESS")="D13"</formula>
    </cfRule>
  </conditionalFormatting>
  <conditionalFormatting sqref="B14:C14">
    <cfRule type="expression" dxfId="189" priority="7">
      <formula>AND(F8&gt;0.1, F8&lt;1, F9&gt;0.1, F9&lt;1)</formula>
    </cfRule>
  </conditionalFormatting>
  <conditionalFormatting sqref="B15:C15">
    <cfRule type="expression" dxfId="188" priority="6">
      <formula>AND(F8&gt;0.1, F8&lt;1, F9&gt;0.1, F9&lt;1)</formula>
    </cfRule>
  </conditionalFormatting>
  <conditionalFormatting sqref="B16:C16">
    <cfRule type="expression" dxfId="187" priority="5">
      <formula>AND(F8&gt;0.1, F8&lt;1, F9&gt;0.1, F9&lt;1)</formula>
    </cfRule>
  </conditionalFormatting>
  <conditionalFormatting sqref="D14:E14">
    <cfRule type="expression" dxfId="186" priority="3">
      <formula>AND(F8&gt;1, F9&gt;1)</formula>
    </cfRule>
  </conditionalFormatting>
  <conditionalFormatting sqref="D15:E15">
    <cfRule type="expression" dxfId="185" priority="2">
      <formula>AND(F8&gt;1, F9&gt;1)</formula>
    </cfRule>
  </conditionalFormatting>
  <conditionalFormatting sqref="D16:E16">
    <cfRule type="expression" dxfId="18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78E-3589-4A4E-8AFF-0A11121E3648}">
  <sheetPr codeName="Sheet7"/>
  <dimension ref="A1:H30"/>
  <sheetViews>
    <sheetView view="pageLayout" zoomScaleNormal="100" zoomScaleSheetLayoutView="100" workbookViewId="0">
      <selection activeCell="D2" sqref="D2:H2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 t="str">
        <f>Form!B10</f>
        <v>IQC POW 3 060125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Form!G10</f>
        <v>SERBUK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Form!I10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83" priority="10">
      <formula>OR(E23="Sila Pilih", E23="T1", E23="T2", E23="T3", E23="T4")</formula>
    </cfRule>
  </conditionalFormatting>
  <conditionalFormatting sqref="B13:C13">
    <cfRule type="expression" dxfId="182" priority="9">
      <formula>AND(F8&gt;0.1, F8&lt;1, F9&gt;0.1, F9&lt;1)</formula>
    </cfRule>
  </conditionalFormatting>
  <conditionalFormatting sqref="D13:E13">
    <cfRule type="expression" dxfId="181" priority="4">
      <formula>AND(F8&gt;1, F9&gt;1)</formula>
    </cfRule>
    <cfRule type="expression" dxfId="180" priority="8">
      <formula>CELL("ÄDDRESS")="D13"</formula>
    </cfRule>
  </conditionalFormatting>
  <conditionalFormatting sqref="B14:C14">
    <cfRule type="expression" dxfId="179" priority="7">
      <formula>AND(F8&gt;0.1, F8&lt;1, F9&gt;0.1, F9&lt;1)</formula>
    </cfRule>
  </conditionalFormatting>
  <conditionalFormatting sqref="B15:C15">
    <cfRule type="expression" dxfId="178" priority="6">
      <formula>AND(F8&gt;0.1, F8&lt;1, F9&gt;0.1, F9&lt;1)</formula>
    </cfRule>
  </conditionalFormatting>
  <conditionalFormatting sqref="B16:C16">
    <cfRule type="expression" dxfId="177" priority="5">
      <formula>AND(F8&gt;0.1, F8&lt;1, F9&gt;0.1, F9&lt;1)</formula>
    </cfRule>
  </conditionalFormatting>
  <conditionalFormatting sqref="D14:E14">
    <cfRule type="expression" dxfId="176" priority="3">
      <formula>AND(F8&gt;1, F9&gt;1)</formula>
    </cfRule>
  </conditionalFormatting>
  <conditionalFormatting sqref="D15:E15">
    <cfRule type="expression" dxfId="175" priority="2">
      <formula>AND(F8&gt;1, F9&gt;1)</formula>
    </cfRule>
  </conditionalFormatting>
  <conditionalFormatting sqref="D16:E16">
    <cfRule type="expression" dxfId="17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3B8-0BB8-4364-98D8-9A4A2A74072A}">
  <sheetPr codeName="Sheet8"/>
  <dimension ref="A1:H30"/>
  <sheetViews>
    <sheetView tabSelected="1" view="pageLayout" topLeftCell="A7" zoomScaleNormal="100" zoomScaleSheetLayoutView="100" workbookViewId="0">
      <selection activeCell="H18" sqref="H18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 t="str">
        <f>Form!B11</f>
        <v>IQC POW 4 060125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Form!G11</f>
        <v>SERBUK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Form!I11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73" priority="10">
      <formula>OR(E23="Sila Pilih", E23="T1", E23="T2", E23="T3", E23="T4")</formula>
    </cfRule>
  </conditionalFormatting>
  <conditionalFormatting sqref="B13:C13">
    <cfRule type="expression" dxfId="172" priority="9">
      <formula>AND(F8&gt;0.1, F8&lt;1, F9&gt;0.1, F9&lt;1)</formula>
    </cfRule>
  </conditionalFormatting>
  <conditionalFormatting sqref="D13:E13">
    <cfRule type="expression" dxfId="171" priority="4">
      <formula>AND(F8&gt;1, F9&gt;1)</formula>
    </cfRule>
    <cfRule type="expression" dxfId="170" priority="8">
      <formula>CELL("ÄDDRESS")="D13"</formula>
    </cfRule>
  </conditionalFormatting>
  <conditionalFormatting sqref="B14:C14">
    <cfRule type="expression" dxfId="169" priority="7">
      <formula>AND(F8&gt;0.1, F8&lt;1, F9&gt;0.1, F9&lt;1)</formula>
    </cfRule>
  </conditionalFormatting>
  <conditionalFormatting sqref="B15:C15">
    <cfRule type="expression" dxfId="168" priority="6">
      <formula>AND(F8&gt;0.1, F8&lt;1, F9&gt;0.1, F9&lt;1)</formula>
    </cfRule>
  </conditionalFormatting>
  <conditionalFormatting sqref="B16:C16">
    <cfRule type="expression" dxfId="167" priority="5">
      <formula>AND(F8&gt;0.1, F8&lt;1, F9&gt;0.1, F9&lt;1)</formula>
    </cfRule>
  </conditionalFormatting>
  <conditionalFormatting sqref="D14:E14">
    <cfRule type="expression" dxfId="166" priority="3">
      <formula>AND(F8&gt;1, F9&gt;1)</formula>
    </cfRule>
  </conditionalFormatting>
  <conditionalFormatting sqref="D15:E15">
    <cfRule type="expression" dxfId="165" priority="2">
      <formula>AND(F8&gt;1, F9&gt;1)</formula>
    </cfRule>
  </conditionalFormatting>
  <conditionalFormatting sqref="D16:E16">
    <cfRule type="expression" dxfId="16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8E6-2AEE-4D33-A5DE-4A503FED727B}">
  <sheetPr codeName="Sheet9"/>
  <dimension ref="A1:H30"/>
  <sheetViews>
    <sheetView view="pageLayout" topLeftCell="A22" zoomScaleNormal="100" zoomScaleSheetLayoutView="100" workbookViewId="0">
      <selection activeCell="D2" sqref="D2:H2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 t="str">
        <f>Form!B12</f>
        <v>IQC POW 5 060125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Form!G12</f>
        <v>SERBUK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Form!I12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63" priority="10">
      <formula>OR(E23="Sila Pilih", E23="T1", E23="T2", E23="T3", E23="T4")</formula>
    </cfRule>
  </conditionalFormatting>
  <conditionalFormatting sqref="B13:C13">
    <cfRule type="expression" dxfId="162" priority="9">
      <formula>AND(F8&gt;0.1, F8&lt;1, F9&gt;0.1, F9&lt;1)</formula>
    </cfRule>
  </conditionalFormatting>
  <conditionalFormatting sqref="D13:E13">
    <cfRule type="expression" dxfId="161" priority="4">
      <formula>AND(F8&gt;1, F9&gt;1)</formula>
    </cfRule>
    <cfRule type="expression" dxfId="160" priority="8">
      <formula>CELL("ÄDDRESS")="D13"</formula>
    </cfRule>
  </conditionalFormatting>
  <conditionalFormatting sqref="B14:C14">
    <cfRule type="expression" dxfId="159" priority="7">
      <formula>AND(F8&gt;0.1, F8&lt;1, F9&gt;0.1, F9&lt;1)</formula>
    </cfRule>
  </conditionalFormatting>
  <conditionalFormatting sqref="B15:C15">
    <cfRule type="expression" dxfId="158" priority="6">
      <formula>AND(F8&gt;0.1, F8&lt;1, F9&gt;0.1, F9&lt;1)</formula>
    </cfRule>
  </conditionalFormatting>
  <conditionalFormatting sqref="B16:C16">
    <cfRule type="expression" dxfId="157" priority="5">
      <formula>AND(F8&gt;0.1, F8&lt;1, F9&gt;0.1, F9&lt;1)</formula>
    </cfRule>
  </conditionalFormatting>
  <conditionalFormatting sqref="D14:E14">
    <cfRule type="expression" dxfId="156" priority="3">
      <formula>AND(F8&gt;1, F9&gt;1)</formula>
    </cfRule>
  </conditionalFormatting>
  <conditionalFormatting sqref="D15:E15">
    <cfRule type="expression" dxfId="155" priority="2">
      <formula>AND(F8&gt;1, F9&gt;1)</formula>
    </cfRule>
  </conditionalFormatting>
  <conditionalFormatting sqref="D16:E16">
    <cfRule type="expression" dxfId="15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34B-58F2-43E4-81A7-610259E1AF81}">
  <sheetPr codeName="Sheet10"/>
  <dimension ref="A1:H30"/>
  <sheetViews>
    <sheetView view="pageLayout" topLeftCell="A22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 t="str">
        <f>Form!B13</f>
        <v>IQC POW 6 060125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Form!G13</f>
        <v>SERBUK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Form!I13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53" priority="10">
      <formula>OR(E23="Sila Pilih", E23="T1", E23="T2", E23="T3", E23="T4")</formula>
    </cfRule>
  </conditionalFormatting>
  <conditionalFormatting sqref="B13:C13">
    <cfRule type="expression" dxfId="152" priority="9">
      <formula>AND(F8&gt;0.1, F8&lt;1, F9&gt;0.1, F9&lt;1)</formula>
    </cfRule>
  </conditionalFormatting>
  <conditionalFormatting sqref="D13:E13">
    <cfRule type="expression" dxfId="151" priority="4">
      <formula>AND(F8&gt;1, F9&gt;1)</formula>
    </cfRule>
    <cfRule type="expression" dxfId="150" priority="8">
      <formula>CELL("ÄDDRESS")="D13"</formula>
    </cfRule>
  </conditionalFormatting>
  <conditionalFormatting sqref="B14:C14">
    <cfRule type="expression" dxfId="149" priority="7">
      <formula>AND(F8&gt;0.1, F8&lt;1, F9&gt;0.1, F9&lt;1)</formula>
    </cfRule>
  </conditionalFormatting>
  <conditionalFormatting sqref="B15:C15">
    <cfRule type="expression" dxfId="148" priority="6">
      <formula>AND(F8&gt;0.1, F8&lt;1, F9&gt;0.1, F9&lt;1)</formula>
    </cfRule>
  </conditionalFormatting>
  <conditionalFormatting sqref="B16:C16">
    <cfRule type="expression" dxfId="147" priority="5">
      <formula>AND(F8&gt;0.1, F8&lt;1, F9&gt;0.1, F9&lt;1)</formula>
    </cfRule>
  </conditionalFormatting>
  <conditionalFormatting sqref="D14:E14">
    <cfRule type="expression" dxfId="146" priority="3">
      <formula>AND(F8&gt;1, F9&gt;1)</formula>
    </cfRule>
  </conditionalFormatting>
  <conditionalFormatting sqref="D15:E15">
    <cfRule type="expression" dxfId="145" priority="2">
      <formula>AND(F8&gt;1, F9&gt;1)</formula>
    </cfRule>
  </conditionalFormatting>
  <conditionalFormatting sqref="D16:E16">
    <cfRule type="expression" dxfId="14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9197-3B2E-490B-9541-88370D9251C0}">
  <sheetPr codeName="Sheet11"/>
  <dimension ref="A1:H30"/>
  <sheetViews>
    <sheetView view="pageLayout" topLeftCell="A10" zoomScaleNormal="100" zoomScaleSheetLayoutView="100" workbookViewId="0">
      <selection activeCell="F30" sqref="F30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 t="str">
        <f>Form!B14</f>
        <v>IQC POW 7 060125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Form!G14</f>
        <v>SERBUK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Form!I14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43" priority="10">
      <formula>OR(E23="Sila Pilih", E23="T1", E23="T2", E23="T3", E23="T4")</formula>
    </cfRule>
  </conditionalFormatting>
  <conditionalFormatting sqref="B13:C13">
    <cfRule type="expression" dxfId="142" priority="9">
      <formula>AND(F8&gt;0.1, F8&lt;1, F9&gt;0.1, F9&lt;1)</formula>
    </cfRule>
  </conditionalFormatting>
  <conditionalFormatting sqref="D13:E13">
    <cfRule type="expression" dxfId="141" priority="4">
      <formula>AND(F8&gt;1, F9&gt;1)</formula>
    </cfRule>
    <cfRule type="expression" dxfId="140" priority="8">
      <formula>CELL("ÄDDRESS")="D13"</formula>
    </cfRule>
  </conditionalFormatting>
  <conditionalFormatting sqref="B14:C14">
    <cfRule type="expression" dxfId="139" priority="7">
      <formula>AND(F8&gt;0.1, F8&lt;1, F9&gt;0.1, F9&lt;1)</formula>
    </cfRule>
  </conditionalFormatting>
  <conditionalFormatting sqref="B15:C15">
    <cfRule type="expression" dxfId="138" priority="6">
      <formula>AND(F8&gt;0.1, F8&lt;1, F9&gt;0.1, F9&lt;1)</formula>
    </cfRule>
  </conditionalFormatting>
  <conditionalFormatting sqref="B16:C16">
    <cfRule type="expression" dxfId="137" priority="5">
      <formula>AND(F8&gt;0.1, F8&lt;1, F9&gt;0.1, F9&lt;1)</formula>
    </cfRule>
  </conditionalFormatting>
  <conditionalFormatting sqref="D14:E14">
    <cfRule type="expression" dxfId="136" priority="3">
      <formula>AND(F8&gt;1, F9&gt;1)</formula>
    </cfRule>
  </conditionalFormatting>
  <conditionalFormatting sqref="D15:E15">
    <cfRule type="expression" dxfId="135" priority="2">
      <formula>AND(F8&gt;1, F9&gt;1)</formula>
    </cfRule>
  </conditionalFormatting>
  <conditionalFormatting sqref="D16:E16">
    <cfRule type="expression" dxfId="13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0641-AA57-4337-A30C-D95AA6EBBDD8}">
  <sheetPr codeName="Sheet12"/>
  <dimension ref="A1:H30"/>
  <sheetViews>
    <sheetView view="pageLayout" topLeftCell="A13" zoomScaleNormal="100" zoomScaleSheetLayoutView="100" workbookViewId="0">
      <selection activeCell="E23" sqref="E23:F23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7" t="s">
        <v>72</v>
      </c>
      <c r="B1" s="88"/>
      <c r="C1" s="88"/>
      <c r="D1" s="88"/>
      <c r="E1" s="88"/>
      <c r="F1" s="88"/>
      <c r="G1" s="88"/>
      <c r="H1" s="89"/>
    </row>
    <row r="2" spans="1:8" ht="18.95" customHeight="1" x14ac:dyDescent="0.2">
      <c r="A2" s="90" t="s">
        <v>25</v>
      </c>
      <c r="B2" s="91"/>
      <c r="C2" s="92"/>
      <c r="D2" s="93" t="str">
        <f>Form!B15</f>
        <v>IQC POW 8 060125</v>
      </c>
      <c r="E2" s="93"/>
      <c r="F2" s="93"/>
      <c r="G2" s="93"/>
      <c r="H2" s="94"/>
    </row>
    <row r="3" spans="1:8" ht="24" customHeight="1" x14ac:dyDescent="0.2">
      <c r="A3" s="95" t="s">
        <v>26</v>
      </c>
      <c r="B3" s="96"/>
      <c r="C3" s="97"/>
      <c r="D3" s="190" t="str">
        <f>Form!G15</f>
        <v>SERBUK</v>
      </c>
      <c r="E3" s="191"/>
      <c r="F3" s="191"/>
      <c r="G3" s="191"/>
      <c r="H3" s="192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5" t="s">
        <v>71</v>
      </c>
      <c r="G4" s="85"/>
      <c r="H4" s="86"/>
    </row>
    <row r="5" spans="1:8" ht="19.899999999999999" customHeight="1" x14ac:dyDescent="0.2">
      <c r="A5" s="114" t="s">
        <v>15</v>
      </c>
      <c r="B5" s="114"/>
      <c r="C5" s="114"/>
      <c r="D5" s="114"/>
      <c r="E5" s="101"/>
      <c r="F5" s="101"/>
      <c r="G5" s="102" t="s">
        <v>62</v>
      </c>
      <c r="H5" s="102"/>
    </row>
    <row r="6" spans="1:8" ht="25.5" customHeight="1" x14ac:dyDescent="0.2">
      <c r="A6" s="103" t="s">
        <v>0</v>
      </c>
      <c r="B6" s="104"/>
      <c r="C6" s="104"/>
      <c r="D6" s="104"/>
      <c r="E6" s="105"/>
      <c r="F6" s="74" t="s">
        <v>73</v>
      </c>
      <c r="G6" s="106" t="s">
        <v>74</v>
      </c>
      <c r="H6" s="107"/>
    </row>
    <row r="7" spans="1:8" ht="21" customHeight="1" x14ac:dyDescent="0.2">
      <c r="A7" s="108" t="s">
        <v>1</v>
      </c>
      <c r="B7" s="109"/>
      <c r="C7" s="110"/>
      <c r="D7" s="110"/>
      <c r="E7" s="111"/>
      <c r="F7" s="10">
        <f>Form!C5</f>
        <v>0.501</v>
      </c>
      <c r="G7" s="112">
        <f>Form!F5</f>
        <v>50.010999999999996</v>
      </c>
      <c r="H7" s="113"/>
    </row>
    <row r="8" spans="1:8" ht="21" customHeight="1" x14ac:dyDescent="0.2">
      <c r="A8" s="115" t="s">
        <v>2</v>
      </c>
      <c r="B8" s="116"/>
      <c r="C8" s="117" t="str">
        <f>Form!B31</f>
        <v>IQC POW 060125</v>
      </c>
      <c r="D8" s="117"/>
      <c r="E8" s="118"/>
      <c r="F8" s="10" t="str">
        <f>Form!C6</f>
        <v>NA</v>
      </c>
      <c r="G8" s="112" t="str">
        <f>Form!F6</f>
        <v>NA</v>
      </c>
      <c r="H8" s="113"/>
    </row>
    <row r="9" spans="1:8" ht="21" customHeight="1" x14ac:dyDescent="0.2">
      <c r="A9" s="119" t="s">
        <v>3</v>
      </c>
      <c r="B9" s="120"/>
      <c r="C9" s="121"/>
      <c r="D9" s="121"/>
      <c r="E9" s="122"/>
      <c r="F9" s="63" t="str">
        <f>Form!C7</f>
        <v>NA</v>
      </c>
      <c r="G9" s="123" t="str">
        <f>Form!F7</f>
        <v>NA</v>
      </c>
      <c r="H9" s="124"/>
    </row>
    <row r="10" spans="1:8" ht="20.100000000000001" customHeight="1" x14ac:dyDescent="0.2">
      <c r="A10" s="172"/>
      <c r="B10" s="172"/>
      <c r="C10" s="173"/>
      <c r="D10" s="173"/>
      <c r="E10" s="173"/>
      <c r="F10" s="173"/>
      <c r="G10" s="173"/>
      <c r="H10" s="173"/>
    </row>
    <row r="11" spans="1:8" ht="33.75" customHeight="1" x14ac:dyDescent="0.2">
      <c r="A11" s="184"/>
      <c r="B11" s="174" t="s">
        <v>63</v>
      </c>
      <c r="C11" s="174"/>
      <c r="D11" s="176" t="s">
        <v>64</v>
      </c>
      <c r="E11" s="177"/>
      <c r="F11" s="106" t="s">
        <v>65</v>
      </c>
      <c r="G11" s="186"/>
      <c r="H11" s="187"/>
    </row>
    <row r="12" spans="1:8" ht="15" x14ac:dyDescent="0.2">
      <c r="A12" s="185"/>
      <c r="B12" s="175"/>
      <c r="C12" s="175"/>
      <c r="D12" s="178"/>
      <c r="E12" s="179"/>
      <c r="F12" s="2" t="s">
        <v>2</v>
      </c>
      <c r="G12" s="188" t="s">
        <v>13</v>
      </c>
      <c r="H12" s="189"/>
    </row>
    <row r="13" spans="1:8" ht="21.75" customHeight="1" x14ac:dyDescent="0.2">
      <c r="A13" s="62" t="s">
        <v>5</v>
      </c>
      <c r="B13" s="180">
        <v>2.5</v>
      </c>
      <c r="C13" s="181"/>
      <c r="D13" s="182">
        <v>7.5</v>
      </c>
      <c r="E13" s="183"/>
      <c r="F13" s="71" t="e">
        <f>IF(F8&lt;1, B13/F8,D13/F8)</f>
        <v>#VALUE!</v>
      </c>
      <c r="G13" s="125" t="e">
        <f>IF(F9&lt;1, B13/F9, D13/F9)</f>
        <v>#VALUE!</v>
      </c>
      <c r="H13" s="126"/>
    </row>
    <row r="14" spans="1:8" ht="21.95" customHeight="1" x14ac:dyDescent="0.2">
      <c r="A14" s="42" t="s">
        <v>6</v>
      </c>
      <c r="B14" s="129">
        <v>0.25</v>
      </c>
      <c r="C14" s="130"/>
      <c r="D14" s="131">
        <v>0.75</v>
      </c>
      <c r="E14" s="132"/>
      <c r="F14" s="71" t="e">
        <f>IF(F8&lt;1, B14/F8, D14/F8)</f>
        <v>#VALUE!</v>
      </c>
      <c r="G14" s="125" t="e">
        <f>IF(F9&lt;1, B14/F9, D14/F9)</f>
        <v>#VALUE!</v>
      </c>
      <c r="H14" s="126"/>
    </row>
    <row r="15" spans="1:8" ht="21.95" customHeight="1" x14ac:dyDescent="0.2">
      <c r="A15" s="42" t="s">
        <v>7</v>
      </c>
      <c r="B15" s="133">
        <v>5</v>
      </c>
      <c r="C15" s="134"/>
      <c r="D15" s="135">
        <v>15</v>
      </c>
      <c r="E15" s="136"/>
      <c r="F15" s="71" t="e">
        <f>IF(F8&lt;1, B15/F8, D15/F8)</f>
        <v>#VALUE!</v>
      </c>
      <c r="G15" s="125" t="e">
        <f>IF(F9&lt;1, B15/F9, D15/F9)</f>
        <v>#VALUE!</v>
      </c>
      <c r="H15" s="126"/>
    </row>
    <row r="16" spans="1:8" ht="21.95" customHeight="1" x14ac:dyDescent="0.2">
      <c r="A16" s="43" t="s">
        <v>8</v>
      </c>
      <c r="B16" s="137">
        <v>0.15</v>
      </c>
      <c r="C16" s="138"/>
      <c r="D16" s="139">
        <v>0.45</v>
      </c>
      <c r="E16" s="140"/>
      <c r="F16" s="72" t="e">
        <f>IF(F8&lt;1, B16/F8, D16/F8)</f>
        <v>#VALUE!</v>
      </c>
      <c r="G16" s="127" t="e">
        <f>IF(F9&lt;1, B16/F9, D16/F9)</f>
        <v>#VALUE!</v>
      </c>
      <c r="H16" s="128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1" t="s">
        <v>19</v>
      </c>
      <c r="B18" s="142"/>
      <c r="C18" s="142"/>
      <c r="D18" s="142"/>
      <c r="E18" s="143" t="s">
        <v>18</v>
      </c>
      <c r="F18" s="144"/>
      <c r="G18" s="47" t="s">
        <v>67</v>
      </c>
      <c r="H18" s="48" t="str">
        <f>Form!I15</f>
        <v>Sila Pilih</v>
      </c>
    </row>
    <row r="19" spans="1:8" ht="18.75" customHeight="1" x14ac:dyDescent="0.25">
      <c r="A19" s="145" t="s">
        <v>20</v>
      </c>
      <c r="B19" s="146"/>
      <c r="C19" s="146"/>
      <c r="D19" s="146"/>
      <c r="E19" s="147" t="s">
        <v>18</v>
      </c>
      <c r="F19" s="147"/>
      <c r="G19" s="75"/>
      <c r="H19" s="8"/>
    </row>
    <row r="20" spans="1:8" ht="18.75" customHeight="1" x14ac:dyDescent="0.25">
      <c r="A20" s="145" t="s">
        <v>21</v>
      </c>
      <c r="B20" s="146"/>
      <c r="C20" s="146"/>
      <c r="D20" s="146"/>
      <c r="E20" s="147" t="s">
        <v>75</v>
      </c>
      <c r="F20" s="147"/>
      <c r="G20" s="75"/>
      <c r="H20" s="8"/>
    </row>
    <row r="21" spans="1:8" ht="18.75" customHeight="1" x14ac:dyDescent="0.25">
      <c r="A21" s="145" t="s">
        <v>22</v>
      </c>
      <c r="B21" s="146"/>
      <c r="C21" s="146"/>
      <c r="D21" s="146"/>
      <c r="E21" s="147" t="s">
        <v>18</v>
      </c>
      <c r="F21" s="147"/>
      <c r="G21" s="75"/>
      <c r="H21" s="8"/>
    </row>
    <row r="22" spans="1:8" ht="18.75" customHeight="1" x14ac:dyDescent="0.25">
      <c r="A22" s="145" t="s">
        <v>23</v>
      </c>
      <c r="B22" s="146"/>
      <c r="C22" s="146"/>
      <c r="D22" s="146"/>
      <c r="E22" s="147"/>
      <c r="F22" s="147"/>
      <c r="G22" s="75"/>
      <c r="H22" s="8"/>
    </row>
    <row r="23" spans="1:8" ht="18.75" customHeight="1" x14ac:dyDescent="0.25">
      <c r="A23" s="148" t="s">
        <v>24</v>
      </c>
      <c r="B23" s="149"/>
      <c r="C23" s="149"/>
      <c r="D23" s="149"/>
      <c r="E23" s="150" t="str">
        <f>Form!H8</f>
        <v>T1</v>
      </c>
      <c r="F23" s="150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1" t="s">
        <v>14</v>
      </c>
      <c r="B27" s="152"/>
      <c r="C27" s="152"/>
      <c r="D27" s="153" t="s">
        <v>10</v>
      </c>
      <c r="E27" s="153"/>
      <c r="F27" s="61" t="s">
        <v>17</v>
      </c>
      <c r="G27" s="154" t="s">
        <v>10</v>
      </c>
      <c r="H27" s="155"/>
    </row>
    <row r="28" spans="1:8" ht="56.25" customHeight="1" x14ac:dyDescent="0.2">
      <c r="A28" s="119" t="s">
        <v>70</v>
      </c>
      <c r="B28" s="120"/>
      <c r="C28" s="120"/>
      <c r="D28" s="156" t="s">
        <v>10</v>
      </c>
      <c r="E28" s="156"/>
      <c r="F28" s="157" t="s">
        <v>11</v>
      </c>
      <c r="G28" s="158"/>
      <c r="H28" s="159"/>
    </row>
    <row r="29" spans="1:8" ht="22.5" customHeight="1" x14ac:dyDescent="0.2">
      <c r="A29" s="160" t="s">
        <v>9</v>
      </c>
      <c r="B29" s="161"/>
      <c r="C29" s="161"/>
      <c r="D29" s="161"/>
      <c r="E29" s="162"/>
      <c r="F29" s="163" t="s">
        <v>4</v>
      </c>
      <c r="G29" s="164"/>
      <c r="H29" s="165"/>
    </row>
    <row r="30" spans="1:8" ht="15.75" x14ac:dyDescent="0.2">
      <c r="A30" s="166" t="str">
        <f>Form!B29</f>
        <v>AMIR / MAISARAH</v>
      </c>
      <c r="B30" s="167"/>
      <c r="C30" s="167"/>
      <c r="D30" s="168">
        <f>Form!B30</f>
        <v>45663</v>
      </c>
      <c r="E30" s="169"/>
      <c r="F30" s="1"/>
      <c r="G30" s="170"/>
      <c r="H30" s="171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33" priority="10">
      <formula>OR(E23="Sila Pilih", E23="T1", E23="T2", E23="T3", E23="T4")</formula>
    </cfRule>
  </conditionalFormatting>
  <conditionalFormatting sqref="B13:C13">
    <cfRule type="expression" dxfId="132" priority="9">
      <formula>AND(F8&gt;0.1, F8&lt;1, F9&gt;0.1, F9&lt;1)</formula>
    </cfRule>
  </conditionalFormatting>
  <conditionalFormatting sqref="D13:E13">
    <cfRule type="expression" dxfId="131" priority="4">
      <formula>AND(F8&gt;1, F9&gt;1)</formula>
    </cfRule>
    <cfRule type="expression" dxfId="130" priority="8">
      <formula>CELL("ÄDDRESS")="D13"</formula>
    </cfRule>
  </conditionalFormatting>
  <conditionalFormatting sqref="B14:C14">
    <cfRule type="expression" dxfId="129" priority="7">
      <formula>AND(F8&gt;0.1, F8&lt;1, F9&gt;0.1, F9&lt;1)</formula>
    </cfRule>
  </conditionalFormatting>
  <conditionalFormatting sqref="B15:C15">
    <cfRule type="expression" dxfId="128" priority="6">
      <formula>AND(F8&gt;0.1, F8&lt;1, F9&gt;0.1, F9&lt;1)</formula>
    </cfRule>
  </conditionalFormatting>
  <conditionalFormatting sqref="B16:C16">
    <cfRule type="expression" dxfId="127" priority="5">
      <formula>AND(F8&gt;0.1, F8&lt;1, F9&gt;0.1, F9&lt;1)</formula>
    </cfRule>
  </conditionalFormatting>
  <conditionalFormatting sqref="D14:E14">
    <cfRule type="expression" dxfId="126" priority="3">
      <formula>AND(F8&gt;1, F9&gt;1)</formula>
    </cfRule>
  </conditionalFormatting>
  <conditionalFormatting sqref="D15:E15">
    <cfRule type="expression" dxfId="125" priority="2">
      <formula>AND(F8&gt;1, F9&gt;1)</formula>
    </cfRule>
  </conditionalFormatting>
  <conditionalFormatting sqref="D16:E16">
    <cfRule type="expression" dxfId="12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  <vt:lpstr>SAMPEL 16</vt:lpstr>
      <vt:lpstr>SAMPEL 17</vt:lpstr>
      <vt:lpstr>SAMPEL 18</vt:lpstr>
      <vt:lpstr>SAMPEL 19</vt:lpstr>
      <vt:lpstr>SAMPEL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2024-12-30T09:02:43Z</cp:lastPrinted>
  <dcterms:created xsi:type="dcterms:W3CDTF">2024-04-02T02:54:16Z</dcterms:created>
  <dcterms:modified xsi:type="dcterms:W3CDTF">2025-01-07T03:54:53Z</dcterms:modified>
</cp:coreProperties>
</file>