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"/>
    </mc:Choice>
  </mc:AlternateContent>
  <xr:revisionPtr revIDLastSave="0" documentId="13_ncr:1_{7E861000-D924-40A5-8507-D486E2BE21D0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O39" i="2"/>
  <c r="N36" i="2"/>
  <c r="J28" i="2"/>
  <c r="H37" i="2"/>
  <c r="H38" i="2"/>
  <c r="G39" i="2"/>
  <c r="G40" i="2"/>
  <c r="B29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N29" i="2" s="1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O32" i="2" l="1"/>
  <c r="O30" i="2"/>
  <c r="N30" i="2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O28" i="2" l="1"/>
  <c r="N28" i="2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<sst xmlns="http://schemas.openxmlformats.org/spreadsheetml/2006/main" count="1141" uniqueCount="97">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</sst>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checked="Checked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checked="Checked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checked="Checked" fmlaLink="FormUOW!$O$28" lockText="1" noThreeD="1"/>
</file>

<file path=xl/ctrlProps/ctrlProp20.xml><?xml version="1.0" encoding="utf-8"?>
<formControlPr xmlns="http://schemas.microsoft.com/office/spreadsheetml/2009/9/main" objectType="CheckBox" checked="Checked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checked="Checked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checked="Checked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checked="Checked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checked="Checked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checked="Checked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checked="Checked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checked="Checked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checked="Checked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checked="Checked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checked="Checked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checked="Checked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checked="Checked" fmlaLink="FormUOW!$O$33" lockText="1" noThreeD="1"/>
</file>

<file path=xl/ctrlProps/ctrlProp9.xml><?xml version="1.0" encoding="utf-8"?>
<formControlPr xmlns="http://schemas.microsoft.com/office/spreadsheetml/2009/9/main" objectType="CheckBox" checked="Checked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checked="Checked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0.4466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0.3654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0.4060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0.5092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0.4166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0.4629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0.4158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0.3402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0.3780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0.4313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0.3529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0.3921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0.5700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0.4664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0.5182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0.5305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0.4341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0.4823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tabSelected="1" zoomScaleNormal="100" workbookViewId="0">
      <selection activeCell="G15" sqref="G15"/>
    </sheetView>
  </sheetViews>
  <sheetFormatPr defaultRowHeight="15" x14ac:dyDescent="0.25"/>
  <cols>
    <col min="1" max="1" width="3.5703125" style="49" customWidth="1"/>
    <col min="2" max="2" width="16.85546875" style="67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60" customFormat="1" ht="42.75" customHeight="1" x14ac:dyDescent="0.25">
      <c r="A1" s="59"/>
      <c r="B1" s="69" t="s">
        <v>66</v>
      </c>
      <c r="C1" s="102"/>
      <c r="D1" s="102"/>
    </row>
    <row r="2" spans="1:17" x14ac:dyDescent="0.25">
      <c r="B2" s="70" t="s">
        <v>67</v>
      </c>
      <c r="C2" s="103"/>
      <c r="D2" s="103"/>
    </row>
    <row r="3" spans="1:17" s="49" customFormat="1" ht="37.5" customHeight="1" x14ac:dyDescent="0.25">
      <c r="A3" s="100" t="s">
        <v>90</v>
      </c>
      <c r="B3" s="99" t="s">
        <v>61</v>
      </c>
      <c r="C3" s="99" t="s">
        <v>62</v>
      </c>
      <c r="D3" s="101" t="s">
        <v>63</v>
      </c>
      <c r="E3" s="99" t="s">
        <v>91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</row>
    <row r="4" spans="1:17" s="48" customFormat="1" ht="15.75" x14ac:dyDescent="0.25">
      <c r="A4" s="100"/>
      <c r="B4" s="99"/>
      <c r="C4" s="99"/>
      <c r="D4" s="107"/>
      <c r="E4" s="105" t="s">
        <v>71</v>
      </c>
      <c r="F4" s="61" t="s">
        <v>68</v>
      </c>
      <c r="G4" s="61" t="s">
        <v>69</v>
      </c>
      <c r="H4" s="62" t="s">
        <v>65</v>
      </c>
      <c r="I4" s="104" t="s">
        <v>72</v>
      </c>
      <c r="J4" s="65" t="s">
        <v>68</v>
      </c>
      <c r="K4" s="65" t="s">
        <v>69</v>
      </c>
      <c r="L4" s="65" t="s">
        <v>68</v>
      </c>
      <c r="M4" s="65" t="s">
        <v>69</v>
      </c>
      <c r="N4" s="108" t="s">
        <v>64</v>
      </c>
      <c r="O4" s="109"/>
      <c r="P4" s="98" t="s">
        <v>94</v>
      </c>
      <c r="Q4" s="98"/>
    </row>
    <row r="5" spans="1:17" x14ac:dyDescent="0.25">
      <c r="A5" s="100"/>
      <c r="B5" s="101"/>
      <c r="C5" s="101"/>
      <c r="D5" s="107"/>
      <c r="E5" s="106"/>
      <c r="F5" s="63">
        <v>0.1</v>
      </c>
      <c r="G5" s="63">
        <v>0.1</v>
      </c>
      <c r="H5" s="64">
        <v>10</v>
      </c>
      <c r="I5" s="104"/>
      <c r="J5" s="66"/>
      <c r="K5" s="66"/>
      <c r="L5" s="66"/>
      <c r="M5" s="66"/>
      <c r="N5" s="110"/>
      <c r="O5" s="111"/>
      <c r="P5" s="68" t="s">
        <v>92</v>
      </c>
      <c r="Q5" s="68" t="s">
        <v>93</v>
      </c>
    </row>
    <row r="6" spans="1:17" x14ac:dyDescent="0.25">
      <c r="A6" s="88">
        <v>1</v>
      </c>
      <c r="B6" s="71">
        <v>2024100070</v>
      </c>
      <c r="C6" s="80" t="s">
        <v>95</v>
      </c>
      <c r="D6" s="81" t="s">
        <v>96</v>
      </c>
      <c r="E6" s="72">
        <v>0.40600000000000003</v>
      </c>
      <c r="F6" s="72">
        <f t="shared" ref="F6:F25" si="0">IF(E6="","", (100-10)/100*E6)</f>
        <v>0.36540000000000006</v>
      </c>
      <c r="G6" s="72">
        <f t="shared" ref="G6" si="1">IF(E6="","", (100+10)/100*E6)</f>
        <v>0.44660000000000005</v>
      </c>
      <c r="H6" s="50">
        <v>0</v>
      </c>
      <c r="I6" s="50"/>
      <c r="J6" s="72" t="str">
        <f t="shared" ref="J6:J25" si="2">IF(I6="","", (100-P6)/100*I6)</f>
        <v/>
      </c>
      <c r="K6" s="72" t="str">
        <f t="shared" ref="K6:K25" si="3">IF(I6="","",(100+P6)/100*I6)</f>
        <v/>
      </c>
      <c r="L6" s="72" t="str">
        <f t="shared" ref="L6:L25" si="4">IF(I6="","",(100-Q6)/100*I6)</f>
        <v/>
      </c>
      <c r="M6" s="72" t="str">
        <f t="shared" ref="M6:M25" si="5">IF(I6="","",(100+Q6)/100*I6)</f>
        <v/>
      </c>
      <c r="N6" s="50"/>
      <c r="O6" s="50"/>
      <c r="P6" s="68" t="str">
        <f t="shared" ref="P6:P25" si="6">IF(ISBLANK(I6),"",IF(I6&lt;0.13,10,IF(I6&lt;=0.324,7.5,5)))</f>
        <v/>
      </c>
      <c r="Q6" s="68" t="str">
        <f t="shared" ref="Q6:Q25" si="7">IF(ISBLANK(I6),"",IF(I6&lt;0.13, 20, IF(I6&lt;=0.324, 15, 10)))</f>
        <v/>
      </c>
    </row>
    <row r="7" spans="1:17" x14ac:dyDescent="0.25">
      <c r="A7" s="88">
        <v>2</v>
      </c>
      <c r="B7" s="71">
        <v>2024100039</v>
      </c>
      <c r="C7" s="80" t="s">
        <v>95</v>
      </c>
      <c r="D7" s="81" t="s">
        <v>74</v>
      </c>
      <c r="E7" s="72">
        <v>0.46289999999999998</v>
      </c>
      <c r="F7" s="72">
        <f t="shared" si="0"/>
        <v>0.41660999999999998</v>
      </c>
      <c r="G7" s="72">
        <f t="shared" ref="G7:G8" si="8">IF(E7="","", (100+10)/100*E7)</f>
        <v>0.50919000000000003</v>
      </c>
      <c r="H7" s="50">
        <v>0</v>
      </c>
      <c r="I7" s="50"/>
      <c r="J7" s="72" t="str">
        <f t="shared" si="2"/>
        <v/>
      </c>
      <c r="K7" s="72" t="str">
        <f t="shared" si="3"/>
        <v/>
      </c>
      <c r="L7" s="72" t="str">
        <f t="shared" si="4"/>
        <v/>
      </c>
      <c r="M7" s="72" t="str">
        <f t="shared" si="5"/>
        <v/>
      </c>
      <c r="N7" s="50"/>
      <c r="O7" s="50"/>
      <c r="P7" s="68" t="str">
        <f t="shared" si="6"/>
        <v/>
      </c>
      <c r="Q7" s="68" t="str">
        <f t="shared" si="7"/>
        <v/>
      </c>
    </row>
    <row r="8" spans="1:17" x14ac:dyDescent="0.25">
      <c r="A8" s="88">
        <v>3</v>
      </c>
      <c r="B8" s="71">
        <v>2024100069</v>
      </c>
      <c r="C8" s="80" t="s">
        <v>95</v>
      </c>
      <c r="D8" s="81" t="s">
        <v>96</v>
      </c>
      <c r="E8" s="72">
        <v>0.378</v>
      </c>
      <c r="F8" s="72">
        <f t="shared" si="0"/>
        <v>0.3402</v>
      </c>
      <c r="G8" s="72">
        <f t="shared" si="8"/>
        <v>0.41580000000000006</v>
      </c>
      <c r="H8" s="50">
        <v>0</v>
      </c>
      <c r="I8" s="50"/>
      <c r="J8" s="72" t="str">
        <f t="shared" si="2"/>
        <v/>
      </c>
      <c r="K8" s="72" t="str">
        <f t="shared" si="3"/>
        <v/>
      </c>
      <c r="L8" s="72" t="str">
        <f t="shared" si="4"/>
        <v/>
      </c>
      <c r="M8" s="72" t="str">
        <f t="shared" si="5"/>
        <v/>
      </c>
      <c r="N8" s="50"/>
      <c r="O8" s="50"/>
      <c r="P8" s="68" t="str">
        <f t="shared" si="6"/>
        <v/>
      </c>
      <c r="Q8" s="68" t="str">
        <f t="shared" si="7"/>
        <v/>
      </c>
    </row>
    <row r="9" spans="1:17" x14ac:dyDescent="0.25">
      <c r="A9" s="88">
        <v>4</v>
      </c>
      <c r="B9" s="71">
        <v>2024100045</v>
      </c>
      <c r="C9" s="80" t="s">
        <v>95</v>
      </c>
      <c r="D9" s="81" t="s">
        <v>96</v>
      </c>
      <c r="E9" s="72">
        <v>0.3921</v>
      </c>
      <c r="F9" s="72">
        <f t="shared" si="0"/>
        <v>0.35289000000000004</v>
      </c>
      <c r="G9" s="72">
        <f t="shared" ref="G9:G12" si="9">IF(E9="","", (100+10)/100*E9)</f>
        <v>0.43131000000000003</v>
      </c>
      <c r="H9" s="50">
        <v>0</v>
      </c>
      <c r="I9" s="50"/>
      <c r="J9" s="72" t="str">
        <f t="shared" si="2"/>
        <v/>
      </c>
      <c r="K9" s="72" t="str">
        <f t="shared" si="3"/>
        <v/>
      </c>
      <c r="L9" s="72" t="str">
        <f t="shared" si="4"/>
        <v/>
      </c>
      <c r="M9" s="72" t="str">
        <f t="shared" si="5"/>
        <v/>
      </c>
      <c r="N9" s="50"/>
      <c r="O9" s="50"/>
      <c r="P9" s="68" t="str">
        <f t="shared" si="6"/>
        <v/>
      </c>
      <c r="Q9" s="68" t="str">
        <f t="shared" si="7"/>
        <v/>
      </c>
    </row>
    <row r="10" spans="1:17" x14ac:dyDescent="0.25">
      <c r="A10" s="88">
        <v>5</v>
      </c>
      <c r="B10" s="71">
        <v>2024100034</v>
      </c>
      <c r="C10" s="80" t="s">
        <v>95</v>
      </c>
      <c r="D10" s="81" t="s">
        <v>96</v>
      </c>
      <c r="E10" s="72">
        <v>0.51819999999999999</v>
      </c>
      <c r="F10" s="72">
        <f t="shared" si="0"/>
        <v>0.46638000000000002</v>
      </c>
      <c r="G10" s="72">
        <f t="shared" si="9"/>
        <v>0.57002000000000008</v>
      </c>
      <c r="H10" s="50">
        <v>0</v>
      </c>
      <c r="I10" s="50"/>
      <c r="J10" s="72" t="str">
        <f t="shared" si="2"/>
        <v/>
      </c>
      <c r="K10" s="72" t="str">
        <f t="shared" si="3"/>
        <v/>
      </c>
      <c r="L10" s="72" t="str">
        <f t="shared" si="4"/>
        <v/>
      </c>
      <c r="M10" s="72" t="str">
        <f t="shared" si="5"/>
        <v/>
      </c>
      <c r="N10" s="50"/>
      <c r="O10" s="50"/>
      <c r="P10" s="68" t="str">
        <f t="shared" si="6"/>
        <v/>
      </c>
      <c r="Q10" s="68" t="str">
        <f t="shared" si="7"/>
        <v/>
      </c>
    </row>
    <row r="11" spans="1:17" x14ac:dyDescent="0.25">
      <c r="A11" s="88">
        <v>6</v>
      </c>
      <c r="B11" s="71">
        <v>2024100035</v>
      </c>
      <c r="C11" s="80" t="s">
        <v>95</v>
      </c>
      <c r="D11" s="81" t="s">
        <v>96</v>
      </c>
      <c r="E11" s="72">
        <v>0.48230000000000001</v>
      </c>
      <c r="F11" s="72">
        <f t="shared" si="0"/>
        <v>0.43407000000000001</v>
      </c>
      <c r="G11" s="72">
        <f t="shared" si="9"/>
        <v>0.53053000000000006</v>
      </c>
      <c r="H11" s="50">
        <v>0</v>
      </c>
      <c r="I11" s="50"/>
      <c r="J11" s="72" t="str">
        <f t="shared" si="2"/>
        <v/>
      </c>
      <c r="K11" s="72" t="str">
        <f t="shared" si="3"/>
        <v/>
      </c>
      <c r="L11" s="72" t="str">
        <f t="shared" si="4"/>
        <v/>
      </c>
      <c r="M11" s="72" t="str">
        <f t="shared" si="5"/>
        <v/>
      </c>
      <c r="N11" s="50"/>
      <c r="O11" s="50"/>
      <c r="P11" s="68" t="str">
        <f t="shared" si="6"/>
        <v/>
      </c>
      <c r="Q11" s="68" t="str">
        <f t="shared" si="7"/>
        <v/>
      </c>
    </row>
    <row r="12" spans="1:17" x14ac:dyDescent="0.25">
      <c r="A12" s="88">
        <v>7</v>
      </c>
      <c r="B12" s="71"/>
      <c r="C12" s="80" t="s">
        <v>70</v>
      </c>
      <c r="D12" s="81" t="s">
        <v>70</v>
      </c>
      <c r="E12" s="72"/>
      <c r="F12" s="72" t="str">
        <f t="shared" si="0"/>
        <v/>
      </c>
      <c r="G12" s="72" t="str">
        <f t="shared" si="9"/>
        <v/>
      </c>
      <c r="H12" s="50"/>
      <c r="I12" s="50"/>
      <c r="J12" s="72" t="str">
        <f t="shared" si="2"/>
        <v/>
      </c>
      <c r="K12" s="72" t="str">
        <f t="shared" si="3"/>
        <v/>
      </c>
      <c r="L12" s="72" t="str">
        <f t="shared" si="4"/>
        <v/>
      </c>
      <c r="M12" s="72" t="str">
        <f t="shared" si="5"/>
        <v/>
      </c>
      <c r="N12" s="50"/>
      <c r="O12" s="50"/>
      <c r="P12" s="68" t="str">
        <f t="shared" si="6"/>
        <v/>
      </c>
      <c r="Q12" s="68" t="str">
        <f t="shared" si="7"/>
        <v/>
      </c>
    </row>
    <row r="13" spans="1:17" x14ac:dyDescent="0.25">
      <c r="A13" s="88">
        <v>8</v>
      </c>
      <c r="B13" s="71"/>
      <c r="C13" s="80" t="s">
        <v>70</v>
      </c>
      <c r="D13" s="81" t="s">
        <v>70</v>
      </c>
      <c r="E13" s="72"/>
      <c r="F13" s="72" t="str">
        <f t="shared" si="0"/>
        <v/>
      </c>
      <c r="G13" s="72" t="str">
        <f t="shared" ref="G13:G20" si="10">IF(E13="","", (100+10)/100*E13)</f>
        <v/>
      </c>
      <c r="H13" s="50"/>
      <c r="I13" s="50"/>
      <c r="J13" s="72" t="str">
        <f t="shared" si="2"/>
        <v/>
      </c>
      <c r="K13" s="72" t="str">
        <f t="shared" si="3"/>
        <v/>
      </c>
      <c r="L13" s="72" t="str">
        <f t="shared" si="4"/>
        <v/>
      </c>
      <c r="M13" s="72" t="str">
        <f t="shared" si="5"/>
        <v/>
      </c>
      <c r="N13" s="50"/>
      <c r="O13" s="50"/>
      <c r="P13" s="68" t="str">
        <f t="shared" si="6"/>
        <v/>
      </c>
      <c r="Q13" s="68" t="str">
        <f t="shared" si="7"/>
        <v/>
      </c>
    </row>
    <row r="14" spans="1:17" x14ac:dyDescent="0.25">
      <c r="A14" s="88">
        <v>9</v>
      </c>
      <c r="B14" s="71"/>
      <c r="C14" s="80" t="s">
        <v>70</v>
      </c>
      <c r="D14" s="81" t="s">
        <v>70</v>
      </c>
      <c r="E14" s="72"/>
      <c r="F14" s="72" t="str">
        <f t="shared" si="0"/>
        <v/>
      </c>
      <c r="G14" s="72" t="str">
        <f t="shared" si="10"/>
        <v/>
      </c>
      <c r="H14" s="50"/>
      <c r="I14" s="50"/>
      <c r="J14" s="72" t="str">
        <f t="shared" si="2"/>
        <v/>
      </c>
      <c r="K14" s="72" t="str">
        <f t="shared" si="3"/>
        <v/>
      </c>
      <c r="L14" s="72" t="str">
        <f t="shared" si="4"/>
        <v/>
      </c>
      <c r="M14" s="72" t="str">
        <f t="shared" si="5"/>
        <v/>
      </c>
      <c r="N14" s="50"/>
      <c r="O14" s="50"/>
      <c r="P14" s="68" t="str">
        <f t="shared" si="6"/>
        <v/>
      </c>
      <c r="Q14" s="68" t="str">
        <f t="shared" si="7"/>
        <v/>
      </c>
    </row>
    <row r="15" spans="1:17" x14ac:dyDescent="0.25">
      <c r="A15" s="88">
        <v>10</v>
      </c>
      <c r="B15" s="71"/>
      <c r="C15" s="80" t="s">
        <v>70</v>
      </c>
      <c r="D15" s="81" t="s">
        <v>70</v>
      </c>
      <c r="E15" s="72"/>
      <c r="F15" s="72" t="str">
        <f t="shared" si="0"/>
        <v/>
      </c>
      <c r="G15" s="72" t="str">
        <f t="shared" si="10"/>
        <v/>
      </c>
      <c r="H15" s="50"/>
      <c r="I15" s="50"/>
      <c r="J15" s="72" t="str">
        <f t="shared" si="2"/>
        <v/>
      </c>
      <c r="K15" s="72" t="str">
        <f t="shared" si="3"/>
        <v/>
      </c>
      <c r="L15" s="72" t="str">
        <f t="shared" si="4"/>
        <v/>
      </c>
      <c r="M15" s="72" t="str">
        <f t="shared" si="5"/>
        <v/>
      </c>
      <c r="N15" s="50"/>
      <c r="O15" s="50"/>
      <c r="P15" s="68" t="str">
        <f t="shared" si="6"/>
        <v/>
      </c>
      <c r="Q15" s="68" t="str">
        <f t="shared" si="7"/>
        <v/>
      </c>
    </row>
    <row r="16" spans="1:17" x14ac:dyDescent="0.25">
      <c r="A16" s="88">
        <v>11</v>
      </c>
      <c r="B16" s="71"/>
      <c r="C16" s="80" t="s">
        <v>70</v>
      </c>
      <c r="D16" s="81" t="s">
        <v>70</v>
      </c>
      <c r="E16" s="72"/>
      <c r="F16" s="72" t="str">
        <f t="shared" si="0"/>
        <v/>
      </c>
      <c r="G16" s="72" t="str">
        <f t="shared" si="10"/>
        <v/>
      </c>
      <c r="H16" s="50"/>
      <c r="I16" s="50"/>
      <c r="J16" s="72" t="str">
        <f t="shared" si="2"/>
        <v/>
      </c>
      <c r="K16" s="72" t="str">
        <f t="shared" si="3"/>
        <v/>
      </c>
      <c r="L16" s="72" t="str">
        <f t="shared" si="4"/>
        <v/>
      </c>
      <c r="M16" s="72" t="str">
        <f t="shared" si="5"/>
        <v/>
      </c>
      <c r="N16" s="50"/>
      <c r="O16" s="50"/>
      <c r="P16" s="68" t="str">
        <f t="shared" si="6"/>
        <v/>
      </c>
      <c r="Q16" s="68" t="str">
        <f t="shared" si="7"/>
        <v/>
      </c>
    </row>
    <row r="17" spans="1:17" x14ac:dyDescent="0.25">
      <c r="A17" s="88">
        <v>12</v>
      </c>
      <c r="B17" s="71"/>
      <c r="C17" s="80" t="s">
        <v>70</v>
      </c>
      <c r="D17" s="81" t="s">
        <v>70</v>
      </c>
      <c r="E17" s="72"/>
      <c r="F17" s="72" t="str">
        <f t="shared" si="0"/>
        <v/>
      </c>
      <c r="G17" s="72" t="str">
        <f t="shared" si="10"/>
        <v/>
      </c>
      <c r="H17" s="50"/>
      <c r="I17" s="50"/>
      <c r="J17" s="72" t="str">
        <f t="shared" si="2"/>
        <v/>
      </c>
      <c r="K17" s="72" t="str">
        <f t="shared" si="3"/>
        <v/>
      </c>
      <c r="L17" s="72" t="str">
        <f t="shared" si="4"/>
        <v/>
      </c>
      <c r="M17" s="72" t="str">
        <f t="shared" si="5"/>
        <v/>
      </c>
      <c r="N17" s="50"/>
      <c r="O17" s="50"/>
      <c r="P17" s="68" t="str">
        <f t="shared" si="6"/>
        <v/>
      </c>
      <c r="Q17" s="68" t="str">
        <f t="shared" si="7"/>
        <v/>
      </c>
    </row>
    <row r="18" spans="1:17" x14ac:dyDescent="0.25">
      <c r="A18" s="88">
        <v>13</v>
      </c>
      <c r="B18" s="71"/>
      <c r="C18" s="80" t="s">
        <v>70</v>
      </c>
      <c r="D18" s="81" t="s">
        <v>70</v>
      </c>
      <c r="E18" s="72"/>
      <c r="F18" s="72" t="str">
        <f t="shared" si="0"/>
        <v/>
      </c>
      <c r="G18" s="72" t="str">
        <f t="shared" si="10"/>
        <v/>
      </c>
      <c r="H18" s="50"/>
      <c r="I18" s="50"/>
      <c r="J18" s="72" t="str">
        <f t="shared" si="2"/>
        <v/>
      </c>
      <c r="K18" s="72" t="str">
        <f t="shared" si="3"/>
        <v/>
      </c>
      <c r="L18" s="72" t="str">
        <f t="shared" si="4"/>
        <v/>
      </c>
      <c r="M18" s="72" t="str">
        <f t="shared" si="5"/>
        <v/>
      </c>
      <c r="N18" s="50"/>
      <c r="O18" s="50"/>
      <c r="P18" s="68" t="str">
        <f t="shared" si="6"/>
        <v/>
      </c>
      <c r="Q18" s="68" t="str">
        <f t="shared" si="7"/>
        <v/>
      </c>
    </row>
    <row r="19" spans="1:17" x14ac:dyDescent="0.25">
      <c r="A19" s="88">
        <v>14</v>
      </c>
      <c r="B19" s="71"/>
      <c r="C19" s="80" t="s">
        <v>70</v>
      </c>
      <c r="D19" s="81" t="s">
        <v>70</v>
      </c>
      <c r="E19" s="72"/>
      <c r="F19" s="76" t="str">
        <f t="shared" si="0"/>
        <v/>
      </c>
      <c r="G19" s="76" t="str">
        <f t="shared" si="10"/>
        <v/>
      </c>
      <c r="H19" s="75"/>
      <c r="I19" s="75"/>
      <c r="J19" s="76" t="str">
        <f t="shared" si="2"/>
        <v/>
      </c>
      <c r="K19" s="76" t="str">
        <f t="shared" si="3"/>
        <v/>
      </c>
      <c r="L19" s="76" t="str">
        <f t="shared" si="4"/>
        <v/>
      </c>
      <c r="M19" s="76" t="str">
        <f t="shared" si="5"/>
        <v/>
      </c>
      <c r="N19" s="75"/>
      <c r="O19" s="75"/>
      <c r="P19" s="77" t="str">
        <f t="shared" si="6"/>
        <v/>
      </c>
      <c r="Q19" s="77" t="str">
        <f t="shared" si="7"/>
        <v/>
      </c>
    </row>
    <row r="20" spans="1:17" x14ac:dyDescent="0.25">
      <c r="A20" s="88">
        <v>15</v>
      </c>
      <c r="B20" s="71"/>
      <c r="C20" s="80" t="s">
        <v>70</v>
      </c>
      <c r="D20" s="81" t="s">
        <v>70</v>
      </c>
      <c r="E20" s="72"/>
      <c r="F20" s="72" t="str">
        <f t="shared" si="0"/>
        <v/>
      </c>
      <c r="G20" s="72" t="str">
        <f t="shared" si="10"/>
        <v/>
      </c>
      <c r="H20" s="50"/>
      <c r="I20" s="50"/>
      <c r="J20" s="72" t="str">
        <f t="shared" si="2"/>
        <v/>
      </c>
      <c r="K20" s="72" t="str">
        <f t="shared" si="3"/>
        <v/>
      </c>
      <c r="L20" s="72" t="str">
        <f t="shared" si="4"/>
        <v/>
      </c>
      <c r="M20" s="72" t="str">
        <f t="shared" si="5"/>
        <v/>
      </c>
      <c r="N20" s="50"/>
      <c r="O20" s="50"/>
      <c r="P20" s="68" t="str">
        <f t="shared" si="6"/>
        <v/>
      </c>
      <c r="Q20" s="68" t="str">
        <f t="shared" si="7"/>
        <v/>
      </c>
    </row>
    <row r="21" spans="1:17" s="79" customFormat="1" x14ac:dyDescent="0.25">
      <c r="A21" s="78">
        <v>16</v>
      </c>
      <c r="B21" s="82"/>
      <c r="C21" s="86" t="s">
        <v>70</v>
      </c>
      <c r="D21" s="87" t="s">
        <v>70</v>
      </c>
      <c r="E21" s="83"/>
      <c r="F21" s="84" t="str">
        <f t="shared" si="0"/>
        <v/>
      </c>
      <c r="G21" s="84" t="str">
        <f t="shared" ref="G21:G24" si="11">IF(E21="","", (100+10)/100*E21)</f>
        <v/>
      </c>
      <c r="H21" s="83"/>
      <c r="I21" s="83"/>
      <c r="J21" s="84" t="str">
        <f t="shared" si="2"/>
        <v/>
      </c>
      <c r="K21" s="84" t="str">
        <f t="shared" si="3"/>
        <v/>
      </c>
      <c r="L21" s="84" t="str">
        <f t="shared" si="4"/>
        <v/>
      </c>
      <c r="M21" s="84" t="str">
        <f t="shared" si="5"/>
        <v/>
      </c>
      <c r="N21" s="83"/>
      <c r="O21" s="83"/>
      <c r="P21" s="85" t="str">
        <f t="shared" si="6"/>
        <v/>
      </c>
      <c r="Q21" s="85" t="str">
        <f t="shared" si="7"/>
        <v/>
      </c>
    </row>
    <row r="22" spans="1:17" s="79" customFormat="1" x14ac:dyDescent="0.25">
      <c r="A22" s="78">
        <v>17</v>
      </c>
      <c r="B22" s="82"/>
      <c r="C22" s="86" t="s">
        <v>70</v>
      </c>
      <c r="D22" s="87" t="s">
        <v>70</v>
      </c>
      <c r="E22" s="83"/>
      <c r="F22" s="84" t="str">
        <f t="shared" si="0"/>
        <v/>
      </c>
      <c r="G22" s="84" t="str">
        <f t="shared" si="11"/>
        <v/>
      </c>
      <c r="H22" s="83"/>
      <c r="I22" s="83"/>
      <c r="J22" s="84" t="str">
        <f t="shared" si="2"/>
        <v/>
      </c>
      <c r="K22" s="84" t="str">
        <f t="shared" si="3"/>
        <v/>
      </c>
      <c r="L22" s="84" t="str">
        <f t="shared" si="4"/>
        <v/>
      </c>
      <c r="M22" s="84" t="str">
        <f t="shared" si="5"/>
        <v/>
      </c>
      <c r="N22" s="83"/>
      <c r="O22" s="83"/>
      <c r="P22" s="85" t="str">
        <f t="shared" si="6"/>
        <v/>
      </c>
      <c r="Q22" s="85" t="str">
        <f t="shared" si="7"/>
        <v/>
      </c>
    </row>
    <row r="23" spans="1:17" s="79" customFormat="1" x14ac:dyDescent="0.25">
      <c r="A23" s="78">
        <v>18</v>
      </c>
      <c r="B23" s="82"/>
      <c r="C23" s="86" t="s">
        <v>70</v>
      </c>
      <c r="D23" s="87" t="s">
        <v>70</v>
      </c>
      <c r="E23" s="83"/>
      <c r="F23" s="84" t="str">
        <f t="shared" si="0"/>
        <v/>
      </c>
      <c r="G23" s="84" t="str">
        <f t="shared" si="11"/>
        <v/>
      </c>
      <c r="H23" s="83"/>
      <c r="I23" s="83"/>
      <c r="J23" s="84" t="str">
        <f t="shared" si="2"/>
        <v/>
      </c>
      <c r="K23" s="84" t="str">
        <f t="shared" si="3"/>
        <v/>
      </c>
      <c r="L23" s="84" t="str">
        <f t="shared" si="4"/>
        <v/>
      </c>
      <c r="M23" s="84" t="str">
        <f t="shared" si="5"/>
        <v/>
      </c>
      <c r="N23" s="83"/>
      <c r="O23" s="83"/>
      <c r="P23" s="85" t="str">
        <f t="shared" si="6"/>
        <v/>
      </c>
      <c r="Q23" s="85" t="str">
        <f t="shared" si="7"/>
        <v/>
      </c>
    </row>
    <row r="24" spans="1:17" s="79" customFormat="1" x14ac:dyDescent="0.25">
      <c r="A24" s="93">
        <v>19</v>
      </c>
      <c r="B24" s="89"/>
      <c r="C24" s="86" t="s">
        <v>70</v>
      </c>
      <c r="D24" s="87" t="s">
        <v>70</v>
      </c>
      <c r="E24" s="87"/>
      <c r="F24" s="94" t="str">
        <f t="shared" si="0"/>
        <v/>
      </c>
      <c r="G24" s="94" t="str">
        <f t="shared" si="11"/>
        <v/>
      </c>
      <c r="H24" s="87"/>
      <c r="I24" s="87"/>
      <c r="J24" s="94" t="str">
        <f t="shared" si="2"/>
        <v/>
      </c>
      <c r="K24" s="94" t="str">
        <f t="shared" si="3"/>
        <v/>
      </c>
      <c r="L24" s="94" t="str">
        <f t="shared" si="4"/>
        <v/>
      </c>
      <c r="M24" s="94" t="str">
        <f t="shared" si="5"/>
        <v/>
      </c>
      <c r="N24" s="87"/>
      <c r="O24" s="87"/>
      <c r="P24" s="87" t="str">
        <f t="shared" si="6"/>
        <v/>
      </c>
      <c r="Q24" s="85" t="str">
        <f t="shared" si="7"/>
        <v/>
      </c>
    </row>
    <row r="25" spans="1:17" s="79" customFormat="1" x14ac:dyDescent="0.25">
      <c r="A25" s="93">
        <v>20</v>
      </c>
      <c r="B25" s="89"/>
      <c r="C25" s="86" t="s">
        <v>70</v>
      </c>
      <c r="D25" s="87" t="s">
        <v>70</v>
      </c>
      <c r="E25" s="87"/>
      <c r="F25" s="94" t="str">
        <f t="shared" si="0"/>
        <v/>
      </c>
      <c r="G25" s="94" t="str">
        <f t="shared" ref="G25" si="12">IF(E25="","", (100+10)/100*E25)</f>
        <v/>
      </c>
      <c r="H25" s="87"/>
      <c r="I25" s="87"/>
      <c r="J25" s="94" t="str">
        <f t="shared" si="2"/>
        <v/>
      </c>
      <c r="K25" s="94" t="str">
        <f t="shared" si="3"/>
        <v/>
      </c>
      <c r="L25" s="94" t="str">
        <f t="shared" si="4"/>
        <v/>
      </c>
      <c r="M25" s="94" t="str">
        <f t="shared" si="5"/>
        <v/>
      </c>
      <c r="N25" s="87"/>
      <c r="O25" s="87"/>
      <c r="P25" s="87" t="str">
        <f t="shared" si="6"/>
        <v/>
      </c>
      <c r="Q25" s="85" t="str">
        <f t="shared" si="7"/>
        <v/>
      </c>
    </row>
    <row r="26" spans="1:17" x14ac:dyDescent="0.25">
      <c r="A26" s="95"/>
      <c r="B26" s="9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1:17" ht="60" x14ac:dyDescent="0.25">
      <c r="A27" s="89" t="s">
        <v>90</v>
      </c>
      <c r="B27" s="90" t="s">
        <v>74</v>
      </c>
      <c r="C27" s="90" t="s">
        <v>78</v>
      </c>
      <c r="D27" s="90" t="s">
        <v>79</v>
      </c>
      <c r="E27" s="91" t="s">
        <v>80</v>
      </c>
      <c r="F27" s="91" t="s">
        <v>81</v>
      </c>
      <c r="G27" s="91" t="s">
        <v>75</v>
      </c>
      <c r="H27" s="90" t="s">
        <v>73</v>
      </c>
      <c r="I27" s="91" t="s">
        <v>76</v>
      </c>
      <c r="J27" s="91" t="s">
        <v>77</v>
      </c>
      <c r="K27" s="91" t="s">
        <v>82</v>
      </c>
      <c r="L27" s="91" t="s">
        <v>83</v>
      </c>
      <c r="M27" s="91" t="s">
        <v>84</v>
      </c>
      <c r="N27" s="90" t="s">
        <v>88</v>
      </c>
      <c r="O27" s="90" t="s">
        <v>87</v>
      </c>
      <c r="P27" s="90" t="s">
        <v>89</v>
      </c>
    </row>
    <row r="28" spans="1:17" x14ac:dyDescent="0.25">
      <c r="A28" s="89">
        <v>1</v>
      </c>
      <c r="B28" s="87" t="b">
        <f>IF(D6="Tablet Tak Bersalut", TRUE)</f>
        <v>0</v>
      </c>
      <c r="C28" s="92" t="b">
        <f t="shared" ref="C28:C42" si="13">IF(D6="Tablet Bersalut Filem", TRUE)</f>
        <v>0</v>
      </c>
      <c r="D28" s="92" t="b">
        <f t="shared" ref="D28:D42" si="14">IF(D6="Tablet Bersalut Gula", TRUE)</f>
        <v>0</v>
      </c>
      <c r="E28" s="92" t="b">
        <f t="shared" ref="E28:E42" si="15">IF(D6="Tablet Bersalut Enterik", TRUE)</f>
        <v>0</v>
      </c>
      <c r="F28" s="92" t="b">
        <f t="shared" ref="F28:F42" si="16">IF(D6="Kapsul Keras", TRUE)</f>
        <v>1</v>
      </c>
      <c r="G28" s="92" t="b">
        <f t="shared" ref="G28:G40" si="17">IF(D6="Kapsul Lembut", TRUE)</f>
        <v>0</v>
      </c>
      <c r="H28" s="92" t="b">
        <f t="shared" ref="H28:H38" si="18">IF(D6="Kapsul Bersalut Enterik", TRUE)</f>
        <v>0</v>
      </c>
      <c r="I28" s="92" t="b">
        <f t="shared" ref="I28:I42" si="19">IF(D6="Kapsul Kunyah", TRUE)</f>
        <v>0</v>
      </c>
      <c r="J28" s="92" t="b">
        <f t="shared" ref="J28:J42" si="20">IF(D6="Lozenges", TRUE)</f>
        <v>0</v>
      </c>
      <c r="K28" s="92" t="b">
        <f t="shared" ref="K28:K42" si="21">IF(D6="Tablet Effervesen", TRUE)</f>
        <v>0</v>
      </c>
      <c r="L28" s="92" t="b">
        <f t="shared" ref="L28:L42" si="22">IF(D6="Tablet kunyah", TRUE)</f>
        <v>0</v>
      </c>
      <c r="M28" s="92" t="b">
        <f t="shared" ref="M28:M42" si="23">IF(D6="Tablet Kemam/sub", TRUE)</f>
        <v>0</v>
      </c>
      <c r="N28" s="92" t="b">
        <f>OR(B28:E28,K28:M28)</f>
        <v>0</v>
      </c>
      <c r="O28" s="92" t="b">
        <f t="shared" ref="O28:O39" si="24">OR(F28:I28)</f>
        <v>1</v>
      </c>
      <c r="P28" s="92" t="b">
        <f t="shared" ref="P28:P42" si="25">OR(B28,C28,D28,E28,K28,L28,M28=TRUE, J28=TRUE)</f>
        <v>0</v>
      </c>
    </row>
    <row r="29" spans="1:17" x14ac:dyDescent="0.25">
      <c r="A29" s="89">
        <v>2</v>
      </c>
      <c r="B29" s="87" t="b">
        <f>IF(D7="Tablet Tak Bersalut", TRUE)</f>
        <v>1</v>
      </c>
      <c r="C29" s="92" t="b">
        <f t="shared" si="13"/>
        <v>0</v>
      </c>
      <c r="D29" s="92" t="b">
        <f t="shared" si="14"/>
        <v>0</v>
      </c>
      <c r="E29" s="92" t="b">
        <f t="shared" si="15"/>
        <v>0</v>
      </c>
      <c r="F29" s="92" t="b">
        <f t="shared" si="16"/>
        <v>0</v>
      </c>
      <c r="G29" s="92" t="b">
        <f t="shared" si="17"/>
        <v>0</v>
      </c>
      <c r="H29" s="92" t="b">
        <f t="shared" si="18"/>
        <v>0</v>
      </c>
      <c r="I29" s="92" t="b">
        <f t="shared" si="19"/>
        <v>0</v>
      </c>
      <c r="J29" s="92" t="b">
        <f t="shared" si="20"/>
        <v>0</v>
      </c>
      <c r="K29" s="92" t="b">
        <f t="shared" si="21"/>
        <v>0</v>
      </c>
      <c r="L29" s="92" t="b">
        <f t="shared" si="22"/>
        <v>0</v>
      </c>
      <c r="M29" s="92" t="b">
        <f t="shared" si="23"/>
        <v>0</v>
      </c>
      <c r="N29" s="92" t="b">
        <f>OR(B29:E29,K29:M29)</f>
        <v>1</v>
      </c>
      <c r="O29" s="92" t="b">
        <f t="shared" si="24"/>
        <v>0</v>
      </c>
      <c r="P29" s="92" t="b">
        <f t="shared" si="25"/>
        <v>1</v>
      </c>
    </row>
    <row r="30" spans="1:17" x14ac:dyDescent="0.25">
      <c r="A30" s="89">
        <v>3</v>
      </c>
      <c r="B30" s="87" t="b">
        <f t="shared" ref="B30:B42" si="26">IF(D8="Tablet Tak Bersalut", TRUE)</f>
        <v>0</v>
      </c>
      <c r="C30" s="92" t="b">
        <f t="shared" si="13"/>
        <v>0</v>
      </c>
      <c r="D30" s="92" t="b">
        <f t="shared" si="14"/>
        <v>0</v>
      </c>
      <c r="E30" s="92" t="b">
        <f t="shared" si="15"/>
        <v>0</v>
      </c>
      <c r="F30" s="92" t="b">
        <f t="shared" si="16"/>
        <v>1</v>
      </c>
      <c r="G30" s="92" t="b">
        <f t="shared" si="17"/>
        <v>0</v>
      </c>
      <c r="H30" s="92" t="b">
        <f t="shared" si="18"/>
        <v>0</v>
      </c>
      <c r="I30" s="92" t="b">
        <f t="shared" si="19"/>
        <v>0</v>
      </c>
      <c r="J30" s="92" t="b">
        <f t="shared" si="20"/>
        <v>0</v>
      </c>
      <c r="K30" s="92" t="b">
        <f t="shared" si="21"/>
        <v>0</v>
      </c>
      <c r="L30" s="92" t="b">
        <f t="shared" si="22"/>
        <v>0</v>
      </c>
      <c r="M30" s="92" t="b">
        <f t="shared" si="23"/>
        <v>0</v>
      </c>
      <c r="N30" s="92" t="b">
        <f t="shared" ref="N30:N36" si="27">OR(B30:E30,K30:M30)</f>
        <v>0</v>
      </c>
      <c r="O30" s="92" t="b">
        <f t="shared" si="24"/>
        <v>1</v>
      </c>
      <c r="P30" s="92" t="b">
        <f t="shared" si="25"/>
        <v>0</v>
      </c>
    </row>
    <row r="31" spans="1:17" x14ac:dyDescent="0.25">
      <c r="A31" s="89">
        <v>4</v>
      </c>
      <c r="B31" s="87" t="b">
        <f t="shared" si="26"/>
        <v>0</v>
      </c>
      <c r="C31" s="92" t="b">
        <f t="shared" si="13"/>
        <v>0</v>
      </c>
      <c r="D31" s="92" t="b">
        <f t="shared" si="14"/>
        <v>0</v>
      </c>
      <c r="E31" s="92" t="b">
        <f t="shared" si="15"/>
        <v>0</v>
      </c>
      <c r="F31" s="92" t="b">
        <f t="shared" si="16"/>
        <v>1</v>
      </c>
      <c r="G31" s="92" t="b">
        <f t="shared" si="17"/>
        <v>0</v>
      </c>
      <c r="H31" s="92" t="b">
        <f t="shared" si="18"/>
        <v>0</v>
      </c>
      <c r="I31" s="92" t="b">
        <f t="shared" si="19"/>
        <v>0</v>
      </c>
      <c r="J31" s="92" t="b">
        <f t="shared" si="20"/>
        <v>0</v>
      </c>
      <c r="K31" s="92" t="b">
        <f t="shared" si="21"/>
        <v>0</v>
      </c>
      <c r="L31" s="92" t="b">
        <f t="shared" si="22"/>
        <v>0</v>
      </c>
      <c r="M31" s="92" t="b">
        <f t="shared" si="23"/>
        <v>0</v>
      </c>
      <c r="N31" s="92" t="b">
        <f t="shared" si="27"/>
        <v>0</v>
      </c>
      <c r="O31" s="92" t="b">
        <f t="shared" si="24"/>
        <v>1</v>
      </c>
      <c r="P31" s="92" t="b">
        <f t="shared" si="25"/>
        <v>0</v>
      </c>
    </row>
    <row r="32" spans="1:17" x14ac:dyDescent="0.25">
      <c r="A32" s="89">
        <v>5</v>
      </c>
      <c r="B32" s="87" t="b">
        <f t="shared" si="26"/>
        <v>0</v>
      </c>
      <c r="C32" s="92" t="b">
        <f t="shared" si="13"/>
        <v>0</v>
      </c>
      <c r="D32" s="92" t="b">
        <f t="shared" si="14"/>
        <v>0</v>
      </c>
      <c r="E32" s="92" t="b">
        <f t="shared" si="15"/>
        <v>0</v>
      </c>
      <c r="F32" s="92" t="b">
        <f t="shared" si="16"/>
        <v>1</v>
      </c>
      <c r="G32" s="92" t="b">
        <f t="shared" si="17"/>
        <v>0</v>
      </c>
      <c r="H32" s="92" t="b">
        <f t="shared" si="18"/>
        <v>0</v>
      </c>
      <c r="I32" s="92" t="b">
        <f t="shared" si="19"/>
        <v>0</v>
      </c>
      <c r="J32" s="92" t="b">
        <f t="shared" si="20"/>
        <v>0</v>
      </c>
      <c r="K32" s="92" t="b">
        <f t="shared" si="21"/>
        <v>0</v>
      </c>
      <c r="L32" s="92" t="b">
        <f t="shared" si="22"/>
        <v>0</v>
      </c>
      <c r="M32" s="92" t="b">
        <f t="shared" si="23"/>
        <v>0</v>
      </c>
      <c r="N32" s="92" t="b">
        <f t="shared" si="27"/>
        <v>0</v>
      </c>
      <c r="O32" s="92" t="b">
        <f t="shared" si="24"/>
        <v>1</v>
      </c>
      <c r="P32" s="92" t="b">
        <f t="shared" si="25"/>
        <v>0</v>
      </c>
    </row>
    <row r="33" spans="1:16" x14ac:dyDescent="0.25">
      <c r="A33" s="89">
        <v>6</v>
      </c>
      <c r="B33" s="87" t="b">
        <f t="shared" si="26"/>
        <v>0</v>
      </c>
      <c r="C33" s="92" t="b">
        <f t="shared" si="13"/>
        <v>0</v>
      </c>
      <c r="D33" s="92" t="b">
        <f t="shared" si="14"/>
        <v>0</v>
      </c>
      <c r="E33" s="92" t="b">
        <f t="shared" si="15"/>
        <v>0</v>
      </c>
      <c r="F33" s="92" t="b">
        <f t="shared" si="16"/>
        <v>1</v>
      </c>
      <c r="G33" s="92" t="b">
        <f t="shared" si="17"/>
        <v>0</v>
      </c>
      <c r="H33" s="92" t="b">
        <f t="shared" si="18"/>
        <v>0</v>
      </c>
      <c r="I33" s="92" t="b">
        <f t="shared" si="19"/>
        <v>0</v>
      </c>
      <c r="J33" s="92" t="b">
        <f t="shared" si="20"/>
        <v>0</v>
      </c>
      <c r="K33" s="92" t="b">
        <f t="shared" si="21"/>
        <v>0</v>
      </c>
      <c r="L33" s="92" t="b">
        <f t="shared" si="22"/>
        <v>0</v>
      </c>
      <c r="M33" s="92" t="b">
        <f t="shared" si="23"/>
        <v>0</v>
      </c>
      <c r="N33" s="92" t="b">
        <f t="shared" si="27"/>
        <v>0</v>
      </c>
      <c r="O33" s="92" t="b">
        <f t="shared" si="24"/>
        <v>1</v>
      </c>
      <c r="P33" s="92" t="b">
        <f t="shared" si="25"/>
        <v>0</v>
      </c>
    </row>
    <row r="34" spans="1:16" x14ac:dyDescent="0.25">
      <c r="A34" s="89">
        <v>7</v>
      </c>
      <c r="B34" s="87" t="b">
        <f t="shared" si="26"/>
        <v>0</v>
      </c>
      <c r="C34" s="92" t="b">
        <f t="shared" si="13"/>
        <v>0</v>
      </c>
      <c r="D34" s="92" t="b">
        <f t="shared" si="14"/>
        <v>0</v>
      </c>
      <c r="E34" s="92" t="b">
        <f t="shared" si="15"/>
        <v>0</v>
      </c>
      <c r="F34" s="92" t="b">
        <f t="shared" si="16"/>
        <v>0</v>
      </c>
      <c r="G34" s="92" t="b">
        <f t="shared" si="17"/>
        <v>0</v>
      </c>
      <c r="H34" s="92" t="b">
        <f t="shared" si="18"/>
        <v>0</v>
      </c>
      <c r="I34" s="92" t="b">
        <f t="shared" si="19"/>
        <v>0</v>
      </c>
      <c r="J34" s="92" t="b">
        <f t="shared" si="20"/>
        <v>0</v>
      </c>
      <c r="K34" s="92" t="b">
        <f t="shared" si="21"/>
        <v>0</v>
      </c>
      <c r="L34" s="92" t="b">
        <f t="shared" si="22"/>
        <v>0</v>
      </c>
      <c r="M34" s="92" t="b">
        <f t="shared" si="23"/>
        <v>0</v>
      </c>
      <c r="N34" s="92" t="b">
        <f t="shared" si="27"/>
        <v>0</v>
      </c>
      <c r="O34" s="92" t="b">
        <f t="shared" si="24"/>
        <v>0</v>
      </c>
      <c r="P34" s="92" t="b">
        <f t="shared" si="25"/>
        <v>0</v>
      </c>
    </row>
    <row r="35" spans="1:16" x14ac:dyDescent="0.25">
      <c r="A35" s="89">
        <v>8</v>
      </c>
      <c r="B35" s="87" t="b">
        <f t="shared" si="26"/>
        <v>0</v>
      </c>
      <c r="C35" s="92" t="b">
        <f t="shared" si="13"/>
        <v>0</v>
      </c>
      <c r="D35" s="92" t="b">
        <f t="shared" si="14"/>
        <v>0</v>
      </c>
      <c r="E35" s="92" t="b">
        <f t="shared" si="15"/>
        <v>0</v>
      </c>
      <c r="F35" s="92" t="b">
        <f t="shared" si="16"/>
        <v>0</v>
      </c>
      <c r="G35" s="92" t="b">
        <f t="shared" si="17"/>
        <v>0</v>
      </c>
      <c r="H35" s="92" t="b">
        <f t="shared" si="18"/>
        <v>0</v>
      </c>
      <c r="I35" s="92" t="b">
        <f t="shared" si="19"/>
        <v>0</v>
      </c>
      <c r="J35" s="92" t="b">
        <f t="shared" si="20"/>
        <v>0</v>
      </c>
      <c r="K35" s="92" t="b">
        <f t="shared" si="21"/>
        <v>0</v>
      </c>
      <c r="L35" s="92" t="b">
        <f t="shared" si="22"/>
        <v>0</v>
      </c>
      <c r="M35" s="92" t="b">
        <f t="shared" si="23"/>
        <v>0</v>
      </c>
      <c r="N35" s="92" t="b">
        <f t="shared" si="27"/>
        <v>0</v>
      </c>
      <c r="O35" s="92" t="b">
        <f t="shared" si="24"/>
        <v>0</v>
      </c>
      <c r="P35" s="92" t="b">
        <f t="shared" si="25"/>
        <v>0</v>
      </c>
    </row>
    <row r="36" spans="1:16" x14ac:dyDescent="0.25">
      <c r="A36" s="89">
        <v>9</v>
      </c>
      <c r="B36" s="87" t="b">
        <f t="shared" si="26"/>
        <v>0</v>
      </c>
      <c r="C36" s="92" t="b">
        <f t="shared" si="13"/>
        <v>0</v>
      </c>
      <c r="D36" s="92" t="b">
        <f t="shared" si="14"/>
        <v>0</v>
      </c>
      <c r="E36" s="92" t="b">
        <f t="shared" si="15"/>
        <v>0</v>
      </c>
      <c r="F36" s="92" t="b">
        <f t="shared" si="16"/>
        <v>0</v>
      </c>
      <c r="G36" s="92" t="b">
        <f t="shared" si="17"/>
        <v>0</v>
      </c>
      <c r="H36" s="92" t="b">
        <f t="shared" si="18"/>
        <v>0</v>
      </c>
      <c r="I36" s="92" t="b">
        <f t="shared" si="19"/>
        <v>0</v>
      </c>
      <c r="J36" s="92" t="b">
        <f t="shared" si="20"/>
        <v>0</v>
      </c>
      <c r="K36" s="92" t="b">
        <f t="shared" si="21"/>
        <v>0</v>
      </c>
      <c r="L36" s="92" t="b">
        <f t="shared" si="22"/>
        <v>0</v>
      </c>
      <c r="M36" s="92" t="b">
        <f t="shared" si="23"/>
        <v>0</v>
      </c>
      <c r="N36" s="92" t="b">
        <f t="shared" si="27"/>
        <v>0</v>
      </c>
      <c r="O36" s="92" t="b">
        <f t="shared" si="24"/>
        <v>0</v>
      </c>
      <c r="P36" s="92" t="b">
        <f t="shared" si="25"/>
        <v>0</v>
      </c>
    </row>
    <row r="37" spans="1:16" x14ac:dyDescent="0.25">
      <c r="A37" s="89">
        <v>10</v>
      </c>
      <c r="B37" s="87" t="b">
        <f t="shared" si="26"/>
        <v>0</v>
      </c>
      <c r="C37" s="92" t="b">
        <f t="shared" si="13"/>
        <v>0</v>
      </c>
      <c r="D37" s="92" t="b">
        <f t="shared" si="14"/>
        <v>0</v>
      </c>
      <c r="E37" s="92" t="b">
        <f t="shared" si="15"/>
        <v>0</v>
      </c>
      <c r="F37" s="92" t="b">
        <f t="shared" si="16"/>
        <v>0</v>
      </c>
      <c r="G37" s="92" t="b">
        <f t="shared" si="17"/>
        <v>0</v>
      </c>
      <c r="H37" s="92" t="b">
        <f t="shared" si="18"/>
        <v>0</v>
      </c>
      <c r="I37" s="92" t="b">
        <f t="shared" si="19"/>
        <v>0</v>
      </c>
      <c r="J37" s="92" t="b">
        <f t="shared" si="20"/>
        <v>0</v>
      </c>
      <c r="K37" s="92" t="b">
        <f t="shared" si="21"/>
        <v>0</v>
      </c>
      <c r="L37" s="92" t="b">
        <f t="shared" si="22"/>
        <v>0</v>
      </c>
      <c r="M37" s="92" t="b">
        <f t="shared" si="23"/>
        <v>0</v>
      </c>
      <c r="N37" s="92" t="b">
        <f t="shared" ref="N37:N42" si="28">OR(B37:E37,K37:M37)</f>
        <v>0</v>
      </c>
      <c r="O37" s="92" t="b">
        <f t="shared" si="24"/>
        <v>0</v>
      </c>
      <c r="P37" s="92" t="b">
        <f t="shared" si="25"/>
        <v>0</v>
      </c>
    </row>
    <row r="38" spans="1:16" x14ac:dyDescent="0.25">
      <c r="A38" s="89">
        <v>11</v>
      </c>
      <c r="B38" s="87" t="b">
        <f t="shared" si="26"/>
        <v>0</v>
      </c>
      <c r="C38" s="92" t="b">
        <f t="shared" si="13"/>
        <v>0</v>
      </c>
      <c r="D38" s="92" t="b">
        <f t="shared" si="14"/>
        <v>0</v>
      </c>
      <c r="E38" s="92" t="b">
        <f t="shared" si="15"/>
        <v>0</v>
      </c>
      <c r="F38" s="92" t="b">
        <f t="shared" si="16"/>
        <v>0</v>
      </c>
      <c r="G38" s="92" t="b">
        <f t="shared" si="17"/>
        <v>0</v>
      </c>
      <c r="H38" s="92" t="b">
        <f t="shared" si="18"/>
        <v>0</v>
      </c>
      <c r="I38" s="92" t="b">
        <f t="shared" si="19"/>
        <v>0</v>
      </c>
      <c r="J38" s="92" t="b">
        <f t="shared" si="20"/>
        <v>0</v>
      </c>
      <c r="K38" s="92" t="b">
        <f t="shared" si="21"/>
        <v>0</v>
      </c>
      <c r="L38" s="92" t="b">
        <f t="shared" si="22"/>
        <v>0</v>
      </c>
      <c r="M38" s="92" t="b">
        <f t="shared" si="23"/>
        <v>0</v>
      </c>
      <c r="N38" s="92" t="b">
        <f t="shared" si="28"/>
        <v>0</v>
      </c>
      <c r="O38" s="92" t="b">
        <f t="shared" si="24"/>
        <v>0</v>
      </c>
      <c r="P38" s="92" t="b">
        <f t="shared" si="25"/>
        <v>0</v>
      </c>
    </row>
    <row r="39" spans="1:16" x14ac:dyDescent="0.25">
      <c r="A39" s="89">
        <v>12</v>
      </c>
      <c r="B39" s="87" t="b">
        <f t="shared" si="26"/>
        <v>0</v>
      </c>
      <c r="C39" s="92" t="b">
        <f t="shared" si="13"/>
        <v>0</v>
      </c>
      <c r="D39" s="92" t="b">
        <f t="shared" si="14"/>
        <v>0</v>
      </c>
      <c r="E39" s="92" t="b">
        <f t="shared" si="15"/>
        <v>0</v>
      </c>
      <c r="F39" s="92" t="b">
        <f t="shared" si="16"/>
        <v>0</v>
      </c>
      <c r="G39" s="92" t="b">
        <f t="shared" si="17"/>
        <v>0</v>
      </c>
      <c r="H39" s="92" t="b">
        <f>IF(D17="Kapsul Bersalut Enterik", TRUE)</f>
        <v>0</v>
      </c>
      <c r="I39" s="92" t="b">
        <f t="shared" si="19"/>
        <v>0</v>
      </c>
      <c r="J39" s="92" t="b">
        <f t="shared" si="20"/>
        <v>0</v>
      </c>
      <c r="K39" s="92" t="b">
        <f t="shared" si="21"/>
        <v>0</v>
      </c>
      <c r="L39" s="92" t="b">
        <f t="shared" si="22"/>
        <v>0</v>
      </c>
      <c r="M39" s="92" t="b">
        <f t="shared" si="23"/>
        <v>0</v>
      </c>
      <c r="N39" s="92" t="b">
        <f t="shared" si="28"/>
        <v>0</v>
      </c>
      <c r="O39" s="92" t="b">
        <f t="shared" si="24"/>
        <v>0</v>
      </c>
      <c r="P39" s="92" t="b">
        <f t="shared" si="25"/>
        <v>0</v>
      </c>
    </row>
    <row r="40" spans="1:16" x14ac:dyDescent="0.25">
      <c r="A40" s="89">
        <v>13</v>
      </c>
      <c r="B40" s="87" t="b">
        <f t="shared" si="26"/>
        <v>0</v>
      </c>
      <c r="C40" s="92" t="b">
        <f t="shared" si="13"/>
        <v>0</v>
      </c>
      <c r="D40" s="92" t="b">
        <f t="shared" si="14"/>
        <v>0</v>
      </c>
      <c r="E40" s="92" t="b">
        <f t="shared" si="15"/>
        <v>0</v>
      </c>
      <c r="F40" s="92" t="b">
        <f t="shared" si="16"/>
        <v>0</v>
      </c>
      <c r="G40" s="92" t="b">
        <f t="shared" si="17"/>
        <v>0</v>
      </c>
      <c r="H40" s="92" t="b">
        <f>IF(D18="Kapsul Bersalut Enterik", TRUE)</f>
        <v>0</v>
      </c>
      <c r="I40" s="92" t="b">
        <f t="shared" si="19"/>
        <v>0</v>
      </c>
      <c r="J40" s="92" t="b">
        <f t="shared" si="20"/>
        <v>0</v>
      </c>
      <c r="K40" s="92" t="b">
        <f t="shared" si="21"/>
        <v>0</v>
      </c>
      <c r="L40" s="92" t="b">
        <f t="shared" si="22"/>
        <v>0</v>
      </c>
      <c r="M40" s="92" t="b">
        <f t="shared" si="23"/>
        <v>0</v>
      </c>
      <c r="N40" s="92" t="b">
        <f t="shared" si="28"/>
        <v>0</v>
      </c>
      <c r="O40" s="92" t="b">
        <f>OR(F40:I40)</f>
        <v>0</v>
      </c>
      <c r="P40" s="92" t="b">
        <f t="shared" si="25"/>
        <v>0</v>
      </c>
    </row>
    <row r="41" spans="1:16" x14ac:dyDescent="0.25">
      <c r="A41" s="89">
        <v>14</v>
      </c>
      <c r="B41" s="87" t="b">
        <f t="shared" si="26"/>
        <v>0</v>
      </c>
      <c r="C41" s="92" t="b">
        <f t="shared" si="13"/>
        <v>0</v>
      </c>
      <c r="D41" s="92" t="b">
        <f t="shared" si="14"/>
        <v>0</v>
      </c>
      <c r="E41" s="92" t="b">
        <f t="shared" si="15"/>
        <v>0</v>
      </c>
      <c r="F41" s="92" t="b">
        <f t="shared" si="16"/>
        <v>0</v>
      </c>
      <c r="G41" s="92" t="b">
        <f>IF(D19="Kapsul Lembut", TRUE)</f>
        <v>0</v>
      </c>
      <c r="H41" s="92" t="b">
        <f>IF(D19="Kapsul Bersalut Enterik", TRUE)</f>
        <v>0</v>
      </c>
      <c r="I41" s="92" t="b">
        <f t="shared" si="19"/>
        <v>0</v>
      </c>
      <c r="J41" s="92" t="b">
        <f t="shared" si="20"/>
        <v>0</v>
      </c>
      <c r="K41" s="92" t="b">
        <f t="shared" si="21"/>
        <v>0</v>
      </c>
      <c r="L41" s="92" t="b">
        <f t="shared" si="22"/>
        <v>0</v>
      </c>
      <c r="M41" s="92" t="b">
        <f t="shared" si="23"/>
        <v>0</v>
      </c>
      <c r="N41" s="92" t="b">
        <f t="shared" si="28"/>
        <v>0</v>
      </c>
      <c r="O41" s="92" t="b">
        <f>OR(F41:I41)</f>
        <v>0</v>
      </c>
      <c r="P41" s="92" t="b">
        <f t="shared" si="25"/>
        <v>0</v>
      </c>
    </row>
    <row r="42" spans="1:16" x14ac:dyDescent="0.25">
      <c r="A42" s="89">
        <v>15</v>
      </c>
      <c r="B42" s="87" t="b">
        <f t="shared" si="26"/>
        <v>0</v>
      </c>
      <c r="C42" s="92" t="b">
        <f t="shared" si="13"/>
        <v>0</v>
      </c>
      <c r="D42" s="92" t="b">
        <f t="shared" si="14"/>
        <v>0</v>
      </c>
      <c r="E42" s="92" t="b">
        <f t="shared" si="15"/>
        <v>0</v>
      </c>
      <c r="F42" s="92" t="b">
        <f t="shared" si="16"/>
        <v>0</v>
      </c>
      <c r="G42" s="92" t="b">
        <f>IF(D20="Kapsul Lembut", TRUE)</f>
        <v>0</v>
      </c>
      <c r="H42" s="92" t="b">
        <f>IF(D20="Kapsul Bersalut Enterik", TRUE)</f>
        <v>0</v>
      </c>
      <c r="I42" s="92" t="b">
        <f t="shared" si="19"/>
        <v>0</v>
      </c>
      <c r="J42" s="92" t="b">
        <f t="shared" si="20"/>
        <v>0</v>
      </c>
      <c r="K42" s="92" t="b">
        <f t="shared" si="21"/>
        <v>0</v>
      </c>
      <c r="L42" s="92" t="b">
        <f t="shared" si="22"/>
        <v>0</v>
      </c>
      <c r="M42" s="92" t="b">
        <f t="shared" si="23"/>
        <v>0</v>
      </c>
      <c r="N42" s="92" t="b">
        <f t="shared" si="28"/>
        <v>0</v>
      </c>
      <c r="O42" s="92" t="b">
        <f>OR(F42:I42)</f>
        <v>0</v>
      </c>
      <c r="P42" s="92" t="b">
        <f t="shared" si="25"/>
        <v>0</v>
      </c>
    </row>
    <row r="43" spans="1:16" x14ac:dyDescent="0.25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1:16" x14ac:dyDescent="0.25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1:16" x14ac:dyDescent="0.25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16" x14ac:dyDescent="0.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4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FormUOW!B14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FormUOW!C14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FormUOW!P14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FormUOW!Q14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25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FormUOW!B15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FormUOW!C15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5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FormUOW!B16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FormUOW!C16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FormUOW!B17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FormUOW!C17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8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FormUOW!B18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FormUOW!C18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FormUOW!B19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FormUOW!C19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FormUOW!B20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FormUOW!C20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FormUOW!P20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FormUOW!Q20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zoomScaleNormal="100" workbookViewId="0">
      <selection activeCell="A5" sqref="A5:S5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FormUOW!B6</f>
        <v>2024100070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FormUOW!C6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36" t="s">
        <v>21</v>
      </c>
      <c r="D9" s="112" t="s">
        <v>13</v>
      </c>
      <c r="E9" s="112"/>
      <c r="F9" s="112"/>
      <c r="G9" s="8"/>
      <c r="H9" s="35" t="s">
        <v>10</v>
      </c>
      <c r="I9" s="36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36" t="s">
        <v>6</v>
      </c>
      <c r="D10" s="112" t="s">
        <v>14</v>
      </c>
      <c r="E10" s="112"/>
      <c r="F10" s="112"/>
      <c r="G10" s="8"/>
      <c r="H10" s="3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37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34</v>
      </c>
      <c r="B42" s="38"/>
      <c r="C42" s="38"/>
      <c r="D42" s="74" t="str">
        <f>FormUOW!Q6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D9:F9"/>
    <mergeCell ref="D10:F10"/>
    <mergeCell ref="G3:S3"/>
    <mergeCell ref="G4:S4"/>
    <mergeCell ref="A1:S1"/>
    <mergeCell ref="A2:S2"/>
    <mergeCell ref="A3:F3"/>
    <mergeCell ref="A4:F4"/>
    <mergeCell ref="A5:S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topLeftCell="A7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FormUOW!B7</f>
        <v>2024100039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FormUOW!C7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4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FormUOW!B8</f>
        <v>2024100069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FormUOW!C8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4" zoomScaleNormal="100" workbookViewId="0">
      <selection activeCell="S20" sqref="S2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FormUOW!B9</f>
        <v>2024100045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FormUOW!C9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4" zoomScaleNormal="100" workbookViewId="0">
      <selection activeCell="P16" sqref="P1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FormUOW!B10</f>
        <v>2024100034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FormUOW!C10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4" zoomScaleNormal="100" workbookViewId="0">
      <selection activeCell="S21" sqref="S2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FormUOW!B11</f>
        <v>2024100035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FormUOW!C11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FormUOW!P11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FormUOW!Q11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16" zoomScaleNormal="100" workbookViewId="0">
      <selection activeCell="S33" sqref="S3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FormUOW!B12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FormUOW!C12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FormUOW!P12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FormUOW!Q12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4" zoomScaleNormal="100" workbookViewId="0">
      <selection activeCell="S17" sqref="S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FormUOW!B13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FormUOW!C13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FormUOW!P13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FormUOW!Q13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>
        <f>FormUOW!C1</f>
        <v>0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0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2024-10-28T09:01:24Z</dcterms:modified>
</cp:coreProperties>
</file>