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POW 181124\"/>
    </mc:Choice>
  </mc:AlternateContent>
  <xr:revisionPtr revIDLastSave="0" documentId="13_ncr:1_{C1F497CB-63D4-48E0-B8FC-C02CAE039C7B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<sst xmlns="http://schemas.openxmlformats.org/spreadsheetml/2006/main" count="687" uniqueCount="94">
  <si>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</si>
  <si>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</si>
  <si>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</si>
  <si>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</si>
  <si>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</si>
  <si>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</si>
  <si>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</si>
  <si>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</si>
  <si>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</si>
  <si>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</si>
  <si>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</si>
  <si>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</si>
  <si>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</si>
  <si>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</si>
  <si>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</si>
  <si>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</si>
  <si>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</si>
  <si>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</si>
  <si>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</si>
  <si>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</si>
  <si>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</si>
  <si>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</si>
  <si>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</si>
  <si>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</si>
  <si>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</si>
  <si>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</si>
  <si>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</si>
  <si>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</si>
  <si>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</si>
  <si>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</si>
  <si>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</si>
  <si>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</si>
  <si>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</si>
  <si>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</si>
  <si>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</si>
  <si>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</si>
  <si>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</si>
  <si>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</si>
  <si>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</si>
  <si>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</si>
  <si>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</si>
  <si>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</si>
  <si>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</si>
  <si>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</si>
  <si>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</si>
  <si>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</si>
  <si>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</si>
  <si>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</si>
  <si>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</si>
  <si>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</si>
  <si>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</si>
  <si>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</si>
  <si>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</si>
  <si>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</si>
  <si>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</si>
  <si>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</si>
  <si>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</si>
  <si>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</si>
  <si>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</si>
  <si>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</si>
  <si>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</si>
  <si>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</si>
  <si>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</si>
  <si>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</si>
  <si>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</si>
  <si>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</si>
  <si>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</si>
  <si>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</si>
  <si>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</si>
  <si>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</si>
  <si>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</si>
  <si>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</si>
  <si>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</si>
  <si>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</si>
  <si>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</si>
  <si>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</si>
  <si>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</si>
  <si>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</si>
  <si>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</si>
  <si>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</si>
  <si>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181124</t>
  </si>
  <si>
    <t>IQC POW BLK 181124</t>
  </si>
  <si>
    <t>IQC POW A 181124</t>
  </si>
  <si>
    <t>IQC POW B 181124</t>
  </si>
  <si>
    <t>2024080259 AR CD</t>
  </si>
  <si>
    <t>2024080259 BR CD</t>
  </si>
  <si>
    <t>2024080259 CR CD</t>
  </si>
  <si>
    <t>T3</t>
  </si>
  <si>
    <t>KAPSUL KERAS</t>
  </si>
  <si>
    <t>AMIR</t>
  </si>
  <si>
    <t>IQC POW 181124</t>
  </si>
  <si>
    <t>181124</t>
  </si>
  <si>
    <t>YA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</si>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</sst>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691702" y="902514"/>
              <a:ext cx="1783775" cy="349454"/>
              <a:chOff x="5019284" y="923329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4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61.787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50.009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692500" y="902246"/>
              <a:ext cx="1783838" cy="349653"/>
              <a:chOff x="5019291" y="923327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7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691702" y="902514"/>
              <a:ext cx="1783776" cy="349454"/>
              <a:chOff x="5019300" y="923329"/>
              <a:chExt cx="207819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0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4" y="902514"/>
              <a:ext cx="1783771" cy="349454"/>
              <a:chOff x="5019293" y="923329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3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181124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C6" sqref="C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 t="s">
        <v>80</v>
      </c>
      <c r="C2" s="35"/>
      <c r="D2" s="33">
        <v>11.801</v>
      </c>
      <c r="E2" s="33">
        <v>61.817</v>
      </c>
      <c r="F2" s="58">
        <f>E2-D2</f>
        <v>50.015999999999998</v>
      </c>
      <c r="G2" s="60"/>
      <c r="H2" s="65" t="str">
        <f>H4</f>
        <v>T3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 t="s">
        <v>81</v>
      </c>
      <c r="C3" s="33">
        <v>0.50600000000000001</v>
      </c>
      <c r="D3" s="33">
        <v>11.792999999999999</v>
      </c>
      <c r="E3" s="33">
        <v>61.8</v>
      </c>
      <c r="F3" s="58">
        <f t="shared" ref="F3:F17" si="0">E3-D3</f>
        <v>50.006999999999998</v>
      </c>
      <c r="G3" s="60"/>
      <c r="H3" s="65" t="str">
        <f>H5</f>
        <v>T3</v>
      </c>
      <c r="I3" s="50"/>
      <c r="J3" s="52" t="str">
        <f>IF(I6=1,"(1)/ 2 / 3 / 4 / NA",IF(I6=2,"1 /(2)/ 3 / 4 / NA",IF(I6=3,"1 / 2 /(3)/ 4 / NA",IF(I6=4,"1 / 2 / 3 /(4)/ NA",IF(I6="NA","1 / 2 / 3 / 4 /(NA)")))))</f>
        <v>(1)/ 2 / 3 / 4 / NA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 t="s">
        <v>82</v>
      </c>
      <c r="C4" s="33">
        <v>0.50600000000000001</v>
      </c>
      <c r="D4" s="33">
        <v>11.734999999999999</v>
      </c>
      <c r="E4" s="33">
        <v>61.811</v>
      </c>
      <c r="F4" s="58">
        <f t="shared" si="0"/>
        <v>50.076000000000001</v>
      </c>
      <c r="G4" s="69" t="s">
        <v>79</v>
      </c>
      <c r="H4" s="24" t="s">
        <v>87</v>
      </c>
      <c r="I4" s="50"/>
      <c r="J4" s="52" t="str">
        <f>IF(H6="T1","T1",IF(H6="T2","T2",IF(H6="T3","T3",IF(H6="T4","T4",""))))</f>
        <v>T3</v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 t="s">
        <v>83</v>
      </c>
      <c r="C5" s="33">
        <v>0.505</v>
      </c>
      <c r="D5" s="33">
        <v>11.816000000000001</v>
      </c>
      <c r="E5" s="33">
        <v>61.83</v>
      </c>
      <c r="F5" s="58">
        <f t="shared" si="0"/>
        <v>50.013999999999996</v>
      </c>
      <c r="G5" s="69" t="s">
        <v>79</v>
      </c>
      <c r="H5" s="24" t="s">
        <v>87</v>
      </c>
      <c r="I5" s="50"/>
      <c r="J5" s="52" t="str">
        <f>IF(H5="T1","/ T1",IF(H5="T2","/ T2",IF(H5="T3","/ T3",IF(H5="T4","/ T4",""))))</f>
        <v>/ T3</v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 t="s">
        <v>84</v>
      </c>
      <c r="C6" s="33">
        <v>0.504</v>
      </c>
      <c r="D6" s="33">
        <v>11.778</v>
      </c>
      <c r="E6" s="33">
        <v>61.786999999999999</v>
      </c>
      <c r="F6" s="58">
        <f t="shared" si="0"/>
        <v>50.009</v>
      </c>
      <c r="G6" s="61" t="s">
        <v>88</v>
      </c>
      <c r="H6" s="65" t="str">
        <f>H4</f>
        <v>T3</v>
      </c>
      <c r="I6" s="49">
        <v>1</v>
      </c>
      <c r="J6" s="52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2" t="s">
        <v>85</v>
      </c>
      <c r="C7" s="33">
        <v>0.503</v>
      </c>
      <c r="D7" s="33">
        <v>11.788</v>
      </c>
      <c r="E7" s="33">
        <v>61.793999999999997</v>
      </c>
      <c r="F7" s="58">
        <f t="shared" si="0"/>
        <v>50.006</v>
      </c>
      <c r="G7" s="61" t="s">
        <v>88</v>
      </c>
      <c r="H7" s="65" t="str">
        <f>H4</f>
        <v>T3</v>
      </c>
      <c r="I7" s="49">
        <v>1</v>
      </c>
      <c r="J7" s="52" t="str">
        <f>IF(I7=1,"(1)/ 2 / 3 / 4 / NA",IF(I7="Sila Pilih"," 1 / 2 / 3 / 4 / NA",IF(I7=2,"1 /(2)/ 3 / 4 / NA",IF(I7=3,"1 / 2 /(3)/ 4 / NA",IF(I7=4,"1 / 2 / 3 /(4)/ NA",IF(I7="NA","1 / 2 / 3 / 4 /(NA)"))))))</f>
        <v>(1)/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2" t="s">
        <v>86</v>
      </c>
      <c r="C8" s="33">
        <v>0.505</v>
      </c>
      <c r="D8" s="33">
        <v>11.805</v>
      </c>
      <c r="E8" s="33">
        <v>61.807000000000002</v>
      </c>
      <c r="F8" s="58">
        <f t="shared" si="0"/>
        <v>50.002000000000002</v>
      </c>
      <c r="G8" s="61" t="s">
        <v>88</v>
      </c>
      <c r="H8" s="65" t="str">
        <f>H4</f>
        <v>T3</v>
      </c>
      <c r="I8" s="49">
        <v>1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>(1)/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T3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T3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T3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T3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T3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T3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T3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T3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T3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 t="s">
        <v>89</v>
      </c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>
        <v>45515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 t="s">
        <v>90</v>
      </c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 t="s">
        <v>91</v>
      </c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92</v>
      </c>
      <c r="C23" s="52"/>
      <c r="D23" s="52" t="b">
        <f>IF(B23="YA", TRUE)</f>
        <v>1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92</v>
      </c>
      <c r="C24" s="52"/>
      <c r="D24" s="52" t="b">
        <f>IF(B24="YA", TRUE)</f>
        <v>1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92</v>
      </c>
      <c r="C25" s="52"/>
      <c r="D25" s="52" t="b">
        <f>IF(B25="YA", TRUE)</f>
        <v>1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93</v>
      </c>
      <c r="C29" s="54" t="b">
        <f>IF(B29="XP 205DR",TRUE)</f>
        <v>1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190500</xdr:rowOff>
                  </from>
                  <to>
                    <xdr:col>6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923925</xdr:colOff>
                    <xdr:row>2</xdr:row>
                    <xdr:rowOff>190500</xdr:rowOff>
                  </from>
                  <to>
                    <xdr:col>5</xdr:col>
                    <xdr:colOff>1143000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190500</xdr:rowOff>
                  </from>
                  <to>
                    <xdr:col>7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FormTitan!B6</f>
        <v>2024080259 AR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FormTitan!G6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FormTitan!B7</f>
        <v>2024080259 BR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FormTitan!G7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FormTitan!J7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 t="str">
        <f>FormTitan!B8</f>
        <v>2024080259 CR CD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FormTitan!G8</f>
        <v>KAPSUL KERAS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FormTitan!J8</f>
        <v>(1)/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181124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 t="str">
        <f>FormTitan!B21</f>
        <v>IQC POW 181124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0.50600000000000001</v>
      </c>
      <c r="G7" s="100">
        <f>FormTitan!F3</f>
        <v>50.006999999999998</v>
      </c>
      <c r="H7" s="101"/>
    </row>
    <row r="8" spans="1:8" ht="21" customHeight="1" x14ac:dyDescent="0.2">
      <c r="A8" s="95" t="s">
        <v>3</v>
      </c>
      <c r="B8" s="96"/>
      <c r="C8" s="102" t="str">
        <f>E5</f>
        <v>IQC POW 181124</v>
      </c>
      <c r="D8" s="103"/>
      <c r="E8" s="104"/>
      <c r="F8" s="19">
        <f>FormTitan!C4</f>
        <v>0.50600000000000001</v>
      </c>
      <c r="G8" s="100">
        <f>FormTitan!F4</f>
        <v>50.076000000000001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0.505</v>
      </c>
      <c r="G9" s="100">
        <f>FormTitan!F5</f>
        <v>50.013999999999996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>
        <f>B12/F8</f>
        <v>4.9407114624505928</v>
      </c>
      <c r="G12" s="118">
        <f>B12/F9</f>
        <v>4.9504950495049505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>
        <f>B13/F8</f>
        <v>0.49407114624505927</v>
      </c>
      <c r="G13" s="118">
        <f>B13/F9</f>
        <v>0.49504950495049505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>
        <f>B14/F8</f>
        <v>9.8814229249011856</v>
      </c>
      <c r="G14" s="118">
        <f>B14/F9</f>
        <v>9.9009900990099009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>
        <f>B15/F8</f>
        <v>0.29644268774703558</v>
      </c>
      <c r="G15" s="118">
        <f>B15/F9</f>
        <v>0.29702970297029702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 t="str">
        <f>FormTitan!B19</f>
        <v>AMIR</v>
      </c>
      <c r="B29" s="153"/>
      <c r="C29" s="153"/>
      <c r="D29" s="154">
        <f>FormTitan!B20</f>
        <v>45515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2024-11-19T01:22:42Z</cp:lastPrinted>
  <dcterms:created xsi:type="dcterms:W3CDTF">2024-04-02T02:54:16Z</dcterms:created>
  <dcterms:modified xsi:type="dcterms:W3CDTF">2024-11-19T02:14:20Z</dcterms:modified>
</cp:coreProperties>
</file>