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POW 181124\"/>
    </mc:Choice>
  </mc:AlternateContent>
  <xr:revisionPtr revIDLastSave="0" documentId="13_ncr:1_{5BEDCABE-BF8C-4473-8268-59A7C36234FB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2" i="2" l="1"/>
  <c r="B10" i="2"/>
  <c r="B13" i="2"/>
  <c r="B19" i="2"/>
  <c r="B16" i="2"/>
  <c r="B6" i="2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14" i="2" l="1"/>
  <c r="B20" i="2" l="1"/>
  <c r="B17" i="2"/>
</calcChain>
</file>

<file path=xl/sharedStrings.xml><?xml version="1.0" encoding="utf-8"?>
<sst xmlns="http://schemas.openxmlformats.org/spreadsheetml/2006/main" count="87" uniqueCount="61">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</sst>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50.007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50.076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50.014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11.735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50.016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857251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3026020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181124</v>
          </cell>
        </row>
        <row r="3">
          <cell r="B3" t="str">
            <v>IQC POW BLK 181124</v>
          </cell>
          <cell r="F3">
            <v>50.006999999999998</v>
          </cell>
        </row>
        <row r="4">
          <cell r="B4" t="str">
            <v>IQC POW A 181124</v>
          </cell>
          <cell r="F4">
            <v>50.076000000000001</v>
          </cell>
        </row>
        <row r="5">
          <cell r="B5" t="str">
            <v>IQC POW B 181124</v>
          </cell>
          <cell r="F5">
            <v>50.013999999999996</v>
          </cell>
        </row>
        <row r="19">
          <cell r="B19" t="str">
            <v>AMIR</v>
          </cell>
        </row>
        <row r="22">
          <cell r="B22" t="str">
            <v>181124</v>
          </cell>
        </row>
        <row r="29">
          <cell r="B29" t="str">
            <v>XP 205DR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G12" sqref="G12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ht="15.75" thickBot="1" x14ac:dyDescent="0.3">
      <c r="A2" s="23" t="s">
        <v>2</v>
      </c>
      <c r="B2" s="19" t="str">
        <f>[1]FormTitan!$B$19</f>
        <v>AMIR</v>
      </c>
      <c r="D2" s="25"/>
      <c r="E2" s="25"/>
      <c r="F2" s="25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ht="15.75" thickBot="1" x14ac:dyDescent="0.3">
      <c r="A3" s="24" t="s">
        <v>3</v>
      </c>
      <c r="B3" s="28">
        <v>45614</v>
      </c>
      <c r="D3" s="26"/>
      <c r="E3" s="26"/>
      <c r="F3" s="26"/>
      <c r="G3" s="32"/>
      <c r="H3" s="26"/>
      <c r="I3" s="26"/>
      <c r="J3" s="26"/>
      <c r="K3" s="26"/>
      <c r="L3" s="26"/>
      <c r="M3" s="26"/>
      <c r="N3" s="32"/>
      <c r="O3" s="32"/>
      <c r="P3" s="32"/>
    </row>
    <row r="4" spans="1:17" ht="15.75" thickBot="1" x14ac:dyDescent="0.3">
      <c r="A4" s="24" t="s">
        <v>4</v>
      </c>
      <c r="B4" s="21" t="s">
        <v>59</v>
      </c>
      <c r="D4" s="26" t="b">
        <f>IF(B4="Microwave", TRUE)</f>
        <v>1</v>
      </c>
      <c r="E4" s="26" t="b">
        <f>IF(B4="Gerhadt 1", TRUE)</f>
        <v>0</v>
      </c>
      <c r="F4" s="26" t="b">
        <f>IF(B4="Gerhadt 2", TRUE)</f>
        <v>0</v>
      </c>
      <c r="G4" s="32" t="str">
        <f>IF(E4=TRUE,"GH1","")</f>
        <v/>
      </c>
      <c r="H4" s="26" t="str">
        <f>IF(F4=TRUE,"GH2","")</f>
        <v/>
      </c>
      <c r="I4" s="26" t="s">
        <v>32</v>
      </c>
      <c r="J4" s="26" t="b">
        <f>OR(Form!E4=TRUE, Form!F4=TRUE)</f>
        <v>0</v>
      </c>
      <c r="K4" s="26"/>
      <c r="L4" s="26"/>
      <c r="M4" s="26"/>
      <c r="N4" s="32"/>
      <c r="O4" s="32"/>
      <c r="P4" s="32"/>
    </row>
    <row r="5" spans="1:17" ht="15.75" thickBot="1" x14ac:dyDescent="0.3">
      <c r="A5" s="24" t="s">
        <v>5</v>
      </c>
      <c r="B5" s="21" t="str">
        <f>[1]FormTitan!$B$29</f>
        <v>XP 205DR</v>
      </c>
      <c r="D5" s="26"/>
      <c r="E5" s="26"/>
      <c r="F5" s="26"/>
      <c r="G5" s="32"/>
      <c r="H5" s="26"/>
      <c r="I5" s="26"/>
      <c r="J5" s="26"/>
      <c r="K5" s="26"/>
      <c r="L5" s="26"/>
      <c r="M5" s="26"/>
      <c r="N5" s="32"/>
      <c r="O5" s="32"/>
      <c r="P5" s="32"/>
    </row>
    <row r="6" spans="1:17" ht="15.75" thickBot="1" x14ac:dyDescent="0.3">
      <c r="A6" s="24" t="s">
        <v>29</v>
      </c>
      <c r="B6" s="19" t="str">
        <f>[1]FormTitan!$B$2</f>
        <v>RB POW 181124</v>
      </c>
      <c r="D6" s="26"/>
      <c r="E6" s="26"/>
      <c r="F6" s="26"/>
      <c r="G6" s="32"/>
      <c r="H6" s="26"/>
      <c r="I6" s="26"/>
      <c r="J6" s="26"/>
      <c r="K6" s="26"/>
      <c r="L6" s="26"/>
      <c r="M6" s="26"/>
      <c r="N6" s="32"/>
      <c r="O6" s="32"/>
      <c r="P6" s="32"/>
    </row>
    <row r="7" spans="1:17" ht="15.75" thickBot="1" x14ac:dyDescent="0.3">
      <c r="A7" s="24" t="s">
        <v>24</v>
      </c>
      <c r="B7" s="19">
        <v>1123090</v>
      </c>
      <c r="D7" s="30">
        <v>1123090</v>
      </c>
      <c r="E7" s="29" t="s">
        <v>50</v>
      </c>
      <c r="F7" s="26"/>
      <c r="G7" s="32"/>
      <c r="H7" s="26"/>
      <c r="I7" s="26"/>
      <c r="J7" s="26"/>
      <c r="K7" s="26"/>
      <c r="L7" s="26"/>
      <c r="M7" s="26"/>
      <c r="N7" s="32"/>
      <c r="O7" s="32"/>
      <c r="P7" s="32"/>
    </row>
    <row r="8" spans="1:17" ht="15.75" thickBot="1" x14ac:dyDescent="0.3">
      <c r="A8" s="24" t="s">
        <v>30</v>
      </c>
      <c r="B8" s="19" t="s">
        <v>48</v>
      </c>
      <c r="D8" s="31" t="s">
        <v>48</v>
      </c>
      <c r="E8" s="29" t="s">
        <v>51</v>
      </c>
      <c r="F8" s="2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5.75" thickBot="1" x14ac:dyDescent="0.3">
      <c r="A9" s="24" t="s">
        <v>22</v>
      </c>
      <c r="B9" s="19">
        <v>4122020</v>
      </c>
      <c r="D9" s="31">
        <v>4122020</v>
      </c>
      <c r="E9" s="29" t="s">
        <v>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9"/>
      <c r="Q9" s="29"/>
    </row>
    <row r="10" spans="1:17" ht="15.75" thickBot="1" x14ac:dyDescent="0.3">
      <c r="A10" s="24" t="s">
        <v>47</v>
      </c>
      <c r="B10" s="19" t="str">
        <f>[1]FormTitan!$B$22</f>
        <v>181124</v>
      </c>
      <c r="D10" s="26" t="s">
        <v>35</v>
      </c>
      <c r="E10" s="26" t="s">
        <v>36</v>
      </c>
      <c r="F10" s="26" t="s">
        <v>37</v>
      </c>
      <c r="G10" s="26" t="s">
        <v>38</v>
      </c>
      <c r="H10" s="26" t="s">
        <v>39</v>
      </c>
      <c r="I10" s="26"/>
      <c r="J10" s="26"/>
      <c r="K10" s="26"/>
      <c r="L10" s="26"/>
      <c r="M10" s="26"/>
      <c r="N10" s="26"/>
      <c r="O10" s="26"/>
      <c r="P10" s="29"/>
      <c r="Q10" s="29"/>
    </row>
    <row r="11" spans="1:17" ht="15.75" thickBot="1" x14ac:dyDescent="0.3">
      <c r="A11" s="22" t="s">
        <v>34</v>
      </c>
      <c r="B11" s="21" t="s">
        <v>60</v>
      </c>
      <c r="D11" s="26" t="b"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6"/>
      <c r="N11" s="26"/>
      <c r="O11" s="26"/>
      <c r="P11" s="29"/>
      <c r="Q11" s="29"/>
    </row>
    <row r="12" spans="1:17" ht="15.75" thickBot="1" x14ac:dyDescent="0.3">
      <c r="A12" s="33" t="s">
        <v>40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9"/>
      <c r="Q12" s="29"/>
    </row>
    <row r="13" spans="1:17" ht="15.75" thickBot="1" x14ac:dyDescent="0.3">
      <c r="A13" s="23" t="s">
        <v>43</v>
      </c>
      <c r="B13" s="19" t="str">
        <f>IF([1]FormTitan!B3="", "", [1]FormTitan!B3)</f>
        <v>IQC POW BLK 181124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9"/>
      <c r="Q13" s="29"/>
    </row>
    <row r="14" spans="1:17" ht="15.75" thickBot="1" x14ac:dyDescent="0.3">
      <c r="A14" s="22" t="s">
        <v>46</v>
      </c>
      <c r="B14" s="27">
        <f>IF([1]FormTitan!F3="", "", [1]FormTitan!F3)</f>
        <v>50.006999999999998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9"/>
      <c r="Q14" s="29"/>
    </row>
    <row r="15" spans="1:17" ht="15.75" thickBot="1" x14ac:dyDescent="0.3">
      <c r="A15" s="33" t="s">
        <v>41</v>
      </c>
      <c r="B15" s="34"/>
      <c r="D15" s="26"/>
      <c r="E15" s="26"/>
      <c r="F15" s="26"/>
      <c r="G15" s="26" t="s">
        <v>54</v>
      </c>
      <c r="H15" s="26"/>
      <c r="I15" s="26"/>
      <c r="J15" s="26"/>
      <c r="K15" s="26"/>
      <c r="L15" s="26"/>
      <c r="M15" s="26"/>
      <c r="N15" s="26"/>
      <c r="O15" s="26"/>
      <c r="P15" s="29"/>
      <c r="Q15" s="29"/>
    </row>
    <row r="16" spans="1:17" ht="15.75" thickBot="1" x14ac:dyDescent="0.3">
      <c r="A16" s="23" t="s">
        <v>42</v>
      </c>
      <c r="B16" s="19" t="str">
        <f>IF([1]FormTitan!B4="", "", [1]FormTitan!B4)</f>
        <v>IQC POW A 181124</v>
      </c>
      <c r="D16" s="26"/>
      <c r="E16" s="26"/>
      <c r="F16" s="26"/>
      <c r="G16" s="26" t="s">
        <v>55</v>
      </c>
      <c r="H16" s="26"/>
      <c r="I16" s="26"/>
      <c r="J16" s="26"/>
      <c r="K16" s="26"/>
      <c r="L16" s="26"/>
      <c r="M16" s="26"/>
      <c r="N16" s="26"/>
      <c r="O16" s="26"/>
      <c r="P16" s="29"/>
      <c r="Q16" s="29"/>
    </row>
    <row r="17" spans="1:17" ht="15.75" thickBot="1" x14ac:dyDescent="0.3">
      <c r="A17" s="22" t="s">
        <v>46</v>
      </c>
      <c r="B17" s="27">
        <f>IF([1]FormTitan!F4="", "", [1]FormTitan!F4)</f>
        <v>50.076000000000001</v>
      </c>
      <c r="D17" s="26"/>
      <c r="E17" s="26"/>
      <c r="F17" s="26"/>
      <c r="G17" s="26" t="s">
        <v>56</v>
      </c>
      <c r="H17" s="26"/>
      <c r="I17" s="26"/>
      <c r="J17" s="26"/>
      <c r="K17" s="26"/>
      <c r="L17" s="26"/>
      <c r="M17" s="26"/>
      <c r="N17" s="26"/>
      <c r="O17" s="26"/>
      <c r="P17" s="29"/>
      <c r="Q17" s="29"/>
    </row>
    <row r="18" spans="1:17" ht="15.75" thickBot="1" x14ac:dyDescent="0.3">
      <c r="A18" s="33" t="s">
        <v>44</v>
      </c>
      <c r="B18" s="34"/>
      <c r="D18" s="26"/>
      <c r="E18" s="26"/>
      <c r="F18" s="26"/>
      <c r="G18" s="26" t="s">
        <v>57</v>
      </c>
      <c r="H18" s="26"/>
      <c r="I18" s="26"/>
      <c r="J18" s="26"/>
      <c r="K18" s="26"/>
      <c r="L18" s="26"/>
      <c r="M18" s="26"/>
      <c r="N18" s="26"/>
      <c r="O18" s="26"/>
      <c r="P18" s="29"/>
      <c r="Q18" s="29"/>
    </row>
    <row r="19" spans="1:17" ht="15.75" thickBot="1" x14ac:dyDescent="0.3">
      <c r="A19" s="23" t="s">
        <v>45</v>
      </c>
      <c r="B19" s="19" t="str">
        <f>IF([1]FormTitan!B5="", "", [1]FormTitan!B5)</f>
        <v>IQC POW B 181124</v>
      </c>
      <c r="D19" s="26" t="s">
        <v>48</v>
      </c>
      <c r="E19" s="26"/>
      <c r="F19" s="26"/>
      <c r="G19" s="26" t="s">
        <v>58</v>
      </c>
      <c r="H19" s="26"/>
      <c r="I19" s="26"/>
      <c r="J19" s="26"/>
      <c r="K19" s="26"/>
      <c r="L19" s="26"/>
      <c r="M19" s="26"/>
      <c r="N19" s="26"/>
      <c r="O19" s="26"/>
      <c r="P19" s="29"/>
      <c r="Q19" s="29"/>
    </row>
    <row r="20" spans="1:17" ht="15.75" thickBot="1" x14ac:dyDescent="0.3">
      <c r="A20" s="22" t="s">
        <v>46</v>
      </c>
      <c r="B20" s="27">
        <f>IF([1]FormTitan!F5="", "", [1]FormTitan!F5)</f>
        <v>50.013999999999996</v>
      </c>
      <c r="D20" s="25"/>
      <c r="E20" s="25"/>
      <c r="F20" s="25"/>
      <c r="G20" s="26" t="s">
        <v>53</v>
      </c>
      <c r="H20" s="26"/>
      <c r="I20" s="26"/>
      <c r="J20" s="26"/>
      <c r="K20" s="26"/>
      <c r="L20" s="26"/>
      <c r="M20" s="26"/>
      <c r="N20" s="26"/>
      <c r="O20" s="26"/>
      <c r="P20" s="29"/>
      <c r="Q20" s="29"/>
    </row>
    <row r="21" spans="1:17" x14ac:dyDescent="0.25">
      <c r="G21" s="26"/>
      <c r="H21" s="26"/>
      <c r="I21" s="26"/>
      <c r="J21" s="26"/>
      <c r="K21" s="26"/>
      <c r="L21" s="26"/>
      <c r="M21" s="26"/>
      <c r="N21" s="26"/>
      <c r="O21" s="26"/>
      <c r="P21" s="29"/>
      <c r="Q21" s="29"/>
    </row>
    <row r="22" spans="1:17" x14ac:dyDescent="0.25">
      <c r="G22" s="26"/>
      <c r="H22" s="26"/>
      <c r="I22" s="26"/>
      <c r="J22" s="26"/>
      <c r="K22" s="26"/>
      <c r="L22" s="26"/>
      <c r="M22" s="26"/>
      <c r="N22" s="26"/>
      <c r="O22" s="26"/>
      <c r="P22" s="29"/>
      <c r="Q22" s="29"/>
    </row>
    <row r="23" spans="1:17" x14ac:dyDescent="0.25">
      <c r="G23" s="26"/>
      <c r="H23" s="26"/>
      <c r="I23" s="26"/>
      <c r="J23" s="26"/>
      <c r="K23" s="26"/>
      <c r="L23" s="26"/>
      <c r="M23" s="26"/>
      <c r="N23" s="26"/>
      <c r="O23" s="26"/>
      <c r="P23" s="29"/>
      <c r="Q23" s="29"/>
    </row>
    <row r="24" spans="1:17" x14ac:dyDescent="0.25">
      <c r="G24" s="26"/>
      <c r="H24" s="26"/>
      <c r="I24" s="26"/>
      <c r="J24" s="26"/>
      <c r="K24" s="26"/>
      <c r="L24" s="26"/>
      <c r="M24" s="26"/>
      <c r="N24" s="26"/>
      <c r="O24" s="26"/>
      <c r="P24" s="29"/>
      <c r="Q24" s="29"/>
    </row>
    <row r="25" spans="1:17" x14ac:dyDescent="0.25">
      <c r="G25" s="26"/>
      <c r="H25" s="26"/>
      <c r="I25" s="26"/>
      <c r="J25" s="26"/>
      <c r="K25" s="26"/>
      <c r="L25" s="26"/>
      <c r="M25" s="26"/>
      <c r="N25" s="26"/>
      <c r="O25" s="26"/>
      <c r="P25" s="29"/>
      <c r="Q25" s="29"/>
    </row>
    <row r="26" spans="1:17" x14ac:dyDescent="0.25"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29"/>
    </row>
    <row r="27" spans="1:17" x14ac:dyDescent="0.25">
      <c r="G27" s="26" t="str">
        <f>IF(B11="SERBUK",G15,IF(B11="CECAIR",G16,IF(B11="pil",G17,IF(B11="kapsul lembut",G18,IF(B11="krim/salap",G19,IF(B11="sila pilih",G20))))))</f>
        <v>Sampel IQC :     ☑ Serbuk       ☐ Cecair       ☐ Pil       ☐ Kapsul lembut       ☐ Krim/Salap</v>
      </c>
      <c r="H27" s="26"/>
      <c r="I27" s="26"/>
      <c r="J27" s="26"/>
      <c r="K27" s="26"/>
      <c r="L27" s="26"/>
      <c r="M27" s="26"/>
      <c r="N27" s="26"/>
      <c r="O27" s="26"/>
      <c r="P27" s="29"/>
      <c r="Q27" s="29"/>
    </row>
    <row r="28" spans="1:17" x14ac:dyDescent="0.25">
      <c r="G28" s="26"/>
      <c r="H28" s="26"/>
      <c r="I28" s="26"/>
      <c r="J28" s="26"/>
      <c r="K28" s="26"/>
      <c r="L28" s="26"/>
      <c r="M28" s="26"/>
      <c r="N28" s="26"/>
      <c r="O28" s="26"/>
      <c r="P28" s="29"/>
      <c r="Q28" s="29"/>
    </row>
    <row r="29" spans="1:17" x14ac:dyDescent="0.25">
      <c r="G29" s="26"/>
      <c r="H29" s="26"/>
      <c r="I29" s="26"/>
      <c r="J29" s="26"/>
      <c r="K29" s="26"/>
      <c r="L29" s="26"/>
      <c r="M29" s="26"/>
      <c r="N29" s="26"/>
      <c r="O29" s="26"/>
      <c r="P29" s="26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topLeftCell="A25" zoomScale="130" zoomScaleNormal="100" zoomScalePageLayoutView="130" workbookViewId="0">
      <selection activeCell="C5" sqref="C5:H5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0" t="s">
        <v>0</v>
      </c>
      <c r="B1" s="61"/>
      <c r="C1" s="61"/>
      <c r="D1" s="61"/>
      <c r="E1" s="61"/>
      <c r="F1" s="61"/>
      <c r="G1" s="61"/>
      <c r="H1" s="62"/>
    </row>
    <row r="2" spans="1:8" x14ac:dyDescent="0.25">
      <c r="A2" s="63" t="s">
        <v>1</v>
      </c>
      <c r="B2" s="64"/>
      <c r="C2" s="64"/>
      <c r="D2" s="64"/>
      <c r="E2" s="64"/>
      <c r="F2" s="64"/>
      <c r="G2" s="64"/>
      <c r="H2" s="65"/>
    </row>
    <row r="3" spans="1:8" ht="18.75" customHeight="1" x14ac:dyDescent="0.25">
      <c r="A3" s="68" t="s">
        <v>2</v>
      </c>
      <c r="B3" s="69"/>
      <c r="C3" s="76" t="str">
        <f>Form!B2</f>
        <v>AMIR</v>
      </c>
      <c r="D3" s="76"/>
      <c r="E3" s="76"/>
      <c r="F3" s="76"/>
      <c r="G3" s="76"/>
      <c r="H3" s="76"/>
    </row>
    <row r="4" spans="1:8" ht="19.5" customHeight="1" x14ac:dyDescent="0.25">
      <c r="A4" s="68" t="s">
        <v>3</v>
      </c>
      <c r="B4" s="69"/>
      <c r="C4" s="77">
        <f>Form!B3</f>
        <v>45614</v>
      </c>
      <c r="D4" s="77"/>
      <c r="E4" s="77"/>
      <c r="F4" s="77"/>
      <c r="G4" s="77"/>
      <c r="H4" s="77"/>
    </row>
    <row r="5" spans="1:8" x14ac:dyDescent="0.25">
      <c r="A5" s="70" t="s">
        <v>4</v>
      </c>
      <c r="B5" s="71"/>
      <c r="C5" s="78" t="s">
        <v>49</v>
      </c>
      <c r="D5" s="79"/>
      <c r="E5" s="79"/>
      <c r="F5" s="79"/>
      <c r="G5" s="79"/>
      <c r="H5" s="80"/>
    </row>
    <row r="6" spans="1:8" ht="31.5" customHeight="1" x14ac:dyDescent="0.25">
      <c r="A6" s="72" t="s">
        <v>11</v>
      </c>
      <c r="B6" s="73"/>
      <c r="C6" s="53" t="s">
        <v>31</v>
      </c>
      <c r="D6" s="54"/>
      <c r="E6" s="54"/>
      <c r="F6" s="54"/>
      <c r="G6" s="54"/>
      <c r="H6" s="55"/>
    </row>
    <row r="7" spans="1:8" ht="23.25" customHeight="1" x14ac:dyDescent="0.25">
      <c r="A7" s="68" t="s">
        <v>5</v>
      </c>
      <c r="B7" s="69"/>
      <c r="C7" s="81" t="str">
        <f>Form!B5</f>
        <v>XP 205DR</v>
      </c>
      <c r="D7" s="81"/>
      <c r="E7" s="81"/>
      <c r="F7" s="81"/>
      <c r="G7" s="81"/>
      <c r="H7" s="81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POW 181124</v>
      </c>
    </row>
    <row r="11" spans="1:8" ht="24.75" customHeight="1" x14ac:dyDescent="0.25">
      <c r="A11" s="14" t="s">
        <v>24</v>
      </c>
      <c r="B11" s="15">
        <f>Form!B7</f>
        <v>1123090</v>
      </c>
      <c r="C11" s="40" t="s">
        <v>15</v>
      </c>
      <c r="D11" s="40"/>
    </row>
    <row r="12" spans="1:8" ht="13.5" customHeight="1" x14ac:dyDescent="0.25">
      <c r="A12" s="74" t="s">
        <v>23</v>
      </c>
      <c r="B12" s="66" t="str">
        <f>Form!B8</f>
        <v>K55266610321</v>
      </c>
      <c r="C12" s="40" t="s">
        <v>16</v>
      </c>
      <c r="D12" s="40"/>
    </row>
    <row r="13" spans="1:8" ht="11.25" customHeight="1" x14ac:dyDescent="0.25">
      <c r="A13" s="75"/>
      <c r="B13" s="67"/>
      <c r="C13" s="59" t="s">
        <v>17</v>
      </c>
      <c r="D13" s="59"/>
    </row>
    <row r="14" spans="1:8" ht="27" customHeight="1" x14ac:dyDescent="0.25">
      <c r="A14" s="16" t="s">
        <v>22</v>
      </c>
      <c r="B14" s="17">
        <f>Form!B9</f>
        <v>4122020</v>
      </c>
      <c r="C14" s="59"/>
      <c r="D14" s="59"/>
    </row>
    <row r="15" spans="1:8" ht="18.75" customHeight="1" x14ac:dyDescent="0.25">
      <c r="A15" s="51"/>
      <c r="B15" s="7"/>
      <c r="C15" s="38" t="s">
        <v>18</v>
      </c>
      <c r="D15" s="38"/>
      <c r="E15" s="38"/>
    </row>
    <row r="16" spans="1:8" ht="31.5" customHeight="1" x14ac:dyDescent="0.25">
      <c r="A16" s="37"/>
      <c r="B16" s="5"/>
      <c r="C16" s="58" t="s">
        <v>12</v>
      </c>
      <c r="D16" s="58"/>
      <c r="E16" s="58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33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40" t="str">
        <f>Form!G27</f>
        <v>Sampel IQC :     ☑ Serbuk       ☐ Cecair       ☐ Pil       ☐ Kapsul lembut       ☐ Krim/Salap</v>
      </c>
      <c r="B19" s="40"/>
      <c r="C19" s="40"/>
      <c r="D19" s="40"/>
      <c r="E19" s="40"/>
      <c r="F19" s="40"/>
      <c r="G19" s="40"/>
      <c r="H19" s="40"/>
    </row>
    <row r="20" spans="1:8" ht="22.5" customHeight="1" x14ac:dyDescent="0.25">
      <c r="A20" s="47"/>
      <c r="B20" s="48"/>
      <c r="C20" s="49"/>
      <c r="D20" s="82" t="s">
        <v>26</v>
      </c>
      <c r="E20" s="83"/>
      <c r="F20" s="84" t="str">
        <f>Form!B13</f>
        <v>IQC POW BLK 181124</v>
      </c>
      <c r="G20" s="84"/>
      <c r="H20" s="85"/>
    </row>
    <row r="21" spans="1:8" ht="15" customHeight="1" x14ac:dyDescent="0.25">
      <c r="A21" s="50" t="s">
        <v>13</v>
      </c>
      <c r="B21" s="51"/>
      <c r="C21" s="52"/>
      <c r="D21" s="18" t="s">
        <v>20</v>
      </c>
      <c r="E21" s="8"/>
      <c r="F21" s="11"/>
      <c r="G21" s="11"/>
      <c r="H21" s="12"/>
    </row>
    <row r="22" spans="1:8" ht="30.75" customHeight="1" x14ac:dyDescent="0.25">
      <c r="A22" s="39"/>
      <c r="B22" s="40"/>
      <c r="C22" s="41"/>
      <c r="D22" s="13"/>
      <c r="E22" s="8"/>
      <c r="F22" s="11"/>
      <c r="G22" s="11"/>
      <c r="H22" s="12"/>
    </row>
    <row r="23" spans="1:8" x14ac:dyDescent="0.25">
      <c r="A23" s="39" t="s">
        <v>14</v>
      </c>
      <c r="B23" s="40"/>
      <c r="C23" s="41"/>
      <c r="D23" s="39" t="s">
        <v>10</v>
      </c>
      <c r="E23" s="40"/>
      <c r="F23" s="40"/>
      <c r="G23" s="11"/>
      <c r="H23" s="12"/>
    </row>
    <row r="24" spans="1:8" ht="15" customHeight="1" x14ac:dyDescent="0.25">
      <c r="A24" s="44" t="s">
        <v>8</v>
      </c>
      <c r="B24" s="45"/>
      <c r="C24" s="46"/>
      <c r="D24" s="42" t="s">
        <v>19</v>
      </c>
      <c r="E24" s="43"/>
      <c r="F24" s="43"/>
      <c r="G24" s="56" t="s">
        <v>21</v>
      </c>
      <c r="H24" s="57"/>
    </row>
    <row r="25" spans="1:8" ht="24" customHeight="1" x14ac:dyDescent="0.25">
      <c r="A25" s="47"/>
      <c r="B25" s="48"/>
      <c r="C25" s="49"/>
      <c r="D25" s="82" t="s">
        <v>27</v>
      </c>
      <c r="E25" s="83"/>
      <c r="F25" s="84" t="str">
        <f>Form!B16</f>
        <v>IQC POW A 181124</v>
      </c>
      <c r="G25" s="84"/>
      <c r="H25" s="85"/>
    </row>
    <row r="26" spans="1:8" ht="15" customHeight="1" x14ac:dyDescent="0.25">
      <c r="A26" s="50" t="s">
        <v>13</v>
      </c>
      <c r="B26" s="51"/>
      <c r="C26" s="52"/>
      <c r="D26" s="18" t="s">
        <v>20</v>
      </c>
      <c r="E26" s="8"/>
      <c r="F26" s="11"/>
      <c r="G26" s="11"/>
      <c r="H26" s="12"/>
    </row>
    <row r="27" spans="1:8" ht="30.75" customHeight="1" x14ac:dyDescent="0.25">
      <c r="A27" s="39"/>
      <c r="B27" s="40"/>
      <c r="C27" s="41"/>
      <c r="D27" s="13"/>
      <c r="E27" s="8"/>
      <c r="F27" s="11"/>
      <c r="G27" s="11"/>
      <c r="H27" s="12"/>
    </row>
    <row r="28" spans="1:8" x14ac:dyDescent="0.25">
      <c r="A28" s="39" t="s">
        <v>14</v>
      </c>
      <c r="B28" s="40"/>
      <c r="C28" s="41"/>
      <c r="D28" s="39" t="s">
        <v>10</v>
      </c>
      <c r="E28" s="40"/>
      <c r="F28" s="40"/>
      <c r="G28" s="11"/>
      <c r="H28" s="12"/>
    </row>
    <row r="29" spans="1:8" ht="18.75" customHeight="1" x14ac:dyDescent="0.25">
      <c r="A29" s="44" t="s">
        <v>8</v>
      </c>
      <c r="B29" s="45"/>
      <c r="C29" s="46"/>
      <c r="D29" s="44" t="s">
        <v>19</v>
      </c>
      <c r="E29" s="45"/>
      <c r="F29" s="45"/>
      <c r="G29" s="56" t="s">
        <v>21</v>
      </c>
      <c r="H29" s="57"/>
    </row>
    <row r="30" spans="1:8" ht="22.5" customHeight="1" x14ac:dyDescent="0.25">
      <c r="A30" s="47"/>
      <c r="B30" s="48"/>
      <c r="C30" s="49"/>
      <c r="D30" s="82" t="s">
        <v>28</v>
      </c>
      <c r="E30" s="83"/>
      <c r="F30" s="84" t="str">
        <f>Form!B19</f>
        <v>IQC POW B 181124</v>
      </c>
      <c r="G30" s="84"/>
      <c r="H30" s="85"/>
    </row>
    <row r="31" spans="1:8" ht="15" customHeight="1" x14ac:dyDescent="0.25">
      <c r="A31" s="50" t="s">
        <v>13</v>
      </c>
      <c r="B31" s="51"/>
      <c r="C31" s="52"/>
      <c r="D31" s="18" t="s">
        <v>20</v>
      </c>
      <c r="E31" s="8"/>
      <c r="F31" s="11"/>
      <c r="G31" s="11"/>
      <c r="H31" s="12"/>
    </row>
    <row r="32" spans="1:8" ht="30.75" customHeight="1" x14ac:dyDescent="0.25">
      <c r="A32" s="39"/>
      <c r="B32" s="40"/>
      <c r="C32" s="41"/>
      <c r="D32" s="13"/>
      <c r="E32" s="8"/>
      <c r="F32" s="11"/>
      <c r="G32" s="11"/>
      <c r="H32" s="12"/>
    </row>
    <row r="33" spans="1:8" ht="14.25" customHeight="1" x14ac:dyDescent="0.25">
      <c r="A33" s="39" t="s">
        <v>14</v>
      </c>
      <c r="B33" s="40"/>
      <c r="C33" s="41"/>
      <c r="D33" s="39" t="s">
        <v>10</v>
      </c>
      <c r="E33" s="40"/>
      <c r="F33" s="40"/>
      <c r="G33" s="11"/>
      <c r="H33" s="12"/>
    </row>
    <row r="34" spans="1:8" ht="18.75" customHeight="1" x14ac:dyDescent="0.25">
      <c r="A34" s="44" t="s">
        <v>8</v>
      </c>
      <c r="B34" s="45"/>
      <c r="C34" s="46"/>
      <c r="D34" s="44" t="s">
        <v>19</v>
      </c>
      <c r="E34" s="45"/>
      <c r="F34" s="45"/>
      <c r="G34" s="56" t="s">
        <v>21</v>
      </c>
      <c r="H34" s="57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2024-11-19T02:15:29Z</cp:lastPrinted>
  <dcterms:created xsi:type="dcterms:W3CDTF">2024-04-25T04:25:48Z</dcterms:created>
  <dcterms:modified xsi:type="dcterms:W3CDTF">2024-11-19T02:15:33Z</dcterms:modified>
</cp:coreProperties>
</file>