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Digestion\Titan\030924\"/>
    </mc:Choice>
  </mc:AlternateContent>
  <xr:revisionPtr revIDLastSave="0" documentId="13_ncr:1_{FCAEFE5D-5164-402A-8A90-B99F7EF8DEA6}" xr6:coauthVersionLast="36" xr6:coauthVersionMax="36" xr10:uidLastSave="{00000000-0000-0000-0000-000000000000}"/>
  <bookViews>
    <workbookView xWindow="0" yWindow="0" windowWidth="20490" windowHeight="7545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2" i="2"/>
  <c r="B10" i="2"/>
  <c r="B13" i="2"/>
  <c r="B19" i="2"/>
  <c r="B16" i="2"/>
  <c r="B6" i="2"/>
  <c r="F30" i="1" l="1"/>
  <c r="F25" i="1"/>
  <c r="F20" i="1"/>
  <c r="D11" i="2" l="1"/>
  <c r="G11" i="2" l="1"/>
  <c r="F11" i="2"/>
  <c r="E11" i="2"/>
  <c r="F4" i="2"/>
  <c r="H4" i="2" s="1"/>
  <c r="B14" i="1"/>
  <c r="B12" i="1"/>
  <c r="B11" i="1"/>
  <c r="B10" i="1"/>
  <c r="C7" i="1" l="1"/>
  <c r="E4" i="2"/>
  <c r="J4" i="2" s="1"/>
  <c r="D4" i="2"/>
  <c r="G4" i="2" l="1"/>
  <c r="C4" i="1" l="1"/>
  <c r="C3" i="1"/>
  <c r="B20" i="2" l="1"/>
  <c r="B17" i="2"/>
  <c r="B14" i="2"/>
</calcChain>
</file>

<file path=xl/sharedStrings.xml><?xml version="1.0" encoding="utf-8"?>
<sst xmlns="http://schemas.openxmlformats.org/spreadsheetml/2006/main" count="79" uniqueCount="52">
  <si>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</si>
  <si>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</si>
  <si>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</si>
  <si>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</si>
  <si>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</si>
  <si>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</si>
  <si>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</si>
  <si>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</si>
  <si>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</si>
  <si>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</si>
  <si>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</si>
  <si>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</si>
  <si>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</si>
  <si>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</si>
  <si>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</si>
  <si>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</si>
  <si>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</si>
  <si>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</si>
  <si>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</si>
  <si>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</si>
  <si>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</si>
  <si>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</si>
  <si>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</si>
  <si>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</si>
  <si>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</si>
  <si>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</si>
  <si>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</si>
  <si>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</si>
  <si>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</si>
  <si>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</si>
  <si>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</si>
  <si>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</si>
  <si>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</si>
  <si>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Sila Pilih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</si>
  <si>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</si>
  <si>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</si>
  <si>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 xml:space="preserve">Sampel IQC :     Serbuk        Cecair        Pil        Kapsul lembut        Krim/Salap   </t>
  </si>
  <si>
    <t>Sampel IQC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</si>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</sst>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Font="1" applyBorder="1" applyAlignment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Font="1" applyBorder="1" applyAlignment="1"/>
    <xf numFmtId="0" fontId="0" fillId="0" borderId="0" xfId="0" applyFo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ctrlProps/ctrlProp3.xml><?xml version="1.0" encoding="utf-8"?>
<formControlPr xmlns="http://schemas.microsoft.com/office/spreadsheetml/2009/9/main" objectType="CheckBox" fmlaLink="Form!$D$11" lockText="1" noThreeD="1"/>
</file>

<file path=xl/ctrlProps/ctrlProp4.xml><?xml version="1.0" encoding="utf-8"?>
<formControlPr xmlns="http://schemas.microsoft.com/office/spreadsheetml/2009/9/main" objectType="CheckBox" fmlaLink="Form!$E$11" lockText="1" noThreeD="1"/>
</file>

<file path=xl/ctrlProps/ctrlProp5.xml><?xml version="1.0" encoding="utf-8"?>
<formControlPr xmlns="http://schemas.microsoft.com/office/spreadsheetml/2009/9/main" objectType="CheckBox" fmlaLink="Form!$F$11" lockText="1" noThreeD="1"/>
</file>

<file path=xl/ctrlProps/ctrlProp6.xml><?xml version="1.0" encoding="utf-8"?>
<formControlPr xmlns="http://schemas.microsoft.com/office/spreadsheetml/2009/9/main" objectType="CheckBox" fmlaLink="Form!$G$11" lockText="1" noThreeD="1"/>
</file>

<file path=xl/ctrlProps/ctrlProp7.xml><?xml version="1.0" encoding="utf-8"?>
<formControlPr xmlns="http://schemas.microsoft.com/office/spreadsheetml/2009/9/main" objectType="CheckBox" fmlaLink="Form!$H$1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381000</xdr:colOff>
      <xdr:row>5</xdr:row>
      <xdr:rowOff>0</xdr:rowOff>
    </xdr:from>
    <xdr:ext cx="593481" cy="264560"/>
    <xdr:sp macro="" textlink="Form!H4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66442" y="1128346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59FEC7A-B14E-4140-8703-78636822F70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30924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18</xdr:row>
          <xdr:rowOff>19050</xdr:rowOff>
        </xdr:from>
        <xdr:to>
          <xdr:col>1</xdr:col>
          <xdr:colOff>47625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</xdr:row>
          <xdr:rowOff>19050</xdr:rowOff>
        </xdr:from>
        <xdr:to>
          <xdr:col>1</xdr:col>
          <xdr:colOff>657225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18</xdr:row>
          <xdr:rowOff>19050</xdr:rowOff>
        </xdr:from>
        <xdr:to>
          <xdr:col>2</xdr:col>
          <xdr:colOff>57150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18</xdr:row>
          <xdr:rowOff>19050</xdr:rowOff>
        </xdr:from>
        <xdr:to>
          <xdr:col>2</xdr:col>
          <xdr:colOff>438150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18</xdr:row>
          <xdr:rowOff>19050</xdr:rowOff>
        </xdr:from>
        <xdr:to>
          <xdr:col>3</xdr:col>
          <xdr:colOff>533400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102577</xdr:colOff>
      <xdr:row>22</xdr:row>
      <xdr:rowOff>65943</xdr:rowOff>
    </xdr:from>
    <xdr:ext cx="930519" cy="248851"/>
    <xdr:sp macro="" textlink="[1]FormTitan!$F$3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4BB5BB8-34F0-45A3-92B6-6A49DE053400}" type="TxLink">
            <a:rPr lang="en-US" sz="1000" b="0" i="0" u="none" strike="noStrike">
              <a:solidFill>
                <a:schemeClr val="tx1"/>
              </a:solidFill>
              <a:latin typeface="Times New Roman"/>
              <a:cs typeface="Times New Roman"/>
            </a:rPr>
            <a:pPr/>
            <a:t>50.077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Titan!$F$4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881B1ED-F6D7-44E4-99EE-D4ECD34249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50.216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Titan!$F$5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8AB0B10-3E95-40EA-B5CC-F43149CDF14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50.089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[1]FormTitan!$C$3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Titan!$C$4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5518561-09C1-43D0-8AB4-F160A832FAB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0.503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Titan!$C$5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8468F3-FF58-4D94-AACA-1EEC704D33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0.503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Titan!$E$3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6389476-C616-4071-B1E1-3E98328D1B3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61.834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Titan!$E$4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5A9E77F-48FF-48FE-980F-DBDDFA37C5C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61.926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Titan!$E$5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510DBC-DBF0-4BFD-AC13-E0AB5D54D5F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61.867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Titan!$D$3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F22D51B-2A1B-4B9C-9351-B37EB9AB6BB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11.757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Titan!$D$4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24017C-19EF-4121-B1B9-04546B3ED68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11.710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Titan!$D$5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3B7056-6A2D-429E-BB4C-41D997B7BD0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11.778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388327</xdr:colOff>
      <xdr:row>14</xdr:row>
      <xdr:rowOff>219807</xdr:rowOff>
    </xdr:from>
    <xdr:ext cx="1260231" cy="367137"/>
    <xdr:sp macro="" textlink="[1]FormTitan!$F$2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4733192" y="3971192"/>
          <a:ext cx="1260231" cy="367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BAEA6B8-722F-4372-BBA4-CD6D94737793}" type="TxLink">
            <a:rPr lang="en-US" sz="12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50.077</a:t>
          </a:fld>
          <a:endParaRPr lang="en-MY" sz="1200"/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[1]FormTitan!$D$2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11.761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[1]FormTitan!$E$2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61.838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4</xdr:col>
      <xdr:colOff>622788</xdr:colOff>
      <xdr:row>3</xdr:row>
      <xdr:rowOff>241788</xdr:rowOff>
    </xdr:from>
    <xdr:to>
      <xdr:col>5</xdr:col>
      <xdr:colOff>190500</xdr:colOff>
      <xdr:row>5</xdr:row>
      <xdr:rowOff>29308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308230" y="930519"/>
          <a:ext cx="227135" cy="227135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asama/Desktop/Amir/Borang%20baru%20Edited/Digestion/Titan/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2">
          <cell r="B2" t="str">
            <v>RB POW 030924</v>
          </cell>
        </row>
        <row r="3">
          <cell r="B3" t="str">
            <v>IQC POW BLK 030924</v>
          </cell>
          <cell r="F3">
            <v>50.077000000000005</v>
          </cell>
        </row>
        <row r="4">
          <cell r="B4" t="str">
            <v>IQC POW A 030924</v>
          </cell>
          <cell r="F4">
            <v>50.216000000000001</v>
          </cell>
        </row>
        <row r="5">
          <cell r="B5" t="str">
            <v>IQC POW B 030924</v>
          </cell>
          <cell r="F5">
            <v>50.088999999999999</v>
          </cell>
        </row>
        <row r="19">
          <cell r="B19" t="str">
            <v>PERMIT / AMIR</v>
          </cell>
        </row>
        <row r="20">
          <cell r="B20">
            <v>45538</v>
          </cell>
        </row>
        <row r="22">
          <cell r="B22">
            <v>30924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M20"/>
  <sheetViews>
    <sheetView tabSelected="1" workbookViewId="0">
      <selection activeCell="D15" sqref="D15"/>
    </sheetView>
  </sheetViews>
  <sheetFormatPr defaultRowHeight="15" x14ac:dyDescent="0.25"/>
  <cols>
    <col min="1" max="1" width="20.7109375" bestFit="1" customWidth="1"/>
    <col min="2" max="2" width="20" customWidth="1"/>
  </cols>
  <sheetData>
    <row r="1" spans="1:13" ht="15.75" thickBot="1" x14ac:dyDescent="0.3">
      <c r="A1" s="31" t="s">
        <v>1</v>
      </c>
      <c r="B1" s="32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.75" thickBot="1" x14ac:dyDescent="0.3">
      <c r="A2" s="23" t="s">
        <v>2</v>
      </c>
      <c r="B2" s="19" t="str">
        <f>[1]FormTitan!$B$19</f>
        <v>PERMIT / AMIR</v>
      </c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ht="15.75" thickBot="1" x14ac:dyDescent="0.3">
      <c r="A3" s="24" t="s">
        <v>3</v>
      </c>
      <c r="B3" s="19">
        <f>[1]FormTitan!$B$20</f>
        <v>45538</v>
      </c>
      <c r="D3" s="26"/>
      <c r="E3" s="26"/>
      <c r="F3" s="26"/>
      <c r="G3" s="26"/>
      <c r="H3" s="26"/>
      <c r="I3" s="26"/>
      <c r="J3" s="26"/>
      <c r="K3" s="26"/>
      <c r="L3" s="26"/>
      <c r="M3" s="25"/>
    </row>
    <row r="4" spans="1:13" ht="15.75" thickBot="1" x14ac:dyDescent="0.3">
      <c r="A4" s="24" t="s">
        <v>4</v>
      </c>
      <c r="B4" s="21" t="s">
        <v>33</v>
      </c>
      <c r="D4" s="26" t="b">
        <f>IF(B4="Microwave", TRUE)</f>
        <v>0</v>
      </c>
      <c r="E4" s="26" t="b">
        <f>IF(B4="Gerhadt 1", TRUE)</f>
        <v>0</v>
      </c>
      <c r="F4" s="26" t="b">
        <f>IF(B4="Gerhadt 2", TRUE)</f>
        <v>0</v>
      </c>
      <c r="G4" s="26" t="str">
        <f>IF(E4=TRUE,"GH1","")</f>
        <v/>
      </c>
      <c r="H4" s="26" t="str">
        <f>IF(F4=TRUE,"GH2","")</f>
        <v/>
      </c>
      <c r="I4" s="26" t="s">
        <v>34</v>
      </c>
      <c r="J4" s="26" t="b">
        <f>OR(Form!E4=TRUE, Form!F4=TRUE)</f>
        <v>0</v>
      </c>
      <c r="K4" s="26"/>
      <c r="L4" s="26"/>
      <c r="M4" s="25"/>
    </row>
    <row r="5" spans="1:13" ht="15.75" thickBot="1" x14ac:dyDescent="0.3">
      <c r="A5" s="24" t="s">
        <v>5</v>
      </c>
      <c r="B5" s="21" t="s">
        <v>33</v>
      </c>
      <c r="D5" s="26"/>
      <c r="E5" s="26"/>
      <c r="F5" s="26"/>
      <c r="G5" s="26"/>
      <c r="H5" s="26"/>
      <c r="I5" s="26"/>
      <c r="J5" s="26"/>
      <c r="K5" s="26"/>
      <c r="L5" s="26"/>
      <c r="M5" s="25"/>
    </row>
    <row r="6" spans="1:13" ht="15.75" thickBot="1" x14ac:dyDescent="0.3">
      <c r="A6" s="24" t="s">
        <v>29</v>
      </c>
      <c r="B6" s="19" t="str">
        <f>[1]FormTitan!$B$2</f>
        <v>RB POW 030924</v>
      </c>
      <c r="D6" s="26"/>
      <c r="E6" s="26"/>
      <c r="F6" s="26"/>
      <c r="G6" s="26"/>
      <c r="H6" s="26"/>
      <c r="I6" s="26"/>
      <c r="J6" s="26"/>
      <c r="K6" s="26"/>
      <c r="L6" s="26"/>
      <c r="M6" s="25"/>
    </row>
    <row r="7" spans="1:13" ht="15.75" thickBot="1" x14ac:dyDescent="0.3">
      <c r="A7" s="24" t="s">
        <v>24</v>
      </c>
      <c r="B7" s="19"/>
      <c r="D7" s="26"/>
      <c r="E7" s="26"/>
      <c r="F7" s="26"/>
      <c r="G7" s="26"/>
      <c r="H7" s="26"/>
      <c r="I7" s="26"/>
      <c r="J7" s="26"/>
      <c r="K7" s="26"/>
      <c r="L7" s="26"/>
      <c r="M7" s="25"/>
    </row>
    <row r="8" spans="1:13" ht="15.75" thickBot="1" x14ac:dyDescent="0.3">
      <c r="A8" s="24" t="s">
        <v>30</v>
      </c>
      <c r="B8" s="19"/>
      <c r="D8" s="28" t="s">
        <v>51</v>
      </c>
      <c r="E8" s="26"/>
      <c r="F8" s="26"/>
      <c r="G8" s="26"/>
      <c r="H8" s="26"/>
      <c r="I8" s="26"/>
      <c r="J8" s="26"/>
      <c r="K8" s="26"/>
      <c r="L8" s="26"/>
      <c r="M8" s="25"/>
    </row>
    <row r="9" spans="1:13" ht="15.75" thickBot="1" x14ac:dyDescent="0.3">
      <c r="A9" s="24" t="s">
        <v>22</v>
      </c>
      <c r="B9" s="19"/>
      <c r="D9" s="28">
        <v>4122020</v>
      </c>
      <c r="E9" s="26"/>
      <c r="F9" s="26"/>
      <c r="G9" s="26"/>
      <c r="H9" s="26"/>
      <c r="I9" s="26"/>
      <c r="J9" s="26"/>
      <c r="K9" s="26"/>
      <c r="L9" s="26"/>
      <c r="M9" s="25"/>
    </row>
    <row r="10" spans="1:13" ht="15.75" thickBot="1" x14ac:dyDescent="0.3">
      <c r="A10" s="24" t="s">
        <v>50</v>
      </c>
      <c r="B10" s="19">
        <f>[1]FormTitan!$B$22</f>
        <v>30924</v>
      </c>
      <c r="D10" s="26" t="s">
        <v>38</v>
      </c>
      <c r="E10" s="26" t="s">
        <v>39</v>
      </c>
      <c r="F10" s="26" t="s">
        <v>40</v>
      </c>
      <c r="G10" s="26" t="s">
        <v>41</v>
      </c>
      <c r="H10" s="26" t="s">
        <v>42</v>
      </c>
      <c r="I10" s="26"/>
      <c r="J10" s="26"/>
      <c r="K10" s="26"/>
      <c r="L10" s="26"/>
      <c r="M10" s="25"/>
    </row>
    <row r="11" spans="1:13" ht="15.75" thickBot="1" x14ac:dyDescent="0.3">
      <c r="A11" s="22" t="s">
        <v>37</v>
      </c>
      <c r="B11" s="21" t="s">
        <v>33</v>
      </c>
      <c r="D11" s="26" t="b">
        <f>IF(B11="serbuk", TRUE)</f>
        <v>0</v>
      </c>
      <c r="E11" s="26" t="b">
        <f>IF(B11="cecair", TRUE)</f>
        <v>0</v>
      </c>
      <c r="F11" s="26" t="b">
        <f>IF(B11="pil", TRUE)</f>
        <v>0</v>
      </c>
      <c r="G11" s="26" t="b">
        <f>IF(B11="kapsul lembut", TRUE)</f>
        <v>0</v>
      </c>
      <c r="H11" s="26" t="b">
        <v>0</v>
      </c>
      <c r="I11" s="26"/>
      <c r="J11" s="26"/>
      <c r="K11" s="26"/>
      <c r="L11" s="26"/>
      <c r="M11" s="25"/>
    </row>
    <row r="12" spans="1:13" ht="15.75" thickBot="1" x14ac:dyDescent="0.3">
      <c r="A12" s="29" t="s">
        <v>43</v>
      </c>
      <c r="B12" s="30"/>
      <c r="D12" s="26"/>
      <c r="E12" s="26"/>
      <c r="F12" s="26"/>
      <c r="G12" s="26"/>
      <c r="H12" s="26"/>
      <c r="I12" s="26"/>
      <c r="J12" s="26"/>
      <c r="K12" s="26"/>
      <c r="L12" s="26"/>
      <c r="M12" s="25"/>
    </row>
    <row r="13" spans="1:13" ht="15.75" thickBot="1" x14ac:dyDescent="0.3">
      <c r="A13" s="23" t="s">
        <v>46</v>
      </c>
      <c r="B13" s="19" t="str">
        <f>IF([1]FormTitan!B3="", "", [1]FormTitan!B3)</f>
        <v>IQC POW BLK 030924</v>
      </c>
      <c r="D13" s="26"/>
      <c r="E13" s="26"/>
      <c r="F13" s="26"/>
      <c r="G13" s="26"/>
      <c r="H13" s="26"/>
      <c r="I13" s="26"/>
      <c r="J13" s="26"/>
      <c r="K13" s="26"/>
      <c r="L13" s="26"/>
      <c r="M13" s="25"/>
    </row>
    <row r="14" spans="1:13" ht="15.75" thickBot="1" x14ac:dyDescent="0.3">
      <c r="A14" s="22" t="s">
        <v>49</v>
      </c>
      <c r="B14" s="27">
        <f>IF([1]FormTitan!F3="", "", [1]FormTitan!F3)</f>
        <v>50.077000000000005</v>
      </c>
      <c r="D14" s="26"/>
      <c r="E14" s="26"/>
      <c r="F14" s="26"/>
      <c r="G14" s="26"/>
      <c r="H14" s="26"/>
      <c r="I14" s="26"/>
      <c r="J14" s="26"/>
      <c r="K14" s="26"/>
      <c r="L14" s="26"/>
      <c r="M14" s="25"/>
    </row>
    <row r="15" spans="1:13" ht="15.75" thickBot="1" x14ac:dyDescent="0.3">
      <c r="A15" s="29" t="s">
        <v>44</v>
      </c>
      <c r="B15" s="30"/>
      <c r="D15" s="26"/>
      <c r="E15" s="26"/>
      <c r="F15" s="26"/>
      <c r="G15" s="26"/>
      <c r="H15" s="26"/>
      <c r="I15" s="26"/>
      <c r="J15" s="26"/>
      <c r="K15" s="26"/>
      <c r="L15" s="26"/>
      <c r="M15" s="25"/>
    </row>
    <row r="16" spans="1:13" ht="15.75" thickBot="1" x14ac:dyDescent="0.3">
      <c r="A16" s="23" t="s">
        <v>45</v>
      </c>
      <c r="B16" s="19" t="str">
        <f>IF([1]FormTitan!B4="", "", [1]FormTitan!B4)</f>
        <v>IQC POW A 030924</v>
      </c>
      <c r="D16" s="26"/>
      <c r="E16" s="26"/>
      <c r="F16" s="26"/>
      <c r="G16" s="26"/>
      <c r="H16" s="26"/>
      <c r="I16" s="26"/>
      <c r="J16" s="26"/>
      <c r="K16" s="26"/>
      <c r="L16" s="26"/>
      <c r="M16" s="25"/>
    </row>
    <row r="17" spans="1:13" ht="15.75" thickBot="1" x14ac:dyDescent="0.3">
      <c r="A17" s="22" t="s">
        <v>49</v>
      </c>
      <c r="B17" s="27">
        <f>IF([1]FormTitan!F4="", "", [1]FormTitan!F4)</f>
        <v>50.216000000000001</v>
      </c>
      <c r="D17" s="26"/>
      <c r="E17" s="26"/>
      <c r="F17" s="26"/>
      <c r="G17" s="26"/>
      <c r="H17" s="26"/>
      <c r="I17" s="26"/>
      <c r="J17" s="26"/>
      <c r="K17" s="26"/>
      <c r="L17" s="26"/>
      <c r="M17" s="25"/>
    </row>
    <row r="18" spans="1:13" ht="15.75" thickBot="1" x14ac:dyDescent="0.3">
      <c r="A18" s="29" t="s">
        <v>47</v>
      </c>
      <c r="B18" s="30"/>
      <c r="D18" s="26"/>
      <c r="E18" s="26"/>
      <c r="F18" s="26"/>
      <c r="G18" s="26"/>
      <c r="H18" s="26"/>
      <c r="I18" s="26"/>
      <c r="J18" s="26"/>
      <c r="K18" s="26"/>
      <c r="L18" s="26"/>
      <c r="M18" s="25"/>
    </row>
    <row r="19" spans="1:13" ht="15.75" thickBot="1" x14ac:dyDescent="0.3">
      <c r="A19" s="23" t="s">
        <v>48</v>
      </c>
      <c r="B19" s="19" t="str">
        <f>IF([1]FormTitan!B5="", "", [1]FormTitan!B5)</f>
        <v>IQC POW B 030924</v>
      </c>
      <c r="D19" s="26" t="s">
        <v>51</v>
      </c>
      <c r="E19" s="26"/>
      <c r="F19" s="26"/>
      <c r="G19" s="26"/>
      <c r="H19" s="26"/>
      <c r="I19" s="26"/>
      <c r="J19" s="26"/>
      <c r="K19" s="26"/>
      <c r="L19" s="26"/>
      <c r="M19" s="25"/>
    </row>
    <row r="20" spans="1:13" ht="15.75" thickBot="1" x14ac:dyDescent="0.3">
      <c r="A20" s="22" t="s">
        <v>49</v>
      </c>
      <c r="B20" s="27">
        <f>IF([1]FormTitan!F5="", "", [1]FormTitan!F5)</f>
        <v>50.088999999999999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</row>
  </sheetData>
  <mergeCells count="4">
    <mergeCell ref="A18:B18"/>
    <mergeCell ref="A1:B1"/>
    <mergeCell ref="A12:B12"/>
    <mergeCell ref="A15:B15"/>
  </mergeCells>
  <conditionalFormatting sqref="B2">
    <cfRule type="expression" dxfId="20" priority="33">
      <formula>LEN(B2)=0</formula>
    </cfRule>
    <cfRule type="cellIs" dxfId="19" priority="3" operator="equal">
      <formula>0</formula>
    </cfRule>
  </conditionalFormatting>
  <conditionalFormatting sqref="B3">
    <cfRule type="expression" dxfId="18" priority="32">
      <formula>LEN(B3)=0</formula>
    </cfRule>
    <cfRule type="cellIs" dxfId="17" priority="2" operator="equal">
      <formula>0</formula>
    </cfRule>
  </conditionalFormatting>
  <conditionalFormatting sqref="B4">
    <cfRule type="cellIs" dxfId="16" priority="31" operator="equal">
      <formula>"Sila Pilih"</formula>
    </cfRule>
  </conditionalFormatting>
  <conditionalFormatting sqref="B5">
    <cfRule type="cellIs" dxfId="15" priority="29" operator="equal">
      <formula>"Sila Pilih"</formula>
    </cfRule>
  </conditionalFormatting>
  <conditionalFormatting sqref="B6">
    <cfRule type="expression" dxfId="14" priority="28">
      <formula>LEN(B6)=0</formula>
    </cfRule>
    <cfRule type="cellIs" dxfId="13" priority="4" operator="equal">
      <formula>0</formula>
    </cfRule>
  </conditionalFormatting>
  <conditionalFormatting sqref="B7">
    <cfRule type="expression" dxfId="12" priority="27">
      <formula>LEN(B7)=0</formula>
    </cfRule>
  </conditionalFormatting>
  <conditionalFormatting sqref="B8">
    <cfRule type="expression" dxfId="11" priority="26">
      <formula>LEN(B8)=0</formula>
    </cfRule>
  </conditionalFormatting>
  <conditionalFormatting sqref="B9">
    <cfRule type="expression" dxfId="10" priority="25">
      <formula>LEN(B9)=0</formula>
    </cfRule>
  </conditionalFormatting>
  <conditionalFormatting sqref="B10">
    <cfRule type="expression" dxfId="9" priority="23">
      <formula>LEN(B10)=0</formula>
    </cfRule>
    <cfRule type="cellIs" dxfId="8" priority="1" operator="equal">
      <formula>0</formula>
    </cfRule>
  </conditionalFormatting>
  <conditionalFormatting sqref="B11">
    <cfRule type="cellIs" dxfId="7" priority="22" operator="equal">
      <formula>"Sila Pilih"</formula>
    </cfRule>
  </conditionalFormatting>
  <conditionalFormatting sqref="B13">
    <cfRule type="expression" dxfId="6" priority="15">
      <formula>LEN(B13)=0</formula>
    </cfRule>
    <cfRule type="cellIs" dxfId="5" priority="5" operator="equal">
      <formula>0</formula>
    </cfRule>
  </conditionalFormatting>
  <conditionalFormatting sqref="B16">
    <cfRule type="expression" dxfId="4" priority="10">
      <formula>LEN(B16)=0</formula>
    </cfRule>
  </conditionalFormatting>
  <conditionalFormatting sqref="B19">
    <cfRule type="expression" dxfId="3" priority="9">
      <formula>LEN(B19)=0</formula>
    </cfRule>
  </conditionalFormatting>
  <conditionalFormatting sqref="B14">
    <cfRule type="cellIs" dxfId="2" priority="8" operator="equal">
      <formula>0</formula>
    </cfRule>
  </conditionalFormatting>
  <conditionalFormatting sqref="B17">
    <cfRule type="cellIs" dxfId="1" priority="7" operator="equal">
      <formula>0</formula>
    </cfRule>
  </conditionalFormatting>
  <conditionalFormatting sqref="B20">
    <cfRule type="cellIs" dxfId="0" priority="6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view="pageLayout" topLeftCell="A22" zoomScale="130" zoomScaleNormal="100" zoomScalePageLayoutView="130" workbookViewId="0">
      <selection activeCell="C6" sqref="C6:H6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43" t="s">
        <v>0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</v>
      </c>
      <c r="B2" s="47"/>
      <c r="C2" s="47"/>
      <c r="D2" s="47"/>
      <c r="E2" s="47"/>
      <c r="F2" s="47"/>
      <c r="G2" s="47"/>
      <c r="H2" s="48"/>
    </row>
    <row r="3" spans="1:8" ht="18.75" customHeight="1" x14ac:dyDescent="0.25">
      <c r="A3" s="51" t="s">
        <v>2</v>
      </c>
      <c r="B3" s="52"/>
      <c r="C3" s="60" t="str">
        <f>Form!B2</f>
        <v>PERMIT / AMIR</v>
      </c>
      <c r="D3" s="60"/>
      <c r="E3" s="60"/>
      <c r="F3" s="60"/>
      <c r="G3" s="60"/>
      <c r="H3" s="60"/>
    </row>
    <row r="4" spans="1:8" ht="19.5" customHeight="1" x14ac:dyDescent="0.25">
      <c r="A4" s="51" t="s">
        <v>3</v>
      </c>
      <c r="B4" s="52"/>
      <c r="C4" s="61">
        <f>Form!B3</f>
        <v>45538</v>
      </c>
      <c r="D4" s="61"/>
      <c r="E4" s="61"/>
      <c r="F4" s="61"/>
      <c r="G4" s="61"/>
      <c r="H4" s="61"/>
    </row>
    <row r="5" spans="1:8" x14ac:dyDescent="0.25">
      <c r="A5" s="53" t="s">
        <v>4</v>
      </c>
      <c r="B5" s="54"/>
      <c r="C5" s="62" t="s">
        <v>31</v>
      </c>
      <c r="D5" s="63"/>
      <c r="E5" s="63"/>
      <c r="F5" s="63"/>
      <c r="G5" s="63"/>
      <c r="H5" s="64"/>
    </row>
    <row r="6" spans="1:8" ht="31.5" customHeight="1" x14ac:dyDescent="0.25">
      <c r="A6" s="55" t="s">
        <v>11</v>
      </c>
      <c r="B6" s="56"/>
      <c r="C6" s="66" t="s">
        <v>32</v>
      </c>
      <c r="D6" s="67"/>
      <c r="E6" s="67"/>
      <c r="F6" s="67"/>
      <c r="G6" s="67"/>
      <c r="H6" s="68"/>
    </row>
    <row r="7" spans="1:8" ht="23.25" customHeight="1" x14ac:dyDescent="0.25">
      <c r="A7" s="51" t="s">
        <v>5</v>
      </c>
      <c r="B7" s="52"/>
      <c r="C7" s="65" t="str">
        <f>Form!B5</f>
        <v>Sila Pilih</v>
      </c>
      <c r="D7" s="65"/>
      <c r="E7" s="65"/>
      <c r="F7" s="65"/>
      <c r="G7" s="65"/>
      <c r="H7" s="65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20" t="str">
        <f>Form!B6</f>
        <v>RB POW 030924</v>
      </c>
    </row>
    <row r="11" spans="1:8" ht="24.75" customHeight="1" x14ac:dyDescent="0.25">
      <c r="A11" s="14" t="s">
        <v>24</v>
      </c>
      <c r="B11" s="15">
        <f>Form!B7</f>
        <v>0</v>
      </c>
      <c r="C11" s="57" t="s">
        <v>15</v>
      </c>
      <c r="D11" s="57"/>
    </row>
    <row r="12" spans="1:8" ht="13.5" customHeight="1" x14ac:dyDescent="0.25">
      <c r="A12" s="58" t="s">
        <v>23</v>
      </c>
      <c r="B12" s="49">
        <f>Form!B8</f>
        <v>0</v>
      </c>
      <c r="C12" s="57" t="s">
        <v>16</v>
      </c>
      <c r="D12" s="57"/>
    </row>
    <row r="13" spans="1:8" ht="11.25" customHeight="1" x14ac:dyDescent="0.25">
      <c r="A13" s="59"/>
      <c r="B13" s="50"/>
      <c r="C13" s="42" t="s">
        <v>17</v>
      </c>
      <c r="D13" s="42"/>
    </row>
    <row r="14" spans="1:8" ht="27" customHeight="1" x14ac:dyDescent="0.25">
      <c r="A14" s="16" t="s">
        <v>22</v>
      </c>
      <c r="B14" s="17">
        <f>Form!B9</f>
        <v>0</v>
      </c>
      <c r="C14" s="42"/>
      <c r="D14" s="42"/>
    </row>
    <row r="15" spans="1:8" ht="18.75" customHeight="1" x14ac:dyDescent="0.25">
      <c r="A15" s="38"/>
      <c r="B15" s="7"/>
      <c r="C15" s="79" t="s">
        <v>18</v>
      </c>
      <c r="D15" s="79"/>
      <c r="E15" s="79"/>
    </row>
    <row r="16" spans="1:8" ht="31.5" customHeight="1" x14ac:dyDescent="0.25">
      <c r="A16" s="78"/>
      <c r="B16" s="5"/>
      <c r="C16" s="77" t="s">
        <v>12</v>
      </c>
      <c r="D16" s="77"/>
      <c r="E16" s="77"/>
      <c r="F16" s="1" t="s">
        <v>25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78" t="s">
        <v>35</v>
      </c>
      <c r="B18" s="78"/>
      <c r="C18" s="78"/>
      <c r="D18" s="1"/>
      <c r="E18" s="1"/>
      <c r="F18" s="1"/>
      <c r="G18" s="1"/>
      <c r="H18" s="1"/>
    </row>
    <row r="19" spans="1:8" ht="22.5" customHeight="1" x14ac:dyDescent="0.25">
      <c r="A19" s="57" t="s">
        <v>36</v>
      </c>
      <c r="B19" s="57"/>
      <c r="C19" s="57"/>
      <c r="D19" s="57"/>
      <c r="E19" s="57"/>
      <c r="F19" s="57"/>
      <c r="G19" s="57"/>
      <c r="H19" s="57"/>
    </row>
    <row r="20" spans="1:8" ht="22.5" customHeight="1" x14ac:dyDescent="0.25">
      <c r="A20" s="74"/>
      <c r="B20" s="75"/>
      <c r="C20" s="76"/>
      <c r="D20" s="33" t="s">
        <v>26</v>
      </c>
      <c r="E20" s="34"/>
      <c r="F20" s="35" t="str">
        <f>Form!B13</f>
        <v>IQC POW BLK 030924</v>
      </c>
      <c r="G20" s="35"/>
      <c r="H20" s="36"/>
    </row>
    <row r="21" spans="1:8" ht="15" customHeight="1" x14ac:dyDescent="0.25">
      <c r="A21" s="37" t="s">
        <v>13</v>
      </c>
      <c r="B21" s="38"/>
      <c r="C21" s="39"/>
      <c r="D21" s="18" t="s">
        <v>20</v>
      </c>
      <c r="E21" s="8"/>
      <c r="F21" s="11"/>
      <c r="G21" s="11"/>
      <c r="H21" s="12"/>
    </row>
    <row r="22" spans="1:8" ht="30.75" customHeight="1" x14ac:dyDescent="0.25">
      <c r="A22" s="72"/>
      <c r="B22" s="57"/>
      <c r="C22" s="73"/>
      <c r="D22" s="13"/>
      <c r="E22" s="8"/>
      <c r="F22" s="11"/>
      <c r="G22" s="11"/>
      <c r="H22" s="12"/>
    </row>
    <row r="23" spans="1:8" x14ac:dyDescent="0.25">
      <c r="A23" s="72" t="s">
        <v>14</v>
      </c>
      <c r="B23" s="57"/>
      <c r="C23" s="73"/>
      <c r="D23" s="72" t="s">
        <v>10</v>
      </c>
      <c r="E23" s="57"/>
      <c r="F23" s="57"/>
      <c r="G23" s="11"/>
      <c r="H23" s="12"/>
    </row>
    <row r="24" spans="1:8" ht="15" customHeight="1" x14ac:dyDescent="0.25">
      <c r="A24" s="69" t="s">
        <v>8</v>
      </c>
      <c r="B24" s="70"/>
      <c r="C24" s="71"/>
      <c r="D24" s="80" t="s">
        <v>19</v>
      </c>
      <c r="E24" s="81"/>
      <c r="F24" s="81"/>
      <c r="G24" s="40" t="s">
        <v>21</v>
      </c>
      <c r="H24" s="41"/>
    </row>
    <row r="25" spans="1:8" ht="24" customHeight="1" x14ac:dyDescent="0.25">
      <c r="A25" s="74"/>
      <c r="B25" s="75"/>
      <c r="C25" s="76"/>
      <c r="D25" s="33" t="s">
        <v>27</v>
      </c>
      <c r="E25" s="34"/>
      <c r="F25" s="35" t="str">
        <f>Form!B16</f>
        <v>IQC POW A 030924</v>
      </c>
      <c r="G25" s="35"/>
      <c r="H25" s="36"/>
    </row>
    <row r="26" spans="1:8" ht="15" customHeight="1" x14ac:dyDescent="0.25">
      <c r="A26" s="37" t="s">
        <v>13</v>
      </c>
      <c r="B26" s="38"/>
      <c r="C26" s="39"/>
      <c r="D26" s="18" t="s">
        <v>20</v>
      </c>
      <c r="E26" s="8"/>
      <c r="F26" s="11"/>
      <c r="G26" s="11"/>
      <c r="H26" s="12"/>
    </row>
    <row r="27" spans="1:8" ht="30.75" customHeight="1" x14ac:dyDescent="0.25">
      <c r="A27" s="72"/>
      <c r="B27" s="57"/>
      <c r="C27" s="73"/>
      <c r="D27" s="13"/>
      <c r="E27" s="8"/>
      <c r="F27" s="11"/>
      <c r="G27" s="11"/>
      <c r="H27" s="12"/>
    </row>
    <row r="28" spans="1:8" x14ac:dyDescent="0.25">
      <c r="A28" s="72" t="s">
        <v>14</v>
      </c>
      <c r="B28" s="57"/>
      <c r="C28" s="73"/>
      <c r="D28" s="72" t="s">
        <v>10</v>
      </c>
      <c r="E28" s="57"/>
      <c r="F28" s="57"/>
      <c r="G28" s="11"/>
      <c r="H28" s="12"/>
    </row>
    <row r="29" spans="1:8" ht="18.75" customHeight="1" x14ac:dyDescent="0.25">
      <c r="A29" s="69" t="s">
        <v>8</v>
      </c>
      <c r="B29" s="70"/>
      <c r="C29" s="71"/>
      <c r="D29" s="69" t="s">
        <v>19</v>
      </c>
      <c r="E29" s="70"/>
      <c r="F29" s="70"/>
      <c r="G29" s="40" t="s">
        <v>21</v>
      </c>
      <c r="H29" s="41"/>
    </row>
    <row r="30" spans="1:8" ht="22.5" customHeight="1" x14ac:dyDescent="0.25">
      <c r="A30" s="74"/>
      <c r="B30" s="75"/>
      <c r="C30" s="76"/>
      <c r="D30" s="33" t="s">
        <v>28</v>
      </c>
      <c r="E30" s="34"/>
      <c r="F30" s="35" t="str">
        <f>Form!B19</f>
        <v>IQC POW B 030924</v>
      </c>
      <c r="G30" s="35"/>
      <c r="H30" s="36"/>
    </row>
    <row r="31" spans="1:8" ht="15" customHeight="1" x14ac:dyDescent="0.25">
      <c r="A31" s="37" t="s">
        <v>13</v>
      </c>
      <c r="B31" s="38"/>
      <c r="C31" s="39"/>
      <c r="D31" s="18" t="s">
        <v>20</v>
      </c>
      <c r="E31" s="8"/>
      <c r="F31" s="11"/>
      <c r="G31" s="11"/>
      <c r="H31" s="12"/>
    </row>
    <row r="32" spans="1:8" ht="30.75" customHeight="1" x14ac:dyDescent="0.25">
      <c r="A32" s="72"/>
      <c r="B32" s="57"/>
      <c r="C32" s="73"/>
      <c r="D32" s="13"/>
      <c r="E32" s="8"/>
      <c r="F32" s="11"/>
      <c r="G32" s="11"/>
      <c r="H32" s="12"/>
    </row>
    <row r="33" spans="1:8" ht="14.25" customHeight="1" x14ac:dyDescent="0.25">
      <c r="A33" s="72" t="s">
        <v>14</v>
      </c>
      <c r="B33" s="57"/>
      <c r="C33" s="73"/>
      <c r="D33" s="72" t="s">
        <v>10</v>
      </c>
      <c r="E33" s="57"/>
      <c r="F33" s="57"/>
      <c r="G33" s="11"/>
      <c r="H33" s="12"/>
    </row>
    <row r="34" spans="1:8" ht="18.75" customHeight="1" x14ac:dyDescent="0.25">
      <c r="A34" s="69" t="s">
        <v>8</v>
      </c>
      <c r="B34" s="70"/>
      <c r="C34" s="71"/>
      <c r="D34" s="69" t="s">
        <v>19</v>
      </c>
      <c r="E34" s="70"/>
      <c r="F34" s="70"/>
      <c r="G34" s="40" t="s">
        <v>21</v>
      </c>
      <c r="H34" s="41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D30:E30"/>
    <mergeCell ref="F30:H30"/>
    <mergeCell ref="A26:C26"/>
    <mergeCell ref="D20:E20"/>
    <mergeCell ref="F20:H20"/>
    <mergeCell ref="D25:E25"/>
    <mergeCell ref="F25:H25"/>
    <mergeCell ref="G24:H24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714375</xdr:colOff>
                    <xdr:row>18</xdr:row>
                    <xdr:rowOff>19050</xdr:rowOff>
                  </from>
                  <to>
                    <xdr:col>1</xdr:col>
                    <xdr:colOff>47625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352425</xdr:colOff>
                    <xdr:row>18</xdr:row>
                    <xdr:rowOff>19050</xdr:rowOff>
                  </from>
                  <to>
                    <xdr:col>1</xdr:col>
                    <xdr:colOff>657225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942975</xdr:colOff>
                    <xdr:row>18</xdr:row>
                    <xdr:rowOff>19050</xdr:rowOff>
                  </from>
                  <to>
                    <xdr:col>2</xdr:col>
                    <xdr:colOff>57150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133350</xdr:colOff>
                    <xdr:row>18</xdr:row>
                    <xdr:rowOff>19050</xdr:rowOff>
                  </from>
                  <to>
                    <xdr:col>2</xdr:col>
                    <xdr:colOff>438150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228600</xdr:colOff>
                    <xdr:row>18</xdr:row>
                    <xdr:rowOff>19050</xdr:rowOff>
                  </from>
                  <to>
                    <xdr:col>3</xdr:col>
                    <xdr:colOff>533400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2024-04-25T06:34:49Z</cp:lastPrinted>
  <dcterms:created xsi:type="dcterms:W3CDTF">2024-04-25T04:25:48Z</dcterms:created>
  <dcterms:modified xsi:type="dcterms:W3CDTF">2024-09-03T09:11:55Z</dcterms:modified>
</cp:coreProperties>
</file>