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040424\"/>
    </mc:Choice>
  </mc:AlternateContent>
  <xr:revisionPtr revIDLastSave="0" documentId="13_ncr:1_{23552CF0-138B-40A2-8B0D-6A14B0982BFA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0" i="1" l="1"/>
  <c r="F28" i="2" l="1"/>
  <c r="E28" i="2"/>
  <c r="F26" i="2"/>
  <c r="E26" i="2"/>
  <c r="F22" i="2"/>
  <c r="E22" i="2"/>
  <c r="F20" i="2"/>
  <c r="E20" i="2"/>
  <c r="F16" i="2"/>
  <c r="E16" i="2"/>
  <c r="F14" i="2"/>
  <c r="E14" i="2"/>
  <c r="F10" i="2"/>
  <c r="E10" i="2"/>
  <c r="F8" i="2"/>
  <c r="E8" i="2"/>
  <c r="F28" i="1"/>
  <c r="E28" i="1"/>
  <c r="F26" i="1"/>
  <c r="E26" i="1"/>
  <c r="F22" i="1"/>
  <c r="E22" i="1"/>
  <c r="E20" i="1"/>
  <c r="F16" i="1"/>
  <c r="E16" i="1"/>
  <c r="F14" i="1"/>
  <c r="E14" i="1"/>
  <c r="F10" i="1"/>
  <c r="E10" i="1"/>
  <c r="F8" i="1"/>
  <c r="E8" i="1"/>
  <c r="I20" i="1" l="1"/>
  <c r="I14" i="1"/>
  <c r="I20" i="2"/>
  <c r="I8" i="2"/>
  <c r="I26" i="2"/>
  <c r="I14" i="2"/>
  <c r="I8" i="1"/>
  <c r="I26" i="1"/>
</calcChain>
</file>

<file path=xl/sharedStrings.xml><?xml version="1.0" encoding="utf-8"?>
<sst xmlns="http://schemas.openxmlformats.org/spreadsheetml/2006/main" count="137" uniqueCount="66">
  <si>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</si>
  <si>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</si>
  <si>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</si>
  <si>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</si>
  <si>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</si>
  <si>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</si>
  <si>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</si>
  <si>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</si>
  <si>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</si>
  <si>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</si>
  <si>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</si>
  <si>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</si>
  <si>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</si>
  <si>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</si>
  <si>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</si>
  <si>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</si>
  <si>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</si>
  <si>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</si>
  <si>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</si>
  <si>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</si>
  <si>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</si>
  <si>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</si>
  <si>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</si>
  <si>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</si>
  <si>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</si>
  <si>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</si>
  <si>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</si>
  <si>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</si>
  <si>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</si>
  <si>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</si>
  <si>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</si>
  <si>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</si>
  <si>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</si>
  <si>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</si>
  <si>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</si>
  <si>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</si>
  <si>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</si>
  <si>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</si>
  <si>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</si>
  <si>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</si>
  <si>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</si>
  <si>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</si>
  <si>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</si>
  <si>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</si>
  <si>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</si>
  <si>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</si>
  <si>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</si>
  <si>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</si>
  <si>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</si>
  <si>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</si>
  <si>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</si>
  <si>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</si>
  <si>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</si>
  <si>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</si>
  <si>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</si>
  <si>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</si>
  <si>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</si>
  <si>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</si>
  <si>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</si>
  <si>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POW 010424</t>
  </si>
  <si>
    <t>RB POW 010424</t>
  </si>
  <si>
    <t xml:space="preserve">PERMIT        AMIR        04/04/2024 </t>
  </si>
  <si>
    <t>RB (ppb): 0.036</t>
  </si>
  <si>
    <t>RB (ppb): 2.174</t>
  </si>
  <si>
    <t>RB (ppb): 1.268</t>
  </si>
  <si>
    <t>RB (ppb): 36.250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</si>
</sst>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7" borderId="11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5" fontId="2" fillId="6" borderId="13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F24" sqref="F24:H2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1">
        <v>240424</v>
      </c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1" t="s">
        <v>59</v>
      </c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 t="s">
        <v>60</v>
      </c>
      <c r="E5" s="34"/>
      <c r="F5" s="34"/>
      <c r="G5" s="34"/>
      <c r="H5" s="34"/>
      <c r="I5" s="35"/>
    </row>
    <row r="6" spans="1:9" ht="14.25" customHeight="1">
      <c r="A6" s="33" t="s">
        <v>5</v>
      </c>
      <c r="B6" s="34"/>
      <c r="C6" s="34"/>
      <c r="D6" s="34"/>
      <c r="E6" s="35"/>
      <c r="F6" s="18" t="s">
        <v>62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6" t="s">
        <v>14</v>
      </c>
      <c r="B8" s="37">
        <v>0.504</v>
      </c>
      <c r="C8" s="39">
        <v>211.60300000000001</v>
      </c>
      <c r="D8" s="39">
        <v>4480.2749999999996</v>
      </c>
      <c r="E8" s="40">
        <f>D8-C8</f>
        <v>4268.6719999999996</v>
      </c>
      <c r="F8" s="29">
        <f>((D8-C8)/1000)/(2.5/B8)</f>
        <v>0.8605642751999999</v>
      </c>
      <c r="G8" s="31" t="s">
        <v>15</v>
      </c>
      <c r="H8" s="23"/>
      <c r="I8" s="24">
        <f>ABS(E8-E10)/AVERAGE(E8,E10)</f>
        <v>3.404735630808297E-3</v>
      </c>
    </row>
    <row r="9" spans="1:9" ht="18.75" customHeight="1">
      <c r="A9" s="26"/>
      <c r="B9" s="38"/>
      <c r="C9" s="43"/>
      <c r="D9" s="38"/>
      <c r="E9" s="30"/>
      <c r="F9" s="30"/>
      <c r="G9" s="27" t="s">
        <v>16</v>
      </c>
      <c r="H9" s="28"/>
      <c r="I9" s="25"/>
    </row>
    <row r="10" spans="1:9" ht="18.75" customHeight="1">
      <c r="A10" s="36" t="s">
        <v>17</v>
      </c>
      <c r="B10" s="37">
        <v>0.505</v>
      </c>
      <c r="C10" s="39">
        <v>211.60300000000001</v>
      </c>
      <c r="D10" s="39">
        <v>4465.7659999999996</v>
      </c>
      <c r="E10" s="40">
        <f>D10-C10</f>
        <v>4254.1629999999996</v>
      </c>
      <c r="F10" s="29">
        <f>((D10-C10)/1000)/(2.5/B10)</f>
        <v>0.85934092599999989</v>
      </c>
      <c r="G10" s="31" t="s">
        <v>18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19</v>
      </c>
      <c r="H11" s="28"/>
      <c r="I11" s="26"/>
    </row>
    <row r="12" spans="1:9" ht="15" customHeight="1">
      <c r="A12" s="33" t="s">
        <v>20</v>
      </c>
      <c r="B12" s="34"/>
      <c r="C12" s="34"/>
      <c r="D12" s="34"/>
      <c r="E12" s="35"/>
      <c r="F12" s="18" t="s">
        <v>63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5" t="s">
        <v>21</v>
      </c>
      <c r="F13" s="21" t="s">
        <v>12</v>
      </c>
      <c r="G13" s="22"/>
      <c r="H13" s="23"/>
      <c r="I13" s="6" t="s">
        <v>22</v>
      </c>
    </row>
    <row r="14" spans="1:9" ht="18.75" customHeight="1">
      <c r="A14" s="36" t="s">
        <v>14</v>
      </c>
      <c r="B14" s="37">
        <v>0.504</v>
      </c>
      <c r="C14" s="39">
        <v>86.082999999999998</v>
      </c>
      <c r="D14" s="39">
        <v>506.06900000000002</v>
      </c>
      <c r="E14" s="32">
        <f>D14-C14</f>
        <v>419.98599999999999</v>
      </c>
      <c r="F14" s="29">
        <f>((D14-C14)/1000)/(0.25/B14)</f>
        <v>0.8466917759999999</v>
      </c>
      <c r="G14" s="31" t="s">
        <v>23</v>
      </c>
      <c r="H14" s="23"/>
      <c r="I14" s="24">
        <f>ABS(E14-E16)/AVERAGE(E14,E16)</f>
        <v>1.0972133939996744E-2</v>
      </c>
    </row>
    <row r="15" spans="1:9" ht="18.75">
      <c r="A15" s="26"/>
      <c r="B15" s="38"/>
      <c r="C15" s="38"/>
      <c r="D15" s="38"/>
      <c r="E15" s="26"/>
      <c r="F15" s="30"/>
      <c r="G15" s="27" t="s">
        <v>24</v>
      </c>
      <c r="H15" s="28"/>
      <c r="I15" s="25"/>
    </row>
    <row r="16" spans="1:9" ht="18.75" customHeight="1">
      <c r="A16" s="36" t="s">
        <v>17</v>
      </c>
      <c r="B16" s="37">
        <v>0.505</v>
      </c>
      <c r="C16" s="39">
        <v>86.082999999999998</v>
      </c>
      <c r="D16" s="39">
        <v>501.48599999999999</v>
      </c>
      <c r="E16" s="32">
        <f>D16-C16</f>
        <v>415.40300000000002</v>
      </c>
      <c r="F16" s="29">
        <f>((D16-C16)/1000)/(0.25/B16)</f>
        <v>0.83911406000000011</v>
      </c>
      <c r="G16" s="31" t="s">
        <v>25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26</v>
      </c>
      <c r="H17" s="28"/>
      <c r="I17" s="26"/>
    </row>
    <row r="18" spans="1:9" ht="15" customHeight="1">
      <c r="A18" s="33" t="s">
        <v>27</v>
      </c>
      <c r="B18" s="34"/>
      <c r="C18" s="34"/>
      <c r="D18" s="34"/>
      <c r="E18" s="35"/>
      <c r="F18" s="18" t="s">
        <v>64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5" t="s">
        <v>28</v>
      </c>
      <c r="F19" s="21" t="s">
        <v>12</v>
      </c>
      <c r="G19" s="22"/>
      <c r="H19" s="23"/>
      <c r="I19" s="6" t="s">
        <v>29</v>
      </c>
    </row>
    <row r="20" spans="1:9" ht="18.75" customHeight="1">
      <c r="A20" s="36" t="s">
        <v>14</v>
      </c>
      <c r="B20" s="37">
        <v>0.504</v>
      </c>
      <c r="C20" s="39">
        <v>425.40699999999998</v>
      </c>
      <c r="D20" s="39">
        <v>8661.9580000000005</v>
      </c>
      <c r="E20" s="32">
        <f>D20-C20</f>
        <v>8236.5510000000013</v>
      </c>
      <c r="F20" s="29">
        <f>((D20-C20)/1000)/(5/B20)</f>
        <v>0.8302443408000002</v>
      </c>
      <c r="G20" s="31" t="s">
        <v>30</v>
      </c>
      <c r="H20" s="23"/>
      <c r="I20" s="24">
        <f>ABS(E20-E22)/AVERAGE(E20,E22)</f>
        <v>3.7764133633896232E-3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31</v>
      </c>
      <c r="H21" s="28"/>
      <c r="I21" s="25"/>
    </row>
    <row r="22" spans="1:9" ht="18.75" customHeight="1">
      <c r="A22" s="36" t="s">
        <v>17</v>
      </c>
      <c r="B22" s="37">
        <v>0.505</v>
      </c>
      <c r="C22" s="39">
        <v>425.40699999999998</v>
      </c>
      <c r="D22" s="39">
        <v>8630.9120000000003</v>
      </c>
      <c r="E22" s="32">
        <f>D22-C22</f>
        <v>8205.505000000001</v>
      </c>
      <c r="F22" s="29">
        <f>((D22-C22)/1000)/(5/B22)</f>
        <v>0.82875600500000002</v>
      </c>
      <c r="G22" s="31" t="s">
        <v>32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33</v>
      </c>
      <c r="H23" s="28"/>
      <c r="I23" s="26"/>
    </row>
    <row r="24" spans="1:9" ht="15" customHeight="1">
      <c r="A24" s="33" t="s">
        <v>34</v>
      </c>
      <c r="B24" s="34"/>
      <c r="C24" s="34"/>
      <c r="D24" s="34"/>
      <c r="E24" s="35"/>
      <c r="F24" s="18" t="s">
        <v>65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5" t="s">
        <v>35</v>
      </c>
      <c r="F25" s="21" t="s">
        <v>12</v>
      </c>
      <c r="G25" s="22"/>
      <c r="H25" s="23"/>
      <c r="I25" s="6" t="s">
        <v>36</v>
      </c>
    </row>
    <row r="26" spans="1:9" ht="18.75" customHeight="1">
      <c r="A26" s="36" t="s">
        <v>14</v>
      </c>
      <c r="B26" s="37">
        <v>0.504</v>
      </c>
      <c r="C26" s="39">
        <v>59.8521</v>
      </c>
      <c r="D26" s="39">
        <v>308.666</v>
      </c>
      <c r="E26" s="40">
        <f>D26-C26</f>
        <v>248.81389999999999</v>
      </c>
      <c r="F26" s="29">
        <f>((D26-C26)/1000)/(0.15/B26)</f>
        <v>0.83601470399999989</v>
      </c>
      <c r="G26" s="31" t="s">
        <v>37</v>
      </c>
      <c r="H26" s="23"/>
      <c r="I26" s="24">
        <f>ABS(E26-E28)/AVERAGE(E26,E28)</f>
        <v>1.5786486069160248E-3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38</v>
      </c>
      <c r="H27" s="28"/>
      <c r="I27" s="25"/>
    </row>
    <row r="28" spans="1:9" ht="18.75" customHeight="1">
      <c r="A28" s="36" t="s">
        <v>17</v>
      </c>
      <c r="B28" s="37">
        <v>0.505</v>
      </c>
      <c r="C28" s="39">
        <v>59.851999999999997</v>
      </c>
      <c r="D28" s="39">
        <v>309.05900000000003</v>
      </c>
      <c r="E28" s="40">
        <f>D28-C28</f>
        <v>249.20700000000002</v>
      </c>
      <c r="F28" s="29">
        <f>((D28-C28)/1000)/(0.15/B28)</f>
        <v>0.83899690000000005</v>
      </c>
      <c r="G28" s="31" t="s">
        <v>39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40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47" t="s">
        <v>41</v>
      </c>
      <c r="B31" s="22"/>
      <c r="C31" s="22"/>
      <c r="D31" s="23"/>
      <c r="E31" s="49" t="s">
        <v>61</v>
      </c>
      <c r="F31" s="22"/>
      <c r="G31" s="22"/>
      <c r="H31" s="22"/>
      <c r="I31" s="23"/>
    </row>
    <row r="32" spans="1:9" ht="15.75" customHeight="1">
      <c r="A32" s="48"/>
      <c r="B32" s="46"/>
      <c r="C32" s="46"/>
      <c r="D32" s="28"/>
      <c r="E32" s="48"/>
      <c r="F32" s="46"/>
      <c r="G32" s="46"/>
      <c r="H32" s="46"/>
      <c r="I32" s="28"/>
    </row>
    <row r="33" spans="1:9" ht="15.75" customHeight="1">
      <c r="A33" s="50" t="s">
        <v>42</v>
      </c>
      <c r="B33" s="22"/>
      <c r="C33" s="22"/>
      <c r="D33" s="23"/>
      <c r="E33" s="51"/>
      <c r="F33" s="22"/>
      <c r="G33" s="22"/>
      <c r="H33" s="22"/>
      <c r="I33" s="23"/>
    </row>
    <row r="34" spans="1:9" ht="15.75" customHeight="1">
      <c r="A34" s="48"/>
      <c r="B34" s="46"/>
      <c r="C34" s="46"/>
      <c r="D34" s="28"/>
      <c r="E34" s="46"/>
      <c r="F34" s="46"/>
      <c r="G34" s="46"/>
      <c r="H34" s="46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1"/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1"/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/>
      <c r="E5" s="34"/>
      <c r="F5" s="34"/>
      <c r="G5" s="34"/>
      <c r="H5" s="34"/>
      <c r="I5" s="35"/>
    </row>
    <row r="6" spans="1:9">
      <c r="A6" s="33" t="s">
        <v>5</v>
      </c>
      <c r="B6" s="34"/>
      <c r="C6" s="34"/>
      <c r="D6" s="34"/>
      <c r="E6" s="35"/>
      <c r="F6" s="18" t="s">
        <v>6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6" t="s">
        <v>14</v>
      </c>
      <c r="B8" s="37">
        <v>1.5049999999999999</v>
      </c>
      <c r="C8" s="39">
        <v>5.6959999999999997</v>
      </c>
      <c r="D8" s="39">
        <v>5384.8559999999998</v>
      </c>
      <c r="E8" s="40">
        <f>D8-C8</f>
        <v>5379.16</v>
      </c>
      <c r="F8" s="29">
        <f>((D8-C8)/1000)/(7.5/B8)</f>
        <v>1.0794181066666666</v>
      </c>
      <c r="G8" s="31" t="s">
        <v>43</v>
      </c>
      <c r="H8" s="23"/>
      <c r="I8" s="24">
        <f>ABS(E8-E10)/AVERAGE(E8,E10)</f>
        <v>2.2096926195845367E-2</v>
      </c>
    </row>
    <row r="9" spans="1:9" ht="18.75" customHeight="1">
      <c r="A9" s="26"/>
      <c r="B9" s="38"/>
      <c r="C9" s="38"/>
      <c r="D9" s="38"/>
      <c r="E9" s="30"/>
      <c r="F9" s="30"/>
      <c r="G9" s="27" t="s">
        <v>44</v>
      </c>
      <c r="H9" s="28"/>
      <c r="I9" s="25"/>
    </row>
    <row r="10" spans="1:9" ht="18.75" customHeight="1">
      <c r="A10" s="36" t="s">
        <v>17</v>
      </c>
      <c r="B10" s="37">
        <v>1.5049999999999999</v>
      </c>
      <c r="C10" s="39">
        <v>5.6959999999999997</v>
      </c>
      <c r="D10" s="39">
        <v>5267.2920000000004</v>
      </c>
      <c r="E10" s="40">
        <f>D10-C10</f>
        <v>5261.5960000000005</v>
      </c>
      <c r="F10" s="29">
        <f>((D10-C10)/1000)/(7.5/B10)</f>
        <v>1.0558269306666668</v>
      </c>
      <c r="G10" s="31" t="s">
        <v>45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46</v>
      </c>
      <c r="H11" s="28"/>
      <c r="I11" s="26"/>
    </row>
    <row r="12" spans="1:9">
      <c r="A12" s="33" t="s">
        <v>20</v>
      </c>
      <c r="B12" s="34"/>
      <c r="C12" s="34"/>
      <c r="D12" s="34"/>
      <c r="E12" s="35"/>
      <c r="F12" s="18" t="s">
        <v>6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21" t="s">
        <v>12</v>
      </c>
      <c r="G13" s="22"/>
      <c r="H13" s="23"/>
      <c r="I13" s="6" t="s">
        <v>22</v>
      </c>
    </row>
    <row r="14" spans="1:9" ht="18.75" customHeight="1">
      <c r="A14" s="36" t="s">
        <v>14</v>
      </c>
      <c r="B14" s="37">
        <v>1.5049999999999999</v>
      </c>
      <c r="C14" s="39">
        <v>12.525</v>
      </c>
      <c r="D14" s="39">
        <v>535.11900000000003</v>
      </c>
      <c r="E14" s="32">
        <f>D14-C14</f>
        <v>522.59400000000005</v>
      </c>
      <c r="F14" s="29">
        <f>((D14-C14)/1000)/(0.75/B14)</f>
        <v>1.0486719599999998</v>
      </c>
      <c r="G14" s="31" t="s">
        <v>47</v>
      </c>
      <c r="H14" s="23"/>
      <c r="I14" s="24">
        <f>ABS(E14-E16)/AVERAGE(E14,E16)</f>
        <v>3.7172459252832413E-2</v>
      </c>
    </row>
    <row r="15" spans="1:9" ht="18.75">
      <c r="A15" s="26"/>
      <c r="B15" s="38"/>
      <c r="C15" s="38"/>
      <c r="D15" s="38"/>
      <c r="E15" s="26"/>
      <c r="F15" s="30"/>
      <c r="G15" s="27" t="s">
        <v>48</v>
      </c>
      <c r="H15" s="28"/>
      <c r="I15" s="25"/>
    </row>
    <row r="16" spans="1:9" ht="18.75" customHeight="1">
      <c r="A16" s="36" t="s">
        <v>17</v>
      </c>
      <c r="B16" s="37">
        <v>1.5049999999999999</v>
      </c>
      <c r="C16" s="39">
        <v>12.525</v>
      </c>
      <c r="D16" s="39">
        <v>554.91300000000001</v>
      </c>
      <c r="E16" s="32">
        <f>D16-C16</f>
        <v>542.38800000000003</v>
      </c>
      <c r="F16" s="29">
        <f>((D16-C16)/1000)/(0.75/B16)</f>
        <v>1.0883919199999998</v>
      </c>
      <c r="G16" s="31" t="s">
        <v>49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50</v>
      </c>
      <c r="H17" s="28"/>
      <c r="I17" s="26"/>
    </row>
    <row r="18" spans="1:9" ht="15.75" customHeight="1">
      <c r="A18" s="33" t="s">
        <v>27</v>
      </c>
      <c r="B18" s="34"/>
      <c r="C18" s="34"/>
      <c r="D18" s="34"/>
      <c r="E18" s="35"/>
      <c r="F18" s="18" t="s">
        <v>6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28</v>
      </c>
      <c r="F19" s="21" t="s">
        <v>12</v>
      </c>
      <c r="G19" s="22"/>
      <c r="H19" s="23"/>
      <c r="I19" s="6" t="s">
        <v>29</v>
      </c>
    </row>
    <row r="20" spans="1:9" ht="18.75" customHeight="1">
      <c r="A20" s="36" t="s">
        <v>14</v>
      </c>
      <c r="B20" s="37">
        <v>1.5049999999999999</v>
      </c>
      <c r="C20" s="39">
        <v>170.578</v>
      </c>
      <c r="D20" s="39">
        <v>11028.121999999999</v>
      </c>
      <c r="E20" s="32">
        <f>D20-C20</f>
        <v>10857.544</v>
      </c>
      <c r="F20" s="29">
        <f>((D20-C20)/1000)/(15/B20)</f>
        <v>1.0893735813333334</v>
      </c>
      <c r="G20" s="31" t="s">
        <v>51</v>
      </c>
      <c r="H20" s="23"/>
      <c r="I20" s="24">
        <f>ABS(E20-E22)/AVERAGE(E20,E22)</f>
        <v>1.2529388635832851E-2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52</v>
      </c>
      <c r="H21" s="28"/>
      <c r="I21" s="25"/>
    </row>
    <row r="22" spans="1:9" ht="18.75" customHeight="1">
      <c r="A22" s="36" t="s">
        <v>17</v>
      </c>
      <c r="B22" s="37">
        <v>1.5049999999999999</v>
      </c>
      <c r="C22" s="39">
        <v>170.578</v>
      </c>
      <c r="D22" s="39">
        <v>11165.018</v>
      </c>
      <c r="E22" s="32">
        <f>D22-C22</f>
        <v>10994.44</v>
      </c>
      <c r="F22" s="29">
        <f>((D22-C22)/1000)/(15/B22)</f>
        <v>1.1031088133333333</v>
      </c>
      <c r="G22" s="31" t="s">
        <v>53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54</v>
      </c>
      <c r="H23" s="28"/>
      <c r="I23" s="26"/>
    </row>
    <row r="24" spans="1:9" ht="15.75" customHeight="1">
      <c r="A24" s="33" t="s">
        <v>34</v>
      </c>
      <c r="B24" s="34"/>
      <c r="C24" s="34"/>
      <c r="D24" s="34"/>
      <c r="E24" s="35"/>
      <c r="F24" s="18" t="s">
        <v>6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13" t="s">
        <v>35</v>
      </c>
      <c r="F25" s="21" t="s">
        <v>12</v>
      </c>
      <c r="G25" s="22"/>
      <c r="H25" s="23"/>
      <c r="I25" s="6" t="s">
        <v>36</v>
      </c>
    </row>
    <row r="26" spans="1:9" ht="18.75" customHeight="1">
      <c r="A26" s="36" t="s">
        <v>14</v>
      </c>
      <c r="B26" s="37">
        <v>1.5049999999999999</v>
      </c>
      <c r="C26" s="39">
        <v>1.151</v>
      </c>
      <c r="D26" s="39">
        <v>328.17200000000003</v>
      </c>
      <c r="E26" s="40">
        <f>D26-C26</f>
        <v>327.02100000000002</v>
      </c>
      <c r="F26" s="29">
        <f>((D26-C26)/1000)/(0.45/B26)</f>
        <v>1.0937035666666666</v>
      </c>
      <c r="G26" s="31" t="s">
        <v>55</v>
      </c>
      <c r="H26" s="23"/>
      <c r="I26" s="24">
        <f>ABS(E26-E28)/AVERAGE(E26,E28)</f>
        <v>3.0415182295352394E-2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56</v>
      </c>
      <c r="H27" s="28"/>
      <c r="I27" s="25"/>
    </row>
    <row r="28" spans="1:9" ht="18.75" customHeight="1">
      <c r="A28" s="36" t="s">
        <v>17</v>
      </c>
      <c r="B28" s="37">
        <v>1.5049999999999999</v>
      </c>
      <c r="C28" s="39">
        <v>1.151</v>
      </c>
      <c r="D28" s="39">
        <v>338.27199999999999</v>
      </c>
      <c r="E28" s="40">
        <f>D28-C28</f>
        <v>337.12099999999998</v>
      </c>
      <c r="F28" s="29">
        <f>((D28-C28)/1000)/(0.45/B28)</f>
        <v>1.1274824555555556</v>
      </c>
      <c r="G28" s="31" t="s">
        <v>57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58</v>
      </c>
      <c r="H29" s="28"/>
      <c r="I29" s="26"/>
    </row>
    <row r="30" spans="1:9" ht="15.75" customHeight="1">
      <c r="A30" s="47" t="s">
        <v>41</v>
      </c>
      <c r="B30" s="22"/>
      <c r="C30" s="22"/>
      <c r="D30" s="23"/>
      <c r="E30" s="52"/>
      <c r="F30" s="22"/>
      <c r="G30" s="22"/>
      <c r="H30" s="22"/>
      <c r="I30" s="23"/>
    </row>
    <row r="31" spans="1:9" ht="15.75" customHeight="1">
      <c r="A31" s="48"/>
      <c r="B31" s="46"/>
      <c r="C31" s="46"/>
      <c r="D31" s="28"/>
      <c r="E31" s="48"/>
      <c r="F31" s="46"/>
      <c r="G31" s="46"/>
      <c r="H31" s="46"/>
      <c r="I31" s="28"/>
    </row>
    <row r="32" spans="1:9" ht="15.75" customHeight="1">
      <c r="A32" s="50" t="s">
        <v>42</v>
      </c>
      <c r="B32" s="22"/>
      <c r="C32" s="22"/>
      <c r="D32" s="23"/>
      <c r="E32" s="51"/>
      <c r="F32" s="22"/>
      <c r="G32" s="22"/>
      <c r="H32" s="22"/>
      <c r="I32" s="23"/>
    </row>
    <row r="33" spans="1:9" ht="15.75" customHeight="1">
      <c r="A33" s="48"/>
      <c r="B33" s="46"/>
      <c r="C33" s="46"/>
      <c r="D33" s="28"/>
      <c r="E33" s="46"/>
      <c r="F33" s="46"/>
      <c r="G33" s="46"/>
      <c r="H33" s="46"/>
      <c r="I33" s="28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2024-04-02T00:36:42Z</cp:lastPrinted>
  <dcterms:created xsi:type="dcterms:W3CDTF">2006-09-16T00:00:00Z</dcterms:created>
  <dcterms:modified xsi:type="dcterms:W3CDTF">2024-04-05T06:44:33Z</dcterms:modified>
</cp:coreProperties>
</file>