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SYIKIN\210524 ICPMS\"/>
    </mc:Choice>
  </mc:AlternateContent>
  <xr:revisionPtr revIDLastSave="0" documentId="13_ncr:1_{3D0E4763-937A-4971-9909-FA0AA69465A0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<sst xmlns="http://schemas.openxmlformats.org/spreadsheetml/2006/main" count="138" uniqueCount="43">
  <si>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</si>
  <si>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</si>
  <si>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</si>
  <si>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</si>
  <si>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</si>
  <si>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</si>
  <si>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</si>
  <si>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</si>
  <si>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</si>
  <si>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</si>
  <si>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</si>
  <si>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</si>
  <si>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</si>
  <si>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</si>
  <si>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</si>
  <si>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</si>
  <si>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</si>
  <si>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</si>
  <si>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</si>
  <si>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</si>
  <si>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</si>
  <si>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</si>
  <si>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</si>
  <si>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</si>
  <si>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</si>
  <si>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</si>
  <si>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</si>
  <si>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</si>
  <si>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</si>
  <si>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</si>
  <si>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</si>
  <si>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</si>
  <si>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</si>
  <si>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</si>
  <si>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</si>
  <si>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210524</t>
  </si>
  <si>
    <t xml:space="preserve">    NOR HANANI        ASYIKIN           21/05/2024</t>
  </si>
  <si>
    <t>IQC POW 210524</t>
  </si>
  <si>
    <t>RB POW 210524</t>
  </si>
  <si>
    <t>RB (ppb): 0.152</t>
  </si>
  <si>
    <t>RB (ppb): 0.059</t>
  </si>
  <si>
    <t>RB (ppb): 0.204</t>
  </si>
  <si>
    <t>RB (ppb):1.559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</si>
</sst>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D26" sqref="D26:D27"/>
    </sheetView>
  </sheetViews>
  <sheetFormatPr defaultColWidth="14.42578125" defaultRowHeight="15" customHeight="1"/>
  <cols>
    <col min="1" max="1" width="10.7109375" customWidth="1"/>
    <col min="2" max="2" width="9.28515625" customWidth="1"/>
    <col min="3" max="3" width="9" customWidth="1"/>
    <col min="4" max="4" width="9.8554687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55" t="s">
        <v>35</v>
      </c>
      <c r="E3" s="56"/>
      <c r="F3" s="56"/>
      <c r="G3" s="56"/>
      <c r="H3" s="56"/>
      <c r="I3" s="57"/>
    </row>
    <row r="4" spans="1:9">
      <c r="A4" s="44" t="s">
        <v>3</v>
      </c>
      <c r="B4" s="42"/>
      <c r="C4" s="43"/>
      <c r="D4" s="41" t="s">
        <v>37</v>
      </c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 t="s">
        <v>38</v>
      </c>
      <c r="E5" s="42"/>
      <c r="F5" s="42"/>
      <c r="G5" s="42"/>
      <c r="H5" s="42"/>
      <c r="I5" s="43"/>
    </row>
    <row r="6" spans="1:9" ht="14.25" customHeight="1">
      <c r="A6" s="34" t="s">
        <v>5</v>
      </c>
      <c r="B6" s="35"/>
      <c r="C6" s="35"/>
      <c r="D6" s="35"/>
      <c r="E6" s="36"/>
      <c r="F6" s="17" t="s">
        <v>39</v>
      </c>
      <c r="G6" s="18"/>
      <c r="H6" s="1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20" t="s">
        <v>12</v>
      </c>
      <c r="G7" s="21"/>
      <c r="H7" s="22"/>
      <c r="I7" s="5" t="s">
        <v>13</v>
      </c>
    </row>
    <row r="8" spans="1:9" ht="18.75" customHeight="1">
      <c r="A8" s="37" t="s">
        <v>14</v>
      </c>
      <c r="B8" s="39">
        <v>0.504</v>
      </c>
      <c r="C8" s="39">
        <v>202.58</v>
      </c>
      <c r="D8" s="39">
        <v>4441.5200000000004</v>
      </c>
      <c r="E8" s="32">
        <f>D8-C8</f>
        <v>4238.9400000000005</v>
      </c>
      <c r="F8" s="28">
        <f>((D8-C8)/1000)/(2.5/B8)</f>
        <v>0.854570304</v>
      </c>
      <c r="G8" s="45" t="s">
        <v>34</v>
      </c>
      <c r="H8" s="46"/>
      <c r="I8" s="23">
        <f>ABS(E8-E10)/AVERAGE(E8,E10)</f>
        <v>9.5098710451436419E-3</v>
      </c>
    </row>
    <row r="9" spans="1:9" ht="18.75" customHeight="1">
      <c r="A9" s="38"/>
      <c r="B9" s="40"/>
      <c r="C9" s="40"/>
      <c r="D9" s="40"/>
      <c r="E9" s="33"/>
      <c r="F9" s="29"/>
      <c r="G9" s="47" t="s">
        <v>33</v>
      </c>
      <c r="H9" s="48"/>
      <c r="I9" s="24"/>
    </row>
    <row r="10" spans="1:9" ht="18.75" customHeight="1">
      <c r="A10" s="37" t="s">
        <v>17</v>
      </c>
      <c r="B10" s="39">
        <v>0.503</v>
      </c>
      <c r="C10" s="39">
        <v>202.58</v>
      </c>
      <c r="D10" s="39">
        <v>4401.3990000000003</v>
      </c>
      <c r="E10" s="32">
        <f>D10-C10</f>
        <v>4198.8190000000004</v>
      </c>
      <c r="F10" s="28">
        <f>((D10-C10)/1000)/(2.5/B10)</f>
        <v>0.84480238280000008</v>
      </c>
      <c r="G10" s="30" t="s">
        <v>15</v>
      </c>
      <c r="H10" s="31"/>
      <c r="I10" s="24"/>
    </row>
    <row r="11" spans="1:9" ht="18.75" customHeight="1">
      <c r="A11" s="38"/>
      <c r="B11" s="40"/>
      <c r="C11" s="40"/>
      <c r="D11" s="40"/>
      <c r="E11" s="33"/>
      <c r="F11" s="29"/>
      <c r="G11" s="26" t="s">
        <v>16</v>
      </c>
      <c r="H11" s="27"/>
      <c r="I11" s="25"/>
    </row>
    <row r="12" spans="1:9" ht="15" customHeight="1">
      <c r="A12" s="34" t="s">
        <v>24</v>
      </c>
      <c r="B12" s="35"/>
      <c r="C12" s="35"/>
      <c r="D12" s="35"/>
      <c r="E12" s="36"/>
      <c r="F12" s="17" t="s">
        <v>40</v>
      </c>
      <c r="G12" s="18"/>
      <c r="H12" s="1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20" t="s">
        <v>12</v>
      </c>
      <c r="G13" s="21"/>
      <c r="H13" s="22"/>
      <c r="I13" s="5" t="s">
        <v>26</v>
      </c>
    </row>
    <row r="14" spans="1:9" ht="18.75" customHeight="1">
      <c r="A14" s="37" t="s">
        <v>14</v>
      </c>
      <c r="B14" s="39">
        <v>0.504</v>
      </c>
      <c r="C14" s="39">
        <v>53.223999999999997</v>
      </c>
      <c r="D14" s="39">
        <v>311.774</v>
      </c>
      <c r="E14" s="32">
        <f>D14-C14</f>
        <v>258.55</v>
      </c>
      <c r="F14" s="28">
        <f>((D14-C14)/1000)/(0.15/B14)</f>
        <v>0.86872800000000006</v>
      </c>
      <c r="G14" s="30" t="s">
        <v>15</v>
      </c>
      <c r="H14" s="31"/>
      <c r="I14" s="23">
        <f>ABS(E14-E16)/AVERAGE(E14,E16)</f>
        <v>3.038786618369084E-2</v>
      </c>
    </row>
    <row r="15" spans="1:9" ht="15.75">
      <c r="A15" s="38"/>
      <c r="B15" s="40"/>
      <c r="C15" s="40"/>
      <c r="D15" s="40"/>
      <c r="E15" s="33"/>
      <c r="F15" s="29"/>
      <c r="G15" s="26" t="s">
        <v>16</v>
      </c>
      <c r="H15" s="27"/>
      <c r="I15" s="24"/>
    </row>
    <row r="16" spans="1:9" ht="18.75" customHeight="1">
      <c r="A16" s="37" t="s">
        <v>17</v>
      </c>
      <c r="B16" s="39">
        <v>0.503</v>
      </c>
      <c r="C16" s="39">
        <v>53.223999999999997</v>
      </c>
      <c r="D16" s="39">
        <v>319.75200000000001</v>
      </c>
      <c r="E16" s="32">
        <f>D16-C16</f>
        <v>266.52800000000002</v>
      </c>
      <c r="F16" s="28">
        <f>((D16-C16)/1000)/(0.15/B16)</f>
        <v>0.8937572266666669</v>
      </c>
      <c r="G16" s="30" t="s">
        <v>15</v>
      </c>
      <c r="H16" s="31"/>
      <c r="I16" s="24"/>
    </row>
    <row r="17" spans="1:9" ht="18.75" customHeight="1">
      <c r="A17" s="38"/>
      <c r="B17" s="40"/>
      <c r="C17" s="40"/>
      <c r="D17" s="40"/>
      <c r="E17" s="33"/>
      <c r="F17" s="29"/>
      <c r="G17" s="26" t="s">
        <v>16</v>
      </c>
      <c r="H17" s="27"/>
      <c r="I17" s="25"/>
    </row>
    <row r="18" spans="1:9" ht="15" customHeight="1">
      <c r="A18" s="34" t="s">
        <v>18</v>
      </c>
      <c r="B18" s="35"/>
      <c r="C18" s="35"/>
      <c r="D18" s="35"/>
      <c r="E18" s="36"/>
      <c r="F18" s="17" t="s">
        <v>41</v>
      </c>
      <c r="G18" s="18"/>
      <c r="H18" s="1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20" t="s">
        <v>12</v>
      </c>
      <c r="G19" s="21"/>
      <c r="H19" s="22"/>
      <c r="I19" s="5" t="s">
        <v>20</v>
      </c>
    </row>
    <row r="20" spans="1:9" ht="18.75" customHeight="1">
      <c r="A20" s="37" t="s">
        <v>14</v>
      </c>
      <c r="B20" s="39">
        <v>0.504</v>
      </c>
      <c r="C20" s="39">
        <v>20.402999999999999</v>
      </c>
      <c r="D20" s="39">
        <v>490.86900000000003</v>
      </c>
      <c r="E20" s="32">
        <f>D20-C20</f>
        <v>470.46600000000001</v>
      </c>
      <c r="F20" s="28">
        <f>((D20-C20)/1000)/(0.25/B20)</f>
        <v>0.94845945599999992</v>
      </c>
      <c r="G20" s="30" t="s">
        <v>15</v>
      </c>
      <c r="H20" s="31"/>
      <c r="I20" s="23">
        <f>ABS(E20-E22)/AVERAGE(E20,E22)</f>
        <v>2.0782707206941215E-2</v>
      </c>
    </row>
    <row r="21" spans="1:9" ht="18.75" customHeight="1">
      <c r="A21" s="38"/>
      <c r="B21" s="40"/>
      <c r="C21" s="40"/>
      <c r="D21" s="40"/>
      <c r="E21" s="33"/>
      <c r="F21" s="29"/>
      <c r="G21" s="26" t="s">
        <v>16</v>
      </c>
      <c r="H21" s="27"/>
      <c r="I21" s="24"/>
    </row>
    <row r="22" spans="1:9" ht="18.75" customHeight="1">
      <c r="A22" s="37" t="s">
        <v>17</v>
      </c>
      <c r="B22" s="39">
        <v>0.503</v>
      </c>
      <c r="C22" s="39">
        <v>20.402999999999999</v>
      </c>
      <c r="D22" s="39">
        <v>481.19200000000001</v>
      </c>
      <c r="E22" s="32">
        <f>D22-C22</f>
        <v>460.78899999999999</v>
      </c>
      <c r="F22" s="28">
        <f>((D22-C22)/1000)/(0.25/B22)</f>
        <v>0.92710746799999999</v>
      </c>
      <c r="G22" s="30" t="s">
        <v>15</v>
      </c>
      <c r="H22" s="31"/>
      <c r="I22" s="24"/>
    </row>
    <row r="23" spans="1:9" ht="18.75" customHeight="1">
      <c r="A23" s="38"/>
      <c r="B23" s="40"/>
      <c r="C23" s="40"/>
      <c r="D23" s="40"/>
      <c r="E23" s="33"/>
      <c r="F23" s="29"/>
      <c r="G23" s="26" t="s">
        <v>16</v>
      </c>
      <c r="H23" s="27"/>
      <c r="I23" s="25"/>
    </row>
    <row r="24" spans="1:9" ht="15" customHeight="1">
      <c r="A24" s="34" t="s">
        <v>21</v>
      </c>
      <c r="B24" s="35"/>
      <c r="C24" s="35"/>
      <c r="D24" s="35"/>
      <c r="E24" s="36"/>
      <c r="F24" s="17" t="s">
        <v>42</v>
      </c>
      <c r="G24" s="18"/>
      <c r="H24" s="1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20" t="s">
        <v>12</v>
      </c>
      <c r="G25" s="21"/>
      <c r="H25" s="22"/>
      <c r="I25" s="5" t="s">
        <v>23</v>
      </c>
    </row>
    <row r="26" spans="1:9" ht="18.75" customHeight="1">
      <c r="A26" s="37" t="s">
        <v>14</v>
      </c>
      <c r="B26" s="39">
        <v>0.504</v>
      </c>
      <c r="C26" s="39">
        <v>387.04500000000002</v>
      </c>
      <c r="D26" s="39">
        <v>9493.9290000000001</v>
      </c>
      <c r="E26" s="32">
        <f>D26-C26</f>
        <v>9106.884</v>
      </c>
      <c r="F26" s="28">
        <f>((D26-C26)/1000)/(5/B26)</f>
        <v>0.91797390720000005</v>
      </c>
      <c r="G26" s="30" t="s">
        <v>15</v>
      </c>
      <c r="H26" s="31"/>
      <c r="I26" s="23">
        <f>ABS(E26-E28)/AVERAGE(E26,E28)</f>
        <v>2.1569266738940544E-2</v>
      </c>
    </row>
    <row r="27" spans="1:9" ht="18.75" customHeight="1">
      <c r="A27" s="38"/>
      <c r="B27" s="40"/>
      <c r="C27" s="40"/>
      <c r="D27" s="40"/>
      <c r="E27" s="33"/>
      <c r="F27" s="29"/>
      <c r="G27" s="26" t="s">
        <v>16</v>
      </c>
      <c r="H27" s="27"/>
      <c r="I27" s="24"/>
    </row>
    <row r="28" spans="1:9" ht="18.75" customHeight="1">
      <c r="A28" s="37" t="s">
        <v>17</v>
      </c>
      <c r="B28" s="39">
        <v>0.503</v>
      </c>
      <c r="C28" s="39">
        <v>387.04500000000002</v>
      </c>
      <c r="D28" s="39">
        <v>9299.5959999999995</v>
      </c>
      <c r="E28" s="32">
        <f>D28-C28</f>
        <v>8912.5509999999995</v>
      </c>
      <c r="F28" s="28">
        <f>((D28-C28)/1000)/(5/B28)</f>
        <v>0.89660263059999989</v>
      </c>
      <c r="G28" s="30" t="s">
        <v>15</v>
      </c>
      <c r="H28" s="31"/>
      <c r="I28" s="24"/>
    </row>
    <row r="29" spans="1:9" ht="18.75" customHeight="1">
      <c r="A29" s="38"/>
      <c r="B29" s="40"/>
      <c r="C29" s="40"/>
      <c r="D29" s="40"/>
      <c r="E29" s="33"/>
      <c r="F29" s="29"/>
      <c r="G29" s="26" t="s">
        <v>16</v>
      </c>
      <c r="H29" s="27"/>
      <c r="I29" s="2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58" t="s">
        <v>27</v>
      </c>
      <c r="B31" s="50"/>
      <c r="C31" s="50"/>
      <c r="D31" s="51"/>
      <c r="E31" s="60" t="s">
        <v>36</v>
      </c>
      <c r="F31" s="50"/>
      <c r="G31" s="50"/>
      <c r="H31" s="50"/>
      <c r="I31" s="51"/>
    </row>
    <row r="32" spans="1:9" ht="15.75" customHeight="1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>
      <c r="A33" s="61" t="s">
        <v>28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25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41"/>
      <c r="E3" s="42"/>
      <c r="F3" s="42"/>
      <c r="G3" s="42"/>
      <c r="H3" s="42"/>
      <c r="I3" s="43"/>
    </row>
    <row r="4" spans="1:9">
      <c r="A4" s="44" t="s">
        <v>3</v>
      </c>
      <c r="B4" s="42"/>
      <c r="C4" s="43"/>
      <c r="D4" s="41"/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/>
      <c r="E5" s="42"/>
      <c r="F5" s="42"/>
      <c r="G5" s="42"/>
      <c r="H5" s="42"/>
      <c r="I5" s="43"/>
    </row>
    <row r="6" spans="1:9">
      <c r="A6" s="34" t="s">
        <v>5</v>
      </c>
      <c r="B6" s="42"/>
      <c r="C6" s="42"/>
      <c r="D6" s="42"/>
      <c r="E6" s="43"/>
      <c r="F6" s="17" t="s">
        <v>6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65" t="s">
        <v>12</v>
      </c>
      <c r="G7" s="50"/>
      <c r="H7" s="51"/>
      <c r="I7" s="5" t="s">
        <v>13</v>
      </c>
    </row>
    <row r="8" spans="1:9" ht="18.75" customHeight="1">
      <c r="A8" s="37" t="s">
        <v>14</v>
      </c>
      <c r="B8" s="72"/>
      <c r="C8" s="39"/>
      <c r="D8" s="39"/>
      <c r="E8" s="71">
        <f>D8-C8</f>
        <v>0</v>
      </c>
      <c r="F8" s="28" t="e">
        <f>((D8-C8)/1000)/(7.5/B8)</f>
        <v>#DIV/0!</v>
      </c>
      <c r="G8" s="30" t="s">
        <v>29</v>
      </c>
      <c r="H8" s="70"/>
      <c r="I8" s="23" t="e">
        <f>ABS(E8-E10)/AVERAGE(E8,E10)</f>
        <v>#DIV/0!</v>
      </c>
    </row>
    <row r="9" spans="1:9" ht="18.75" customHeight="1">
      <c r="A9" s="67"/>
      <c r="B9" s="73"/>
      <c r="C9" s="73"/>
      <c r="D9" s="73"/>
      <c r="E9" s="69"/>
      <c r="F9" s="69"/>
      <c r="G9" s="26" t="s">
        <v>30</v>
      </c>
      <c r="H9" s="68"/>
      <c r="I9" s="66"/>
    </row>
    <row r="10" spans="1:9" ht="18.75" customHeight="1">
      <c r="A10" s="37" t="s">
        <v>17</v>
      </c>
      <c r="B10" s="72"/>
      <c r="C10" s="39"/>
      <c r="D10" s="39"/>
      <c r="E10" s="71">
        <f>D10-C10</f>
        <v>0</v>
      </c>
      <c r="F10" s="28" t="e">
        <f>((D10-C10)/1000)/(7.5/B10)</f>
        <v>#DIV/0!</v>
      </c>
      <c r="G10" s="30" t="s">
        <v>31</v>
      </c>
      <c r="H10" s="70"/>
      <c r="I10" s="66"/>
    </row>
    <row r="11" spans="1:9" ht="18.75" customHeight="1">
      <c r="A11" s="67"/>
      <c r="B11" s="73"/>
      <c r="C11" s="73"/>
      <c r="D11" s="73"/>
      <c r="E11" s="69"/>
      <c r="F11" s="69"/>
      <c r="G11" s="26" t="s">
        <v>32</v>
      </c>
      <c r="H11" s="68"/>
      <c r="I11" s="67"/>
    </row>
    <row r="12" spans="1:9" ht="24" customHeight="1">
      <c r="A12" s="34" t="s">
        <v>24</v>
      </c>
      <c r="B12" s="42"/>
      <c r="C12" s="42"/>
      <c r="D12" s="42"/>
      <c r="E12" s="43"/>
      <c r="F12" s="17" t="s">
        <v>6</v>
      </c>
      <c r="G12" s="63"/>
      <c r="H12" s="6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65" t="s">
        <v>12</v>
      </c>
      <c r="G13" s="50"/>
      <c r="H13" s="51"/>
      <c r="I13" s="5" t="s">
        <v>26</v>
      </c>
    </row>
    <row r="14" spans="1:9" ht="18.75" customHeight="1">
      <c r="A14" s="37" t="s">
        <v>14</v>
      </c>
      <c r="B14" s="72"/>
      <c r="C14" s="39"/>
      <c r="D14" s="39"/>
      <c r="E14" s="71">
        <f>D14-C14</f>
        <v>0</v>
      </c>
      <c r="F14" s="28" t="e">
        <f>((D14-C14)/1000)/(0.45/B14)</f>
        <v>#DIV/0!</v>
      </c>
      <c r="G14" s="30" t="s">
        <v>15</v>
      </c>
      <c r="H14" s="70"/>
      <c r="I14" s="23" t="e">
        <f>ABS(E14-E16)/AVERAGE(E14,E16)</f>
        <v>#DIV/0!</v>
      </c>
    </row>
    <row r="15" spans="1:9" ht="15.75">
      <c r="A15" s="67"/>
      <c r="B15" s="73"/>
      <c r="C15" s="73"/>
      <c r="D15" s="73"/>
      <c r="E15" s="69"/>
      <c r="F15" s="69"/>
      <c r="G15" s="26" t="s">
        <v>16</v>
      </c>
      <c r="H15" s="68"/>
      <c r="I15" s="66"/>
    </row>
    <row r="16" spans="1:9" ht="18.75" customHeight="1">
      <c r="A16" s="37" t="s">
        <v>17</v>
      </c>
      <c r="B16" s="72"/>
      <c r="C16" s="39"/>
      <c r="D16" s="39"/>
      <c r="E16" s="71">
        <f>D16-C16</f>
        <v>0</v>
      </c>
      <c r="F16" s="28" t="e">
        <f>((D16-C16)/1000)/(0.45/B16)</f>
        <v>#DIV/0!</v>
      </c>
      <c r="G16" s="30" t="s">
        <v>15</v>
      </c>
      <c r="H16" s="70"/>
      <c r="I16" s="66"/>
    </row>
    <row r="17" spans="1:9" ht="18.75" customHeight="1">
      <c r="A17" s="67"/>
      <c r="B17" s="73"/>
      <c r="C17" s="73"/>
      <c r="D17" s="73"/>
      <c r="E17" s="69"/>
      <c r="F17" s="69"/>
      <c r="G17" s="26" t="s">
        <v>16</v>
      </c>
      <c r="H17" s="68"/>
      <c r="I17" s="67"/>
    </row>
    <row r="18" spans="1:9" ht="15.75" customHeight="1">
      <c r="A18" s="34" t="s">
        <v>18</v>
      </c>
      <c r="B18" s="42"/>
      <c r="C18" s="42"/>
      <c r="D18" s="42"/>
      <c r="E18" s="43"/>
      <c r="F18" s="17" t="s">
        <v>6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5" t="s">
        <v>12</v>
      </c>
      <c r="G19" s="50"/>
      <c r="H19" s="51"/>
      <c r="I19" s="5" t="s">
        <v>20</v>
      </c>
    </row>
    <row r="20" spans="1:9" ht="18.75" customHeight="1">
      <c r="A20" s="37" t="s">
        <v>14</v>
      </c>
      <c r="B20" s="72"/>
      <c r="C20" s="39"/>
      <c r="D20" s="39"/>
      <c r="E20" s="32">
        <f>D20-C20</f>
        <v>0</v>
      </c>
      <c r="F20" s="28" t="e">
        <f>((D20-C20)/1000)/(0.75/B20)</f>
        <v>#DIV/0!</v>
      </c>
      <c r="G20" s="30" t="s">
        <v>15</v>
      </c>
      <c r="H20" s="70"/>
      <c r="I20" s="23" t="e">
        <f>ABS(E20-E22)/AVERAGE(E20,E22)</f>
        <v>#DIV/0!</v>
      </c>
    </row>
    <row r="21" spans="1:9" ht="18.75" customHeight="1">
      <c r="A21" s="67"/>
      <c r="B21" s="73"/>
      <c r="C21" s="73"/>
      <c r="D21" s="73"/>
      <c r="E21" s="67"/>
      <c r="F21" s="69"/>
      <c r="G21" s="26" t="s">
        <v>16</v>
      </c>
      <c r="H21" s="68"/>
      <c r="I21" s="66"/>
    </row>
    <row r="22" spans="1:9" ht="18.75" customHeight="1">
      <c r="A22" s="37" t="s">
        <v>17</v>
      </c>
      <c r="B22" s="72"/>
      <c r="C22" s="39"/>
      <c r="D22" s="39"/>
      <c r="E22" s="32">
        <f>D22-C22</f>
        <v>0</v>
      </c>
      <c r="F22" s="28" t="e">
        <f>((D22-C22)/1000)/(0.75/B22)</f>
        <v>#DIV/0!</v>
      </c>
      <c r="G22" s="30" t="s">
        <v>15</v>
      </c>
      <c r="H22" s="70"/>
      <c r="I22" s="66"/>
    </row>
    <row r="23" spans="1:9" ht="18.75" customHeight="1">
      <c r="A23" s="67"/>
      <c r="B23" s="73"/>
      <c r="C23" s="73"/>
      <c r="D23" s="73"/>
      <c r="E23" s="67"/>
      <c r="F23" s="69"/>
      <c r="G23" s="26" t="s">
        <v>16</v>
      </c>
      <c r="H23" s="68"/>
      <c r="I23" s="67"/>
    </row>
    <row r="24" spans="1:9" ht="15.75" customHeight="1">
      <c r="A24" s="34" t="s">
        <v>21</v>
      </c>
      <c r="B24" s="42"/>
      <c r="C24" s="42"/>
      <c r="D24" s="42"/>
      <c r="E24" s="43"/>
      <c r="F24" s="17" t="s">
        <v>6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5" t="s">
        <v>12</v>
      </c>
      <c r="G25" s="50"/>
      <c r="H25" s="51"/>
      <c r="I25" s="5" t="s">
        <v>23</v>
      </c>
    </row>
    <row r="26" spans="1:9" ht="18.75" customHeight="1">
      <c r="A26" s="37" t="s">
        <v>14</v>
      </c>
      <c r="B26" s="72"/>
      <c r="C26" s="39"/>
      <c r="D26" s="39"/>
      <c r="E26" s="32">
        <f>D26-C26</f>
        <v>0</v>
      </c>
      <c r="F26" s="28" t="e">
        <f>((D26-C26)/1000)/(15/B26)</f>
        <v>#DIV/0!</v>
      </c>
      <c r="G26" s="30" t="s">
        <v>15</v>
      </c>
      <c r="H26" s="70"/>
      <c r="I26" s="23" t="e">
        <f>ABS(E26-E28)/AVERAGE(E26,E28)</f>
        <v>#DIV/0!</v>
      </c>
    </row>
    <row r="27" spans="1:9" ht="18.75" customHeight="1">
      <c r="A27" s="67"/>
      <c r="B27" s="73"/>
      <c r="C27" s="73"/>
      <c r="D27" s="73"/>
      <c r="E27" s="67"/>
      <c r="F27" s="69"/>
      <c r="G27" s="26" t="s">
        <v>16</v>
      </c>
      <c r="H27" s="68"/>
      <c r="I27" s="66"/>
    </row>
    <row r="28" spans="1:9" ht="18.75" customHeight="1">
      <c r="A28" s="37" t="s">
        <v>17</v>
      </c>
      <c r="B28" s="72"/>
      <c r="C28" s="39"/>
      <c r="D28" s="39"/>
      <c r="E28" s="32">
        <f>D28-C28</f>
        <v>0</v>
      </c>
      <c r="F28" s="28" t="e">
        <f>((D28-C28)/1000)/(15/B28)</f>
        <v>#DIV/0!</v>
      </c>
      <c r="G28" s="30" t="s">
        <v>15</v>
      </c>
      <c r="H28" s="70"/>
      <c r="I28" s="66"/>
    </row>
    <row r="29" spans="1:9" ht="18.75" customHeight="1">
      <c r="A29" s="67"/>
      <c r="B29" s="73"/>
      <c r="C29" s="73"/>
      <c r="D29" s="73"/>
      <c r="E29" s="67"/>
      <c r="F29" s="69"/>
      <c r="G29" s="26" t="s">
        <v>16</v>
      </c>
      <c r="H29" s="68"/>
      <c r="I29" s="67"/>
    </row>
    <row r="30" spans="1:9" ht="15.75" customHeight="1">
      <c r="A30" s="58" t="s">
        <v>27</v>
      </c>
      <c r="B30" s="50"/>
      <c r="C30" s="50"/>
      <c r="D30" s="51"/>
      <c r="E30" s="74"/>
      <c r="F30" s="50"/>
      <c r="G30" s="50"/>
      <c r="H30" s="50"/>
      <c r="I30" s="51"/>
    </row>
    <row r="31" spans="1:9" ht="15.75" customHeight="1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>
      <c r="A32" s="61" t="s">
        <v>28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2024-05-27T01:10:16Z</dcterms:modified>
</cp:coreProperties>
</file>