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GERHADT\"/>
    </mc:Choice>
  </mc:AlternateContent>
  <xr:revisionPtr revIDLastSave="0" documentId="13_ncr:1_{049C5A84-4AC4-4DB6-B173-6519D2DCC787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E21" i="4" l="1"/>
  <c r="E20" i="4"/>
  <c r="E19" i="4"/>
  <c r="E18" i="4"/>
  <c r="E17" i="4"/>
  <c r="K16" i="4"/>
  <c r="E16" i="4"/>
  <c r="K15" i="4"/>
  <c r="E15" i="4"/>
  <c r="K14" i="4"/>
  <c r="E14" i="4"/>
  <c r="K13" i="4"/>
  <c r="E13" i="4"/>
  <c r="K12" i="4"/>
  <c r="E12" i="4"/>
  <c r="K11" i="4"/>
  <c r="E11" i="4"/>
  <c r="K10" i="4"/>
  <c r="E10" i="4"/>
  <c r="K9" i="4"/>
  <c r="E9" i="4"/>
  <c r="K8" i="4"/>
  <c r="E8" i="4"/>
  <c r="K7" i="4"/>
  <c r="E7" i="4"/>
  <c r="K6" i="4"/>
  <c r="E6" i="4"/>
  <c r="K5" i="4"/>
  <c r="E5" i="4"/>
  <c r="K4" i="4"/>
  <c r="E4" i="4"/>
  <c r="K3" i="4"/>
  <c r="E3" i="4"/>
  <c r="K2" i="4"/>
  <c r="E2" i="4"/>
  <c r="F15" i="5" l="1"/>
  <c r="H12" i="5"/>
  <c r="G9" i="3" l="1"/>
  <c r="G8" i="3"/>
  <c r="G7" i="3"/>
  <c r="H15" i="5" l="1"/>
  <c r="H14" i="5"/>
  <c r="F14" i="5"/>
  <c r="H13" i="5"/>
  <c r="F13" i="5"/>
  <c r="F12" i="5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<sst xmlns="http://schemas.openxmlformats.org/spreadsheetml/2006/main" count="135" uniqueCount="81">
  <si>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</si>
  <si>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</si>
  <si>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</si>
  <si>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</si>
  <si>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</si>
  <si>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</si>
  <si>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</si>
  <si>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</si>
  <si>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</si>
  <si>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</si>
  <si>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</si>
  <si>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</si>
  <si>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</si>
  <si>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</si>
  <si>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</si>
  <si>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</si>
  <si>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</si>
  <si>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</si>
  <si>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</si>
  <si>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</si>
  <si>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</si>
  <si>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</si>
  <si>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</si>
  <si>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</si>
  <si>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</si>
  <si>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</si>
  <si>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</si>
  <si>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</si>
  <si>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</si>
  <si>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</si>
  <si>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</si>
  <si>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</si>
  <si>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</si>
  <si>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</si>
  <si>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</si>
  <si>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</si>
  <si>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</si>
  <si>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</si>
  <si>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</si>
  <si>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</si>
  <si>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</si>
  <si>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</si>
  <si>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</si>
  <si>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</si>
  <si>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</si>
  <si>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</si>
  <si>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</si>
  <si>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</si>
  <si>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</si>
  <si>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t xml:space="preserve">NURAIN    NORDIYANA </t>
  </si>
  <si>
    <t>SERBUK</t>
  </si>
  <si>
    <t>NO SAMPEL</t>
  </si>
  <si>
    <t>BERAT BERSIH</t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</si>
  <si>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</si>
  <si>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</si>
  <si>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</si>
  <si>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</si>
  <si>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</si>
  <si>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</si>
  <si>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</si>
  <si>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</si>
  <si>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T1  /  T4    </t>
    </r>
  </si>
  <si>
    <r>
      <rPr>
        <sz val="9"/>
        <rFont val="Segoe UI Symbol"/>
        <family val="2"/>
      </rPr>
      <t>☑</t>
    </r>
    <r>
      <rPr>
        <b/>
        <sz val="11"/>
        <rFont val="Times New Roman"/>
        <family val="1"/>
      </rPr>
      <t xml:space="preserve"> KAEDAH F:</t>
    </r>
    <r>
      <rPr>
        <sz val="11"/>
        <rFont val="Times New Roman"/>
        <family val="1"/>
      </rPr>
      <t xml:space="preserve"> Gerhardt Trace Metal Digestor  </t>
    </r>
  </si>
  <si>
    <t>PIL KERAS</t>
  </si>
  <si>
    <t>BERAT SAMPEL</t>
  </si>
  <si>
    <t>RB GH A 280524</t>
  </si>
  <si>
    <t>RB GH B 280524</t>
  </si>
  <si>
    <t>IQC LIQ BLK 280524</t>
  </si>
  <si>
    <t>IQC LIQ A 280524</t>
  </si>
  <si>
    <t>IQC LIQ B 280524</t>
  </si>
  <si>
    <t>IQC PIL BLK 280524</t>
  </si>
  <si>
    <t>IQC PIL A 280524</t>
  </si>
  <si>
    <t>IQC PIL B 280524</t>
  </si>
  <si>
    <t>IQC SCAP BLK 280524</t>
  </si>
  <si>
    <t>IQC SCAP A 280524</t>
  </si>
  <si>
    <t>IQCSCAP B 280524</t>
  </si>
  <si>
    <t>NORDIYANA</t>
  </si>
  <si>
    <t xml:space="preserve">        IQBAL          29/07/2024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</si>
  <si>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A &amp; B 290724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</si>
  <si>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 xml:space="preserve">   290724  </t>
    </r>
  </si>
  <si>
    <t xml:space="preserve">                      IQC PIL 290724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</si>
</sst>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0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9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65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1" fillId="0" borderId="29" xfId="0" applyFont="1" applyBorder="1" applyAlignment="1">
      <alignment horizontal="center" vertical="center" wrapText="1"/>
    </xf>
    <xf numFmtId="167" fontId="10" fillId="0" borderId="29" xfId="0" applyNumberFormat="1" applyFont="1" applyBorder="1" applyAlignment="1">
      <alignment horizontal="center" vertical="center"/>
    </xf>
    <xf numFmtId="167" fontId="0" fillId="0" borderId="2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9" xfId="0" applyFont="1" applyFill="1" applyBorder="1" applyAlignment="1">
      <alignment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0" fontId="18" fillId="0" borderId="26" xfId="0" applyFont="1" applyBorder="1" applyAlignment="1">
      <alignment horizontal="left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2" fillId="2" borderId="9" xfId="0" applyNumberFormat="1" applyFont="1" applyFill="1" applyBorder="1" applyAlignment="1">
      <alignment horizontal="center" vertical="center" wrapText="1"/>
    </xf>
    <xf numFmtId="167" fontId="2" fillId="2" borderId="10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167" fontId="12" fillId="0" borderId="27" xfId="0" applyNumberFormat="1" applyFont="1" applyBorder="1" applyAlignment="1">
      <alignment horizontal="center" vertical="center" wrapText="1"/>
    </xf>
    <xf numFmtId="167" fontId="12" fillId="0" borderId="28" xfId="0" applyNumberFormat="1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4" y="897172"/>
              <a:ext cx="1840543" cy="346787"/>
              <a:chOff x="5019302" y="923328"/>
              <a:chExt cx="2078181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1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647699</xdr:colOff>
      <xdr:row>16</xdr:row>
      <xdr:rowOff>47625</xdr:rowOff>
    </xdr:from>
    <xdr:to>
      <xdr:col>8</xdr:col>
      <xdr:colOff>133349</xdr:colOff>
      <xdr:row>16</xdr:row>
      <xdr:rowOff>219075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5524499" y="4772025"/>
          <a:ext cx="161925" cy="1714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200025</xdr:colOff>
      <xdr:row>21</xdr:row>
      <xdr:rowOff>38101</xdr:rowOff>
    </xdr:from>
    <xdr:to>
      <xdr:col>5</xdr:col>
      <xdr:colOff>76200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71800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285750</xdr:colOff>
      <xdr:row>26</xdr:row>
      <xdr:rowOff>257175</xdr:rowOff>
    </xdr:from>
    <xdr:to>
      <xdr:col>8</xdr:col>
      <xdr:colOff>476250</xdr:colOff>
      <xdr:row>26</xdr:row>
      <xdr:rowOff>495300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838825" y="790575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G21" sqref="G21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10"/>
    </row>
    <row r="2" spans="1:8" ht="18.95" customHeight="1" x14ac:dyDescent="0.2">
      <c r="A2" s="111" t="s">
        <v>1</v>
      </c>
      <c r="B2" s="112"/>
      <c r="C2" s="113"/>
      <c r="D2" s="114"/>
      <c r="E2" s="114"/>
      <c r="F2" s="114"/>
      <c r="G2" s="114"/>
      <c r="H2" s="115"/>
    </row>
    <row r="3" spans="1:8" ht="24" customHeight="1" x14ac:dyDescent="0.2">
      <c r="A3" s="116" t="s">
        <v>2</v>
      </c>
      <c r="B3" s="117"/>
      <c r="C3" s="118"/>
      <c r="D3" s="119" t="s">
        <v>50</v>
      </c>
      <c r="E3" s="120"/>
      <c r="F3" s="120"/>
      <c r="G3" s="120"/>
      <c r="H3" s="121"/>
    </row>
    <row r="4" spans="1:8" ht="19.899999999999999" customHeight="1" x14ac:dyDescent="0.2">
      <c r="A4" s="56" t="s">
        <v>54</v>
      </c>
      <c r="B4" s="57"/>
      <c r="C4" s="57"/>
      <c r="D4" s="57"/>
      <c r="E4" s="57"/>
      <c r="F4" s="106" t="s">
        <v>44</v>
      </c>
      <c r="G4" s="106"/>
      <c r="H4" s="107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5" t="s">
        <v>55</v>
      </c>
      <c r="H5" s="126"/>
    </row>
    <row r="6" spans="1:8" ht="25.5" customHeight="1" x14ac:dyDescent="0.2">
      <c r="A6" s="73" t="s">
        <v>3</v>
      </c>
      <c r="B6" s="74"/>
      <c r="C6" s="74"/>
      <c r="D6" s="74"/>
      <c r="E6" s="75"/>
      <c r="F6" s="3" t="s">
        <v>10</v>
      </c>
      <c r="G6" s="60" t="s">
        <v>11</v>
      </c>
      <c r="H6" s="122"/>
    </row>
    <row r="7" spans="1:8" ht="21" customHeight="1" x14ac:dyDescent="0.2">
      <c r="A7" s="69" t="s">
        <v>4</v>
      </c>
      <c r="B7" s="70"/>
      <c r="C7" s="76"/>
      <c r="D7" s="77"/>
      <c r="E7" s="78"/>
      <c r="F7" s="30">
        <v>0.501</v>
      </c>
      <c r="G7" s="123">
        <f>61.95-11.812</f>
        <v>50.138000000000005</v>
      </c>
      <c r="H7" s="124"/>
    </row>
    <row r="8" spans="1:8" ht="21" customHeight="1" x14ac:dyDescent="0.2">
      <c r="A8" s="69" t="s">
        <v>5</v>
      </c>
      <c r="B8" s="70"/>
      <c r="C8" s="79" t="s">
        <v>48</v>
      </c>
      <c r="D8" s="80"/>
      <c r="E8" s="81"/>
      <c r="F8" s="30">
        <v>0.502</v>
      </c>
      <c r="G8" s="123">
        <f>61.903-11.782</f>
        <v>50.120999999999995</v>
      </c>
      <c r="H8" s="124"/>
    </row>
    <row r="9" spans="1:8" ht="20.100000000000001" customHeight="1" x14ac:dyDescent="0.2">
      <c r="A9" s="69" t="s">
        <v>6</v>
      </c>
      <c r="B9" s="70"/>
      <c r="C9" s="76"/>
      <c r="D9" s="77"/>
      <c r="E9" s="78"/>
      <c r="F9" s="30">
        <v>0.502</v>
      </c>
      <c r="G9" s="123">
        <f>61.97-11.786</f>
        <v>50.183999999999997</v>
      </c>
      <c r="H9" s="124"/>
    </row>
    <row r="10" spans="1:8" ht="48.75" customHeight="1" x14ac:dyDescent="0.2">
      <c r="A10" s="71"/>
      <c r="B10" s="50" t="s">
        <v>7</v>
      </c>
      <c r="C10" s="51"/>
      <c r="D10" s="51"/>
      <c r="E10" s="52"/>
      <c r="F10" s="60" t="s">
        <v>47</v>
      </c>
      <c r="G10" s="61"/>
      <c r="H10" s="62"/>
    </row>
    <row r="11" spans="1:8" ht="20.25" customHeight="1" x14ac:dyDescent="0.2">
      <c r="A11" s="72"/>
      <c r="B11" s="53"/>
      <c r="C11" s="54"/>
      <c r="D11" s="54"/>
      <c r="E11" s="55"/>
      <c r="F11" s="7" t="s">
        <v>5</v>
      </c>
      <c r="G11" s="60" t="s">
        <v>20</v>
      </c>
      <c r="H11" s="122"/>
    </row>
    <row r="12" spans="1:8" ht="21.75" customHeight="1" x14ac:dyDescent="0.2">
      <c r="A12" s="8" t="s">
        <v>12</v>
      </c>
      <c r="B12" s="63">
        <v>2.5</v>
      </c>
      <c r="C12" s="64"/>
      <c r="D12" s="64"/>
      <c r="E12" s="65"/>
      <c r="F12" s="6">
        <f>B12/F8</f>
        <v>4.9800796812749004</v>
      </c>
      <c r="G12" s="127">
        <f>B12/F9</f>
        <v>4.9800796812749004</v>
      </c>
      <c r="H12" s="128"/>
    </row>
    <row r="13" spans="1:8" ht="21.95" customHeight="1" x14ac:dyDescent="0.2">
      <c r="A13" s="8" t="s">
        <v>13</v>
      </c>
      <c r="B13" s="47">
        <v>0.25</v>
      </c>
      <c r="C13" s="48"/>
      <c r="D13" s="48"/>
      <c r="E13" s="49"/>
      <c r="F13" s="6">
        <f>B13/F8</f>
        <v>0.49800796812749004</v>
      </c>
      <c r="G13" s="127">
        <f>B13/F9</f>
        <v>0.49800796812749004</v>
      </c>
      <c r="H13" s="128"/>
    </row>
    <row r="14" spans="1:8" ht="21.95" customHeight="1" x14ac:dyDescent="0.2">
      <c r="A14" s="8" t="s">
        <v>14</v>
      </c>
      <c r="B14" s="66">
        <v>5</v>
      </c>
      <c r="C14" s="67"/>
      <c r="D14" s="67"/>
      <c r="E14" s="68"/>
      <c r="F14" s="6">
        <f>B14/F8</f>
        <v>9.9601593625498008</v>
      </c>
      <c r="G14" s="127">
        <f>B14/F9</f>
        <v>9.9601593625498008</v>
      </c>
      <c r="H14" s="128"/>
    </row>
    <row r="15" spans="1:8" ht="21.95" customHeight="1" x14ac:dyDescent="0.2">
      <c r="A15" s="8" t="s">
        <v>15</v>
      </c>
      <c r="B15" s="47">
        <v>0.15</v>
      </c>
      <c r="C15" s="48"/>
      <c r="D15" s="48"/>
      <c r="E15" s="49"/>
      <c r="F15" s="6">
        <f>B15/F8</f>
        <v>0.29880478087649404</v>
      </c>
      <c r="G15" s="127">
        <f>B15/F9</f>
        <v>0.29880478087649404</v>
      </c>
      <c r="H15" s="128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91" t="s">
        <v>37</v>
      </c>
      <c r="B17" s="92"/>
      <c r="C17" s="92"/>
      <c r="D17" s="92"/>
      <c r="E17" s="58" t="s">
        <v>33</v>
      </c>
      <c r="F17" s="59"/>
      <c r="G17" s="21" t="s">
        <v>34</v>
      </c>
      <c r="H17" s="22" t="s">
        <v>35</v>
      </c>
    </row>
    <row r="18" spans="1:8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23"/>
      <c r="H18" s="24"/>
    </row>
    <row r="19" spans="1:8" ht="18.75" customHeight="1" x14ac:dyDescent="0.25">
      <c r="A19" s="93" t="s">
        <v>39</v>
      </c>
      <c r="B19" s="94"/>
      <c r="C19" s="94"/>
      <c r="D19" s="94"/>
      <c r="E19" s="41" t="s">
        <v>61</v>
      </c>
      <c r="F19" s="41"/>
      <c r="G19" s="23"/>
      <c r="H19" s="24"/>
    </row>
    <row r="20" spans="1:8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23"/>
      <c r="H20" s="24"/>
    </row>
    <row r="21" spans="1:8" ht="18.75" customHeight="1" x14ac:dyDescent="0.25">
      <c r="A21" s="93" t="s">
        <v>41</v>
      </c>
      <c r="B21" s="94"/>
      <c r="C21" s="94"/>
      <c r="D21" s="94"/>
      <c r="E21" s="41"/>
      <c r="F21" s="41"/>
      <c r="G21" s="23"/>
      <c r="H21" s="24"/>
    </row>
    <row r="22" spans="1:8" ht="18.75" customHeight="1" x14ac:dyDescent="0.25">
      <c r="A22" s="45" t="s">
        <v>42</v>
      </c>
      <c r="B22" s="46"/>
      <c r="C22" s="46"/>
      <c r="D22" s="46"/>
      <c r="E22" s="42" t="s">
        <v>36</v>
      </c>
      <c r="F22" s="43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4" t="s">
        <v>21</v>
      </c>
      <c r="B26" s="85"/>
      <c r="C26" s="85"/>
      <c r="D26" s="44" t="s">
        <v>17</v>
      </c>
      <c r="E26" s="44"/>
      <c r="F26" s="19" t="s">
        <v>31</v>
      </c>
      <c r="G26" s="44" t="s">
        <v>17</v>
      </c>
      <c r="H26" s="97"/>
    </row>
    <row r="27" spans="1:8" ht="60.75" customHeight="1" x14ac:dyDescent="0.2">
      <c r="A27" s="86" t="s">
        <v>22</v>
      </c>
      <c r="B27" s="87"/>
      <c r="C27" s="87"/>
      <c r="D27" s="105" t="s">
        <v>17</v>
      </c>
      <c r="E27" s="105"/>
      <c r="F27" s="20" t="s">
        <v>18</v>
      </c>
      <c r="G27" s="95" t="s">
        <v>43</v>
      </c>
      <c r="H27" s="96"/>
    </row>
    <row r="28" spans="1:8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90"/>
    </row>
    <row r="29" spans="1:8" ht="18" customHeight="1" x14ac:dyDescent="0.2">
      <c r="A29" s="82" t="s">
        <v>49</v>
      </c>
      <c r="B29" s="83"/>
      <c r="C29" s="83"/>
      <c r="D29" s="103">
        <v>45386</v>
      </c>
      <c r="E29" s="104"/>
      <c r="F29" s="4"/>
      <c r="G29" s="101"/>
      <c r="H29" s="102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zoomScaleNormal="100" workbookViewId="0">
      <selection activeCell="F7" sqref="F7:G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8" t="s">
        <v>0</v>
      </c>
      <c r="B1" s="109"/>
      <c r="C1" s="109"/>
      <c r="D1" s="109"/>
      <c r="E1" s="109"/>
      <c r="F1" s="109"/>
      <c r="G1" s="109"/>
      <c r="H1" s="109"/>
      <c r="I1" s="110"/>
    </row>
    <row r="2" spans="1:9" ht="18.95" customHeight="1" x14ac:dyDescent="0.2">
      <c r="A2" s="111" t="s">
        <v>1</v>
      </c>
      <c r="B2" s="112"/>
      <c r="C2" s="113"/>
      <c r="D2" s="149">
        <v>2024070033</v>
      </c>
      <c r="E2" s="149"/>
      <c r="F2" s="149"/>
      <c r="G2" s="149"/>
      <c r="H2" s="149"/>
      <c r="I2" s="150"/>
    </row>
    <row r="3" spans="1:9" ht="24" customHeight="1" x14ac:dyDescent="0.2">
      <c r="A3" s="116" t="s">
        <v>2</v>
      </c>
      <c r="B3" s="117"/>
      <c r="C3" s="118"/>
      <c r="D3" s="151" t="s">
        <v>63</v>
      </c>
      <c r="E3" s="152"/>
      <c r="F3" s="152"/>
      <c r="G3" s="152"/>
      <c r="H3" s="152"/>
      <c r="I3" s="153"/>
    </row>
    <row r="4" spans="1:9" ht="19.899999999999999" customHeight="1" x14ac:dyDescent="0.2">
      <c r="A4" s="40" t="s">
        <v>78</v>
      </c>
      <c r="B4" s="34"/>
      <c r="C4" s="34"/>
      <c r="D4" s="34"/>
      <c r="E4" s="34"/>
      <c r="F4" s="34"/>
      <c r="G4" s="106" t="s">
        <v>60</v>
      </c>
      <c r="H4" s="106"/>
      <c r="I4" s="107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7"/>
      <c r="G5" s="147"/>
      <c r="H5" s="125" t="s">
        <v>79</v>
      </c>
      <c r="I5" s="126"/>
    </row>
    <row r="6" spans="1:9" ht="25.5" customHeight="1" x14ac:dyDescent="0.2">
      <c r="A6" s="73" t="s">
        <v>3</v>
      </c>
      <c r="B6" s="74"/>
      <c r="C6" s="74"/>
      <c r="D6" s="74"/>
      <c r="E6" s="75"/>
      <c r="F6" s="143" t="s">
        <v>10</v>
      </c>
      <c r="G6" s="148"/>
      <c r="H6" s="143" t="s">
        <v>11</v>
      </c>
      <c r="I6" s="144"/>
    </row>
    <row r="7" spans="1:9" ht="21" customHeight="1" x14ac:dyDescent="0.2">
      <c r="A7" s="69" t="s">
        <v>4</v>
      </c>
      <c r="B7" s="70"/>
      <c r="C7" s="145"/>
      <c r="D7" s="146"/>
      <c r="E7" s="146"/>
      <c r="F7" s="142">
        <v>1.504</v>
      </c>
      <c r="G7" s="142"/>
      <c r="H7" s="138">
        <v>100.227</v>
      </c>
      <c r="I7" s="139"/>
    </row>
    <row r="8" spans="1:9" ht="21" customHeight="1" x14ac:dyDescent="0.2">
      <c r="A8" s="69" t="s">
        <v>5</v>
      </c>
      <c r="B8" s="70"/>
      <c r="C8" s="136" t="s">
        <v>80</v>
      </c>
      <c r="D8" s="136"/>
      <c r="E8" s="137"/>
      <c r="F8" s="142">
        <v>1.512</v>
      </c>
      <c r="G8" s="142"/>
      <c r="H8" s="138">
        <v>100.06100000000001</v>
      </c>
      <c r="I8" s="139"/>
    </row>
    <row r="9" spans="1:9" ht="20.100000000000001" customHeight="1" x14ac:dyDescent="0.2">
      <c r="A9" s="69" t="s">
        <v>6</v>
      </c>
      <c r="B9" s="70"/>
      <c r="C9" s="140"/>
      <c r="D9" s="141"/>
      <c r="E9" s="141"/>
      <c r="F9" s="142">
        <v>1.5109999999999999</v>
      </c>
      <c r="G9" s="142"/>
      <c r="H9" s="138">
        <v>100.129</v>
      </c>
      <c r="I9" s="139"/>
    </row>
    <row r="10" spans="1:9" ht="48.75" customHeight="1" x14ac:dyDescent="0.2">
      <c r="A10" s="71"/>
      <c r="B10" s="50" t="s">
        <v>45</v>
      </c>
      <c r="C10" s="51"/>
      <c r="D10" s="51"/>
      <c r="E10" s="132"/>
      <c r="F10" s="135" t="s">
        <v>46</v>
      </c>
      <c r="G10" s="135"/>
      <c r="H10" s="135"/>
      <c r="I10" s="135"/>
    </row>
    <row r="11" spans="1:9" ht="21" customHeight="1" x14ac:dyDescent="0.2">
      <c r="A11" s="72"/>
      <c r="B11" s="53"/>
      <c r="C11" s="54"/>
      <c r="D11" s="54"/>
      <c r="E11" s="55"/>
      <c r="F11" s="53" t="s">
        <v>5</v>
      </c>
      <c r="G11" s="55"/>
      <c r="H11" s="133" t="s">
        <v>20</v>
      </c>
      <c r="I11" s="134"/>
    </row>
    <row r="12" spans="1:9" ht="21.75" customHeight="1" x14ac:dyDescent="0.2">
      <c r="A12" s="8" t="s">
        <v>12</v>
      </c>
      <c r="B12" s="63">
        <v>7.5</v>
      </c>
      <c r="C12" s="64"/>
      <c r="D12" s="64"/>
      <c r="E12" s="65"/>
      <c r="F12" s="127">
        <f>B12/F8</f>
        <v>4.9603174603174605</v>
      </c>
      <c r="G12" s="131"/>
      <c r="H12" s="127">
        <f>B12/F9</f>
        <v>4.9636002647253479</v>
      </c>
      <c r="I12" s="128"/>
    </row>
    <row r="13" spans="1:9" ht="21.95" customHeight="1" x14ac:dyDescent="0.2">
      <c r="A13" s="8" t="s">
        <v>13</v>
      </c>
      <c r="B13" s="47">
        <v>0.75</v>
      </c>
      <c r="C13" s="48"/>
      <c r="D13" s="48"/>
      <c r="E13" s="49"/>
      <c r="F13" s="127">
        <f>B13/F8</f>
        <v>0.49603174603174605</v>
      </c>
      <c r="G13" s="131"/>
      <c r="H13" s="127">
        <f>B13/F9</f>
        <v>0.4963600264725348</v>
      </c>
      <c r="I13" s="128"/>
    </row>
    <row r="14" spans="1:9" ht="21.95" customHeight="1" x14ac:dyDescent="0.2">
      <c r="A14" s="8" t="s">
        <v>14</v>
      </c>
      <c r="B14" s="66">
        <v>15</v>
      </c>
      <c r="C14" s="67"/>
      <c r="D14" s="67"/>
      <c r="E14" s="68"/>
      <c r="F14" s="127">
        <f>B14/F8</f>
        <v>9.9206349206349209</v>
      </c>
      <c r="G14" s="131"/>
      <c r="H14" s="127">
        <f>B14/F9</f>
        <v>9.9272005294506958</v>
      </c>
      <c r="I14" s="128"/>
    </row>
    <row r="15" spans="1:9" ht="21.95" customHeight="1" x14ac:dyDescent="0.2">
      <c r="A15" s="8" t="s">
        <v>15</v>
      </c>
      <c r="B15" s="47">
        <v>0.45</v>
      </c>
      <c r="C15" s="48"/>
      <c r="D15" s="48"/>
      <c r="E15" s="49"/>
      <c r="F15" s="127">
        <f>B15/F8</f>
        <v>0.29761904761904762</v>
      </c>
      <c r="G15" s="131"/>
      <c r="H15" s="127">
        <f>B15/F9</f>
        <v>0.29781601588352086</v>
      </c>
      <c r="I15" s="128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91" t="s">
        <v>37</v>
      </c>
      <c r="B17" s="92"/>
      <c r="C17" s="92"/>
      <c r="D17" s="92"/>
      <c r="E17" s="58" t="s">
        <v>33</v>
      </c>
      <c r="F17" s="58"/>
      <c r="G17" s="58"/>
      <c r="H17" s="21" t="s">
        <v>34</v>
      </c>
      <c r="I17" s="22" t="s">
        <v>35</v>
      </c>
    </row>
    <row r="18" spans="1:9" ht="18.75" customHeight="1" x14ac:dyDescent="0.25">
      <c r="A18" s="93" t="s">
        <v>38</v>
      </c>
      <c r="B18" s="94"/>
      <c r="C18" s="94"/>
      <c r="D18" s="94"/>
      <c r="E18" s="41" t="s">
        <v>33</v>
      </c>
      <c r="F18" s="41"/>
      <c r="G18" s="41"/>
      <c r="H18" s="23"/>
      <c r="I18" s="24"/>
    </row>
    <row r="19" spans="1:9" ht="18.75" customHeight="1" x14ac:dyDescent="0.25">
      <c r="A19" s="93" t="s">
        <v>39</v>
      </c>
      <c r="B19" s="94"/>
      <c r="C19" s="94"/>
      <c r="D19" s="94"/>
      <c r="E19" s="41" t="s">
        <v>33</v>
      </c>
      <c r="F19" s="41"/>
      <c r="G19" s="41"/>
      <c r="H19" s="23"/>
      <c r="I19" s="24"/>
    </row>
    <row r="20" spans="1:9" ht="18.75" customHeight="1" x14ac:dyDescent="0.25">
      <c r="A20" s="93" t="s">
        <v>40</v>
      </c>
      <c r="B20" s="94"/>
      <c r="C20" s="94"/>
      <c r="D20" s="94"/>
      <c r="E20" s="41" t="s">
        <v>33</v>
      </c>
      <c r="F20" s="41"/>
      <c r="G20" s="41"/>
      <c r="H20" s="23"/>
      <c r="I20" s="24"/>
    </row>
    <row r="21" spans="1:9" ht="18.75" customHeight="1" x14ac:dyDescent="0.25">
      <c r="A21" s="93" t="s">
        <v>41</v>
      </c>
      <c r="B21" s="94"/>
      <c r="C21" s="94"/>
      <c r="D21" s="94"/>
      <c r="E21" s="41"/>
      <c r="F21" s="41"/>
      <c r="G21" s="41"/>
      <c r="H21" s="23"/>
      <c r="I21" s="24"/>
    </row>
    <row r="22" spans="1:9" ht="18.75" customHeight="1" x14ac:dyDescent="0.25">
      <c r="A22" s="130" t="s">
        <v>62</v>
      </c>
      <c r="B22" s="46"/>
      <c r="C22" s="46"/>
      <c r="D22" s="46"/>
      <c r="E22" s="42" t="s">
        <v>53</v>
      </c>
      <c r="F22" s="42"/>
      <c r="G22" s="42"/>
      <c r="H22" s="25"/>
      <c r="I22" s="26"/>
    </row>
    <row r="23" spans="1:9" ht="15" customHeight="1" x14ac:dyDescent="0.2">
      <c r="A23" s="5" t="s">
        <v>19</v>
      </c>
      <c r="E23" s="154"/>
      <c r="F23" s="154"/>
      <c r="G23" s="154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5" t="s">
        <v>28</v>
      </c>
      <c r="F24" s="155"/>
      <c r="G24" s="155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6" t="s">
        <v>32</v>
      </c>
      <c r="F25" s="156"/>
      <c r="G25" s="156"/>
      <c r="H25" s="18"/>
      <c r="I25" s="17"/>
    </row>
    <row r="26" spans="1:9" ht="60.75" customHeight="1" x14ac:dyDescent="0.2">
      <c r="A26" s="84" t="s">
        <v>21</v>
      </c>
      <c r="B26" s="85"/>
      <c r="C26" s="85"/>
      <c r="D26" s="44" t="s">
        <v>17</v>
      </c>
      <c r="E26" s="44"/>
      <c r="F26" s="157" t="s">
        <v>31</v>
      </c>
      <c r="G26" s="158"/>
      <c r="H26" s="44" t="s">
        <v>17</v>
      </c>
      <c r="I26" s="97"/>
    </row>
    <row r="27" spans="1:9" ht="60.75" customHeight="1" x14ac:dyDescent="0.2">
      <c r="A27" s="86" t="s">
        <v>22</v>
      </c>
      <c r="B27" s="87"/>
      <c r="C27" s="87"/>
      <c r="D27" s="105" t="s">
        <v>17</v>
      </c>
      <c r="E27" s="105"/>
      <c r="F27" s="159" t="s">
        <v>18</v>
      </c>
      <c r="G27" s="160"/>
      <c r="H27" s="163">
        <v>100.01</v>
      </c>
      <c r="I27" s="164"/>
    </row>
    <row r="28" spans="1:9" ht="43.15" customHeight="1" x14ac:dyDescent="0.2">
      <c r="A28" s="98" t="s">
        <v>16</v>
      </c>
      <c r="B28" s="99"/>
      <c r="C28" s="99"/>
      <c r="D28" s="99"/>
      <c r="E28" s="100"/>
      <c r="F28" s="88" t="s">
        <v>9</v>
      </c>
      <c r="G28" s="89"/>
      <c r="H28" s="89"/>
      <c r="I28" s="90"/>
    </row>
    <row r="29" spans="1:9" ht="18" customHeight="1" x14ac:dyDescent="0.2">
      <c r="A29" s="82" t="s">
        <v>76</v>
      </c>
      <c r="B29" s="83"/>
      <c r="C29" s="83"/>
      <c r="D29" s="161" t="s">
        <v>77</v>
      </c>
      <c r="E29" s="162"/>
      <c r="F29" s="129"/>
      <c r="G29" s="103"/>
      <c r="H29" s="101"/>
      <c r="I29" s="102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1"/>
  <sheetViews>
    <sheetView workbookViewId="0">
      <selection activeCell="E12" sqref="E12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11" ht="25.5" x14ac:dyDescent="0.2">
      <c r="A1" s="31" t="s">
        <v>51</v>
      </c>
      <c r="B1" s="36" t="s">
        <v>64</v>
      </c>
      <c r="C1" s="32" t="s">
        <v>23</v>
      </c>
      <c r="D1" s="32" t="s">
        <v>24</v>
      </c>
      <c r="E1" s="32" t="s">
        <v>52</v>
      </c>
      <c r="F1" s="33"/>
      <c r="G1" s="31" t="s">
        <v>51</v>
      </c>
      <c r="H1" s="36" t="s">
        <v>64</v>
      </c>
      <c r="I1" s="32" t="s">
        <v>23</v>
      </c>
      <c r="J1" s="32" t="s">
        <v>24</v>
      </c>
      <c r="K1" s="32" t="s">
        <v>52</v>
      </c>
    </row>
    <row r="2" spans="1:11" x14ac:dyDescent="0.2">
      <c r="A2" s="29" t="s">
        <v>65</v>
      </c>
      <c r="B2" s="37">
        <v>1</v>
      </c>
      <c r="C2" s="9">
        <v>19.353999999999999</v>
      </c>
      <c r="D2" s="9">
        <v>119.369</v>
      </c>
      <c r="E2" s="9">
        <f>D2-C2</f>
        <v>100.015</v>
      </c>
      <c r="G2" s="29" t="s">
        <v>56</v>
      </c>
      <c r="H2" s="37"/>
      <c r="I2" s="9"/>
      <c r="J2" s="9"/>
      <c r="K2" s="9">
        <f>J2-I2</f>
        <v>0</v>
      </c>
    </row>
    <row r="3" spans="1:11" x14ac:dyDescent="0.2">
      <c r="A3" s="29" t="s">
        <v>66</v>
      </c>
      <c r="B3" s="37">
        <v>1</v>
      </c>
      <c r="C3" s="9">
        <v>19.434000000000001</v>
      </c>
      <c r="D3" s="9">
        <v>119.465</v>
      </c>
      <c r="E3" s="9">
        <f t="shared" ref="E3:E21" si="0">D3-C3</f>
        <v>100.03100000000001</v>
      </c>
      <c r="G3" s="29" t="s">
        <v>57</v>
      </c>
      <c r="H3" s="37"/>
      <c r="I3" s="9"/>
      <c r="J3" s="9"/>
      <c r="K3" s="9">
        <f t="shared" ref="K3:K16" si="1">J3-I3</f>
        <v>0</v>
      </c>
    </row>
    <row r="4" spans="1:11" x14ac:dyDescent="0.2">
      <c r="A4" s="29" t="s">
        <v>67</v>
      </c>
      <c r="B4" s="37"/>
      <c r="C4" s="9">
        <v>19.495000000000001</v>
      </c>
      <c r="D4" s="9">
        <v>119.527</v>
      </c>
      <c r="E4" s="9">
        <f t="shared" si="0"/>
        <v>100.032</v>
      </c>
      <c r="G4" s="29" t="s">
        <v>58</v>
      </c>
      <c r="H4" s="37"/>
      <c r="I4" s="9"/>
      <c r="J4" s="9"/>
      <c r="K4" s="9">
        <f t="shared" si="1"/>
        <v>0</v>
      </c>
    </row>
    <row r="5" spans="1:11" x14ac:dyDescent="0.2">
      <c r="A5" s="29" t="s">
        <v>68</v>
      </c>
      <c r="B5" s="37"/>
      <c r="C5" s="9">
        <v>19.488</v>
      </c>
      <c r="D5" s="9">
        <v>119.50700000000001</v>
      </c>
      <c r="E5" s="9">
        <f t="shared" si="0"/>
        <v>100.01900000000001</v>
      </c>
      <c r="G5" s="29" t="s">
        <v>59</v>
      </c>
      <c r="H5" s="37"/>
      <c r="I5" s="9"/>
      <c r="J5" s="9"/>
      <c r="K5" s="9">
        <f t="shared" si="1"/>
        <v>0</v>
      </c>
    </row>
    <row r="6" spans="1:11" x14ac:dyDescent="0.2">
      <c r="A6" s="29" t="s">
        <v>69</v>
      </c>
      <c r="B6" s="37"/>
      <c r="C6" s="9">
        <v>19.388000000000002</v>
      </c>
      <c r="D6" s="9">
        <v>119.527</v>
      </c>
      <c r="E6" s="9">
        <f t="shared" si="0"/>
        <v>100.139</v>
      </c>
      <c r="G6" s="29"/>
      <c r="H6" s="37"/>
      <c r="I6" s="9"/>
      <c r="J6" s="9"/>
      <c r="K6" s="9">
        <f t="shared" si="1"/>
        <v>0</v>
      </c>
    </row>
    <row r="7" spans="1:11" x14ac:dyDescent="0.2">
      <c r="A7" s="29">
        <v>2024050117</v>
      </c>
      <c r="B7" s="37"/>
      <c r="C7" s="9">
        <v>19.428999999999998</v>
      </c>
      <c r="D7" s="9">
        <v>119.462</v>
      </c>
      <c r="E7" s="9">
        <f t="shared" si="0"/>
        <v>100.033</v>
      </c>
      <c r="G7" s="28"/>
      <c r="H7" s="38"/>
      <c r="I7" s="9"/>
      <c r="J7" s="9"/>
      <c r="K7" s="9">
        <f t="shared" si="1"/>
        <v>0</v>
      </c>
    </row>
    <row r="8" spans="1:11" x14ac:dyDescent="0.2">
      <c r="A8" s="29">
        <v>2024050120</v>
      </c>
      <c r="B8" s="37"/>
      <c r="C8" s="9">
        <v>19.375</v>
      </c>
      <c r="D8" s="9">
        <v>119.431</v>
      </c>
      <c r="E8" s="9">
        <f t="shared" si="0"/>
        <v>100.056</v>
      </c>
      <c r="G8" s="28"/>
      <c r="H8" s="38"/>
      <c r="I8" s="9"/>
      <c r="J8" s="9"/>
      <c r="K8" s="9">
        <f t="shared" si="1"/>
        <v>0</v>
      </c>
    </row>
    <row r="9" spans="1:11" x14ac:dyDescent="0.2">
      <c r="A9" s="29" t="s">
        <v>70</v>
      </c>
      <c r="B9" s="37"/>
      <c r="C9" s="9">
        <v>19.442</v>
      </c>
      <c r="D9" s="9">
        <v>119.452</v>
      </c>
      <c r="E9" s="9">
        <f t="shared" si="0"/>
        <v>100.00999999999999</v>
      </c>
      <c r="G9" s="28"/>
      <c r="H9" s="38"/>
      <c r="I9" s="9"/>
      <c r="J9" s="9"/>
      <c r="K9" s="9">
        <f t="shared" si="1"/>
        <v>0</v>
      </c>
    </row>
    <row r="10" spans="1:11" x14ac:dyDescent="0.2">
      <c r="A10" s="29" t="s">
        <v>71</v>
      </c>
      <c r="B10" s="37"/>
      <c r="C10" s="9">
        <v>19.442</v>
      </c>
      <c r="D10" s="9">
        <v>119.48699999999999</v>
      </c>
      <c r="E10" s="9">
        <f t="shared" si="0"/>
        <v>100.04499999999999</v>
      </c>
      <c r="G10" s="28"/>
      <c r="H10" s="38"/>
      <c r="I10" s="9"/>
      <c r="J10" s="9"/>
      <c r="K10" s="9">
        <f t="shared" si="1"/>
        <v>0</v>
      </c>
    </row>
    <row r="11" spans="1:11" x14ac:dyDescent="0.2">
      <c r="A11" s="29" t="s">
        <v>72</v>
      </c>
      <c r="B11" s="37"/>
      <c r="C11" s="9">
        <v>19.491</v>
      </c>
      <c r="D11" s="9">
        <v>119.52200000000001</v>
      </c>
      <c r="E11" s="9">
        <f t="shared" si="0"/>
        <v>100.03100000000001</v>
      </c>
      <c r="G11" s="28"/>
      <c r="H11" s="38"/>
      <c r="I11" s="9"/>
      <c r="J11" s="9"/>
      <c r="K11" s="9">
        <f t="shared" si="1"/>
        <v>0</v>
      </c>
    </row>
    <row r="12" spans="1:11" x14ac:dyDescent="0.2">
      <c r="A12" s="29">
        <v>2024050126</v>
      </c>
      <c r="B12" s="37"/>
      <c r="C12" s="9">
        <v>19.452000000000002</v>
      </c>
      <c r="D12" s="9">
        <v>119.48399999999999</v>
      </c>
      <c r="E12" s="9">
        <f t="shared" si="0"/>
        <v>100.032</v>
      </c>
      <c r="G12" s="28"/>
      <c r="H12" s="38"/>
      <c r="I12" s="9"/>
      <c r="J12" s="9"/>
      <c r="K12" s="9">
        <f t="shared" si="1"/>
        <v>0</v>
      </c>
    </row>
    <row r="13" spans="1:11" x14ac:dyDescent="0.2">
      <c r="A13" s="29">
        <v>2024050127</v>
      </c>
      <c r="B13" s="37"/>
      <c r="C13" s="9">
        <v>19.402000000000001</v>
      </c>
      <c r="D13" s="9">
        <v>119.42400000000001</v>
      </c>
      <c r="E13" s="9">
        <f t="shared" si="0"/>
        <v>100.02200000000001</v>
      </c>
      <c r="G13" s="28"/>
      <c r="H13" s="38"/>
      <c r="I13" s="9"/>
      <c r="J13" s="9"/>
      <c r="K13" s="9">
        <f t="shared" si="1"/>
        <v>0</v>
      </c>
    </row>
    <row r="14" spans="1:11" x14ac:dyDescent="0.2">
      <c r="A14" s="29">
        <v>2024050128</v>
      </c>
      <c r="B14" s="37"/>
      <c r="C14" s="9">
        <v>19.396000000000001</v>
      </c>
      <c r="D14" s="9">
        <v>119.501</v>
      </c>
      <c r="E14" s="9">
        <f t="shared" si="0"/>
        <v>100.105</v>
      </c>
      <c r="G14" s="28"/>
      <c r="H14" s="38"/>
      <c r="I14" s="9"/>
      <c r="J14" s="9"/>
      <c r="K14" s="9">
        <f t="shared" si="1"/>
        <v>0</v>
      </c>
    </row>
    <row r="15" spans="1:11" x14ac:dyDescent="0.2">
      <c r="A15" s="29" t="s">
        <v>73</v>
      </c>
      <c r="B15" s="37"/>
      <c r="C15" s="9">
        <v>19.443000000000001</v>
      </c>
      <c r="D15" s="9">
        <v>119.46599999999999</v>
      </c>
      <c r="E15" s="9">
        <f t="shared" si="0"/>
        <v>100.023</v>
      </c>
      <c r="G15" s="28"/>
      <c r="H15" s="38"/>
      <c r="I15" s="9"/>
      <c r="J15" s="9"/>
      <c r="K15" s="9">
        <f t="shared" si="1"/>
        <v>0</v>
      </c>
    </row>
    <row r="16" spans="1:11" x14ac:dyDescent="0.2">
      <c r="A16" s="29" t="s">
        <v>74</v>
      </c>
      <c r="B16" s="37"/>
      <c r="C16" s="9">
        <v>19.489999999999998</v>
      </c>
      <c r="D16" s="9">
        <v>119.51900000000001</v>
      </c>
      <c r="E16" s="9">
        <f t="shared" si="0"/>
        <v>100.02900000000001</v>
      </c>
      <c r="G16" s="28"/>
      <c r="H16" s="38"/>
      <c r="I16" s="9"/>
      <c r="J16" s="9"/>
      <c r="K16" s="9">
        <f t="shared" si="1"/>
        <v>0</v>
      </c>
    </row>
    <row r="17" spans="1:8" x14ac:dyDescent="0.2">
      <c r="A17" s="29" t="s">
        <v>75</v>
      </c>
      <c r="B17" s="37"/>
      <c r="C17" s="9">
        <v>19.463000000000001</v>
      </c>
      <c r="D17" s="9">
        <v>119.485</v>
      </c>
      <c r="E17" s="9">
        <f t="shared" si="0"/>
        <v>100.02199999999999</v>
      </c>
      <c r="H17" s="39"/>
    </row>
    <row r="18" spans="1:8" x14ac:dyDescent="0.2">
      <c r="A18" s="29">
        <v>2024050131</v>
      </c>
      <c r="B18" s="37"/>
      <c r="C18" s="9">
        <v>19.398</v>
      </c>
      <c r="D18" s="9">
        <v>119.407</v>
      </c>
      <c r="E18" s="9">
        <f t="shared" si="0"/>
        <v>100.009</v>
      </c>
      <c r="H18" s="39"/>
    </row>
    <row r="19" spans="1:8" x14ac:dyDescent="0.2">
      <c r="A19" s="29"/>
      <c r="B19" s="37"/>
      <c r="C19" s="9"/>
      <c r="D19" s="9"/>
      <c r="E19" s="9">
        <f t="shared" si="0"/>
        <v>0</v>
      </c>
      <c r="H19" s="39"/>
    </row>
    <row r="20" spans="1:8" x14ac:dyDescent="0.2">
      <c r="A20" s="29"/>
      <c r="B20" s="37"/>
      <c r="C20" s="9"/>
      <c r="D20" s="9"/>
      <c r="E20" s="9">
        <f t="shared" si="0"/>
        <v>0</v>
      </c>
      <c r="H20" s="39"/>
    </row>
    <row r="21" spans="1:8" x14ac:dyDescent="0.2">
      <c r="A21" s="29"/>
      <c r="B21" s="37"/>
      <c r="C21" s="35"/>
      <c r="D21" s="28"/>
      <c r="E21" s="9">
        <f t="shared" si="0"/>
        <v>0</v>
      </c>
      <c r="H21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2024-08-02T10:10:41Z</cp:lastPrinted>
  <dcterms:created xsi:type="dcterms:W3CDTF">2024-04-02T02:54:16Z</dcterms:created>
  <dcterms:modified xsi:type="dcterms:W3CDTF">2024-08-02T10:10:46Z</dcterms:modified>
</cp:coreProperties>
</file>