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120724\"/>
    </mc:Choice>
  </mc:AlternateContent>
  <xr:revisionPtr revIDLastSave="0" documentId="13_ncr:1_{09967B64-9D88-4311-A30D-5526033BF612}" xr6:coauthVersionLast="36" xr6:coauthVersionMax="36" xr10:uidLastSave="{00000000-0000-0000-0000-000000000000}"/>
  <bookViews>
    <workbookView xWindow="0" yWindow="0" windowWidth="28800" windowHeight="12300" activeTab="1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F28" i="2"/>
  <c r="E28" i="2"/>
  <c r="F26" i="2"/>
  <c r="E26" i="2"/>
  <c r="F16" i="2"/>
  <c r="E16" i="2"/>
  <c r="F14" i="2"/>
  <c r="E14" i="2"/>
  <c r="I26" i="2" l="1"/>
  <c r="I20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<sst xmlns="http://schemas.openxmlformats.org/spreadsheetml/2006/main" count="142" uniqueCount="50">
  <si>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</si>
  <si>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</si>
  <si>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</si>
  <si>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</si>
  <si>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</si>
  <si>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</si>
  <si>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</si>
  <si>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</si>
  <si>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</si>
  <si>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</si>
  <si>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</si>
  <si>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</si>
  <si>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</si>
  <si>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</si>
  <si>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</si>
  <si>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</si>
  <si>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</si>
  <si>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</si>
  <si>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</si>
  <si>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</si>
  <si>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</si>
  <si>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</si>
  <si>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</si>
  <si>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</si>
  <si>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</si>
  <si>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</si>
  <si>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</si>
  <si>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</si>
  <si>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</si>
  <si>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</si>
  <si>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</si>
  <si>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</si>
  <si>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</si>
  <si>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</si>
  <si>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160524</t>
  </si>
  <si>
    <t>IQC POW 060524</t>
  </si>
  <si>
    <t>RB POW 060524</t>
  </si>
  <si>
    <t xml:space="preserve">NURAIN        NORDIYANA       16/05/2024 </t>
  </si>
  <si>
    <t>RB (ppb): 0.141</t>
  </si>
  <si>
    <t>RB (ppb): 0.060</t>
  </si>
  <si>
    <t>RB (ppb): 2.138</t>
  </si>
  <si>
    <t>RB (ppb): 1.497</t>
  </si>
  <si>
    <t>RB GH B 090724</t>
  </si>
  <si>
    <t>120724B</t>
  </si>
  <si>
    <t>IQC OINT 090724</t>
  </si>
  <si>
    <t>RB (ppb):0.332</t>
  </si>
  <si>
    <t>RB (ppb):0.066</t>
  </si>
  <si>
    <t>RB (ppb):0.147</t>
  </si>
  <si>
    <t>RB (ppb):2.368</t>
  </si>
  <si>
    <t xml:space="preserve">NORDIYANA    MAISARAH   12/07/2024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</si>
</sst>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0" borderId="7" xfId="0" applyFont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0" fontId="9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165" fontId="2" fillId="6" borderId="13" xfId="0" applyNumberFormat="1" applyFont="1" applyFill="1" applyBorder="1"/>
    <xf numFmtId="0" fontId="2" fillId="6" borderId="1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view="pageLayout" topLeftCell="A25" zoomScaleNormal="100" workbookViewId="0">
      <selection activeCell="E31" sqref="E31:I32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55" t="s">
        <v>34</v>
      </c>
      <c r="E3" s="56"/>
      <c r="F3" s="56"/>
      <c r="G3" s="56"/>
      <c r="H3" s="56"/>
      <c r="I3" s="57"/>
    </row>
    <row r="4" spans="1:9">
      <c r="A4" s="44" t="s">
        <v>3</v>
      </c>
      <c r="B4" s="42"/>
      <c r="C4" s="43"/>
      <c r="D4" s="41" t="s">
        <v>35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36</v>
      </c>
      <c r="E5" s="42"/>
      <c r="F5" s="42"/>
      <c r="G5" s="42"/>
      <c r="H5" s="42"/>
      <c r="I5" s="43"/>
    </row>
    <row r="6" spans="1:9" ht="14.25" customHeight="1">
      <c r="A6" s="34" t="s">
        <v>5</v>
      </c>
      <c r="B6" s="35"/>
      <c r="C6" s="35"/>
      <c r="D6" s="35"/>
      <c r="E6" s="36"/>
      <c r="F6" s="17" t="s">
        <v>38</v>
      </c>
      <c r="G6" s="18"/>
      <c r="H6" s="19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20" t="s">
        <v>11</v>
      </c>
      <c r="G7" s="21"/>
      <c r="H7" s="22"/>
      <c r="I7" s="5" t="s">
        <v>12</v>
      </c>
    </row>
    <row r="8" spans="1:9" ht="18.75" customHeight="1">
      <c r="A8" s="37" t="s">
        <v>13</v>
      </c>
      <c r="B8" s="39">
        <v>0.503</v>
      </c>
      <c r="C8" s="39">
        <v>60.076999999999998</v>
      </c>
      <c r="D8" s="39">
        <v>4525.1090000000004</v>
      </c>
      <c r="E8" s="32">
        <f>D8-C8</f>
        <v>4465.0320000000002</v>
      </c>
      <c r="F8" s="28">
        <f>((D8-C8)/1000)/(2.5/B8)</f>
        <v>0.89836443840000002</v>
      </c>
      <c r="G8" s="45" t="s">
        <v>33</v>
      </c>
      <c r="H8" s="46"/>
      <c r="I8" s="23">
        <f>ABS(E8-E10)/AVERAGE(E8,E10)</f>
        <v>1.6911216340070975E-2</v>
      </c>
    </row>
    <row r="9" spans="1:9" ht="18.75" customHeight="1">
      <c r="A9" s="38"/>
      <c r="B9" s="40"/>
      <c r="C9" s="40"/>
      <c r="D9" s="40"/>
      <c r="E9" s="33"/>
      <c r="F9" s="29"/>
      <c r="G9" s="47" t="s">
        <v>32</v>
      </c>
      <c r="H9" s="48"/>
      <c r="I9" s="24"/>
    </row>
    <row r="10" spans="1:9" ht="18.75" customHeight="1">
      <c r="A10" s="37" t="s">
        <v>16</v>
      </c>
      <c r="B10" s="39">
        <v>0.502</v>
      </c>
      <c r="C10" s="39">
        <v>60.076999999999998</v>
      </c>
      <c r="D10" s="39">
        <v>4450.2330000000002</v>
      </c>
      <c r="E10" s="32">
        <f>D10-C10</f>
        <v>4390.1559999999999</v>
      </c>
      <c r="F10" s="28">
        <f>((D10-C10)/1000)/(2.5/B10)</f>
        <v>0.88154332480000008</v>
      </c>
      <c r="G10" s="30" t="s">
        <v>14</v>
      </c>
      <c r="H10" s="31"/>
      <c r="I10" s="24"/>
    </row>
    <row r="11" spans="1:9" ht="18.75" customHeight="1">
      <c r="A11" s="38"/>
      <c r="B11" s="40"/>
      <c r="C11" s="40"/>
      <c r="D11" s="40"/>
      <c r="E11" s="33"/>
      <c r="F11" s="29"/>
      <c r="G11" s="26" t="s">
        <v>15</v>
      </c>
      <c r="H11" s="27"/>
      <c r="I11" s="25"/>
    </row>
    <row r="12" spans="1:9" ht="15" customHeight="1">
      <c r="A12" s="34" t="s">
        <v>23</v>
      </c>
      <c r="B12" s="35"/>
      <c r="C12" s="35"/>
      <c r="D12" s="35"/>
      <c r="E12" s="36"/>
      <c r="F12" s="17" t="s">
        <v>39</v>
      </c>
      <c r="G12" s="18"/>
      <c r="H12" s="19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20" t="s">
        <v>11</v>
      </c>
      <c r="G13" s="21"/>
      <c r="H13" s="22"/>
      <c r="I13" s="5" t="s">
        <v>25</v>
      </c>
    </row>
    <row r="14" spans="1:9" ht="18.75" customHeight="1">
      <c r="A14" s="37" t="s">
        <v>13</v>
      </c>
      <c r="B14" s="39">
        <v>0.503</v>
      </c>
      <c r="C14" s="39">
        <v>16.757999999999999</v>
      </c>
      <c r="D14" s="39">
        <v>294.17899999999997</v>
      </c>
      <c r="E14" s="32">
        <f>D14-C14</f>
        <v>277.42099999999999</v>
      </c>
      <c r="F14" s="28">
        <f>((D14-C14)/1000)/(0.15/B14)</f>
        <v>0.93028508666666665</v>
      </c>
      <c r="G14" s="30" t="s">
        <v>14</v>
      </c>
      <c r="H14" s="31"/>
      <c r="I14" s="23">
        <f>ABS(E14-E16)/AVERAGE(E14,E16)</f>
        <v>1.5961515054073935E-2</v>
      </c>
    </row>
    <row r="15" spans="1:9" ht="15.75">
      <c r="A15" s="38"/>
      <c r="B15" s="40"/>
      <c r="C15" s="40"/>
      <c r="D15" s="40"/>
      <c r="E15" s="33"/>
      <c r="F15" s="29"/>
      <c r="G15" s="26" t="s">
        <v>15</v>
      </c>
      <c r="H15" s="27"/>
      <c r="I15" s="24"/>
    </row>
    <row r="16" spans="1:9" ht="18.75" customHeight="1">
      <c r="A16" s="37" t="s">
        <v>16</v>
      </c>
      <c r="B16" s="39">
        <v>0.502</v>
      </c>
      <c r="C16" s="39">
        <v>16.757999999999999</v>
      </c>
      <c r="D16" s="39">
        <v>289.786</v>
      </c>
      <c r="E16" s="32">
        <f>D16-C16</f>
        <v>273.02800000000002</v>
      </c>
      <c r="F16" s="28">
        <f>((D16-C16)/1000)/(0.15/B16)</f>
        <v>0.91373370666666665</v>
      </c>
      <c r="G16" s="30" t="s">
        <v>14</v>
      </c>
      <c r="H16" s="31"/>
      <c r="I16" s="24"/>
    </row>
    <row r="17" spans="1:9" ht="18.75" customHeight="1">
      <c r="A17" s="38"/>
      <c r="B17" s="40"/>
      <c r="C17" s="40"/>
      <c r="D17" s="40"/>
      <c r="E17" s="33"/>
      <c r="F17" s="29"/>
      <c r="G17" s="26" t="s">
        <v>15</v>
      </c>
      <c r="H17" s="27"/>
      <c r="I17" s="25"/>
    </row>
    <row r="18" spans="1:9" ht="15" customHeight="1">
      <c r="A18" s="34" t="s">
        <v>17</v>
      </c>
      <c r="B18" s="35"/>
      <c r="C18" s="35"/>
      <c r="D18" s="35"/>
      <c r="E18" s="36"/>
      <c r="F18" s="17" t="s">
        <v>40</v>
      </c>
      <c r="G18" s="18"/>
      <c r="H18" s="19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20" t="s">
        <v>11</v>
      </c>
      <c r="G19" s="21"/>
      <c r="H19" s="22"/>
      <c r="I19" s="5" t="s">
        <v>19</v>
      </c>
    </row>
    <row r="20" spans="1:9" ht="18.75" customHeight="1">
      <c r="A20" s="37" t="s">
        <v>13</v>
      </c>
      <c r="B20" s="39">
        <v>0.503</v>
      </c>
      <c r="C20" s="39">
        <v>6.5860000000000003</v>
      </c>
      <c r="D20" s="39">
        <v>528.96400000000006</v>
      </c>
      <c r="E20" s="32">
        <f>D20-C20</f>
        <v>522.37800000000004</v>
      </c>
      <c r="F20" s="28">
        <f>((D20-C20)/1000)/(0.25/B20)</f>
        <v>1.0510245359999999</v>
      </c>
      <c r="G20" s="30" t="s">
        <v>14</v>
      </c>
      <c r="H20" s="31"/>
      <c r="I20" s="23">
        <f>ABS(E20-E22)/AVERAGE(E20,E22)</f>
        <v>5.5329809931037033E-2</v>
      </c>
    </row>
    <row r="21" spans="1:9" ht="18.75" customHeight="1">
      <c r="A21" s="38"/>
      <c r="B21" s="40"/>
      <c r="C21" s="40"/>
      <c r="D21" s="40"/>
      <c r="E21" s="33"/>
      <c r="F21" s="29"/>
      <c r="G21" s="26" t="s">
        <v>15</v>
      </c>
      <c r="H21" s="27"/>
      <c r="I21" s="24"/>
    </row>
    <row r="22" spans="1:9" ht="18.75" customHeight="1">
      <c r="A22" s="37" t="s">
        <v>16</v>
      </c>
      <c r="B22" s="39">
        <v>0.502</v>
      </c>
      <c r="C22" s="39">
        <v>6.5860000000000003</v>
      </c>
      <c r="D22" s="39">
        <v>500.839</v>
      </c>
      <c r="E22" s="32">
        <f>D22-C22</f>
        <v>494.25299999999999</v>
      </c>
      <c r="F22" s="28">
        <f>((D22-C22)/1000)/(0.25/B22)</f>
        <v>0.992460024</v>
      </c>
      <c r="G22" s="30" t="s">
        <v>14</v>
      </c>
      <c r="H22" s="31"/>
      <c r="I22" s="24"/>
    </row>
    <row r="23" spans="1:9" ht="18.75" customHeight="1">
      <c r="A23" s="38"/>
      <c r="B23" s="40"/>
      <c r="C23" s="40"/>
      <c r="D23" s="40"/>
      <c r="E23" s="33"/>
      <c r="F23" s="29"/>
      <c r="G23" s="26" t="s">
        <v>15</v>
      </c>
      <c r="H23" s="27"/>
      <c r="I23" s="25"/>
    </row>
    <row r="24" spans="1:9" ht="15" customHeight="1">
      <c r="A24" s="34" t="s">
        <v>20</v>
      </c>
      <c r="B24" s="35"/>
      <c r="C24" s="35"/>
      <c r="D24" s="35"/>
      <c r="E24" s="36"/>
      <c r="F24" s="17" t="s">
        <v>41</v>
      </c>
      <c r="G24" s="18"/>
      <c r="H24" s="19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20" t="s">
        <v>11</v>
      </c>
      <c r="G25" s="21"/>
      <c r="H25" s="22"/>
      <c r="I25" s="5" t="s">
        <v>22</v>
      </c>
    </row>
    <row r="26" spans="1:9" ht="18.75" customHeight="1">
      <c r="A26" s="37" t="s">
        <v>13</v>
      </c>
      <c r="B26" s="39">
        <v>0.503</v>
      </c>
      <c r="C26" s="39">
        <v>180.2</v>
      </c>
      <c r="D26" s="39">
        <v>9214.58</v>
      </c>
      <c r="E26" s="32">
        <f>D26-C26</f>
        <v>9034.3799999999992</v>
      </c>
      <c r="F26" s="28">
        <f>((D26-C26)/1000)/(5/B26)</f>
        <v>0.90885862799999984</v>
      </c>
      <c r="G26" s="30" t="s">
        <v>14</v>
      </c>
      <c r="H26" s="31"/>
      <c r="I26" s="23">
        <f>ABS(E26-E28)/AVERAGE(E26,E28)</f>
        <v>4.885638866944339E-2</v>
      </c>
    </row>
    <row r="27" spans="1:9" ht="18.75" customHeight="1">
      <c r="A27" s="38"/>
      <c r="B27" s="40"/>
      <c r="C27" s="40"/>
      <c r="D27" s="40"/>
      <c r="E27" s="33"/>
      <c r="F27" s="29"/>
      <c r="G27" s="26" t="s">
        <v>15</v>
      </c>
      <c r="H27" s="27"/>
      <c r="I27" s="24"/>
    </row>
    <row r="28" spans="1:9" ht="18.75" customHeight="1">
      <c r="A28" s="37" t="s">
        <v>16</v>
      </c>
      <c r="B28" s="39">
        <v>0.502</v>
      </c>
      <c r="C28" s="39">
        <v>180.2</v>
      </c>
      <c r="D28" s="39">
        <v>8783.7180000000008</v>
      </c>
      <c r="E28" s="32">
        <f>D28-C28</f>
        <v>8603.518</v>
      </c>
      <c r="F28" s="28">
        <f>((D28-C28)/1000)/(5/B28)</f>
        <v>0.86379320719999997</v>
      </c>
      <c r="G28" s="30" t="s">
        <v>14</v>
      </c>
      <c r="H28" s="31"/>
      <c r="I28" s="24"/>
    </row>
    <row r="29" spans="1:9" ht="18.75" customHeight="1">
      <c r="A29" s="38"/>
      <c r="B29" s="40"/>
      <c r="C29" s="40"/>
      <c r="D29" s="40"/>
      <c r="E29" s="33"/>
      <c r="F29" s="29"/>
      <c r="G29" s="26" t="s">
        <v>15</v>
      </c>
      <c r="H29" s="27"/>
      <c r="I29" s="25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58" t="s">
        <v>26</v>
      </c>
      <c r="B31" s="50"/>
      <c r="C31" s="50"/>
      <c r="D31" s="51"/>
      <c r="E31" s="60" t="s">
        <v>37</v>
      </c>
      <c r="F31" s="50"/>
      <c r="G31" s="50"/>
      <c r="H31" s="50"/>
      <c r="I31" s="51"/>
    </row>
    <row r="32" spans="1:9" ht="15.75" customHeight="1">
      <c r="A32" s="59"/>
      <c r="B32" s="53"/>
      <c r="C32" s="53"/>
      <c r="D32" s="54"/>
      <c r="E32" s="59"/>
      <c r="F32" s="53"/>
      <c r="G32" s="53"/>
      <c r="H32" s="53"/>
      <c r="I32" s="54"/>
    </row>
    <row r="33" spans="1:9" ht="15.75" customHeight="1">
      <c r="A33" s="61" t="s">
        <v>27</v>
      </c>
      <c r="B33" s="50"/>
      <c r="C33" s="50"/>
      <c r="D33" s="51"/>
      <c r="E33" s="62"/>
      <c r="F33" s="50"/>
      <c r="G33" s="50"/>
      <c r="H33" s="50"/>
      <c r="I33" s="51"/>
    </row>
    <row r="34" spans="1:9" ht="15.75" customHeight="1">
      <c r="A34" s="59"/>
      <c r="B34" s="53"/>
      <c r="C34" s="53"/>
      <c r="D34" s="54"/>
      <c r="E34" s="53"/>
      <c r="F34" s="53"/>
      <c r="G34" s="53"/>
      <c r="H34" s="53"/>
      <c r="I34" s="5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fitToWidth="0"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abSelected="1" view="pageLayout" zoomScaleNormal="100" workbookViewId="0">
      <selection activeCell="F7" sqref="F7:H7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9" t="s">
        <v>0</v>
      </c>
      <c r="B1" s="50"/>
      <c r="C1" s="50"/>
      <c r="D1" s="50"/>
      <c r="E1" s="50"/>
      <c r="F1" s="50"/>
      <c r="G1" s="50"/>
      <c r="H1" s="50"/>
      <c r="I1" s="51"/>
    </row>
    <row r="2" spans="1:9">
      <c r="A2" s="52" t="s">
        <v>1</v>
      </c>
      <c r="B2" s="53"/>
      <c r="C2" s="53"/>
      <c r="D2" s="53"/>
      <c r="E2" s="53"/>
      <c r="F2" s="53"/>
      <c r="G2" s="53"/>
      <c r="H2" s="53"/>
      <c r="I2" s="54"/>
    </row>
    <row r="3" spans="1:9">
      <c r="A3" s="44" t="s">
        <v>2</v>
      </c>
      <c r="B3" s="42"/>
      <c r="C3" s="43"/>
      <c r="D3" s="41" t="s">
        <v>43</v>
      </c>
      <c r="E3" s="42"/>
      <c r="F3" s="42"/>
      <c r="G3" s="42"/>
      <c r="H3" s="42"/>
      <c r="I3" s="43"/>
    </row>
    <row r="4" spans="1:9">
      <c r="A4" s="44" t="s">
        <v>3</v>
      </c>
      <c r="B4" s="42"/>
      <c r="C4" s="43"/>
      <c r="D4" s="41" t="s">
        <v>44</v>
      </c>
      <c r="E4" s="42"/>
      <c r="F4" s="42"/>
      <c r="G4" s="42"/>
      <c r="H4" s="42"/>
      <c r="I4" s="43"/>
    </row>
    <row r="5" spans="1:9">
      <c r="A5" s="44" t="s">
        <v>4</v>
      </c>
      <c r="B5" s="42"/>
      <c r="C5" s="43"/>
      <c r="D5" s="41" t="s">
        <v>42</v>
      </c>
      <c r="E5" s="42"/>
      <c r="F5" s="42"/>
      <c r="G5" s="42"/>
      <c r="H5" s="42"/>
      <c r="I5" s="43"/>
    </row>
    <row r="6" spans="1:9">
      <c r="A6" s="34" t="s">
        <v>5</v>
      </c>
      <c r="B6" s="42"/>
      <c r="C6" s="42"/>
      <c r="D6" s="42"/>
      <c r="E6" s="43"/>
      <c r="F6" s="63" t="s">
        <v>45</v>
      </c>
      <c r="G6" s="64"/>
      <c r="H6" s="65"/>
      <c r="I6" s="1" t="s">
        <v>6</v>
      </c>
    </row>
    <row r="7" spans="1:9" ht="45" customHeight="1">
      <c r="A7" s="2"/>
      <c r="B7" s="3" t="s">
        <v>7</v>
      </c>
      <c r="C7" s="4" t="s">
        <v>8</v>
      </c>
      <c r="D7" s="4" t="s">
        <v>9</v>
      </c>
      <c r="E7" s="4" t="s">
        <v>10</v>
      </c>
      <c r="F7" s="66" t="s">
        <v>11</v>
      </c>
      <c r="G7" s="50"/>
      <c r="H7" s="51"/>
      <c r="I7" s="5" t="s">
        <v>12</v>
      </c>
    </row>
    <row r="8" spans="1:9" ht="18.75" customHeight="1">
      <c r="A8" s="37" t="s">
        <v>13</v>
      </c>
      <c r="B8" s="39">
        <v>1.52</v>
      </c>
      <c r="C8" s="39">
        <v>67.513999999999996</v>
      </c>
      <c r="D8" s="39">
        <v>4890.4660000000003</v>
      </c>
      <c r="E8" s="72">
        <f>D8-C8</f>
        <v>4822.9520000000002</v>
      </c>
      <c r="F8" s="28">
        <f>((D8-C8)/1000)/(7.5/B8)</f>
        <v>0.97745160533333331</v>
      </c>
      <c r="G8" s="30" t="s">
        <v>28</v>
      </c>
      <c r="H8" s="71"/>
      <c r="I8" s="23">
        <f>ABS(E8-E10)/AVERAGE(E8,E10)</f>
        <v>3.5548810186033231E-2</v>
      </c>
    </row>
    <row r="9" spans="1:9" ht="18.75" customHeight="1">
      <c r="A9" s="68"/>
      <c r="B9" s="73"/>
      <c r="C9" s="74"/>
      <c r="D9" s="74"/>
      <c r="E9" s="70"/>
      <c r="F9" s="70"/>
      <c r="G9" s="26" t="s">
        <v>29</v>
      </c>
      <c r="H9" s="69"/>
      <c r="I9" s="67"/>
    </row>
    <row r="10" spans="1:9" ht="18.75" customHeight="1">
      <c r="A10" s="37" t="s">
        <v>16</v>
      </c>
      <c r="B10" s="39">
        <v>1.5169999999999999</v>
      </c>
      <c r="C10" s="39">
        <v>67.513999999999996</v>
      </c>
      <c r="D10" s="39">
        <v>4722.01</v>
      </c>
      <c r="E10" s="72">
        <f>D10-C10</f>
        <v>4654.4960000000001</v>
      </c>
      <c r="F10" s="28">
        <f>((D10-C10)/1000)/(7.5/B10)</f>
        <v>0.94144939093333335</v>
      </c>
      <c r="G10" s="30" t="s">
        <v>30</v>
      </c>
      <c r="H10" s="71"/>
      <c r="I10" s="67"/>
    </row>
    <row r="11" spans="1:9" ht="18.75" customHeight="1">
      <c r="A11" s="68"/>
      <c r="B11" s="73"/>
      <c r="C11" s="74"/>
      <c r="D11" s="74"/>
      <c r="E11" s="70"/>
      <c r="F11" s="70"/>
      <c r="G11" s="26" t="s">
        <v>31</v>
      </c>
      <c r="H11" s="69"/>
      <c r="I11" s="68"/>
    </row>
    <row r="12" spans="1:9" ht="24" customHeight="1">
      <c r="A12" s="34" t="s">
        <v>23</v>
      </c>
      <c r="B12" s="42"/>
      <c r="C12" s="42"/>
      <c r="D12" s="42"/>
      <c r="E12" s="43"/>
      <c r="F12" s="63" t="s">
        <v>46</v>
      </c>
      <c r="G12" s="64"/>
      <c r="H12" s="65"/>
      <c r="I12" s="1" t="s">
        <v>6</v>
      </c>
    </row>
    <row r="13" spans="1:9" ht="45" customHeight="1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66" t="s">
        <v>11</v>
      </c>
      <c r="G13" s="50"/>
      <c r="H13" s="51"/>
      <c r="I13" s="5" t="s">
        <v>25</v>
      </c>
    </row>
    <row r="14" spans="1:9" ht="18.75" customHeight="1">
      <c r="A14" s="37" t="s">
        <v>13</v>
      </c>
      <c r="B14" s="39">
        <v>1.52</v>
      </c>
      <c r="C14" s="39">
        <v>5.0979999999999999</v>
      </c>
      <c r="D14" s="39">
        <v>284.66399999999999</v>
      </c>
      <c r="E14" s="72">
        <f>D14-C14</f>
        <v>279.56599999999997</v>
      </c>
      <c r="F14" s="28">
        <f>((D14-C14)/1000)/(0.45/B14)</f>
        <v>0.94431182222222221</v>
      </c>
      <c r="G14" s="30" t="s">
        <v>14</v>
      </c>
      <c r="H14" s="71"/>
      <c r="I14" s="23">
        <f>ABS(E14-E16)/AVERAGE(E14,E16)</f>
        <v>5.657032590357409E-3</v>
      </c>
    </row>
    <row r="15" spans="1:9" ht="15.75">
      <c r="A15" s="68"/>
      <c r="B15" s="73"/>
      <c r="C15" s="74"/>
      <c r="D15" s="74"/>
      <c r="E15" s="70"/>
      <c r="F15" s="70"/>
      <c r="G15" s="26" t="s">
        <v>15</v>
      </c>
      <c r="H15" s="69"/>
      <c r="I15" s="67"/>
    </row>
    <row r="16" spans="1:9" ht="18.75" customHeight="1">
      <c r="A16" s="37" t="s">
        <v>16</v>
      </c>
      <c r="B16" s="39">
        <v>1.5169999999999999</v>
      </c>
      <c r="C16" s="39">
        <v>5.0979999999999999</v>
      </c>
      <c r="D16" s="39">
        <v>286.25</v>
      </c>
      <c r="E16" s="72">
        <f>D16-C16</f>
        <v>281.15199999999999</v>
      </c>
      <c r="F16" s="28">
        <f>((D16-C16)/1000)/(0.45/B16)</f>
        <v>0.94779463111111106</v>
      </c>
      <c r="G16" s="30" t="s">
        <v>14</v>
      </c>
      <c r="H16" s="71"/>
      <c r="I16" s="67"/>
    </row>
    <row r="17" spans="1:9" ht="18.75" customHeight="1">
      <c r="A17" s="68"/>
      <c r="B17" s="73"/>
      <c r="C17" s="74"/>
      <c r="D17" s="74"/>
      <c r="E17" s="70"/>
      <c r="F17" s="70"/>
      <c r="G17" s="26" t="s">
        <v>15</v>
      </c>
      <c r="H17" s="69"/>
      <c r="I17" s="68"/>
    </row>
    <row r="18" spans="1:9" ht="15.75" customHeight="1">
      <c r="A18" s="34" t="s">
        <v>17</v>
      </c>
      <c r="B18" s="42"/>
      <c r="C18" s="42"/>
      <c r="D18" s="42"/>
      <c r="E18" s="43"/>
      <c r="F18" s="63" t="s">
        <v>47</v>
      </c>
      <c r="G18" s="64"/>
      <c r="H18" s="65"/>
      <c r="I18" s="1" t="s">
        <v>6</v>
      </c>
    </row>
    <row r="19" spans="1:9" ht="45" customHeight="1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66" t="s">
        <v>11</v>
      </c>
      <c r="G19" s="50"/>
      <c r="H19" s="51"/>
      <c r="I19" s="5" t="s">
        <v>19</v>
      </c>
    </row>
    <row r="20" spans="1:9" ht="18.75" customHeight="1">
      <c r="A20" s="37" t="s">
        <v>13</v>
      </c>
      <c r="B20" s="39">
        <v>1.52</v>
      </c>
      <c r="C20" s="39">
        <v>5.4039999999999999</v>
      </c>
      <c r="D20" s="39">
        <v>474.41300000000001</v>
      </c>
      <c r="E20" s="32">
        <f>D20-C20</f>
        <v>469.00900000000001</v>
      </c>
      <c r="F20" s="28">
        <f>((D20-C20)/1000)/(0.75/B20)</f>
        <v>0.95052490666666678</v>
      </c>
      <c r="G20" s="30" t="s">
        <v>14</v>
      </c>
      <c r="H20" s="71"/>
      <c r="I20" s="23">
        <f>ABS(E20-E22)/AVERAGE(E20,E22)</f>
        <v>7.921439705738607E-3</v>
      </c>
    </row>
    <row r="21" spans="1:9" ht="18.75" customHeight="1">
      <c r="A21" s="68"/>
      <c r="B21" s="73"/>
      <c r="C21" s="74"/>
      <c r="D21" s="74"/>
      <c r="E21" s="68"/>
      <c r="F21" s="70"/>
      <c r="G21" s="26" t="s">
        <v>15</v>
      </c>
      <c r="H21" s="69"/>
      <c r="I21" s="67"/>
    </row>
    <row r="22" spans="1:9" ht="18.75" customHeight="1">
      <c r="A22" s="37" t="s">
        <v>16</v>
      </c>
      <c r="B22" s="39">
        <v>1.5169999999999999</v>
      </c>
      <c r="C22" s="39">
        <v>5.4039999999999999</v>
      </c>
      <c r="D22" s="39">
        <v>478.14299999999997</v>
      </c>
      <c r="E22" s="32">
        <f>D22-C22</f>
        <v>472.73899999999998</v>
      </c>
      <c r="F22" s="28">
        <f>((D22-C22)/1000)/(0.75/B22)</f>
        <v>0.95619341733333318</v>
      </c>
      <c r="G22" s="30" t="s">
        <v>14</v>
      </c>
      <c r="H22" s="71"/>
      <c r="I22" s="67"/>
    </row>
    <row r="23" spans="1:9" ht="18.75" customHeight="1">
      <c r="A23" s="68"/>
      <c r="B23" s="73"/>
      <c r="C23" s="74"/>
      <c r="D23" s="74"/>
      <c r="E23" s="68"/>
      <c r="F23" s="70"/>
      <c r="G23" s="26" t="s">
        <v>15</v>
      </c>
      <c r="H23" s="69"/>
      <c r="I23" s="68"/>
    </row>
    <row r="24" spans="1:9" ht="15.75" customHeight="1">
      <c r="A24" s="34" t="s">
        <v>20</v>
      </c>
      <c r="B24" s="42"/>
      <c r="C24" s="42"/>
      <c r="D24" s="42"/>
      <c r="E24" s="43"/>
      <c r="F24" s="63" t="s">
        <v>48</v>
      </c>
      <c r="G24" s="64"/>
      <c r="H24" s="65"/>
      <c r="I24" s="1" t="s">
        <v>6</v>
      </c>
    </row>
    <row r="25" spans="1:9" ht="45" customHeight="1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66" t="s">
        <v>11</v>
      </c>
      <c r="G25" s="50"/>
      <c r="H25" s="51"/>
      <c r="I25" s="5" t="s">
        <v>22</v>
      </c>
    </row>
    <row r="26" spans="1:9" ht="18.75" customHeight="1">
      <c r="A26" s="37" t="s">
        <v>13</v>
      </c>
      <c r="B26" s="39">
        <v>1.52</v>
      </c>
      <c r="C26" s="39">
        <v>445.101</v>
      </c>
      <c r="D26" s="39">
        <v>10440.589</v>
      </c>
      <c r="E26" s="32">
        <f>D26-C26</f>
        <v>9995.4879999999994</v>
      </c>
      <c r="F26" s="28">
        <f>((D26-C26)/1000)/(15/B26)</f>
        <v>1.0128761173333334</v>
      </c>
      <c r="G26" s="30" t="s">
        <v>14</v>
      </c>
      <c r="H26" s="71"/>
      <c r="I26" s="23">
        <f>ABS(E26-E28)/AVERAGE(E26,E28)</f>
        <v>5.2692170693744806E-3</v>
      </c>
    </row>
    <row r="27" spans="1:9" ht="18.75" customHeight="1">
      <c r="A27" s="68"/>
      <c r="B27" s="73"/>
      <c r="C27" s="74"/>
      <c r="D27" s="74"/>
      <c r="E27" s="68"/>
      <c r="F27" s="70"/>
      <c r="G27" s="26" t="s">
        <v>15</v>
      </c>
      <c r="H27" s="69"/>
      <c r="I27" s="67"/>
    </row>
    <row r="28" spans="1:9" ht="18.75" customHeight="1">
      <c r="A28" s="37" t="s">
        <v>16</v>
      </c>
      <c r="B28" s="39">
        <v>1.5169999999999999</v>
      </c>
      <c r="C28" s="39">
        <v>445.101</v>
      </c>
      <c r="D28" s="39">
        <v>10388.058999999999</v>
      </c>
      <c r="E28" s="32">
        <f>D28-C28</f>
        <v>9942.9579999999987</v>
      </c>
      <c r="F28" s="28">
        <f>((D28-C28)/1000)/(15/B28)</f>
        <v>1.0055644857333332</v>
      </c>
      <c r="G28" s="30" t="s">
        <v>14</v>
      </c>
      <c r="H28" s="71"/>
      <c r="I28" s="67"/>
    </row>
    <row r="29" spans="1:9" ht="18.75" customHeight="1">
      <c r="A29" s="68"/>
      <c r="B29" s="73"/>
      <c r="C29" s="74"/>
      <c r="D29" s="74"/>
      <c r="E29" s="68"/>
      <c r="F29" s="70"/>
      <c r="G29" s="26" t="s">
        <v>15</v>
      </c>
      <c r="H29" s="69"/>
      <c r="I29" s="68"/>
    </row>
    <row r="30" spans="1:9" ht="15.75" customHeight="1">
      <c r="A30" s="58" t="s">
        <v>26</v>
      </c>
      <c r="B30" s="50"/>
      <c r="C30" s="50"/>
      <c r="D30" s="51"/>
      <c r="E30" s="60" t="s">
        <v>49</v>
      </c>
      <c r="F30" s="50"/>
      <c r="G30" s="50"/>
      <c r="H30" s="50"/>
      <c r="I30" s="51"/>
    </row>
    <row r="31" spans="1:9" ht="15.75" customHeight="1">
      <c r="A31" s="59"/>
      <c r="B31" s="53"/>
      <c r="C31" s="53"/>
      <c r="D31" s="54"/>
      <c r="E31" s="59"/>
      <c r="F31" s="53"/>
      <c r="G31" s="53"/>
      <c r="H31" s="53"/>
      <c r="I31" s="54"/>
    </row>
    <row r="32" spans="1:9" ht="15.75" customHeight="1">
      <c r="A32" s="61" t="s">
        <v>27</v>
      </c>
      <c r="B32" s="50"/>
      <c r="C32" s="50"/>
      <c r="D32" s="51"/>
      <c r="E32" s="62"/>
      <c r="F32" s="50"/>
      <c r="G32" s="50"/>
      <c r="H32" s="50"/>
      <c r="I32" s="51"/>
    </row>
    <row r="33" spans="1:9" ht="15.75" customHeight="1">
      <c r="A33" s="59"/>
      <c r="B33" s="53"/>
      <c r="C33" s="53"/>
      <c r="D33" s="54"/>
      <c r="E33" s="53"/>
      <c r="F33" s="53"/>
      <c r="G33" s="53"/>
      <c r="H33" s="53"/>
      <c r="I33" s="5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2024-07-19T03:43:15Z</cp:lastPrinted>
  <dcterms:created xsi:type="dcterms:W3CDTF">2006-09-16T00:00:00Z</dcterms:created>
  <dcterms:modified xsi:type="dcterms:W3CDTF">2024-07-19T03:43:25Z</dcterms:modified>
</cp:coreProperties>
</file>