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240724\"/>
    </mc:Choice>
  </mc:AlternateContent>
  <xr:revisionPtr revIDLastSave="0" documentId="13_ncr:1_{CD4E3A7E-F4FE-456C-8C7F-B30AB1FC7837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<sst xmlns="http://schemas.openxmlformats.org/spreadsheetml/2006/main" count="138" uniqueCount="43">
  <si>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</si>
  <si>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</si>
  <si>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</si>
  <si>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</si>
  <si>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</si>
  <si>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</si>
  <si>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</si>
  <si>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</si>
  <si>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</si>
  <si>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</si>
  <si>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</si>
  <si>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</si>
  <si>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</si>
  <si>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</si>
  <si>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</si>
  <si>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</si>
  <si>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</si>
  <si>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</si>
  <si>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</si>
  <si>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</si>
  <si>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</si>
  <si>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</si>
  <si>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</si>
  <si>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</si>
  <si>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</si>
  <si>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</si>
  <si>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</si>
  <si>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</si>
  <si>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</si>
  <si>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</si>
  <si>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</si>
  <si>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</si>
  <si>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</si>
  <si>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</si>
  <si>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</si>
  <si>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IQC POW 170724</t>
  </si>
  <si>
    <t>RB POW 170724</t>
  </si>
  <si>
    <t xml:space="preserve">NORDIYANA     IQBAL     24/07/2024 </t>
  </si>
  <si>
    <t>240724</t>
  </si>
  <si>
    <t>RB (ppb): 0.036</t>
  </si>
  <si>
    <t>RB (ppb): 0.015</t>
  </si>
  <si>
    <t>RB (ppb): 0.287</t>
  </si>
  <si>
    <t>RB (ppb): 0.666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</si>
</sst>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H37" sqref="H37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38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35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36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39</v>
      </c>
      <c r="G6" s="45"/>
      <c r="H6" s="4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47" t="s">
        <v>12</v>
      </c>
      <c r="G7" s="48"/>
      <c r="H7" s="49"/>
      <c r="I7" s="5" t="s">
        <v>13</v>
      </c>
    </row>
    <row r="8" spans="1:9" ht="18.75" customHeight="1">
      <c r="A8" s="33" t="s">
        <v>14</v>
      </c>
      <c r="B8" s="17">
        <v>0.502</v>
      </c>
      <c r="C8" s="17">
        <v>47.557000000000002</v>
      </c>
      <c r="D8" s="17">
        <v>4602.201</v>
      </c>
      <c r="E8" s="35">
        <f>D8-C8</f>
        <v>4554.6440000000002</v>
      </c>
      <c r="F8" s="37">
        <f>((D8-C8)/1000)/(2.5/B8)</f>
        <v>0.91457251520000016</v>
      </c>
      <c r="G8" s="59" t="s">
        <v>34</v>
      </c>
      <c r="H8" s="60"/>
      <c r="I8" s="28">
        <f>ABS(E8-E10)/AVERAGE(E8,E10)</f>
        <v>1.7428405833438437E-2</v>
      </c>
    </row>
    <row r="9" spans="1:9" ht="18.75" customHeight="1">
      <c r="A9" s="34"/>
      <c r="B9" s="18"/>
      <c r="C9" s="18"/>
      <c r="D9" s="18"/>
      <c r="E9" s="36"/>
      <c r="F9" s="38"/>
      <c r="G9" s="61" t="s">
        <v>33</v>
      </c>
      <c r="H9" s="62"/>
      <c r="I9" s="29"/>
    </row>
    <row r="10" spans="1:9" ht="18.75" customHeight="1">
      <c r="A10" s="33" t="s">
        <v>17</v>
      </c>
      <c r="B10" s="17">
        <v>0.504</v>
      </c>
      <c r="C10" s="17">
        <v>47.557000000000002</v>
      </c>
      <c r="D10" s="17">
        <v>4682.2790000000005</v>
      </c>
      <c r="E10" s="35">
        <f>D10-C10</f>
        <v>4634.7220000000007</v>
      </c>
      <c r="F10" s="37">
        <f>((D10-C10)/1000)/(2.5/B10)</f>
        <v>0.93435995520000015</v>
      </c>
      <c r="G10" s="39" t="s">
        <v>15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16</v>
      </c>
      <c r="H11" s="32"/>
      <c r="I11" s="30"/>
    </row>
    <row r="12" spans="1:9" ht="15" customHeight="1">
      <c r="A12" s="41" t="s">
        <v>24</v>
      </c>
      <c r="B12" s="42"/>
      <c r="C12" s="42"/>
      <c r="D12" s="42"/>
      <c r="E12" s="43"/>
      <c r="F12" s="44" t="s">
        <v>40</v>
      </c>
      <c r="G12" s="45"/>
      <c r="H12" s="4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7" t="s">
        <v>12</v>
      </c>
      <c r="G13" s="48"/>
      <c r="H13" s="49"/>
      <c r="I13" s="5" t="s">
        <v>26</v>
      </c>
    </row>
    <row r="14" spans="1:9" ht="18.75" customHeight="1">
      <c r="A14" s="33" t="s">
        <v>14</v>
      </c>
      <c r="B14" s="17">
        <v>0.502</v>
      </c>
      <c r="C14" s="17">
        <v>16.861000000000001</v>
      </c>
      <c r="D14" s="17">
        <v>297.06</v>
      </c>
      <c r="E14" s="35">
        <f>D14-C14</f>
        <v>280.19900000000001</v>
      </c>
      <c r="F14" s="37">
        <f>((D14-C14)/1000)/(0.15/B14)</f>
        <v>0.93773265333333344</v>
      </c>
      <c r="G14" s="39" t="s">
        <v>15</v>
      </c>
      <c r="H14" s="40"/>
      <c r="I14" s="28">
        <f>ABS(E14-E16)/AVERAGE(E14,E16)</f>
        <v>4.5115860877925308E-3</v>
      </c>
    </row>
    <row r="15" spans="1:9" ht="15.75">
      <c r="A15" s="34"/>
      <c r="B15" s="18"/>
      <c r="C15" s="18"/>
      <c r="D15" s="18"/>
      <c r="E15" s="36"/>
      <c r="F15" s="38"/>
      <c r="G15" s="31" t="s">
        <v>16</v>
      </c>
      <c r="H15" s="32"/>
      <c r="I15" s="29"/>
    </row>
    <row r="16" spans="1:9" ht="18.75" customHeight="1">
      <c r="A16" s="33" t="s">
        <v>17</v>
      </c>
      <c r="B16" s="17">
        <v>0.504</v>
      </c>
      <c r="C16" s="17">
        <v>16.861000000000001</v>
      </c>
      <c r="D16" s="17">
        <v>298.327</v>
      </c>
      <c r="E16" s="35">
        <f>D16-C16</f>
        <v>281.46600000000001</v>
      </c>
      <c r="F16" s="37">
        <f>((D16-C16)/1000)/(0.15/B16)</f>
        <v>0.94572575999999997</v>
      </c>
      <c r="G16" s="39" t="s">
        <v>15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16</v>
      </c>
      <c r="H17" s="32"/>
      <c r="I17" s="30"/>
    </row>
    <row r="18" spans="1:9" ht="15" customHeight="1">
      <c r="A18" s="41" t="s">
        <v>18</v>
      </c>
      <c r="B18" s="42"/>
      <c r="C18" s="42"/>
      <c r="D18" s="42"/>
      <c r="E18" s="43"/>
      <c r="F18" s="44" t="s">
        <v>41</v>
      </c>
      <c r="G18" s="45"/>
      <c r="H18" s="4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7" t="s">
        <v>12</v>
      </c>
      <c r="G19" s="48"/>
      <c r="H19" s="49"/>
      <c r="I19" s="5" t="s">
        <v>20</v>
      </c>
    </row>
    <row r="20" spans="1:9" ht="18.75" customHeight="1">
      <c r="A20" s="33" t="s">
        <v>14</v>
      </c>
      <c r="B20" s="17">
        <v>0.502</v>
      </c>
      <c r="C20" s="17">
        <v>19.745000000000001</v>
      </c>
      <c r="D20" s="17">
        <v>503.274</v>
      </c>
      <c r="E20" s="35">
        <f>D20-C20</f>
        <v>483.529</v>
      </c>
      <c r="F20" s="37">
        <f>((D20-C20)/1000)/(0.25/B20)</f>
        <v>0.97092623199999994</v>
      </c>
      <c r="G20" s="39" t="s">
        <v>15</v>
      </c>
      <c r="H20" s="40"/>
      <c r="I20" s="28">
        <f>ABS(E20-E22)/AVERAGE(E20,E22)</f>
        <v>2.8520123621621433E-3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16</v>
      </c>
      <c r="H21" s="32"/>
      <c r="I21" s="29"/>
    </row>
    <row r="22" spans="1:9" ht="18.75" customHeight="1">
      <c r="A22" s="33" t="s">
        <v>17</v>
      </c>
      <c r="B22" s="17">
        <v>0.504</v>
      </c>
      <c r="C22" s="17">
        <v>19.745000000000001</v>
      </c>
      <c r="D22" s="17">
        <v>504.65499999999997</v>
      </c>
      <c r="E22" s="35">
        <f>D22-C22</f>
        <v>484.90999999999997</v>
      </c>
      <c r="F22" s="37">
        <f>((D22-C22)/1000)/(0.25/B22)</f>
        <v>0.97757855999999987</v>
      </c>
      <c r="G22" s="39" t="s">
        <v>15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16</v>
      </c>
      <c r="H23" s="32"/>
      <c r="I23" s="30"/>
    </row>
    <row r="24" spans="1:9" ht="15" customHeight="1">
      <c r="A24" s="41" t="s">
        <v>21</v>
      </c>
      <c r="B24" s="42"/>
      <c r="C24" s="42"/>
      <c r="D24" s="42"/>
      <c r="E24" s="43"/>
      <c r="F24" s="44" t="s">
        <v>42</v>
      </c>
      <c r="G24" s="45"/>
      <c r="H24" s="4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7" t="s">
        <v>12</v>
      </c>
      <c r="G25" s="48"/>
      <c r="H25" s="49"/>
      <c r="I25" s="5" t="s">
        <v>23</v>
      </c>
    </row>
    <row r="26" spans="1:9" ht="18.75" customHeight="1">
      <c r="A26" s="33" t="s">
        <v>14</v>
      </c>
      <c r="B26" s="17">
        <v>0.502</v>
      </c>
      <c r="C26" s="17">
        <v>152.036</v>
      </c>
      <c r="D26" s="17">
        <v>9869.1260000000002</v>
      </c>
      <c r="E26" s="35">
        <f>D26-C26</f>
        <v>9717.09</v>
      </c>
      <c r="F26" s="37">
        <f>((D26-C26)/1000)/(5/B26)</f>
        <v>0.97559583600000011</v>
      </c>
      <c r="G26" s="39" t="s">
        <v>15</v>
      </c>
      <c r="H26" s="40"/>
      <c r="I26" s="28">
        <f>ABS(E26-E28)/AVERAGE(E26,E28)</f>
        <v>1.3108821003557777E-2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16</v>
      </c>
      <c r="H27" s="32"/>
      <c r="I27" s="29"/>
    </row>
    <row r="28" spans="1:9" ht="18.75" customHeight="1">
      <c r="A28" s="33" t="s">
        <v>17</v>
      </c>
      <c r="B28" s="17">
        <v>0.504</v>
      </c>
      <c r="C28" s="17">
        <v>152.036</v>
      </c>
      <c r="D28" s="17">
        <v>9997.3459999999995</v>
      </c>
      <c r="E28" s="35">
        <f>D28-C28</f>
        <v>9845.31</v>
      </c>
      <c r="F28" s="37">
        <f>((D28-C28)/1000)/(5/B28)</f>
        <v>0.99240724799999991</v>
      </c>
      <c r="G28" s="39" t="s">
        <v>15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16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27</v>
      </c>
      <c r="B31" s="20"/>
      <c r="C31" s="20"/>
      <c r="D31" s="21"/>
      <c r="E31" s="25" t="s">
        <v>37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28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/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72" t="s">
        <v>6</v>
      </c>
      <c r="G6" s="73"/>
      <c r="H6" s="7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75" t="s">
        <v>12</v>
      </c>
      <c r="G7" s="20"/>
      <c r="H7" s="21"/>
      <c r="I7" s="5" t="s">
        <v>13</v>
      </c>
    </row>
    <row r="8" spans="1:9" ht="18.75" customHeight="1">
      <c r="A8" s="33" t="s">
        <v>14</v>
      </c>
      <c r="B8" s="68"/>
      <c r="C8" s="17"/>
      <c r="D8" s="17"/>
      <c r="E8" s="71">
        <f>D8-C8</f>
        <v>0</v>
      </c>
      <c r="F8" s="37" t="e">
        <f>((D8-C8)/1000)/(7.5/B8)</f>
        <v>#DIV/0!</v>
      </c>
      <c r="G8" s="39" t="s">
        <v>29</v>
      </c>
      <c r="H8" s="70"/>
      <c r="I8" s="28" t="e">
        <f>ABS(E8-E10)/AVERAGE(E8,E10)</f>
        <v>#DIV/0!</v>
      </c>
    </row>
    <row r="9" spans="1:9" ht="18.75" customHeight="1">
      <c r="A9" s="66"/>
      <c r="B9" s="63"/>
      <c r="C9" s="63"/>
      <c r="D9" s="63"/>
      <c r="E9" s="69"/>
      <c r="F9" s="69"/>
      <c r="G9" s="31" t="s">
        <v>30</v>
      </c>
      <c r="H9" s="67"/>
      <c r="I9" s="65"/>
    </row>
    <row r="10" spans="1:9" ht="18.75" customHeight="1">
      <c r="A10" s="33" t="s">
        <v>17</v>
      </c>
      <c r="B10" s="68"/>
      <c r="C10" s="17"/>
      <c r="D10" s="17"/>
      <c r="E10" s="71">
        <f>D10-C10</f>
        <v>0</v>
      </c>
      <c r="F10" s="37" t="e">
        <f>((D10-C10)/1000)/(7.5/B10)</f>
        <v>#DIV/0!</v>
      </c>
      <c r="G10" s="39" t="s">
        <v>31</v>
      </c>
      <c r="H10" s="70"/>
      <c r="I10" s="65"/>
    </row>
    <row r="11" spans="1:9" ht="18.75" customHeight="1">
      <c r="A11" s="66"/>
      <c r="B11" s="63"/>
      <c r="C11" s="63"/>
      <c r="D11" s="63"/>
      <c r="E11" s="69"/>
      <c r="F11" s="69"/>
      <c r="G11" s="31" t="s">
        <v>32</v>
      </c>
      <c r="H11" s="67"/>
      <c r="I11" s="66"/>
    </row>
    <row r="12" spans="1:9" ht="24" customHeight="1">
      <c r="A12" s="41" t="s">
        <v>24</v>
      </c>
      <c r="B12" s="53"/>
      <c r="C12" s="53"/>
      <c r="D12" s="53"/>
      <c r="E12" s="54"/>
      <c r="F12" s="72" t="s">
        <v>6</v>
      </c>
      <c r="G12" s="73"/>
      <c r="H12" s="7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75" t="s">
        <v>12</v>
      </c>
      <c r="G13" s="20"/>
      <c r="H13" s="21"/>
      <c r="I13" s="5" t="s">
        <v>26</v>
      </c>
    </row>
    <row r="14" spans="1:9" ht="18.75" customHeight="1">
      <c r="A14" s="33" t="s">
        <v>14</v>
      </c>
      <c r="B14" s="68"/>
      <c r="C14" s="17"/>
      <c r="D14" s="17"/>
      <c r="E14" s="71">
        <f>D14-C14</f>
        <v>0</v>
      </c>
      <c r="F14" s="37" t="e">
        <f>((D14-C14)/1000)/(0.45/B14)</f>
        <v>#DIV/0!</v>
      </c>
      <c r="G14" s="39" t="s">
        <v>15</v>
      </c>
      <c r="H14" s="70"/>
      <c r="I14" s="28" t="e">
        <f>ABS(E14-E16)/AVERAGE(E14,E16)</f>
        <v>#DIV/0!</v>
      </c>
    </row>
    <row r="15" spans="1:9" ht="15.75">
      <c r="A15" s="66"/>
      <c r="B15" s="63"/>
      <c r="C15" s="63"/>
      <c r="D15" s="63"/>
      <c r="E15" s="69"/>
      <c r="F15" s="69"/>
      <c r="G15" s="31" t="s">
        <v>16</v>
      </c>
      <c r="H15" s="67"/>
      <c r="I15" s="65"/>
    </row>
    <row r="16" spans="1:9" ht="18.75" customHeight="1">
      <c r="A16" s="33" t="s">
        <v>17</v>
      </c>
      <c r="B16" s="68"/>
      <c r="C16" s="17"/>
      <c r="D16" s="17"/>
      <c r="E16" s="71">
        <f>D16-C16</f>
        <v>0</v>
      </c>
      <c r="F16" s="37" t="e">
        <f>((D16-C16)/1000)/(0.45/B16)</f>
        <v>#DIV/0!</v>
      </c>
      <c r="G16" s="39" t="s">
        <v>15</v>
      </c>
      <c r="H16" s="70"/>
      <c r="I16" s="65"/>
    </row>
    <row r="17" spans="1:9" ht="18.75" customHeight="1">
      <c r="A17" s="66"/>
      <c r="B17" s="63"/>
      <c r="C17" s="63"/>
      <c r="D17" s="63"/>
      <c r="E17" s="69"/>
      <c r="F17" s="69"/>
      <c r="G17" s="31" t="s">
        <v>16</v>
      </c>
      <c r="H17" s="67"/>
      <c r="I17" s="66"/>
    </row>
    <row r="18" spans="1:9" ht="15.75" customHeight="1">
      <c r="A18" s="41" t="s">
        <v>18</v>
      </c>
      <c r="B18" s="53"/>
      <c r="C18" s="53"/>
      <c r="D18" s="53"/>
      <c r="E18" s="54"/>
      <c r="F18" s="72" t="s">
        <v>6</v>
      </c>
      <c r="G18" s="73"/>
      <c r="H18" s="7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5" t="s">
        <v>12</v>
      </c>
      <c r="G19" s="20"/>
      <c r="H19" s="21"/>
      <c r="I19" s="5" t="s">
        <v>20</v>
      </c>
    </row>
    <row r="20" spans="1:9" ht="18.75" customHeight="1">
      <c r="A20" s="33" t="s">
        <v>14</v>
      </c>
      <c r="B20" s="68"/>
      <c r="C20" s="17"/>
      <c r="D20" s="17"/>
      <c r="E20" s="35">
        <f>D20-C20</f>
        <v>0</v>
      </c>
      <c r="F20" s="37" t="e">
        <f>((D20-C20)/1000)/(0.75/B20)</f>
        <v>#DIV/0!</v>
      </c>
      <c r="G20" s="39" t="s">
        <v>15</v>
      </c>
      <c r="H20" s="70"/>
      <c r="I20" s="28" t="e">
        <f>ABS(E20-E22)/AVERAGE(E20,E22)</f>
        <v>#DIV/0!</v>
      </c>
    </row>
    <row r="21" spans="1:9" ht="18.75" customHeight="1">
      <c r="A21" s="66"/>
      <c r="B21" s="63"/>
      <c r="C21" s="63"/>
      <c r="D21" s="63"/>
      <c r="E21" s="66"/>
      <c r="F21" s="69"/>
      <c r="G21" s="31" t="s">
        <v>16</v>
      </c>
      <c r="H21" s="67"/>
      <c r="I21" s="65"/>
    </row>
    <row r="22" spans="1:9" ht="18.75" customHeight="1">
      <c r="A22" s="33" t="s">
        <v>17</v>
      </c>
      <c r="B22" s="68"/>
      <c r="C22" s="17"/>
      <c r="D22" s="17"/>
      <c r="E22" s="35">
        <f>D22-C22</f>
        <v>0</v>
      </c>
      <c r="F22" s="37" t="e">
        <f>((D22-C22)/1000)/(0.75/B22)</f>
        <v>#DIV/0!</v>
      </c>
      <c r="G22" s="39" t="s">
        <v>15</v>
      </c>
      <c r="H22" s="70"/>
      <c r="I22" s="65"/>
    </row>
    <row r="23" spans="1:9" ht="18.75" customHeight="1">
      <c r="A23" s="66"/>
      <c r="B23" s="63"/>
      <c r="C23" s="63"/>
      <c r="D23" s="63"/>
      <c r="E23" s="66"/>
      <c r="F23" s="69"/>
      <c r="G23" s="31" t="s">
        <v>16</v>
      </c>
      <c r="H23" s="67"/>
      <c r="I23" s="66"/>
    </row>
    <row r="24" spans="1:9" ht="15.75" customHeight="1">
      <c r="A24" s="41" t="s">
        <v>21</v>
      </c>
      <c r="B24" s="53"/>
      <c r="C24" s="53"/>
      <c r="D24" s="53"/>
      <c r="E24" s="54"/>
      <c r="F24" s="72" t="s">
        <v>6</v>
      </c>
      <c r="G24" s="73"/>
      <c r="H24" s="7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5" t="s">
        <v>12</v>
      </c>
      <c r="G25" s="20"/>
      <c r="H25" s="21"/>
      <c r="I25" s="5" t="s">
        <v>23</v>
      </c>
    </row>
    <row r="26" spans="1:9" ht="18.75" customHeight="1">
      <c r="A26" s="33" t="s">
        <v>14</v>
      </c>
      <c r="B26" s="68"/>
      <c r="C26" s="17"/>
      <c r="D26" s="17"/>
      <c r="E26" s="35">
        <f>D26-C26</f>
        <v>0</v>
      </c>
      <c r="F26" s="37" t="e">
        <f>((D26-C26)/1000)/(15/B26)</f>
        <v>#DIV/0!</v>
      </c>
      <c r="G26" s="39" t="s">
        <v>15</v>
      </c>
      <c r="H26" s="70"/>
      <c r="I26" s="28" t="e">
        <f>ABS(E26-E28)/AVERAGE(E26,E28)</f>
        <v>#DIV/0!</v>
      </c>
    </row>
    <row r="27" spans="1:9" ht="18.75" customHeight="1">
      <c r="A27" s="66"/>
      <c r="B27" s="63"/>
      <c r="C27" s="63"/>
      <c r="D27" s="63"/>
      <c r="E27" s="66"/>
      <c r="F27" s="69"/>
      <c r="G27" s="31" t="s">
        <v>16</v>
      </c>
      <c r="H27" s="67"/>
      <c r="I27" s="65"/>
    </row>
    <row r="28" spans="1:9" ht="18.75" customHeight="1">
      <c r="A28" s="33" t="s">
        <v>17</v>
      </c>
      <c r="B28" s="68"/>
      <c r="C28" s="17"/>
      <c r="D28" s="17"/>
      <c r="E28" s="35">
        <f>D28-C28</f>
        <v>0</v>
      </c>
      <c r="F28" s="37" t="e">
        <f>((D28-C28)/1000)/(15/B28)</f>
        <v>#DIV/0!</v>
      </c>
      <c r="G28" s="39" t="s">
        <v>15</v>
      </c>
      <c r="H28" s="70"/>
      <c r="I28" s="65"/>
    </row>
    <row r="29" spans="1:9" ht="18.75" customHeight="1">
      <c r="A29" s="66"/>
      <c r="B29" s="63"/>
      <c r="C29" s="63"/>
      <c r="D29" s="63"/>
      <c r="E29" s="66"/>
      <c r="F29" s="69"/>
      <c r="G29" s="31" t="s">
        <v>16</v>
      </c>
      <c r="H29" s="67"/>
      <c r="I29" s="66"/>
    </row>
    <row r="30" spans="1:9" ht="15.75" customHeight="1">
      <c r="A30" s="19" t="s">
        <v>27</v>
      </c>
      <c r="B30" s="20"/>
      <c r="C30" s="20"/>
      <c r="D30" s="21"/>
      <c r="E30" s="64"/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28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2024-07-25T08:32:17Z</cp:lastPrinted>
  <dcterms:created xsi:type="dcterms:W3CDTF">2006-09-16T00:00:00Z</dcterms:created>
  <dcterms:modified xsi:type="dcterms:W3CDTF">2024-07-25T08:32:47Z</dcterms:modified>
</cp:coreProperties>
</file>