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ocuments\DIYANA\ICPMS\IQC COVER\ICPMS 1_240724\"/>
    </mc:Choice>
  </mc:AlternateContent>
  <xr:revisionPtr revIDLastSave="0" documentId="13_ncr:1_{D96CB876-61E2-43F3-9725-C17EFC87CFDB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F8" i="1"/>
  <c r="E10" i="1"/>
  <c r="F10" i="1"/>
  <c r="E14" i="1"/>
  <c r="F14" i="1"/>
  <c r="E16" i="1"/>
  <c r="F16" i="1"/>
  <c r="E20" i="1"/>
  <c r="F20" i="1"/>
  <c r="E22" i="1"/>
  <c r="F22" i="1"/>
  <c r="E26" i="1"/>
  <c r="F26" i="1"/>
  <c r="E28" i="1"/>
  <c r="F28" i="1"/>
  <c r="I20" i="1" l="1"/>
  <c r="I14" i="1"/>
  <c r="I8" i="1"/>
  <c r="I26" i="1"/>
  <c r="F22" i="2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10" i="2" l="1"/>
  <c r="E10" i="2"/>
  <c r="F8" i="2"/>
  <c r="E8" i="2"/>
  <c r="I8" i="2" l="1"/>
</calcChain>
</file>

<file path=xl/sharedStrings.xml><?xml version="1.0" encoding="utf-8"?>
<sst xmlns="http://schemas.openxmlformats.org/spreadsheetml/2006/main" count="138" uniqueCount="43">
  <si>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</si>
  <si>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</si>
  <si>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</si>
  <si>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</si>
  <si>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</si>
  <si>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</si>
  <si>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</si>
  <si>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</si>
  <si>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</si>
  <si>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</si>
  <si>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</si>
  <si>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</si>
  <si>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</si>
  <si>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</si>
  <si>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</si>
  <si>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</si>
  <si>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</si>
  <si>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</si>
  <si>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</si>
  <si>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</si>
  <si>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</si>
  <si>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</si>
  <si>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</si>
  <si>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</si>
  <si>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</si>
  <si>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</si>
  <si>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</si>
  <si>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</si>
  <si>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</si>
  <si>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</si>
  <si>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</si>
  <si>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</si>
  <si>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</si>
  <si>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</si>
  <si>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</si>
  <si>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NORDIYANA     IQBAL     24/07/2024 </t>
  </si>
  <si>
    <t>240724</t>
  </si>
  <si>
    <t>RB (ppb): 0.015</t>
  </si>
  <si>
    <t>IQC POW 220724</t>
  </si>
  <si>
    <t>RB POW 220724</t>
  </si>
  <si>
    <t>RB (ppb): 0.024</t>
  </si>
  <si>
    <t>RB (ppb): 0.000</t>
  </si>
  <si>
    <t>RB (ppb): 0.659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</si>
</sst>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0" fontId="2" fillId="6" borderId="13" xfId="0" applyFont="1" applyFill="1" applyBorder="1"/>
    <xf numFmtId="165" fontId="3" fillId="0" borderId="1" xfId="0" applyNumberFormat="1" applyFont="1" applyBorder="1" applyAlignment="1">
      <alignment horizontal="center" wrapText="1"/>
    </xf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18" zoomScaleNormal="100" workbookViewId="0">
      <selection activeCell="C30" sqref="C30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9.42578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5" t="s">
        <v>36</v>
      </c>
      <c r="E3" s="56"/>
      <c r="F3" s="56"/>
      <c r="G3" s="56"/>
      <c r="H3" s="56"/>
      <c r="I3" s="57"/>
    </row>
    <row r="4" spans="1:9">
      <c r="A4" s="52" t="s">
        <v>3</v>
      </c>
      <c r="B4" s="53"/>
      <c r="C4" s="54"/>
      <c r="D4" s="58" t="s">
        <v>38</v>
      </c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 t="s">
        <v>39</v>
      </c>
      <c r="E5" s="53"/>
      <c r="F5" s="53"/>
      <c r="G5" s="53"/>
      <c r="H5" s="53"/>
      <c r="I5" s="54"/>
    </row>
    <row r="6" spans="1:9" ht="14.25" customHeight="1">
      <c r="A6" s="41" t="s">
        <v>5</v>
      </c>
      <c r="B6" s="42"/>
      <c r="C6" s="42"/>
      <c r="D6" s="42"/>
      <c r="E6" s="43"/>
      <c r="F6" s="44" t="s">
        <v>40</v>
      </c>
      <c r="G6" s="45"/>
      <c r="H6" s="46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47" t="s">
        <v>12</v>
      </c>
      <c r="G7" s="48"/>
      <c r="H7" s="49"/>
      <c r="I7" s="5" t="s">
        <v>13</v>
      </c>
    </row>
    <row r="8" spans="1:9" ht="18.75" customHeight="1">
      <c r="A8" s="33" t="s">
        <v>14</v>
      </c>
      <c r="B8" s="17">
        <v>0.502</v>
      </c>
      <c r="C8" s="17">
        <v>48.034999999999997</v>
      </c>
      <c r="D8" s="17">
        <v>4923.7439999999997</v>
      </c>
      <c r="E8" s="35">
        <f>D8-C8</f>
        <v>4875.7089999999998</v>
      </c>
      <c r="F8" s="37">
        <f>((D8-C8)/1000)/(2.5/B8)</f>
        <v>0.97904236719999993</v>
      </c>
      <c r="G8" s="59" t="s">
        <v>34</v>
      </c>
      <c r="H8" s="60"/>
      <c r="I8" s="28">
        <f>ABS(E8-E10)/AVERAGE(E8,E10)</f>
        <v>3.5452212757528155E-2</v>
      </c>
    </row>
    <row r="9" spans="1:9" ht="18.75" customHeight="1">
      <c r="A9" s="34"/>
      <c r="B9" s="18"/>
      <c r="C9" s="18"/>
      <c r="D9" s="18"/>
      <c r="E9" s="36"/>
      <c r="F9" s="38"/>
      <c r="G9" s="61" t="s">
        <v>33</v>
      </c>
      <c r="H9" s="62"/>
      <c r="I9" s="29"/>
    </row>
    <row r="10" spans="1:9" ht="18.75" customHeight="1">
      <c r="A10" s="33" t="s">
        <v>17</v>
      </c>
      <c r="B10" s="17">
        <v>0.503</v>
      </c>
      <c r="C10" s="17">
        <v>48.034999999999997</v>
      </c>
      <c r="D10" s="17">
        <v>4753.8999999999996</v>
      </c>
      <c r="E10" s="35">
        <f>D10-C10</f>
        <v>4705.8649999999998</v>
      </c>
      <c r="F10" s="37">
        <f>((D10-C10)/1000)/(2.5/B10)</f>
        <v>0.94682003800000003</v>
      </c>
      <c r="G10" s="39" t="s">
        <v>15</v>
      </c>
      <c r="H10" s="40"/>
      <c r="I10" s="29"/>
    </row>
    <row r="11" spans="1:9" ht="18.75" customHeight="1">
      <c r="A11" s="34"/>
      <c r="B11" s="18"/>
      <c r="C11" s="18"/>
      <c r="D11" s="18"/>
      <c r="E11" s="36"/>
      <c r="F11" s="38"/>
      <c r="G11" s="31" t="s">
        <v>16</v>
      </c>
      <c r="H11" s="32"/>
      <c r="I11" s="30"/>
    </row>
    <row r="12" spans="1:9" ht="15" customHeight="1">
      <c r="A12" s="41" t="s">
        <v>24</v>
      </c>
      <c r="B12" s="42"/>
      <c r="C12" s="42"/>
      <c r="D12" s="42"/>
      <c r="E12" s="43"/>
      <c r="F12" s="44" t="s">
        <v>37</v>
      </c>
      <c r="G12" s="45"/>
      <c r="H12" s="46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47" t="s">
        <v>12</v>
      </c>
      <c r="G13" s="48"/>
      <c r="H13" s="49"/>
      <c r="I13" s="5" t="s">
        <v>26</v>
      </c>
    </row>
    <row r="14" spans="1:9" ht="18.75" customHeight="1">
      <c r="A14" s="33" t="s">
        <v>14</v>
      </c>
      <c r="B14" s="17">
        <v>0.502</v>
      </c>
      <c r="C14" s="17">
        <v>17.983000000000001</v>
      </c>
      <c r="D14" s="17">
        <v>304.53699999999998</v>
      </c>
      <c r="E14" s="35">
        <f>D14-C14</f>
        <v>286.55399999999997</v>
      </c>
      <c r="F14" s="37">
        <f>((D14-C14)/1000)/(0.15/B14)</f>
        <v>0.95900071999999992</v>
      </c>
      <c r="G14" s="39" t="s">
        <v>15</v>
      </c>
      <c r="H14" s="40"/>
      <c r="I14" s="28">
        <f>ABS(E14-E16)/AVERAGE(E14,E16)</f>
        <v>7.0531296073849592E-3</v>
      </c>
    </row>
    <row r="15" spans="1:9" ht="15.75">
      <c r="A15" s="34"/>
      <c r="B15" s="18"/>
      <c r="C15" s="18"/>
      <c r="D15" s="18"/>
      <c r="E15" s="36"/>
      <c r="F15" s="38"/>
      <c r="G15" s="31" t="s">
        <v>16</v>
      </c>
      <c r="H15" s="32"/>
      <c r="I15" s="29"/>
    </row>
    <row r="16" spans="1:9" ht="18.75" customHeight="1">
      <c r="A16" s="33" t="s">
        <v>17</v>
      </c>
      <c r="B16" s="17">
        <v>0.503</v>
      </c>
      <c r="C16" s="17">
        <v>17.983000000000001</v>
      </c>
      <c r="D16" s="17">
        <v>302.52300000000002</v>
      </c>
      <c r="E16" s="35">
        <f>D16-C16</f>
        <v>284.54000000000002</v>
      </c>
      <c r="F16" s="37">
        <f>((D16-C16)/1000)/(0.15/B16)</f>
        <v>0.95415746666666679</v>
      </c>
      <c r="G16" s="39" t="s">
        <v>15</v>
      </c>
      <c r="H16" s="40"/>
      <c r="I16" s="29"/>
    </row>
    <row r="17" spans="1:9" ht="18.75" customHeight="1">
      <c r="A17" s="34"/>
      <c r="B17" s="18"/>
      <c r="C17" s="18"/>
      <c r="D17" s="18"/>
      <c r="E17" s="36"/>
      <c r="F17" s="38"/>
      <c r="G17" s="31" t="s">
        <v>16</v>
      </c>
      <c r="H17" s="32"/>
      <c r="I17" s="30"/>
    </row>
    <row r="18" spans="1:9" ht="15" customHeight="1">
      <c r="A18" s="41" t="s">
        <v>18</v>
      </c>
      <c r="B18" s="42"/>
      <c r="C18" s="42"/>
      <c r="D18" s="42"/>
      <c r="E18" s="43"/>
      <c r="F18" s="44" t="s">
        <v>41</v>
      </c>
      <c r="G18" s="45"/>
      <c r="H18" s="46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47" t="s">
        <v>12</v>
      </c>
      <c r="G19" s="48"/>
      <c r="H19" s="49"/>
      <c r="I19" s="5" t="s">
        <v>20</v>
      </c>
    </row>
    <row r="20" spans="1:9" ht="18.75" customHeight="1">
      <c r="A20" s="33" t="s">
        <v>14</v>
      </c>
      <c r="B20" s="17">
        <v>0.502</v>
      </c>
      <c r="C20" s="17">
        <v>0.98499999999999999</v>
      </c>
      <c r="D20" s="17">
        <v>458.81799999999998</v>
      </c>
      <c r="E20" s="35">
        <f>D20-C20</f>
        <v>457.83299999999997</v>
      </c>
      <c r="F20" s="37">
        <f>((D20-C20)/1000)/(0.25/B20)</f>
        <v>0.91932866400000002</v>
      </c>
      <c r="G20" s="39" t="s">
        <v>15</v>
      </c>
      <c r="H20" s="40"/>
      <c r="I20" s="28">
        <f>ABS(E20-E22)/AVERAGE(E20,E22)</f>
        <v>6.3455196818474717E-3</v>
      </c>
    </row>
    <row r="21" spans="1:9" ht="18.75" customHeight="1">
      <c r="A21" s="34"/>
      <c r="B21" s="18"/>
      <c r="C21" s="18"/>
      <c r="D21" s="18"/>
      <c r="E21" s="36"/>
      <c r="F21" s="38"/>
      <c r="G21" s="31" t="s">
        <v>16</v>
      </c>
      <c r="H21" s="32"/>
      <c r="I21" s="29"/>
    </row>
    <row r="22" spans="1:9" ht="18.75" customHeight="1">
      <c r="A22" s="33" t="s">
        <v>17</v>
      </c>
      <c r="B22" s="17">
        <v>0.503</v>
      </c>
      <c r="C22" s="17">
        <v>0.98499999999999999</v>
      </c>
      <c r="D22" s="17">
        <v>455.92200000000003</v>
      </c>
      <c r="E22" s="35">
        <f>D22-C22</f>
        <v>454.93700000000001</v>
      </c>
      <c r="F22" s="37">
        <f>((D22-C22)/1000)/(0.25/B22)</f>
        <v>0.91533324400000005</v>
      </c>
      <c r="G22" s="39" t="s">
        <v>15</v>
      </c>
      <c r="H22" s="40"/>
      <c r="I22" s="29"/>
    </row>
    <row r="23" spans="1:9" ht="18.75" customHeight="1">
      <c r="A23" s="34"/>
      <c r="B23" s="18"/>
      <c r="C23" s="18"/>
      <c r="D23" s="18"/>
      <c r="E23" s="36"/>
      <c r="F23" s="38"/>
      <c r="G23" s="31" t="s">
        <v>16</v>
      </c>
      <c r="H23" s="32"/>
      <c r="I23" s="30"/>
    </row>
    <row r="24" spans="1:9" ht="15" customHeight="1">
      <c r="A24" s="41" t="s">
        <v>21</v>
      </c>
      <c r="B24" s="42"/>
      <c r="C24" s="42"/>
      <c r="D24" s="42"/>
      <c r="E24" s="43"/>
      <c r="F24" s="44" t="s">
        <v>42</v>
      </c>
      <c r="G24" s="45"/>
      <c r="H24" s="46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47" t="s">
        <v>12</v>
      </c>
      <c r="G25" s="48"/>
      <c r="H25" s="49"/>
      <c r="I25" s="5" t="s">
        <v>23</v>
      </c>
    </row>
    <row r="26" spans="1:9" ht="18.75" customHeight="1">
      <c r="A26" s="33" t="s">
        <v>14</v>
      </c>
      <c r="B26" s="17">
        <v>0.502</v>
      </c>
      <c r="C26" s="17">
        <v>155.31100000000001</v>
      </c>
      <c r="D26" s="17">
        <v>10024.429</v>
      </c>
      <c r="E26" s="35">
        <f>D26-C26</f>
        <v>9869.1180000000004</v>
      </c>
      <c r="F26" s="37">
        <f>((D26-C26)/1000)/(5/B26)</f>
        <v>0.99085944720000008</v>
      </c>
      <c r="G26" s="39" t="s">
        <v>15</v>
      </c>
      <c r="H26" s="40"/>
      <c r="I26" s="28">
        <f>ABS(E26-E28)/AVERAGE(E26,E28)</f>
        <v>2.7501082919981591E-2</v>
      </c>
    </row>
    <row r="27" spans="1:9" ht="18.75" customHeight="1">
      <c r="A27" s="34"/>
      <c r="B27" s="18"/>
      <c r="C27" s="18"/>
      <c r="D27" s="18"/>
      <c r="E27" s="36"/>
      <c r="F27" s="38"/>
      <c r="G27" s="31" t="s">
        <v>16</v>
      </c>
      <c r="H27" s="32"/>
      <c r="I27" s="29"/>
    </row>
    <row r="28" spans="1:9" ht="18.75" customHeight="1">
      <c r="A28" s="33" t="s">
        <v>17</v>
      </c>
      <c r="B28" s="17">
        <v>0.503</v>
      </c>
      <c r="C28" s="17">
        <v>155.31100000000001</v>
      </c>
      <c r="D28" s="17">
        <v>9756.6990000000005</v>
      </c>
      <c r="E28" s="35">
        <f>D28-C28</f>
        <v>9601.3880000000008</v>
      </c>
      <c r="F28" s="37">
        <f>((D28-C28)/1000)/(5/B28)</f>
        <v>0.96589963280000002</v>
      </c>
      <c r="G28" s="39" t="s">
        <v>15</v>
      </c>
      <c r="H28" s="40"/>
      <c r="I28" s="29"/>
    </row>
    <row r="29" spans="1:9" ht="18.75" customHeight="1">
      <c r="A29" s="34"/>
      <c r="B29" s="18"/>
      <c r="C29" s="18"/>
      <c r="D29" s="18"/>
      <c r="E29" s="36"/>
      <c r="F29" s="38"/>
      <c r="G29" s="31" t="s">
        <v>16</v>
      </c>
      <c r="H29" s="32"/>
      <c r="I29" s="30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19" t="s">
        <v>27</v>
      </c>
      <c r="B31" s="20"/>
      <c r="C31" s="20"/>
      <c r="D31" s="21"/>
      <c r="E31" s="25" t="s">
        <v>35</v>
      </c>
      <c r="F31" s="20"/>
      <c r="G31" s="20"/>
      <c r="H31" s="20"/>
      <c r="I31" s="21"/>
    </row>
    <row r="32" spans="1:9" ht="15.75" customHeight="1">
      <c r="A32" s="22"/>
      <c r="B32" s="23"/>
      <c r="C32" s="23"/>
      <c r="D32" s="24"/>
      <c r="E32" s="22"/>
      <c r="F32" s="23"/>
      <c r="G32" s="23"/>
      <c r="H32" s="23"/>
      <c r="I32" s="24"/>
    </row>
    <row r="33" spans="1:9" ht="15.75" customHeight="1">
      <c r="A33" s="26" t="s">
        <v>28</v>
      </c>
      <c r="B33" s="20"/>
      <c r="C33" s="20"/>
      <c r="D33" s="21"/>
      <c r="E33" s="27"/>
      <c r="F33" s="20"/>
      <c r="G33" s="20"/>
      <c r="H33" s="20"/>
      <c r="I33" s="21"/>
    </row>
    <row r="34" spans="1:9" ht="15.75" customHeight="1">
      <c r="A34" s="22"/>
      <c r="B34" s="23"/>
      <c r="C34" s="23"/>
      <c r="D34" s="24"/>
      <c r="E34" s="23"/>
      <c r="F34" s="23"/>
      <c r="G34" s="23"/>
      <c r="H34" s="23"/>
      <c r="I34" s="24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19" zoomScaleNormal="100" workbookViewId="0">
      <selection activeCell="G28" sqref="G28:H28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8"/>
      <c r="E3" s="53"/>
      <c r="F3" s="53"/>
      <c r="G3" s="53"/>
      <c r="H3" s="53"/>
      <c r="I3" s="54"/>
    </row>
    <row r="4" spans="1:9">
      <c r="A4" s="52" t="s">
        <v>3</v>
      </c>
      <c r="B4" s="53"/>
      <c r="C4" s="54"/>
      <c r="D4" s="58"/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/>
      <c r="E5" s="53"/>
      <c r="F5" s="53"/>
      <c r="G5" s="53"/>
      <c r="H5" s="53"/>
      <c r="I5" s="54"/>
    </row>
    <row r="6" spans="1:9">
      <c r="A6" s="41" t="s">
        <v>5</v>
      </c>
      <c r="B6" s="53"/>
      <c r="C6" s="53"/>
      <c r="D6" s="53"/>
      <c r="E6" s="54"/>
      <c r="F6" s="72" t="s">
        <v>6</v>
      </c>
      <c r="G6" s="73"/>
      <c r="H6" s="74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75" t="s">
        <v>12</v>
      </c>
      <c r="G7" s="20"/>
      <c r="H7" s="21"/>
      <c r="I7" s="5" t="s">
        <v>13</v>
      </c>
    </row>
    <row r="8" spans="1:9" ht="18.75" customHeight="1">
      <c r="A8" s="33" t="s">
        <v>14</v>
      </c>
      <c r="B8" s="68"/>
      <c r="C8" s="17"/>
      <c r="D8" s="17"/>
      <c r="E8" s="71">
        <f>D8-C8</f>
        <v>0</v>
      </c>
      <c r="F8" s="37" t="e">
        <f>((D8-C8)/1000)/(7.5/B8)</f>
        <v>#DIV/0!</v>
      </c>
      <c r="G8" s="39" t="s">
        <v>29</v>
      </c>
      <c r="H8" s="70"/>
      <c r="I8" s="28" t="e">
        <f>ABS(E8-E10)/AVERAGE(E8,E10)</f>
        <v>#DIV/0!</v>
      </c>
    </row>
    <row r="9" spans="1:9" ht="18.75" customHeight="1">
      <c r="A9" s="66"/>
      <c r="B9" s="63"/>
      <c r="C9" s="63"/>
      <c r="D9" s="63"/>
      <c r="E9" s="69"/>
      <c r="F9" s="69"/>
      <c r="G9" s="31" t="s">
        <v>30</v>
      </c>
      <c r="H9" s="67"/>
      <c r="I9" s="65"/>
    </row>
    <row r="10" spans="1:9" ht="18.75" customHeight="1">
      <c r="A10" s="33" t="s">
        <v>17</v>
      </c>
      <c r="B10" s="68"/>
      <c r="C10" s="17"/>
      <c r="D10" s="17"/>
      <c r="E10" s="71">
        <f>D10-C10</f>
        <v>0</v>
      </c>
      <c r="F10" s="37" t="e">
        <f>((D10-C10)/1000)/(7.5/B10)</f>
        <v>#DIV/0!</v>
      </c>
      <c r="G10" s="39" t="s">
        <v>31</v>
      </c>
      <c r="H10" s="70"/>
      <c r="I10" s="65"/>
    </row>
    <row r="11" spans="1:9" ht="18.75" customHeight="1">
      <c r="A11" s="66"/>
      <c r="B11" s="63"/>
      <c r="C11" s="63"/>
      <c r="D11" s="63"/>
      <c r="E11" s="69"/>
      <c r="F11" s="69"/>
      <c r="G11" s="31" t="s">
        <v>32</v>
      </c>
      <c r="H11" s="67"/>
      <c r="I11" s="66"/>
    </row>
    <row r="12" spans="1:9" ht="24" customHeight="1">
      <c r="A12" s="41" t="s">
        <v>24</v>
      </c>
      <c r="B12" s="53"/>
      <c r="C12" s="53"/>
      <c r="D12" s="53"/>
      <c r="E12" s="54"/>
      <c r="F12" s="72" t="s">
        <v>6</v>
      </c>
      <c r="G12" s="73"/>
      <c r="H12" s="74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75" t="s">
        <v>12</v>
      </c>
      <c r="G13" s="20"/>
      <c r="H13" s="21"/>
      <c r="I13" s="5" t="s">
        <v>26</v>
      </c>
    </row>
    <row r="14" spans="1:9" ht="18.75" customHeight="1">
      <c r="A14" s="33" t="s">
        <v>14</v>
      </c>
      <c r="B14" s="68"/>
      <c r="C14" s="17"/>
      <c r="D14" s="17"/>
      <c r="E14" s="71">
        <f>D14-C14</f>
        <v>0</v>
      </c>
      <c r="F14" s="37" t="e">
        <f>((D14-C14)/1000)/(0.45/B14)</f>
        <v>#DIV/0!</v>
      </c>
      <c r="G14" s="39" t="s">
        <v>15</v>
      </c>
      <c r="H14" s="70"/>
      <c r="I14" s="28" t="e">
        <f>ABS(E14-E16)/AVERAGE(E14,E16)</f>
        <v>#DIV/0!</v>
      </c>
    </row>
    <row r="15" spans="1:9" ht="15.75">
      <c r="A15" s="66"/>
      <c r="B15" s="63"/>
      <c r="C15" s="63"/>
      <c r="D15" s="63"/>
      <c r="E15" s="69"/>
      <c r="F15" s="69"/>
      <c r="G15" s="31" t="s">
        <v>16</v>
      </c>
      <c r="H15" s="67"/>
      <c r="I15" s="65"/>
    </row>
    <row r="16" spans="1:9" ht="18.75" customHeight="1">
      <c r="A16" s="33" t="s">
        <v>17</v>
      </c>
      <c r="B16" s="68"/>
      <c r="C16" s="17"/>
      <c r="D16" s="17"/>
      <c r="E16" s="71">
        <f>D16-C16</f>
        <v>0</v>
      </c>
      <c r="F16" s="37" t="e">
        <f>((D16-C16)/1000)/(0.45/B16)</f>
        <v>#DIV/0!</v>
      </c>
      <c r="G16" s="39" t="s">
        <v>15</v>
      </c>
      <c r="H16" s="70"/>
      <c r="I16" s="65"/>
    </row>
    <row r="17" spans="1:9" ht="18.75" customHeight="1">
      <c r="A17" s="66"/>
      <c r="B17" s="63"/>
      <c r="C17" s="63"/>
      <c r="D17" s="63"/>
      <c r="E17" s="69"/>
      <c r="F17" s="69"/>
      <c r="G17" s="31" t="s">
        <v>16</v>
      </c>
      <c r="H17" s="67"/>
      <c r="I17" s="66"/>
    </row>
    <row r="18" spans="1:9" ht="15.75" customHeight="1">
      <c r="A18" s="41" t="s">
        <v>18</v>
      </c>
      <c r="B18" s="53"/>
      <c r="C18" s="53"/>
      <c r="D18" s="53"/>
      <c r="E18" s="54"/>
      <c r="F18" s="72" t="s">
        <v>6</v>
      </c>
      <c r="G18" s="73"/>
      <c r="H18" s="74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75" t="s">
        <v>12</v>
      </c>
      <c r="G19" s="20"/>
      <c r="H19" s="21"/>
      <c r="I19" s="5" t="s">
        <v>20</v>
      </c>
    </row>
    <row r="20" spans="1:9" ht="18.75" customHeight="1">
      <c r="A20" s="33" t="s">
        <v>14</v>
      </c>
      <c r="B20" s="68"/>
      <c r="C20" s="17"/>
      <c r="D20" s="17"/>
      <c r="E20" s="35">
        <f>D20-C20</f>
        <v>0</v>
      </c>
      <c r="F20" s="37" t="e">
        <f>((D20-C20)/1000)/(0.75/B20)</f>
        <v>#DIV/0!</v>
      </c>
      <c r="G20" s="39" t="s">
        <v>15</v>
      </c>
      <c r="H20" s="70"/>
      <c r="I20" s="28" t="e">
        <f>ABS(E20-E22)/AVERAGE(E20,E22)</f>
        <v>#DIV/0!</v>
      </c>
    </row>
    <row r="21" spans="1:9" ht="18.75" customHeight="1">
      <c r="A21" s="66"/>
      <c r="B21" s="63"/>
      <c r="C21" s="63"/>
      <c r="D21" s="63"/>
      <c r="E21" s="66"/>
      <c r="F21" s="69"/>
      <c r="G21" s="31" t="s">
        <v>16</v>
      </c>
      <c r="H21" s="67"/>
      <c r="I21" s="65"/>
    </row>
    <row r="22" spans="1:9" ht="18.75" customHeight="1">
      <c r="A22" s="33" t="s">
        <v>17</v>
      </c>
      <c r="B22" s="68"/>
      <c r="C22" s="17"/>
      <c r="D22" s="17"/>
      <c r="E22" s="35">
        <f>D22-C22</f>
        <v>0</v>
      </c>
      <c r="F22" s="37" t="e">
        <f>((D22-C22)/1000)/(0.75/B22)</f>
        <v>#DIV/0!</v>
      </c>
      <c r="G22" s="39" t="s">
        <v>15</v>
      </c>
      <c r="H22" s="70"/>
      <c r="I22" s="65"/>
    </row>
    <row r="23" spans="1:9" ht="18.75" customHeight="1">
      <c r="A23" s="66"/>
      <c r="B23" s="63"/>
      <c r="C23" s="63"/>
      <c r="D23" s="63"/>
      <c r="E23" s="66"/>
      <c r="F23" s="69"/>
      <c r="G23" s="31" t="s">
        <v>16</v>
      </c>
      <c r="H23" s="67"/>
      <c r="I23" s="66"/>
    </row>
    <row r="24" spans="1:9" ht="15.75" customHeight="1">
      <c r="A24" s="41" t="s">
        <v>21</v>
      </c>
      <c r="B24" s="53"/>
      <c r="C24" s="53"/>
      <c r="D24" s="53"/>
      <c r="E24" s="54"/>
      <c r="F24" s="72" t="s">
        <v>6</v>
      </c>
      <c r="G24" s="73"/>
      <c r="H24" s="74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75" t="s">
        <v>12</v>
      </c>
      <c r="G25" s="20"/>
      <c r="H25" s="21"/>
      <c r="I25" s="5" t="s">
        <v>23</v>
      </c>
    </row>
    <row r="26" spans="1:9" ht="18.75" customHeight="1">
      <c r="A26" s="33" t="s">
        <v>14</v>
      </c>
      <c r="B26" s="68"/>
      <c r="C26" s="17"/>
      <c r="D26" s="17"/>
      <c r="E26" s="35">
        <f>D26-C26</f>
        <v>0</v>
      </c>
      <c r="F26" s="37" t="e">
        <f>((D26-C26)/1000)/(15/B26)</f>
        <v>#DIV/0!</v>
      </c>
      <c r="G26" s="39" t="s">
        <v>15</v>
      </c>
      <c r="H26" s="70"/>
      <c r="I26" s="28" t="e">
        <f>ABS(E26-E28)/AVERAGE(E26,E28)</f>
        <v>#DIV/0!</v>
      </c>
    </row>
    <row r="27" spans="1:9" ht="18.75" customHeight="1">
      <c r="A27" s="66"/>
      <c r="B27" s="63"/>
      <c r="C27" s="63"/>
      <c r="D27" s="63"/>
      <c r="E27" s="66"/>
      <c r="F27" s="69"/>
      <c r="G27" s="31" t="s">
        <v>16</v>
      </c>
      <c r="H27" s="67"/>
      <c r="I27" s="65"/>
    </row>
    <row r="28" spans="1:9" ht="18.75" customHeight="1">
      <c r="A28" s="33" t="s">
        <v>17</v>
      </c>
      <c r="B28" s="68"/>
      <c r="C28" s="17"/>
      <c r="D28" s="17"/>
      <c r="E28" s="35">
        <f>D28-C28</f>
        <v>0</v>
      </c>
      <c r="F28" s="37" t="e">
        <f>((D28-C28)/1000)/(15/B28)</f>
        <v>#DIV/0!</v>
      </c>
      <c r="G28" s="39" t="s">
        <v>15</v>
      </c>
      <c r="H28" s="70"/>
      <c r="I28" s="65"/>
    </row>
    <row r="29" spans="1:9" ht="18.75" customHeight="1">
      <c r="A29" s="66"/>
      <c r="B29" s="63"/>
      <c r="C29" s="63"/>
      <c r="D29" s="63"/>
      <c r="E29" s="66"/>
      <c r="F29" s="69"/>
      <c r="G29" s="31" t="s">
        <v>16</v>
      </c>
      <c r="H29" s="67"/>
      <c r="I29" s="66"/>
    </row>
    <row r="30" spans="1:9" ht="15.75" customHeight="1">
      <c r="A30" s="19" t="s">
        <v>27</v>
      </c>
      <c r="B30" s="20"/>
      <c r="C30" s="20"/>
      <c r="D30" s="21"/>
      <c r="E30" s="64"/>
      <c r="F30" s="20"/>
      <c r="G30" s="20"/>
      <c r="H30" s="20"/>
      <c r="I30" s="21"/>
    </row>
    <row r="31" spans="1:9" ht="15.75" customHeight="1">
      <c r="A31" s="22"/>
      <c r="B31" s="23"/>
      <c r="C31" s="23"/>
      <c r="D31" s="24"/>
      <c r="E31" s="22"/>
      <c r="F31" s="23"/>
      <c r="G31" s="23"/>
      <c r="H31" s="23"/>
      <c r="I31" s="24"/>
    </row>
    <row r="32" spans="1:9" ht="15.75" customHeight="1">
      <c r="A32" s="26" t="s">
        <v>28</v>
      </c>
      <c r="B32" s="20"/>
      <c r="C32" s="20"/>
      <c r="D32" s="21"/>
      <c r="E32" s="27"/>
      <c r="F32" s="20"/>
      <c r="G32" s="20"/>
      <c r="H32" s="20"/>
      <c r="I32" s="21"/>
    </row>
    <row r="33" spans="1:9" ht="15.75" customHeight="1">
      <c r="A33" s="22"/>
      <c r="B33" s="23"/>
      <c r="C33" s="23"/>
      <c r="D33" s="24"/>
      <c r="E33" s="23"/>
      <c r="F33" s="23"/>
      <c r="G33" s="23"/>
      <c r="H33" s="23"/>
      <c r="I33" s="24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2024-07-25T04:59:26Z</cp:lastPrinted>
  <dcterms:created xsi:type="dcterms:W3CDTF">2006-09-16T00:00:00Z</dcterms:created>
  <dcterms:modified xsi:type="dcterms:W3CDTF">2024-07-30T07:45:30Z</dcterms:modified>
</cp:coreProperties>
</file>