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3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4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5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6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7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8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9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10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11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drawings/drawing12.xml" ContentType="application/vnd.openxmlformats-officedocument.drawing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13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drawings/drawing14.xml" ContentType="application/vnd.openxmlformats-officedocument.drawing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15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drawings/drawing16.xml" ContentType="application/vnd.openxmlformats-officedocument.drawing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drawings/drawing17.xml" ContentType="application/vnd.openxmlformats-officedocument.drawing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drawings/drawing18.xml" ContentType="application/vnd.openxmlformats-officedocument.drawing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drawings/drawing19.xml" ContentType="application/vnd.openxmlformats-officedocument.drawing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drawings/drawing20.xml" ContentType="application/vnd.openxmlformats-officedocument.drawing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MYSARAH\DIGESTION\IQC SCAP 050225\"/>
    </mc:Choice>
  </mc:AlternateContent>
  <xr:revisionPtr revIDLastSave="0" documentId="13_ncr:1_{AF9CDE4E-BD1B-4694-9396-484B919CCA96}" xr6:coauthVersionLast="36" xr6:coauthVersionMax="36" xr10:uidLastSave="{00000000-0000-0000-0000-000000000000}"/>
  <bookViews>
    <workbookView xWindow="-105" yWindow="-105" windowWidth="23250" windowHeight="12720" activeTab="2" xr2:uid="{00000000-000D-0000-FFFF-FFFF00000000}"/>
  </bookViews>
  <sheets>
    <sheet name="Form" sheetId="7" r:id="rId1"/>
    <sheet name="SAMPEL 1 " sheetId="13" r:id="rId2"/>
    <sheet name="SAMPEL 2" sheetId="30" r:id="rId3"/>
    <sheet name="SAMPEL 3" sheetId="31" r:id="rId4"/>
    <sheet name="SAMPEL 4" sheetId="45" r:id="rId5"/>
    <sheet name="SAMPEL 5" sheetId="46" r:id="rId6"/>
    <sheet name="SAMPEL 6" sheetId="47" r:id="rId7"/>
    <sheet name="SAMPEL 7" sheetId="48" r:id="rId8"/>
    <sheet name="SAMPEL 8" sheetId="49" r:id="rId9"/>
    <sheet name="SAMPEL 9" sheetId="50" r:id="rId10"/>
    <sheet name="SAMPEL 10" sheetId="51" r:id="rId11"/>
    <sheet name="SAMPEL 11" sheetId="52" r:id="rId12"/>
    <sheet name="SAMPEL 12" sheetId="53" r:id="rId13"/>
    <sheet name="SAMPEL 13" sheetId="54" r:id="rId14"/>
    <sheet name="SAMPEL 14" sheetId="55" r:id="rId15"/>
    <sheet name="SAMPEL 15" sheetId="56" r:id="rId16"/>
    <sheet name="SAMPEL 16" sheetId="57" r:id="rId17"/>
    <sheet name="SAMPEL 17" sheetId="58" r:id="rId18"/>
    <sheet name="SAMPEL 18" sheetId="59" r:id="rId19"/>
    <sheet name="SAMPEL 19" sheetId="60" r:id="rId20"/>
    <sheet name="SAMPEL 20" sheetId="61" r:id="rId21"/>
  </sheets>
  <calcPr calcId="191029"/>
</workbook>
</file>

<file path=xl/calcChain.xml><?xml version="1.0" encoding="utf-8"?>
<calcChain xmlns="http://schemas.openxmlformats.org/spreadsheetml/2006/main">
  <c r="C8" i="54" l="1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10" i="7"/>
  <c r="N11" i="7"/>
  <c r="N9" i="7"/>
  <c r="N8" i="7"/>
  <c r="M6" i="7" l="1"/>
  <c r="M5" i="7"/>
  <c r="F10" i="7" l="1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D37" i="7"/>
  <c r="C37" i="7"/>
  <c r="H18" i="61"/>
  <c r="D3" i="61"/>
  <c r="D2" i="61"/>
  <c r="D30" i="61"/>
  <c r="A30" i="61"/>
  <c r="F9" i="61"/>
  <c r="G15" i="61" s="1"/>
  <c r="F8" i="61"/>
  <c r="F14" i="61" s="1"/>
  <c r="C8" i="61"/>
  <c r="F7" i="61"/>
  <c r="H18" i="60"/>
  <c r="D3" i="60"/>
  <c r="D2" i="60"/>
  <c r="D30" i="60"/>
  <c r="A30" i="60"/>
  <c r="F9" i="60"/>
  <c r="G15" i="60" s="1"/>
  <c r="F8" i="60"/>
  <c r="F14" i="60" s="1"/>
  <c r="C8" i="60"/>
  <c r="F7" i="60"/>
  <c r="H18" i="59"/>
  <c r="D3" i="59"/>
  <c r="D2" i="59"/>
  <c r="D30" i="59"/>
  <c r="A30" i="59"/>
  <c r="F9" i="59"/>
  <c r="G14" i="59" s="1"/>
  <c r="F8" i="59"/>
  <c r="F14" i="59" s="1"/>
  <c r="C8" i="59"/>
  <c r="F7" i="59"/>
  <c r="H18" i="58"/>
  <c r="D3" i="58"/>
  <c r="D2" i="58"/>
  <c r="D30" i="58"/>
  <c r="A30" i="58"/>
  <c r="F9" i="58"/>
  <c r="G16" i="58" s="1"/>
  <c r="F8" i="58"/>
  <c r="F16" i="58" s="1"/>
  <c r="C8" i="58"/>
  <c r="F7" i="58"/>
  <c r="H18" i="57"/>
  <c r="D3" i="57"/>
  <c r="D2" i="57"/>
  <c r="J27" i="7"/>
  <c r="J26" i="7"/>
  <c r="J25" i="7"/>
  <c r="J24" i="7"/>
  <c r="J23" i="7"/>
  <c r="D30" i="57"/>
  <c r="A30" i="57"/>
  <c r="F9" i="57"/>
  <c r="G15" i="57" s="1"/>
  <c r="F8" i="57"/>
  <c r="F15" i="57" s="1"/>
  <c r="C8" i="57"/>
  <c r="F7" i="57"/>
  <c r="H18" i="56"/>
  <c r="D3" i="56"/>
  <c r="D2" i="56"/>
  <c r="D30" i="56"/>
  <c r="A30" i="56"/>
  <c r="F9" i="56"/>
  <c r="G13" i="56" s="1"/>
  <c r="F8" i="56"/>
  <c r="F15" i="56" s="1"/>
  <c r="C8" i="56"/>
  <c r="F7" i="56"/>
  <c r="H18" i="55"/>
  <c r="D3" i="55"/>
  <c r="D2" i="55"/>
  <c r="D30" i="55"/>
  <c r="A30" i="55"/>
  <c r="F9" i="55"/>
  <c r="G15" i="55" s="1"/>
  <c r="F8" i="55"/>
  <c r="F14" i="55" s="1"/>
  <c r="C8" i="55"/>
  <c r="F7" i="55"/>
  <c r="H18" i="54"/>
  <c r="D3" i="54"/>
  <c r="D2" i="54"/>
  <c r="D30" i="54"/>
  <c r="A30" i="54"/>
  <c r="F9" i="54"/>
  <c r="G15" i="54" s="1"/>
  <c r="F8" i="54"/>
  <c r="F15" i="54" s="1"/>
  <c r="F7" i="54"/>
  <c r="H18" i="53"/>
  <c r="D3" i="53"/>
  <c r="D2" i="53"/>
  <c r="D30" i="53"/>
  <c r="A30" i="53"/>
  <c r="F9" i="53"/>
  <c r="G16" i="53" s="1"/>
  <c r="F8" i="53"/>
  <c r="F14" i="53" s="1"/>
  <c r="C8" i="53"/>
  <c r="F7" i="53"/>
  <c r="H18" i="52"/>
  <c r="D3" i="52"/>
  <c r="D2" i="52"/>
  <c r="D30" i="52"/>
  <c r="A30" i="52"/>
  <c r="F9" i="52"/>
  <c r="G15" i="52" s="1"/>
  <c r="F8" i="52"/>
  <c r="F14" i="52" s="1"/>
  <c r="C8" i="52"/>
  <c r="F7" i="52"/>
  <c r="H18" i="51"/>
  <c r="D3" i="51"/>
  <c r="D2" i="51"/>
  <c r="D30" i="51"/>
  <c r="A30" i="51"/>
  <c r="F9" i="51"/>
  <c r="G15" i="51" s="1"/>
  <c r="F8" i="51"/>
  <c r="F15" i="51" s="1"/>
  <c r="C8" i="51"/>
  <c r="F7" i="51"/>
  <c r="H18" i="50"/>
  <c r="D3" i="50"/>
  <c r="D2" i="50"/>
  <c r="D30" i="50"/>
  <c r="A30" i="50"/>
  <c r="F9" i="50"/>
  <c r="G15" i="50" s="1"/>
  <c r="F8" i="50"/>
  <c r="F15" i="50" s="1"/>
  <c r="C8" i="50"/>
  <c r="F7" i="50"/>
  <c r="H18" i="49"/>
  <c r="D3" i="49"/>
  <c r="D2" i="49"/>
  <c r="D30" i="49"/>
  <c r="A30" i="49"/>
  <c r="F9" i="49"/>
  <c r="G15" i="49" s="1"/>
  <c r="F8" i="49"/>
  <c r="F15" i="49" s="1"/>
  <c r="C8" i="49"/>
  <c r="F7" i="49"/>
  <c r="H18" i="48"/>
  <c r="D3" i="48"/>
  <c r="D2" i="48"/>
  <c r="D30" i="48"/>
  <c r="A30" i="48"/>
  <c r="F9" i="48"/>
  <c r="G14" i="48" s="1"/>
  <c r="F8" i="48"/>
  <c r="F14" i="48" s="1"/>
  <c r="C8" i="48"/>
  <c r="F7" i="48"/>
  <c r="H18" i="47"/>
  <c r="D3" i="47"/>
  <c r="D2" i="47"/>
  <c r="D30" i="47"/>
  <c r="A30" i="47"/>
  <c r="F9" i="47"/>
  <c r="G14" i="47" s="1"/>
  <c r="F8" i="47"/>
  <c r="F14" i="47" s="1"/>
  <c r="C8" i="47"/>
  <c r="F7" i="47"/>
  <c r="H18" i="46"/>
  <c r="D3" i="46"/>
  <c r="D2" i="46"/>
  <c r="D30" i="46"/>
  <c r="A30" i="46"/>
  <c r="F9" i="46"/>
  <c r="G14" i="46" s="1"/>
  <c r="F8" i="46"/>
  <c r="F14" i="46" s="1"/>
  <c r="C8" i="46"/>
  <c r="F7" i="46"/>
  <c r="H18" i="45"/>
  <c r="D3" i="45"/>
  <c r="D2" i="45"/>
  <c r="D30" i="45"/>
  <c r="A30" i="45"/>
  <c r="F9" i="45"/>
  <c r="G15" i="45" s="1"/>
  <c r="F8" i="45"/>
  <c r="F15" i="45" s="1"/>
  <c r="C8" i="45"/>
  <c r="F7" i="45"/>
  <c r="H18" i="31"/>
  <c r="C8" i="31"/>
  <c r="D3" i="31"/>
  <c r="D2" i="31"/>
  <c r="D30" i="31"/>
  <c r="A30" i="31"/>
  <c r="F9" i="31"/>
  <c r="G16" i="31" s="1"/>
  <c r="F8" i="31"/>
  <c r="F14" i="31" s="1"/>
  <c r="F7" i="31"/>
  <c r="G14" i="61" l="1"/>
  <c r="F16" i="61"/>
  <c r="F14" i="58"/>
  <c r="G16" i="51"/>
  <c r="G14" i="58"/>
  <c r="F13" i="59"/>
  <c r="F16" i="59"/>
  <c r="F13" i="60"/>
  <c r="F13" i="49"/>
  <c r="G15" i="59"/>
  <c r="F15" i="60"/>
  <c r="F16" i="60"/>
  <c r="F15" i="59"/>
  <c r="F13" i="61"/>
  <c r="F15" i="61"/>
  <c r="G13" i="61"/>
  <c r="G16" i="61"/>
  <c r="G13" i="60"/>
  <c r="G16" i="60"/>
  <c r="G14" i="60"/>
  <c r="G13" i="59"/>
  <c r="G16" i="59"/>
  <c r="F15" i="58"/>
  <c r="G15" i="58"/>
  <c r="F13" i="58"/>
  <c r="G13" i="58"/>
  <c r="G13" i="49"/>
  <c r="F15" i="31"/>
  <c r="G13" i="57"/>
  <c r="F15" i="55"/>
  <c r="G14" i="56"/>
  <c r="F13" i="54"/>
  <c r="G15" i="56"/>
  <c r="F16" i="45"/>
  <c r="G13" i="54"/>
  <c r="F13" i="46"/>
  <c r="G13" i="50"/>
  <c r="G16" i="57"/>
  <c r="G14" i="50"/>
  <c r="F15" i="47"/>
  <c r="F16" i="50"/>
  <c r="F13" i="53"/>
  <c r="G14" i="31"/>
  <c r="F16" i="47"/>
  <c r="F16" i="49"/>
  <c r="G16" i="50"/>
  <c r="G14" i="53"/>
  <c r="F13" i="55"/>
  <c r="F16" i="53"/>
  <c r="F15" i="48"/>
  <c r="F13" i="50"/>
  <c r="F13" i="57"/>
  <c r="G16" i="45"/>
  <c r="F13" i="52"/>
  <c r="G14" i="54"/>
  <c r="F16" i="55"/>
  <c r="F16" i="56"/>
  <c r="F13" i="45"/>
  <c r="F15" i="46"/>
  <c r="F13" i="48"/>
  <c r="G14" i="49"/>
  <c r="F14" i="50"/>
  <c r="F13" i="51"/>
  <c r="G14" i="52"/>
  <c r="F15" i="53"/>
  <c r="F16" i="54"/>
  <c r="G16" i="56"/>
  <c r="F16" i="57"/>
  <c r="F16" i="46"/>
  <c r="G13" i="51"/>
  <c r="F15" i="52"/>
  <c r="G16" i="54"/>
  <c r="F13" i="56"/>
  <c r="G13" i="45"/>
  <c r="G14" i="45"/>
  <c r="F13" i="47"/>
  <c r="F16" i="48"/>
  <c r="G16" i="49"/>
  <c r="F16" i="51"/>
  <c r="F16" i="52"/>
  <c r="F14" i="57"/>
  <c r="G14" i="57"/>
  <c r="F14" i="56"/>
  <c r="G13" i="55"/>
  <c r="G16" i="55"/>
  <c r="G14" i="55"/>
  <c r="F14" i="54"/>
  <c r="G15" i="53"/>
  <c r="G13" i="53"/>
  <c r="G13" i="52"/>
  <c r="G16" i="52"/>
  <c r="F14" i="51"/>
  <c r="G14" i="51"/>
  <c r="F14" i="49"/>
  <c r="G15" i="48"/>
  <c r="G16" i="48"/>
  <c r="G13" i="48"/>
  <c r="G15" i="47"/>
  <c r="G16" i="47"/>
  <c r="G13" i="47"/>
  <c r="G13" i="46"/>
  <c r="G16" i="46"/>
  <c r="G15" i="46"/>
  <c r="F14" i="45"/>
  <c r="G15" i="31"/>
  <c r="F13" i="31"/>
  <c r="F16" i="31"/>
  <c r="G13" i="31"/>
  <c r="D35" i="7" l="1"/>
  <c r="D34" i="7"/>
  <c r="D33" i="7"/>
  <c r="F5" i="7" l="1"/>
  <c r="F6" i="7"/>
  <c r="F7" i="7"/>
  <c r="F8" i="7"/>
  <c r="G9" i="61" l="1"/>
  <c r="G9" i="60"/>
  <c r="G9" i="59"/>
  <c r="G9" i="56"/>
  <c r="G9" i="55"/>
  <c r="G9" i="54"/>
  <c r="G9" i="53"/>
  <c r="G9" i="52"/>
  <c r="G9" i="57"/>
  <c r="G9" i="58"/>
  <c r="G9" i="51"/>
  <c r="G9" i="50"/>
  <c r="G9" i="49"/>
  <c r="G9" i="48"/>
  <c r="G9" i="47"/>
  <c r="G9" i="46"/>
  <c r="G9" i="45"/>
  <c r="G9" i="31"/>
  <c r="G8" i="31"/>
  <c r="G8" i="58"/>
  <c r="G8" i="48"/>
  <c r="G8" i="61"/>
  <c r="G8" i="60"/>
  <c r="G8" i="59"/>
  <c r="G8" i="47"/>
  <c r="G8" i="57"/>
  <c r="G8" i="56"/>
  <c r="G8" i="55"/>
  <c r="G8" i="54"/>
  <c r="G8" i="53"/>
  <c r="G8" i="52"/>
  <c r="G8" i="51"/>
  <c r="G8" i="50"/>
  <c r="G8" i="49"/>
  <c r="G8" i="46"/>
  <c r="G8" i="45"/>
  <c r="G7" i="61"/>
  <c r="G7" i="60"/>
  <c r="G7" i="59"/>
  <c r="G7" i="57"/>
  <c r="G7" i="56"/>
  <c r="G7" i="55"/>
  <c r="G7" i="54"/>
  <c r="G7" i="53"/>
  <c r="G7" i="52"/>
  <c r="G7" i="51"/>
  <c r="G7" i="50"/>
  <c r="G7" i="49"/>
  <c r="G7" i="48"/>
  <c r="G7" i="47"/>
  <c r="G7" i="46"/>
  <c r="G7" i="45"/>
  <c r="G7" i="31"/>
  <c r="G7" i="58"/>
  <c r="H18" i="30"/>
  <c r="D3" i="30"/>
  <c r="D2" i="30"/>
  <c r="D30" i="30"/>
  <c r="A30" i="30"/>
  <c r="G9" i="30"/>
  <c r="F9" i="30"/>
  <c r="G8" i="30"/>
  <c r="F8" i="30"/>
  <c r="C8" i="30"/>
  <c r="G7" i="30"/>
  <c r="F7" i="30"/>
  <c r="M2" i="7"/>
  <c r="M1" i="7"/>
  <c r="F16" i="30" l="1"/>
  <c r="F13" i="30"/>
  <c r="F14" i="30"/>
  <c r="F15" i="30"/>
  <c r="G16" i="30"/>
  <c r="G13" i="30"/>
  <c r="G14" i="30"/>
  <c r="G15" i="30"/>
  <c r="F7" i="13"/>
  <c r="F8" i="13"/>
  <c r="F13" i="13" l="1"/>
  <c r="F14" i="13"/>
  <c r="F16" i="13"/>
  <c r="F15" i="13"/>
  <c r="E23" i="58" l="1"/>
  <c r="E23" i="59"/>
  <c r="E23" i="61"/>
  <c r="E23" i="60"/>
  <c r="E23" i="56"/>
  <c r="E23" i="49"/>
  <c r="E23" i="48"/>
  <c r="E23" i="51"/>
  <c r="E23" i="47"/>
  <c r="E23" i="55"/>
  <c r="E23" i="50"/>
  <c r="E23" i="54"/>
  <c r="E23" i="53"/>
  <c r="E23" i="52"/>
  <c r="E23" i="57"/>
  <c r="E23" i="45"/>
  <c r="E23" i="46"/>
  <c r="E23" i="31"/>
  <c r="E23" i="13"/>
  <c r="E23" i="30"/>
  <c r="L8" i="7"/>
  <c r="C8" i="13"/>
  <c r="E37" i="7"/>
  <c r="H18" i="13"/>
  <c r="F3" i="7" l="1"/>
  <c r="F2" i="7"/>
  <c r="J22" i="7" l="1"/>
  <c r="J21" i="7"/>
  <c r="J20" i="7"/>
  <c r="J8" i="7" l="1"/>
  <c r="D2" i="13"/>
  <c r="J10" i="7" l="1"/>
  <c r="J11" i="7"/>
  <c r="J12" i="7"/>
  <c r="J13" i="7"/>
  <c r="J14" i="7"/>
  <c r="J15" i="7"/>
  <c r="J16" i="7"/>
  <c r="J17" i="7"/>
  <c r="J18" i="7"/>
  <c r="J19" i="7"/>
  <c r="J9" i="7"/>
  <c r="J5" i="7"/>
  <c r="D30" i="13"/>
  <c r="A30" i="13"/>
  <c r="F9" i="13"/>
  <c r="D3" i="13"/>
  <c r="G16" i="13" l="1"/>
  <c r="G14" i="13"/>
  <c r="G13" i="13"/>
  <c r="G15" i="13"/>
  <c r="F37" i="7" l="1"/>
  <c r="G37" i="7"/>
  <c r="F9" i="7" l="1"/>
  <c r="G7" i="13" l="1"/>
  <c r="G8" i="13"/>
  <c r="G9" i="13"/>
</calcChain>
</file>

<file path=xl/sharedStrings.xml><?xml version="1.0" encoding="utf-8"?>
<sst xmlns="http://schemas.openxmlformats.org/spreadsheetml/2006/main" count="1067" uniqueCount="105">
  <si>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</si>
  <si>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</si>
  <si>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</si>
  <si>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</si>
  <si>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TANDATANGAN PENYEMAK &amp; TARIKH:</t>
    </r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</si>
  <si>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</si>
  <si>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</si>
  <si>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</si>
  <si>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</si>
  <si>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</si>
  <si>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</si>
  <si>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</si>
  <si>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</si>
  <si>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</si>
  <si>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</si>
  <si>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INTERNAL QUALITY CONTROL (IQC)                            </t>
  </si>
  <si>
    <t xml:space="preserve">Analytical Balance: </t>
  </si>
  <si>
    <t xml:space="preserve"> Berat sampel:</t>
  </si>
  <si>
    <t>Microwave ___________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</si>
  <si>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</si>
  <si>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</si>
  <si>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</si>
  <si>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</si>
  <si>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</si>
  <si>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</si>
  <si>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</si>
  <si>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</si>
  <si>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</si>
  <si>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</si>
  <si>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</si>
  <si>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</si>
  <si>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</si>
  <si>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</si>
  <si>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</si>
  <si>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</si>
  <si>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</si>
  <si>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</si>
  <si>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</si>
  <si>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</si>
  <si>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</si>
  <si>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</si>
  <si>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</si>
  <si>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</si>
  <si>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</si>
  <si>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</si>
  <si>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</si>
  <si>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</si>
  <si>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</si>
  <si>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</si>
  <si>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</si>
  <si>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</si>
  <si>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</si>
  <si>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</si>
  <si>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Tarikh</t>
  </si>
  <si>
    <t>Nama Penganalisis</t>
  </si>
  <si>
    <t>KNIFE MIL</t>
  </si>
  <si>
    <t>MICROWAVE</t>
  </si>
  <si>
    <t>Sampel 13</t>
  </si>
  <si>
    <t>Sampel 14</t>
  </si>
  <si>
    <t>Sampel 15</t>
  </si>
  <si>
    <t>RB ID. Contoh: RB GH A &amp; B</t>
  </si>
  <si>
    <r>
      <rPr>
        <b/>
        <sz val="11"/>
        <color theme="1"/>
        <rFont val="Times New Roman"/>
        <family val="1"/>
      </rPr>
      <t xml:space="preserve">REAGENT BLANK (RB) ID: </t>
    </r>
    <r>
      <rPr>
        <sz val="11"/>
        <color theme="1"/>
        <rFont val="Times New Roman"/>
        <family val="1"/>
      </rPr>
      <t xml:space="preserve">                                     </t>
    </r>
  </si>
  <si>
    <r>
      <t xml:space="preserve">Mix Std ID: TRAD </t>
    </r>
    <r>
      <rPr>
        <u/>
        <sz val="10"/>
        <color theme="1"/>
        <rFont val="Times New Roman"/>
        <family val="1"/>
      </rPr>
      <t xml:space="preserve">                  </t>
    </r>
  </si>
  <si>
    <r>
      <rPr>
        <sz val="11"/>
        <rFont val="Times New Roman"/>
        <family val="1"/>
      </rPr>
      <t>Content of elements spiked (µg) (Titan)</t>
    </r>
  </si>
  <si>
    <t>Content of elements spiked (µg)  (Gerhadt)</t>
  </si>
  <si>
    <t>Content of elements spiked in IQC sample (µg/g) [content of elements spiked ÷ sample weight]</t>
  </si>
  <si>
    <t>KAEDAH PERLULUHAN (PKKK/200/UAT/003; PKKK/300/UAT/045; PKKK/300/UAT/046)</t>
  </si>
  <si>
    <t>Knife Mill:</t>
  </si>
  <si>
    <t xml:space="preserve"> </t>
  </si>
  <si>
    <t>                      </t>
  </si>
  <si>
    <t xml:space="preserve">Berat akhir:                            (Selepas pencairan sampel)
</t>
  </si>
  <si>
    <t xml:space="preserve">                                  </t>
  </si>
  <si>
    <t>UNIT ANALISIS TRADISIONAL
BORANG PERLULUHAN SAMPEL PRODUK TRADISIONAL</t>
  </si>
  <si>
    <t xml:space="preserve">Berat sampel </t>
  </si>
  <si>
    <t xml:space="preserve">Berat bersih larutan </t>
  </si>
  <si>
    <r>
      <t xml:space="preserve">Microwave ___________              </t>
    </r>
    <r>
      <rPr>
        <u/>
        <sz val="11"/>
        <color rgb="FF000000"/>
        <rFont val="Times New Roman"/>
        <family val="1"/>
      </rPr>
      <t xml:space="preserve"> </t>
    </r>
  </si>
  <si>
    <t>Microwave&gt;&gt; (sampel 1-6</t>
  </si>
  <si>
    <t>Microwave&gt;&gt;(Sampel 7-12)</t>
  </si>
  <si>
    <t>Sampel 16</t>
  </si>
  <si>
    <t>Sampel 17</t>
  </si>
  <si>
    <t>Sampel 18</t>
  </si>
  <si>
    <t>Sampel 19</t>
  </si>
  <si>
    <t>Sampel 20</t>
  </si>
  <si>
    <t>Sampel 6</t>
  </si>
  <si>
    <t>Diskripsi</t>
  </si>
  <si>
    <t>Result for Form RB GH&gt;&gt;</t>
  </si>
  <si>
    <t>Result for Form RB Titan&gt;&gt;&gt;</t>
  </si>
  <si>
    <t>Sila masukkan RB  1</t>
  </si>
  <si>
    <r>
      <t xml:space="preserve">Sila masukkan RB  2 </t>
    </r>
    <r>
      <rPr>
        <i/>
        <sz val="10"/>
        <color rgb="FFFF0000"/>
        <rFont val="Times New Roman"/>
        <family val="1"/>
      </rPr>
      <t>(untuk Gh)</t>
    </r>
  </si>
  <si>
    <t>z</t>
  </si>
  <si>
    <t>RB GH A 050225</t>
  </si>
  <si>
    <t>RB GH B 050225</t>
  </si>
  <si>
    <t>RB GH A &amp; B 050225</t>
  </si>
  <si>
    <t>IQC SCAP BLK 050225</t>
  </si>
  <si>
    <t>IQC SCAP A 050225</t>
  </si>
  <si>
    <t>IQC SCAP B 050225</t>
  </si>
  <si>
    <t>GH2</t>
  </si>
  <si>
    <t>KAPSUL LEMBUT</t>
  </si>
  <si>
    <t>NA</t>
  </si>
  <si>
    <t>AMIR / MAISARAH</t>
  </si>
  <si>
    <t>IQC SCAP 050225</t>
  </si>
  <si>
    <t>060225</t>
  </si>
  <si>
    <t>YA</t>
  </si>
  <si>
    <t>TIDAK</t>
  </si>
  <si>
    <t>PG 603S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</si>
</sst>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33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i/>
      <sz val="10"/>
      <color rgb="FF7F7F7F"/>
      <name val="Calibri"/>
      <family val="2"/>
      <scheme val="minor"/>
    </font>
    <font>
      <b/>
      <sz val="10"/>
      <color rgb="FF000000"/>
      <name val="Vrinda"/>
      <family val="2"/>
    </font>
    <font>
      <b/>
      <sz val="10"/>
      <color theme="0"/>
      <name val="Vrinda"/>
      <family val="2"/>
    </font>
    <font>
      <sz val="10"/>
      <color theme="0"/>
      <name val="Vrinda"/>
      <family val="2"/>
    </font>
    <font>
      <b/>
      <sz val="10"/>
      <name val="Vrinda"/>
      <family val="2"/>
    </font>
    <font>
      <i/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95">
    <xf numFmtId="0" fontId="0" fillId="0" borderId="0" xfId="0" applyAlignment="1">
      <alignment horizontal="left" vertical="top"/>
    </xf>
    <xf numFmtId="0" fontId="10" fillId="0" borderId="25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9" fillId="0" borderId="26" xfId="0" applyFont="1" applyBorder="1" applyAlignment="1">
      <alignment vertical="center"/>
    </xf>
    <xf numFmtId="0" fontId="12" fillId="0" borderId="12" xfId="0" applyFont="1" applyBorder="1" applyAlignment="1">
      <alignment horizontal="left"/>
    </xf>
    <xf numFmtId="0" fontId="12" fillId="0" borderId="27" xfId="0" applyFont="1" applyBorder="1" applyAlignment="1">
      <alignment horizontal="left"/>
    </xf>
    <xf numFmtId="0" fontId="9" fillId="0" borderId="0" xfId="0" applyFont="1" applyAlignment="1">
      <alignment horizontal="left" vertical="top"/>
    </xf>
    <xf numFmtId="0" fontId="14" fillId="0" borderId="33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167" fontId="0" fillId="0" borderId="34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2" borderId="34" xfId="0" applyNumberFormat="1" applyFont="1" applyFill="1" applyBorder="1" applyAlignment="1"/>
    <xf numFmtId="167" fontId="17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9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14" fillId="0" borderId="34" xfId="0" applyFont="1" applyBorder="1" applyAlignment="1">
      <alignment horizontal="center"/>
    </xf>
    <xf numFmtId="0" fontId="0" fillId="2" borderId="34" xfId="0" applyFill="1" applyBorder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center" vertical="top"/>
    </xf>
    <xf numFmtId="167" fontId="19" fillId="0" borderId="0" xfId="0" applyNumberFormat="1" applyFont="1" applyAlignment="1">
      <alignment horizontal="left" vertical="top"/>
    </xf>
    <xf numFmtId="167" fontId="0" fillId="0" borderId="34" xfId="0" applyNumberFormat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14" fillId="0" borderId="9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0" fillId="2" borderId="10" xfId="0" applyFill="1" applyBorder="1" applyAlignment="1">
      <alignment horizontal="center" vertical="top"/>
    </xf>
    <xf numFmtId="167" fontId="22" fillId="2" borderId="34" xfId="0" applyNumberFormat="1" applyFont="1" applyFill="1" applyBorder="1" applyAlignment="1"/>
    <xf numFmtId="0" fontId="22" fillId="2" borderId="9" xfId="0" applyFont="1" applyFill="1" applyBorder="1" applyAlignment="1">
      <alignment horizontal="center" vertical="top"/>
    </xf>
    <xf numFmtId="0" fontId="22" fillId="2" borderId="34" xfId="0" applyFont="1" applyFill="1" applyBorder="1" applyAlignment="1">
      <alignment horizontal="center" vertical="top"/>
    </xf>
    <xf numFmtId="0" fontId="22" fillId="2" borderId="3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3" fillId="0" borderId="22" xfId="0" applyFont="1" applyFill="1" applyBorder="1" applyAlignment="1">
      <alignment vertical="center"/>
    </xf>
    <xf numFmtId="0" fontId="23" fillId="0" borderId="23" xfId="0" applyFont="1" applyFill="1" applyBorder="1" applyAlignment="1">
      <alignment vertical="center" wrapText="1"/>
    </xf>
    <xf numFmtId="0" fontId="23" fillId="0" borderId="23" xfId="0" applyFont="1" applyFill="1" applyBorder="1" applyAlignment="1">
      <alignment horizontal="right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12" fillId="0" borderId="0" xfId="0" applyFont="1" applyBorder="1" applyAlignment="1">
      <alignment horizontal="right"/>
    </xf>
    <xf numFmtId="0" fontId="12" fillId="0" borderId="24" xfId="0" applyFont="1" applyBorder="1" applyAlignment="1">
      <alignment horizontal="center"/>
    </xf>
    <xf numFmtId="167" fontId="25" fillId="0" borderId="0" xfId="0" applyNumberFormat="1" applyFont="1" applyAlignment="1">
      <alignment horizontal="left" vertical="top"/>
    </xf>
    <xf numFmtId="167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22" xfId="0" applyFont="1" applyBorder="1" applyAlignment="1">
      <alignment horizontal="left" vertical="center"/>
    </xf>
    <xf numFmtId="0" fontId="2" fillId="0" borderId="25" xfId="0" applyFont="1" applyBorder="1" applyAlignment="1">
      <alignment vertical="center" wrapText="1"/>
    </xf>
    <xf numFmtId="0" fontId="9" fillId="0" borderId="26" xfId="0" applyFont="1" applyBorder="1" applyAlignment="1">
      <alignment horizontal="left" vertical="center" wrapText="1"/>
    </xf>
    <xf numFmtId="0" fontId="19" fillId="0" borderId="0" xfId="0" applyFont="1" applyFill="1" applyAlignment="1">
      <alignment horizontal="left" vertical="top"/>
    </xf>
    <xf numFmtId="0" fontId="20" fillId="0" borderId="0" xfId="0" applyFont="1" applyFill="1" applyBorder="1" applyAlignment="1">
      <alignment horizontal="left"/>
    </xf>
    <xf numFmtId="0" fontId="19" fillId="0" borderId="0" xfId="0" applyFont="1" applyFill="1" applyAlignment="1">
      <alignment horizontal="center" vertical="top"/>
    </xf>
    <xf numFmtId="167" fontId="19" fillId="0" borderId="0" xfId="0" applyNumberFormat="1" applyFont="1" applyFill="1" applyAlignment="1">
      <alignment horizontal="left" vertical="top"/>
    </xf>
    <xf numFmtId="167" fontId="21" fillId="0" borderId="0" xfId="0" applyNumberFormat="1" applyFont="1" applyFill="1" applyAlignment="1">
      <alignment horizontal="left" vertical="top"/>
    </xf>
    <xf numFmtId="0" fontId="2" fillId="0" borderId="22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top"/>
    </xf>
    <xf numFmtId="0" fontId="0" fillId="0" borderId="34" xfId="0" applyFont="1" applyBorder="1" applyAlignment="1">
      <alignment horizontal="center" vertical="top"/>
    </xf>
    <xf numFmtId="168" fontId="9" fillId="0" borderId="34" xfId="0" applyNumberFormat="1" applyFont="1" applyBorder="1" applyAlignment="1">
      <alignment horizontal="center" vertical="top"/>
    </xf>
    <xf numFmtId="49" fontId="9" fillId="0" borderId="34" xfId="0" applyNumberFormat="1" applyFont="1" applyBorder="1" applyAlignment="1">
      <alignment horizontal="center" vertical="top"/>
    </xf>
    <xf numFmtId="0" fontId="14" fillId="0" borderId="33" xfId="0" applyFont="1" applyBorder="1" applyAlignment="1">
      <alignment horizontal="center" vertical="top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2" fillId="0" borderId="6" xfId="0" applyFon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12" fillId="0" borderId="37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left" vertical="top"/>
    </xf>
    <xf numFmtId="0" fontId="2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19" fillId="0" borderId="0" xfId="0" applyFont="1" applyAlignment="1">
      <alignment vertical="top"/>
    </xf>
    <xf numFmtId="0" fontId="28" fillId="3" borderId="34" xfId="0" applyFont="1" applyFill="1" applyBorder="1" applyAlignment="1">
      <alignment horizontal="center" vertical="center" wrapText="1"/>
    </xf>
    <xf numFmtId="167" fontId="28" fillId="3" borderId="34" xfId="0" applyNumberFormat="1" applyFont="1" applyFill="1" applyBorder="1" applyAlignment="1">
      <alignment horizontal="center" vertical="center" wrapText="1"/>
    </xf>
    <xf numFmtId="0" fontId="28" fillId="3" borderId="9" xfId="0" applyFont="1" applyFill="1" applyBorder="1" applyAlignment="1">
      <alignment horizontal="center" vertical="center"/>
    </xf>
    <xf numFmtId="0" fontId="28" fillId="3" borderId="34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5" fillId="0" borderId="34" xfId="0" applyFont="1" applyBorder="1" applyAlignment="1">
      <alignment horizontal="left" vertical="top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167" fontId="7" fillId="4" borderId="2" xfId="0" applyNumberFormat="1" applyFont="1" applyFill="1" applyBorder="1" applyAlignment="1">
      <alignment horizontal="center" vertical="center" wrapText="1"/>
    </xf>
    <xf numFmtId="167" fontId="7" fillId="4" borderId="29" xfId="0" applyNumberFormat="1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16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0" fillId="0" borderId="38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167" fontId="12" fillId="0" borderId="2" xfId="0" applyNumberFormat="1" applyFont="1" applyBorder="1" applyAlignment="1">
      <alignment horizontal="center" vertical="center" wrapText="1"/>
    </xf>
    <xf numFmtId="167" fontId="12" fillId="0" borderId="17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168" fontId="18" fillId="0" borderId="26" xfId="0" applyNumberFormat="1" applyFont="1" applyBorder="1" applyAlignment="1">
      <alignment horizontal="center" vertical="center"/>
    </xf>
    <xf numFmtId="168" fontId="18" fillId="0" borderId="2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top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1" fillId="0" borderId="23" xfId="1" applyFont="1" applyFill="1" applyBorder="1" applyAlignment="1">
      <alignment horizontal="center" vertical="center" wrapText="1"/>
    </xf>
    <xf numFmtId="0" fontId="27" fillId="0" borderId="23" xfId="1" applyFont="1" applyFill="1" applyBorder="1" applyAlignment="1">
      <alignment horizontal="center" vertical="center" wrapText="1"/>
    </xf>
    <xf numFmtId="0" fontId="27" fillId="0" borderId="24" xfId="1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11" fillId="0" borderId="26" xfId="1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12" fillId="0" borderId="27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12" fillId="0" borderId="23" xfId="0" applyFont="1" applyBorder="1" applyAlignment="1">
      <alignment horizontal="left"/>
    </xf>
    <xf numFmtId="0" fontId="13" fillId="0" borderId="23" xfId="0" applyFont="1" applyBorder="1" applyAlignment="1">
      <alignment horizontal="left"/>
    </xf>
    <xf numFmtId="167" fontId="12" fillId="0" borderId="29" xfId="0" applyNumberFormat="1" applyFont="1" applyBorder="1" applyAlignment="1">
      <alignment horizontal="center" vertical="center" wrapText="1"/>
    </xf>
    <xf numFmtId="167" fontId="12" fillId="0" borderId="30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16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16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165" fontId="3" fillId="0" borderId="29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18" xfId="0" applyNumberFormat="1" applyFont="1" applyBorder="1" applyAlignment="1">
      <alignment horizontal="center" vertical="center" wrapText="1"/>
    </xf>
    <xf numFmtId="165" fontId="3" fillId="0" borderId="28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167" fontId="2" fillId="4" borderId="2" xfId="0" applyNumberFormat="1" applyFont="1" applyFill="1" applyBorder="1" applyAlignment="1">
      <alignment horizontal="center" vertical="center" wrapText="1"/>
    </xf>
    <xf numFmtId="167" fontId="2" fillId="4" borderId="17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167" fontId="2" fillId="4" borderId="29" xfId="0" applyNumberFormat="1" applyFont="1" applyFill="1" applyBorder="1" applyAlignment="1">
      <alignment horizontal="center" vertical="center" wrapText="1"/>
    </xf>
    <xf numFmtId="167" fontId="2" fillId="4" borderId="30" xfId="0" applyNumberFormat="1" applyFont="1" applyFill="1" applyBorder="1" applyAlignment="1">
      <alignment horizontal="center" vertical="center" wrapText="1"/>
    </xf>
    <xf numFmtId="0" fontId="25" fillId="0" borderId="32" xfId="0" applyFont="1" applyFill="1" applyBorder="1" applyAlignment="1">
      <alignment horizontal="center" vertical="center"/>
    </xf>
    <xf numFmtId="0" fontId="25" fillId="0" borderId="32" xfId="0" applyFont="1" applyFill="1" applyBorder="1" applyAlignment="1">
      <alignment horizontal="left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24" fillId="0" borderId="32" xfId="0" applyFont="1" applyFill="1" applyBorder="1" applyAlignment="1"/>
    <xf numFmtId="0" fontId="25" fillId="0" borderId="23" xfId="0" applyFont="1" applyFill="1" applyBorder="1" applyAlignment="1">
      <alignment horizontal="left" vertical="center" wrapText="1"/>
    </xf>
    <xf numFmtId="0" fontId="25" fillId="0" borderId="24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6" fillId="0" borderId="1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5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FFFFCC"/>
      <color rgb="FFFFFFFF"/>
      <color rgb="FFFFFF66"/>
      <color rgb="FFFF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!$D$34" lockText="1" noThreeD="1"/>
</file>

<file path=xl/ctrlProps/ctrlProp10.xml><?xml version="1.0" encoding="utf-8"?>
<formControlPr xmlns="http://schemas.microsoft.com/office/spreadsheetml/2009/9/main" objectType="CheckBox" checked="Checked" fmlaLink="Form!$D$33" lockText="1" noThreeD="1"/>
</file>

<file path=xl/ctrlProps/ctrlProp100.xml><?xml version="1.0" encoding="utf-8"?>
<formControlPr xmlns="http://schemas.microsoft.com/office/spreadsheetml/2009/9/main" objectType="CheckBox" fmlaLink="Form!$C$37" lockText="1" noThreeD="1"/>
</file>

<file path=xl/ctrlProps/ctrlProp101.xml><?xml version="1.0" encoding="utf-8"?>
<formControlPr xmlns="http://schemas.microsoft.com/office/spreadsheetml/2009/9/main" objectType="CheckBox" fmlaLink="Form!$D$37" lockText="1" noThreeD="1"/>
</file>

<file path=xl/ctrlProps/ctrlProp102.xml><?xml version="1.0" encoding="utf-8"?>
<formControlPr xmlns="http://schemas.microsoft.com/office/spreadsheetml/2009/9/main" objectType="CheckBox" checked="Checked" fmlaLink="Form!$F$37" lockText="1" noThreeD="1"/>
</file>

<file path=xl/ctrlProps/ctrlProp103.xml><?xml version="1.0" encoding="utf-8"?>
<formControlPr xmlns="http://schemas.microsoft.com/office/spreadsheetml/2009/9/main" objectType="CheckBox" fmlaLink="Form!$E$37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fmlaLink="Form!$D$34" lockText="1" noThreeD="1"/>
</file>

<file path=xl/ctrlProps/ctrlProp106.xml><?xml version="1.0" encoding="utf-8"?>
<formControlPr xmlns="http://schemas.microsoft.com/office/spreadsheetml/2009/9/main" objectType="CheckBox" checked="Checked" fmlaLink="Form!$D$33" lockText="1" noThreeD="1"/>
</file>

<file path=xl/ctrlProps/ctrlProp107.xml><?xml version="1.0" encoding="utf-8"?>
<formControlPr xmlns="http://schemas.microsoft.com/office/spreadsheetml/2009/9/main" objectType="CheckBox" fmlaLink="Form!$D$35" lockText="1" noThreeD="1"/>
</file>

<file path=xl/ctrlProps/ctrlProp108.xml><?xml version="1.0" encoding="utf-8"?>
<formControlPr xmlns="http://schemas.microsoft.com/office/spreadsheetml/2009/9/main" objectType="CheckBox" fmlaLink="Form!$C$37" lockText="1" noThreeD="1"/>
</file>

<file path=xl/ctrlProps/ctrlProp109.xml><?xml version="1.0" encoding="utf-8"?>
<formControlPr xmlns="http://schemas.microsoft.com/office/spreadsheetml/2009/9/main" objectType="CheckBox" fmlaLink="Form!$D$37" lockText="1" noThreeD="1"/>
</file>

<file path=xl/ctrlProps/ctrlProp11.xml><?xml version="1.0" encoding="utf-8"?>
<formControlPr xmlns="http://schemas.microsoft.com/office/spreadsheetml/2009/9/main" objectType="CheckBox" fmlaLink="Form!$D$35" lockText="1" noThreeD="1"/>
</file>

<file path=xl/ctrlProps/ctrlProp110.xml><?xml version="1.0" encoding="utf-8"?>
<formControlPr xmlns="http://schemas.microsoft.com/office/spreadsheetml/2009/9/main" objectType="CheckBox" checked="Checked" fmlaLink="Form!$F$37" lockText="1" noThreeD="1"/>
</file>

<file path=xl/ctrlProps/ctrlProp111.xml><?xml version="1.0" encoding="utf-8"?>
<formControlPr xmlns="http://schemas.microsoft.com/office/spreadsheetml/2009/9/main" objectType="CheckBox" fmlaLink="Form!$E$37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checked="Checked" fmlaLink="Form!$D$34" lockText="1" noThreeD="1"/>
</file>

<file path=xl/ctrlProps/ctrlProp114.xml><?xml version="1.0" encoding="utf-8"?>
<formControlPr xmlns="http://schemas.microsoft.com/office/spreadsheetml/2009/9/main" objectType="CheckBox" checked="Checked" fmlaLink="Form!$D$33" lockText="1" noThreeD="1"/>
</file>

<file path=xl/ctrlProps/ctrlProp115.xml><?xml version="1.0" encoding="utf-8"?>
<formControlPr xmlns="http://schemas.microsoft.com/office/spreadsheetml/2009/9/main" objectType="CheckBox" fmlaLink="Form!$D$35" lockText="1" noThreeD="1"/>
</file>

<file path=xl/ctrlProps/ctrlProp116.xml><?xml version="1.0" encoding="utf-8"?>
<formControlPr xmlns="http://schemas.microsoft.com/office/spreadsheetml/2009/9/main" objectType="CheckBox" fmlaLink="Form!$C$37" lockText="1" noThreeD="1"/>
</file>

<file path=xl/ctrlProps/ctrlProp117.xml><?xml version="1.0" encoding="utf-8"?>
<formControlPr xmlns="http://schemas.microsoft.com/office/spreadsheetml/2009/9/main" objectType="CheckBox" fmlaLink="Form!$D$37" lockText="1" noThreeD="1"/>
</file>

<file path=xl/ctrlProps/ctrlProp118.xml><?xml version="1.0" encoding="utf-8"?>
<formControlPr xmlns="http://schemas.microsoft.com/office/spreadsheetml/2009/9/main" objectType="CheckBox" checked="Checked" fmlaLink="Form!$F$37" lockText="1" noThreeD="1"/>
</file>

<file path=xl/ctrlProps/ctrlProp119.xml><?xml version="1.0" encoding="utf-8"?>
<formControlPr xmlns="http://schemas.microsoft.com/office/spreadsheetml/2009/9/main" objectType="CheckBox" fmlaLink="Form!$E$37" lockText="1" noThreeD="1"/>
</file>

<file path=xl/ctrlProps/ctrlProp12.xml><?xml version="1.0" encoding="utf-8"?>
<formControlPr xmlns="http://schemas.microsoft.com/office/spreadsheetml/2009/9/main" objectType="CheckBox" fmlaLink="Form!$C$37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checked="Checked" fmlaLink="Form!$D$34" lockText="1" noThreeD="1"/>
</file>

<file path=xl/ctrlProps/ctrlProp122.xml><?xml version="1.0" encoding="utf-8"?>
<formControlPr xmlns="http://schemas.microsoft.com/office/spreadsheetml/2009/9/main" objectType="CheckBox" checked="Checked" fmlaLink="Form!$D$33" lockText="1" noThreeD="1"/>
</file>

<file path=xl/ctrlProps/ctrlProp123.xml><?xml version="1.0" encoding="utf-8"?>
<formControlPr xmlns="http://schemas.microsoft.com/office/spreadsheetml/2009/9/main" objectType="CheckBox" fmlaLink="Form!$D$35" lockText="1" noThreeD="1"/>
</file>

<file path=xl/ctrlProps/ctrlProp124.xml><?xml version="1.0" encoding="utf-8"?>
<formControlPr xmlns="http://schemas.microsoft.com/office/spreadsheetml/2009/9/main" objectType="CheckBox" fmlaLink="Form!$C$37" lockText="1" noThreeD="1"/>
</file>

<file path=xl/ctrlProps/ctrlProp125.xml><?xml version="1.0" encoding="utf-8"?>
<formControlPr xmlns="http://schemas.microsoft.com/office/spreadsheetml/2009/9/main" objectType="CheckBox" fmlaLink="Form!$D$37" lockText="1" noThreeD="1"/>
</file>

<file path=xl/ctrlProps/ctrlProp126.xml><?xml version="1.0" encoding="utf-8"?>
<formControlPr xmlns="http://schemas.microsoft.com/office/spreadsheetml/2009/9/main" objectType="CheckBox" checked="Checked" fmlaLink="Form!$F$37" lockText="1" noThreeD="1"/>
</file>

<file path=xl/ctrlProps/ctrlProp127.xml><?xml version="1.0" encoding="utf-8"?>
<formControlPr xmlns="http://schemas.microsoft.com/office/spreadsheetml/2009/9/main" objectType="CheckBox" fmlaLink="Form!$E$37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fmlaLink="Form!$D$34" lockText="1" noThreeD="1"/>
</file>

<file path=xl/ctrlProps/ctrlProp13.xml><?xml version="1.0" encoding="utf-8"?>
<formControlPr xmlns="http://schemas.microsoft.com/office/spreadsheetml/2009/9/main" objectType="CheckBox" fmlaLink="Form!$D$37" lockText="1" noThreeD="1"/>
</file>

<file path=xl/ctrlProps/ctrlProp130.xml><?xml version="1.0" encoding="utf-8"?>
<formControlPr xmlns="http://schemas.microsoft.com/office/spreadsheetml/2009/9/main" objectType="CheckBox" checked="Checked" fmlaLink="Form!$D$33" lockText="1" noThreeD="1"/>
</file>

<file path=xl/ctrlProps/ctrlProp131.xml><?xml version="1.0" encoding="utf-8"?>
<formControlPr xmlns="http://schemas.microsoft.com/office/spreadsheetml/2009/9/main" objectType="CheckBox" fmlaLink="Form!$D$35" lockText="1" noThreeD="1"/>
</file>

<file path=xl/ctrlProps/ctrlProp132.xml><?xml version="1.0" encoding="utf-8"?>
<formControlPr xmlns="http://schemas.microsoft.com/office/spreadsheetml/2009/9/main" objectType="CheckBox" fmlaLink="Form!$C$37" lockText="1" noThreeD="1"/>
</file>

<file path=xl/ctrlProps/ctrlProp133.xml><?xml version="1.0" encoding="utf-8"?>
<formControlPr xmlns="http://schemas.microsoft.com/office/spreadsheetml/2009/9/main" objectType="CheckBox" fmlaLink="Form!$D$37" lockText="1" noThreeD="1"/>
</file>

<file path=xl/ctrlProps/ctrlProp134.xml><?xml version="1.0" encoding="utf-8"?>
<formControlPr xmlns="http://schemas.microsoft.com/office/spreadsheetml/2009/9/main" objectType="CheckBox" checked="Checked" fmlaLink="Form!$F$37" lockText="1" noThreeD="1"/>
</file>

<file path=xl/ctrlProps/ctrlProp135.xml><?xml version="1.0" encoding="utf-8"?>
<formControlPr xmlns="http://schemas.microsoft.com/office/spreadsheetml/2009/9/main" objectType="CheckBox" fmlaLink="Form!$E$37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fmlaLink="Form!$D$34" lockText="1" noThreeD="1"/>
</file>

<file path=xl/ctrlProps/ctrlProp138.xml><?xml version="1.0" encoding="utf-8"?>
<formControlPr xmlns="http://schemas.microsoft.com/office/spreadsheetml/2009/9/main" objectType="CheckBox" checked="Checked" fmlaLink="Form!$D$33" lockText="1" noThreeD="1"/>
</file>

<file path=xl/ctrlProps/ctrlProp139.xml><?xml version="1.0" encoding="utf-8"?>
<formControlPr xmlns="http://schemas.microsoft.com/office/spreadsheetml/2009/9/main" objectType="CheckBox" fmlaLink="Form!$D$35" lockText="1" noThreeD="1"/>
</file>

<file path=xl/ctrlProps/ctrlProp14.xml><?xml version="1.0" encoding="utf-8"?>
<formControlPr xmlns="http://schemas.microsoft.com/office/spreadsheetml/2009/9/main" objectType="CheckBox" checked="Checked" fmlaLink="Form!$F$37" lockText="1" noThreeD="1"/>
</file>

<file path=xl/ctrlProps/ctrlProp140.xml><?xml version="1.0" encoding="utf-8"?>
<formControlPr xmlns="http://schemas.microsoft.com/office/spreadsheetml/2009/9/main" objectType="CheckBox" fmlaLink="Form!$C$37" lockText="1" noThreeD="1"/>
</file>

<file path=xl/ctrlProps/ctrlProp141.xml><?xml version="1.0" encoding="utf-8"?>
<formControlPr xmlns="http://schemas.microsoft.com/office/spreadsheetml/2009/9/main" objectType="CheckBox" fmlaLink="Form!$D$37" lockText="1" noThreeD="1"/>
</file>

<file path=xl/ctrlProps/ctrlProp142.xml><?xml version="1.0" encoding="utf-8"?>
<formControlPr xmlns="http://schemas.microsoft.com/office/spreadsheetml/2009/9/main" objectType="CheckBox" checked="Checked" fmlaLink="Form!$F$37" lockText="1" noThreeD="1"/>
</file>

<file path=xl/ctrlProps/ctrlProp143.xml><?xml version="1.0" encoding="utf-8"?>
<formControlPr xmlns="http://schemas.microsoft.com/office/spreadsheetml/2009/9/main" objectType="CheckBox" fmlaLink="Form!$E$37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checked="Checked" fmlaLink="Form!$D$34" lockText="1" noThreeD="1"/>
</file>

<file path=xl/ctrlProps/ctrlProp146.xml><?xml version="1.0" encoding="utf-8"?>
<formControlPr xmlns="http://schemas.microsoft.com/office/spreadsheetml/2009/9/main" objectType="CheckBox" checked="Checked" fmlaLink="Form!$D$33" lockText="1" noThreeD="1"/>
</file>

<file path=xl/ctrlProps/ctrlProp147.xml><?xml version="1.0" encoding="utf-8"?>
<formControlPr xmlns="http://schemas.microsoft.com/office/spreadsheetml/2009/9/main" objectType="CheckBox" fmlaLink="Form!$D$35" lockText="1" noThreeD="1"/>
</file>

<file path=xl/ctrlProps/ctrlProp148.xml><?xml version="1.0" encoding="utf-8"?>
<formControlPr xmlns="http://schemas.microsoft.com/office/spreadsheetml/2009/9/main" objectType="CheckBox" fmlaLink="Form!$C$37" lockText="1" noThreeD="1"/>
</file>

<file path=xl/ctrlProps/ctrlProp149.xml><?xml version="1.0" encoding="utf-8"?>
<formControlPr xmlns="http://schemas.microsoft.com/office/spreadsheetml/2009/9/main" objectType="CheckBox" fmlaLink="Form!$D$37" lockText="1" noThreeD="1"/>
</file>

<file path=xl/ctrlProps/ctrlProp15.xml><?xml version="1.0" encoding="utf-8"?>
<formControlPr xmlns="http://schemas.microsoft.com/office/spreadsheetml/2009/9/main" objectType="CheckBox" fmlaLink="Form!$E$37" lockText="1" noThreeD="1"/>
</file>

<file path=xl/ctrlProps/ctrlProp150.xml><?xml version="1.0" encoding="utf-8"?>
<formControlPr xmlns="http://schemas.microsoft.com/office/spreadsheetml/2009/9/main" objectType="CheckBox" checked="Checked" fmlaLink="Form!$F$37" lockText="1" noThreeD="1"/>
</file>

<file path=xl/ctrlProps/ctrlProp151.xml><?xml version="1.0" encoding="utf-8"?>
<formControlPr xmlns="http://schemas.microsoft.com/office/spreadsheetml/2009/9/main" objectType="CheckBox" fmlaLink="Form!$E$37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fmlaLink="Form!$D$34" lockText="1" noThreeD="1"/>
</file>

<file path=xl/ctrlProps/ctrlProp154.xml><?xml version="1.0" encoding="utf-8"?>
<formControlPr xmlns="http://schemas.microsoft.com/office/spreadsheetml/2009/9/main" objectType="CheckBox" checked="Checked" fmlaLink="Form!$D$33" lockText="1" noThreeD="1"/>
</file>

<file path=xl/ctrlProps/ctrlProp155.xml><?xml version="1.0" encoding="utf-8"?>
<formControlPr xmlns="http://schemas.microsoft.com/office/spreadsheetml/2009/9/main" objectType="CheckBox" fmlaLink="Form!$D$35" lockText="1" noThreeD="1"/>
</file>

<file path=xl/ctrlProps/ctrlProp156.xml><?xml version="1.0" encoding="utf-8"?>
<formControlPr xmlns="http://schemas.microsoft.com/office/spreadsheetml/2009/9/main" objectType="CheckBox" fmlaLink="Form!$C$37" lockText="1" noThreeD="1"/>
</file>

<file path=xl/ctrlProps/ctrlProp157.xml><?xml version="1.0" encoding="utf-8"?>
<formControlPr xmlns="http://schemas.microsoft.com/office/spreadsheetml/2009/9/main" objectType="CheckBox" fmlaLink="Form!$D$37" lockText="1" noThreeD="1"/>
</file>

<file path=xl/ctrlProps/ctrlProp158.xml><?xml version="1.0" encoding="utf-8"?>
<formControlPr xmlns="http://schemas.microsoft.com/office/spreadsheetml/2009/9/main" objectType="CheckBox" checked="Checked" fmlaLink="Form!$F$37" lockText="1" noThreeD="1"/>
</file>

<file path=xl/ctrlProps/ctrlProp159.xml><?xml version="1.0" encoding="utf-8"?>
<formControlPr xmlns="http://schemas.microsoft.com/office/spreadsheetml/2009/9/main" objectType="CheckBox" fmlaLink="Form!$E$37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fmlaLink="Form!$D$34" lockText="1" noThreeD="1"/>
</file>

<file path=xl/ctrlProps/ctrlProp18.xml><?xml version="1.0" encoding="utf-8"?>
<formControlPr xmlns="http://schemas.microsoft.com/office/spreadsheetml/2009/9/main" objectType="CheckBox" checked="Checked" fmlaLink="Form!$D$33" lockText="1" noThreeD="1"/>
</file>

<file path=xl/ctrlProps/ctrlProp19.xml><?xml version="1.0" encoding="utf-8"?>
<formControlPr xmlns="http://schemas.microsoft.com/office/spreadsheetml/2009/9/main" objectType="CheckBox" fmlaLink="Form!$D$35" lockText="1" noThreeD="1"/>
</file>

<file path=xl/ctrlProps/ctrlProp2.xml><?xml version="1.0" encoding="utf-8"?>
<formControlPr xmlns="http://schemas.microsoft.com/office/spreadsheetml/2009/9/main" objectType="CheckBox" checked="Checked" fmlaLink="Form!$D$33" lockText="1" noThreeD="1"/>
</file>

<file path=xl/ctrlProps/ctrlProp20.xml><?xml version="1.0" encoding="utf-8"?>
<formControlPr xmlns="http://schemas.microsoft.com/office/spreadsheetml/2009/9/main" objectType="CheckBox" fmlaLink="Form!$C$37" lockText="1" noThreeD="1"/>
</file>

<file path=xl/ctrlProps/ctrlProp21.xml><?xml version="1.0" encoding="utf-8"?>
<formControlPr xmlns="http://schemas.microsoft.com/office/spreadsheetml/2009/9/main" objectType="CheckBox" fmlaLink="Form!$D$37" lockText="1" noThreeD="1"/>
</file>

<file path=xl/ctrlProps/ctrlProp22.xml><?xml version="1.0" encoding="utf-8"?>
<formControlPr xmlns="http://schemas.microsoft.com/office/spreadsheetml/2009/9/main" objectType="CheckBox" checked="Checked" fmlaLink="Form!$F$37" lockText="1" noThreeD="1"/>
</file>

<file path=xl/ctrlProps/ctrlProp23.xml><?xml version="1.0" encoding="utf-8"?>
<formControlPr xmlns="http://schemas.microsoft.com/office/spreadsheetml/2009/9/main" objectType="CheckBox" fmlaLink="Form!$E$37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fmlaLink="Form!$D$34" lockText="1" noThreeD="1"/>
</file>

<file path=xl/ctrlProps/ctrlProp26.xml><?xml version="1.0" encoding="utf-8"?>
<formControlPr xmlns="http://schemas.microsoft.com/office/spreadsheetml/2009/9/main" objectType="CheckBox" checked="Checked" fmlaLink="Form!$D$33" lockText="1" noThreeD="1"/>
</file>

<file path=xl/ctrlProps/ctrlProp27.xml><?xml version="1.0" encoding="utf-8"?>
<formControlPr xmlns="http://schemas.microsoft.com/office/spreadsheetml/2009/9/main" objectType="CheckBox" fmlaLink="Form!$D$35" lockText="1" noThreeD="1"/>
</file>

<file path=xl/ctrlProps/ctrlProp28.xml><?xml version="1.0" encoding="utf-8"?>
<formControlPr xmlns="http://schemas.microsoft.com/office/spreadsheetml/2009/9/main" objectType="CheckBox" fmlaLink="Form!$C$37" lockText="1" noThreeD="1"/>
</file>

<file path=xl/ctrlProps/ctrlProp29.xml><?xml version="1.0" encoding="utf-8"?>
<formControlPr xmlns="http://schemas.microsoft.com/office/spreadsheetml/2009/9/main" objectType="CheckBox" fmlaLink="Form!$D$37" lockText="1" noThreeD="1"/>
</file>

<file path=xl/ctrlProps/ctrlProp3.xml><?xml version="1.0" encoding="utf-8"?>
<formControlPr xmlns="http://schemas.microsoft.com/office/spreadsheetml/2009/9/main" objectType="CheckBox" fmlaLink="Form!$D$35" lockText="1" noThreeD="1"/>
</file>

<file path=xl/ctrlProps/ctrlProp30.xml><?xml version="1.0" encoding="utf-8"?>
<formControlPr xmlns="http://schemas.microsoft.com/office/spreadsheetml/2009/9/main" objectType="CheckBox" checked="Checked" fmlaLink="Form!$F$37" lockText="1" noThreeD="1"/>
</file>

<file path=xl/ctrlProps/ctrlProp31.xml><?xml version="1.0" encoding="utf-8"?>
<formControlPr xmlns="http://schemas.microsoft.com/office/spreadsheetml/2009/9/main" objectType="CheckBox" fmlaLink="Form!$E$37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fmlaLink="Form!$D$34" lockText="1" noThreeD="1"/>
</file>

<file path=xl/ctrlProps/ctrlProp34.xml><?xml version="1.0" encoding="utf-8"?>
<formControlPr xmlns="http://schemas.microsoft.com/office/spreadsheetml/2009/9/main" objectType="CheckBox" checked="Checked" fmlaLink="Form!$D$33" lockText="1" noThreeD="1"/>
</file>

<file path=xl/ctrlProps/ctrlProp35.xml><?xml version="1.0" encoding="utf-8"?>
<formControlPr xmlns="http://schemas.microsoft.com/office/spreadsheetml/2009/9/main" objectType="CheckBox" fmlaLink="Form!$D$35" lockText="1" noThreeD="1"/>
</file>

<file path=xl/ctrlProps/ctrlProp36.xml><?xml version="1.0" encoding="utf-8"?>
<formControlPr xmlns="http://schemas.microsoft.com/office/spreadsheetml/2009/9/main" objectType="CheckBox" fmlaLink="Form!$C$37" lockText="1" noThreeD="1"/>
</file>

<file path=xl/ctrlProps/ctrlProp37.xml><?xml version="1.0" encoding="utf-8"?>
<formControlPr xmlns="http://schemas.microsoft.com/office/spreadsheetml/2009/9/main" objectType="CheckBox" fmlaLink="Form!$D$37" lockText="1" noThreeD="1"/>
</file>

<file path=xl/ctrlProps/ctrlProp38.xml><?xml version="1.0" encoding="utf-8"?>
<formControlPr xmlns="http://schemas.microsoft.com/office/spreadsheetml/2009/9/main" objectType="CheckBox" checked="Checked" fmlaLink="Form!$F$37" lockText="1" noThreeD="1"/>
</file>

<file path=xl/ctrlProps/ctrlProp39.xml><?xml version="1.0" encoding="utf-8"?>
<formControlPr xmlns="http://schemas.microsoft.com/office/spreadsheetml/2009/9/main" objectType="CheckBox" fmlaLink="Form!$E$37" lockText="1" noThreeD="1"/>
</file>

<file path=xl/ctrlProps/ctrlProp4.xml><?xml version="1.0" encoding="utf-8"?>
<formControlPr xmlns="http://schemas.microsoft.com/office/spreadsheetml/2009/9/main" objectType="CheckBox" fmlaLink="Form!$C$37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fmlaLink="Form!$D$34" lockText="1" noThreeD="1"/>
</file>

<file path=xl/ctrlProps/ctrlProp42.xml><?xml version="1.0" encoding="utf-8"?>
<formControlPr xmlns="http://schemas.microsoft.com/office/spreadsheetml/2009/9/main" objectType="CheckBox" checked="Checked" fmlaLink="Form!$D$33" lockText="1" noThreeD="1"/>
</file>

<file path=xl/ctrlProps/ctrlProp43.xml><?xml version="1.0" encoding="utf-8"?>
<formControlPr xmlns="http://schemas.microsoft.com/office/spreadsheetml/2009/9/main" objectType="CheckBox" fmlaLink="Form!$D$35" lockText="1" noThreeD="1"/>
</file>

<file path=xl/ctrlProps/ctrlProp44.xml><?xml version="1.0" encoding="utf-8"?>
<formControlPr xmlns="http://schemas.microsoft.com/office/spreadsheetml/2009/9/main" objectType="CheckBox" fmlaLink="Form!$C$37" lockText="1" noThreeD="1"/>
</file>

<file path=xl/ctrlProps/ctrlProp45.xml><?xml version="1.0" encoding="utf-8"?>
<formControlPr xmlns="http://schemas.microsoft.com/office/spreadsheetml/2009/9/main" objectType="CheckBox" fmlaLink="Form!$D$37" lockText="1" noThreeD="1"/>
</file>

<file path=xl/ctrlProps/ctrlProp46.xml><?xml version="1.0" encoding="utf-8"?>
<formControlPr xmlns="http://schemas.microsoft.com/office/spreadsheetml/2009/9/main" objectType="CheckBox" checked="Checked" fmlaLink="Form!$F$37" lockText="1" noThreeD="1"/>
</file>

<file path=xl/ctrlProps/ctrlProp47.xml><?xml version="1.0" encoding="utf-8"?>
<formControlPr xmlns="http://schemas.microsoft.com/office/spreadsheetml/2009/9/main" objectType="CheckBox" fmlaLink="Form!$E$37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fmlaLink="Form!$D$34" lockText="1" noThreeD="1"/>
</file>

<file path=xl/ctrlProps/ctrlProp5.xml><?xml version="1.0" encoding="utf-8"?>
<formControlPr xmlns="http://schemas.microsoft.com/office/spreadsheetml/2009/9/main" objectType="CheckBox" fmlaLink="Form!$D$37" lockText="1" noThreeD="1"/>
</file>

<file path=xl/ctrlProps/ctrlProp50.xml><?xml version="1.0" encoding="utf-8"?>
<formControlPr xmlns="http://schemas.microsoft.com/office/spreadsheetml/2009/9/main" objectType="CheckBox" checked="Checked" fmlaLink="Form!$D$33" lockText="1" noThreeD="1"/>
</file>

<file path=xl/ctrlProps/ctrlProp51.xml><?xml version="1.0" encoding="utf-8"?>
<formControlPr xmlns="http://schemas.microsoft.com/office/spreadsheetml/2009/9/main" objectType="CheckBox" fmlaLink="Form!$D$35" lockText="1" noThreeD="1"/>
</file>

<file path=xl/ctrlProps/ctrlProp52.xml><?xml version="1.0" encoding="utf-8"?>
<formControlPr xmlns="http://schemas.microsoft.com/office/spreadsheetml/2009/9/main" objectType="CheckBox" fmlaLink="Form!$C$37" lockText="1" noThreeD="1"/>
</file>

<file path=xl/ctrlProps/ctrlProp53.xml><?xml version="1.0" encoding="utf-8"?>
<formControlPr xmlns="http://schemas.microsoft.com/office/spreadsheetml/2009/9/main" objectType="CheckBox" fmlaLink="Form!$D$37" lockText="1" noThreeD="1"/>
</file>

<file path=xl/ctrlProps/ctrlProp54.xml><?xml version="1.0" encoding="utf-8"?>
<formControlPr xmlns="http://schemas.microsoft.com/office/spreadsheetml/2009/9/main" objectType="CheckBox" checked="Checked" fmlaLink="Form!$F$37" lockText="1" noThreeD="1"/>
</file>

<file path=xl/ctrlProps/ctrlProp55.xml><?xml version="1.0" encoding="utf-8"?>
<formControlPr xmlns="http://schemas.microsoft.com/office/spreadsheetml/2009/9/main" objectType="CheckBox" fmlaLink="Form!$E$37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fmlaLink="Form!$D$34" lockText="1" noThreeD="1"/>
</file>

<file path=xl/ctrlProps/ctrlProp58.xml><?xml version="1.0" encoding="utf-8"?>
<formControlPr xmlns="http://schemas.microsoft.com/office/spreadsheetml/2009/9/main" objectType="CheckBox" checked="Checked" fmlaLink="Form!$D$33" lockText="1" noThreeD="1"/>
</file>

<file path=xl/ctrlProps/ctrlProp59.xml><?xml version="1.0" encoding="utf-8"?>
<formControlPr xmlns="http://schemas.microsoft.com/office/spreadsheetml/2009/9/main" objectType="CheckBox" fmlaLink="Form!$D$35" lockText="1" noThreeD="1"/>
</file>

<file path=xl/ctrlProps/ctrlProp6.xml><?xml version="1.0" encoding="utf-8"?>
<formControlPr xmlns="http://schemas.microsoft.com/office/spreadsheetml/2009/9/main" objectType="CheckBox" checked="Checked" fmlaLink="Form!$F$37" lockText="1" noThreeD="1"/>
</file>

<file path=xl/ctrlProps/ctrlProp60.xml><?xml version="1.0" encoding="utf-8"?>
<formControlPr xmlns="http://schemas.microsoft.com/office/spreadsheetml/2009/9/main" objectType="CheckBox" fmlaLink="Form!$C$37" lockText="1" noThreeD="1"/>
</file>

<file path=xl/ctrlProps/ctrlProp61.xml><?xml version="1.0" encoding="utf-8"?>
<formControlPr xmlns="http://schemas.microsoft.com/office/spreadsheetml/2009/9/main" objectType="CheckBox" fmlaLink="Form!$D$37" lockText="1" noThreeD="1"/>
</file>

<file path=xl/ctrlProps/ctrlProp62.xml><?xml version="1.0" encoding="utf-8"?>
<formControlPr xmlns="http://schemas.microsoft.com/office/spreadsheetml/2009/9/main" objectType="CheckBox" checked="Checked" fmlaLink="Form!$F$37" lockText="1" noThreeD="1"/>
</file>

<file path=xl/ctrlProps/ctrlProp63.xml><?xml version="1.0" encoding="utf-8"?>
<formControlPr xmlns="http://schemas.microsoft.com/office/spreadsheetml/2009/9/main" objectType="CheckBox" fmlaLink="Form!$E$37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fmlaLink="Form!$D$34" lockText="1" noThreeD="1"/>
</file>

<file path=xl/ctrlProps/ctrlProp66.xml><?xml version="1.0" encoding="utf-8"?>
<formControlPr xmlns="http://schemas.microsoft.com/office/spreadsheetml/2009/9/main" objectType="CheckBox" checked="Checked" fmlaLink="Form!$D$33" lockText="1" noThreeD="1"/>
</file>

<file path=xl/ctrlProps/ctrlProp67.xml><?xml version="1.0" encoding="utf-8"?>
<formControlPr xmlns="http://schemas.microsoft.com/office/spreadsheetml/2009/9/main" objectType="CheckBox" fmlaLink="Form!$D$35" lockText="1" noThreeD="1"/>
</file>

<file path=xl/ctrlProps/ctrlProp68.xml><?xml version="1.0" encoding="utf-8"?>
<formControlPr xmlns="http://schemas.microsoft.com/office/spreadsheetml/2009/9/main" objectType="CheckBox" fmlaLink="Form!$C$37" lockText="1" noThreeD="1"/>
</file>

<file path=xl/ctrlProps/ctrlProp69.xml><?xml version="1.0" encoding="utf-8"?>
<formControlPr xmlns="http://schemas.microsoft.com/office/spreadsheetml/2009/9/main" objectType="CheckBox" fmlaLink="Form!$D$37" lockText="1" noThreeD="1"/>
</file>

<file path=xl/ctrlProps/ctrlProp7.xml><?xml version="1.0" encoding="utf-8"?>
<formControlPr xmlns="http://schemas.microsoft.com/office/spreadsheetml/2009/9/main" objectType="CheckBox" fmlaLink="Form!$E$37" lockText="1" noThreeD="1"/>
</file>

<file path=xl/ctrlProps/ctrlProp70.xml><?xml version="1.0" encoding="utf-8"?>
<formControlPr xmlns="http://schemas.microsoft.com/office/spreadsheetml/2009/9/main" objectType="CheckBox" checked="Checked" fmlaLink="Form!$F$37" lockText="1" noThreeD="1"/>
</file>

<file path=xl/ctrlProps/ctrlProp71.xml><?xml version="1.0" encoding="utf-8"?>
<formControlPr xmlns="http://schemas.microsoft.com/office/spreadsheetml/2009/9/main" objectType="CheckBox" fmlaLink="Form!$E$37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fmlaLink="Form!$D$34" lockText="1" noThreeD="1"/>
</file>

<file path=xl/ctrlProps/ctrlProp74.xml><?xml version="1.0" encoding="utf-8"?>
<formControlPr xmlns="http://schemas.microsoft.com/office/spreadsheetml/2009/9/main" objectType="CheckBox" checked="Checked" fmlaLink="Form!$D$33" lockText="1" noThreeD="1"/>
</file>

<file path=xl/ctrlProps/ctrlProp75.xml><?xml version="1.0" encoding="utf-8"?>
<formControlPr xmlns="http://schemas.microsoft.com/office/spreadsheetml/2009/9/main" objectType="CheckBox" fmlaLink="Form!$D$35" lockText="1" noThreeD="1"/>
</file>

<file path=xl/ctrlProps/ctrlProp76.xml><?xml version="1.0" encoding="utf-8"?>
<formControlPr xmlns="http://schemas.microsoft.com/office/spreadsheetml/2009/9/main" objectType="CheckBox" fmlaLink="Form!$C$37" lockText="1" noThreeD="1"/>
</file>

<file path=xl/ctrlProps/ctrlProp77.xml><?xml version="1.0" encoding="utf-8"?>
<formControlPr xmlns="http://schemas.microsoft.com/office/spreadsheetml/2009/9/main" objectType="CheckBox" fmlaLink="Form!$D$37" lockText="1" noThreeD="1"/>
</file>

<file path=xl/ctrlProps/ctrlProp78.xml><?xml version="1.0" encoding="utf-8"?>
<formControlPr xmlns="http://schemas.microsoft.com/office/spreadsheetml/2009/9/main" objectType="CheckBox" checked="Checked" fmlaLink="Form!$F$37" lockText="1" noThreeD="1"/>
</file>

<file path=xl/ctrlProps/ctrlProp79.xml><?xml version="1.0" encoding="utf-8"?>
<formControlPr xmlns="http://schemas.microsoft.com/office/spreadsheetml/2009/9/main" objectType="CheckBox" fmlaLink="Form!$E$37" lockText="1" noThreeD="1"/>
</file>

<file path=xl/ctrlProps/ctrlProp8.xml><?xml version="1.0" encoding="utf-8"?>
<formControlPr xmlns="http://schemas.microsoft.com/office/spreadsheetml/2009/9/main" objectType="CheckBox" fmlaLink="Form!C39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fmlaLink="Form!$D$34" lockText="1" noThreeD="1"/>
</file>

<file path=xl/ctrlProps/ctrlProp82.xml><?xml version="1.0" encoding="utf-8"?>
<formControlPr xmlns="http://schemas.microsoft.com/office/spreadsheetml/2009/9/main" objectType="CheckBox" checked="Checked" fmlaLink="Form!$D$33" lockText="1" noThreeD="1"/>
</file>

<file path=xl/ctrlProps/ctrlProp83.xml><?xml version="1.0" encoding="utf-8"?>
<formControlPr xmlns="http://schemas.microsoft.com/office/spreadsheetml/2009/9/main" objectType="CheckBox" fmlaLink="Form!$D$35" lockText="1" noThreeD="1"/>
</file>

<file path=xl/ctrlProps/ctrlProp84.xml><?xml version="1.0" encoding="utf-8"?>
<formControlPr xmlns="http://schemas.microsoft.com/office/spreadsheetml/2009/9/main" objectType="CheckBox" fmlaLink="Form!$C$37" lockText="1" noThreeD="1"/>
</file>

<file path=xl/ctrlProps/ctrlProp85.xml><?xml version="1.0" encoding="utf-8"?>
<formControlPr xmlns="http://schemas.microsoft.com/office/spreadsheetml/2009/9/main" objectType="CheckBox" fmlaLink="Form!$D$37" lockText="1" noThreeD="1"/>
</file>

<file path=xl/ctrlProps/ctrlProp86.xml><?xml version="1.0" encoding="utf-8"?>
<formControlPr xmlns="http://schemas.microsoft.com/office/spreadsheetml/2009/9/main" objectType="CheckBox" checked="Checked" fmlaLink="Form!$F$37" lockText="1" noThreeD="1"/>
</file>

<file path=xl/ctrlProps/ctrlProp87.xml><?xml version="1.0" encoding="utf-8"?>
<formControlPr xmlns="http://schemas.microsoft.com/office/spreadsheetml/2009/9/main" objectType="CheckBox" fmlaLink="Form!$E$37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fmlaLink="Form!$D$34" lockText="1" noThreeD="1"/>
</file>

<file path=xl/ctrlProps/ctrlProp9.xml><?xml version="1.0" encoding="utf-8"?>
<formControlPr xmlns="http://schemas.microsoft.com/office/spreadsheetml/2009/9/main" objectType="CheckBox" checked="Checked" fmlaLink="Form!$D$34" lockText="1" noThreeD="1"/>
</file>

<file path=xl/ctrlProps/ctrlProp90.xml><?xml version="1.0" encoding="utf-8"?>
<formControlPr xmlns="http://schemas.microsoft.com/office/spreadsheetml/2009/9/main" objectType="CheckBox" checked="Checked" fmlaLink="Form!$D$33" lockText="1" noThreeD="1"/>
</file>

<file path=xl/ctrlProps/ctrlProp91.xml><?xml version="1.0" encoding="utf-8"?>
<formControlPr xmlns="http://schemas.microsoft.com/office/spreadsheetml/2009/9/main" objectType="CheckBox" fmlaLink="Form!$D$35" lockText="1" noThreeD="1"/>
</file>

<file path=xl/ctrlProps/ctrlProp92.xml><?xml version="1.0" encoding="utf-8"?>
<formControlPr xmlns="http://schemas.microsoft.com/office/spreadsheetml/2009/9/main" objectType="CheckBox" fmlaLink="Form!$C$37" lockText="1" noThreeD="1"/>
</file>

<file path=xl/ctrlProps/ctrlProp93.xml><?xml version="1.0" encoding="utf-8"?>
<formControlPr xmlns="http://schemas.microsoft.com/office/spreadsheetml/2009/9/main" objectType="CheckBox" fmlaLink="Form!$D$37" lockText="1" noThreeD="1"/>
</file>

<file path=xl/ctrlProps/ctrlProp94.xml><?xml version="1.0" encoding="utf-8"?>
<formControlPr xmlns="http://schemas.microsoft.com/office/spreadsheetml/2009/9/main" objectType="CheckBox" checked="Checked" fmlaLink="Form!$F$37" lockText="1" noThreeD="1"/>
</file>

<file path=xl/ctrlProps/ctrlProp95.xml><?xml version="1.0" encoding="utf-8"?>
<formControlPr xmlns="http://schemas.microsoft.com/office/spreadsheetml/2009/9/main" objectType="CheckBox" fmlaLink="Form!$E$37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checked="Checked" fmlaLink="Form!$D$34" lockText="1" noThreeD="1"/>
</file>

<file path=xl/ctrlProps/ctrlProp98.xml><?xml version="1.0" encoding="utf-8"?>
<formControlPr xmlns="http://schemas.microsoft.com/office/spreadsheetml/2009/9/main" objectType="CheckBox" checked="Checked" fmlaLink="Form!$D$33" lockText="1" noThreeD="1"/>
</file>

<file path=xl/ctrlProps/ctrlProp99.xml><?xml version="1.0" encoding="utf-8"?>
<formControlPr xmlns="http://schemas.microsoft.com/office/spreadsheetml/2009/9/main" objectType="CheckBox" fmlaLink="Form!$D$35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09" y="910738"/>
              <a:chExt cx="2086575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4180409" y="910738"/>
                <a:ext cx="805662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311496"/>
    <xdr:sp macro="" textlink="Form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66901" y="7467599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16.401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311496"/>
    <xdr:sp macro="" textlink="Form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828801" y="81819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116.416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64560"/>
    <xdr:sp macro="" textlink="Form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286376" y="8324850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100.015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519112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1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1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1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1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1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5191125" y="858202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40105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8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A048B5D-852A-4E43-BF51-FBD91CE580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1441" name="Check Box 1" hidden="1">
                <a:extLst>
                  <a:ext uri="{63B3BB69-23CF-44E3-9099-C40C66FF867C}">
                    <a14:compatExt spid="_x0000_s61441"/>
                  </a:ext>
                  <a:ext uri="{FF2B5EF4-FFF2-40B4-BE49-F238E27FC236}">
                    <a16:creationId xmlns:a16="http://schemas.microsoft.com/office/drawing/2014/main" id="{00000000-0008-0000-0A00-000001F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42" name="Check Box 2" hidden="1">
                <a:extLst>
                  <a:ext uri="{63B3BB69-23CF-44E3-9099-C40C66FF867C}">
                    <a14:compatExt spid="_x0000_s61442"/>
                  </a:ext>
                  <a:ext uri="{FF2B5EF4-FFF2-40B4-BE49-F238E27FC236}">
                    <a16:creationId xmlns:a16="http://schemas.microsoft.com/office/drawing/2014/main" id="{00000000-0008-0000-0A00-000002F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43" name="Check Box 3" hidden="1">
                <a:extLst>
                  <a:ext uri="{63B3BB69-23CF-44E3-9099-C40C66FF867C}">
                    <a14:compatExt spid="_x0000_s61443"/>
                  </a:ext>
                  <a:ext uri="{FF2B5EF4-FFF2-40B4-BE49-F238E27FC236}">
                    <a16:creationId xmlns:a16="http://schemas.microsoft.com/office/drawing/2014/main" id="{00000000-0008-0000-0A00-000003F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7">
      <xdr:nvSpPr>
        <xdr:cNvPr id="9" name="TextBox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9FF24B6-EED9-4149-A3D1-54A309C3362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7">
      <xdr:nvSpPr>
        <xdr:cNvPr id="10" name="TextBox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34E2F50-6A43-49BD-8A6F-C746D6CB9E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7">
      <xdr:nvSpPr>
        <xdr:cNvPr id="11" name="TextBox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6C917E-FD6E-4A97-AC55-5F1384DB711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641AC18-3036-4BF5-9499-A65EA8040D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444" name="Check Box 4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0A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445" name="Check Box 5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0A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446" name="Check Box 6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0A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447" name="Check Box 7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0A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448" name="Check Box 8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0A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668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1885949" y="981075"/>
          <a:ext cx="12668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7">
      <xdr:nvSpPr>
        <xdr:cNvPr id="30" name="TextBox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9F69D45-6767-43C8-A7EB-E20653901F4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 b="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2465" name="Check Box 1" hidden="1">
                <a:extLst>
                  <a:ext uri="{63B3BB69-23CF-44E3-9099-C40C66FF867C}">
                    <a14:compatExt spid="_x0000_s62465"/>
                  </a:ext>
                  <a:ext uri="{FF2B5EF4-FFF2-40B4-BE49-F238E27FC236}">
                    <a16:creationId xmlns:a16="http://schemas.microsoft.com/office/drawing/2014/main" id="{00000000-0008-0000-0B00-000001F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466" name="Check Box 2" hidden="1">
                <a:extLst>
                  <a:ext uri="{63B3BB69-23CF-44E3-9099-C40C66FF867C}">
                    <a14:compatExt spid="_x0000_s62466"/>
                  </a:ext>
                  <a:ext uri="{FF2B5EF4-FFF2-40B4-BE49-F238E27FC236}">
                    <a16:creationId xmlns:a16="http://schemas.microsoft.com/office/drawing/2014/main" id="{00000000-0008-0000-0B00-000002F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467" name="Check Box 3" hidden="1">
                <a:extLst>
                  <a:ext uri="{63B3BB69-23CF-44E3-9099-C40C66FF867C}">
                    <a14:compatExt spid="_x0000_s62467"/>
                  </a:ext>
                  <a:ext uri="{FF2B5EF4-FFF2-40B4-BE49-F238E27FC236}">
                    <a16:creationId xmlns:a16="http://schemas.microsoft.com/office/drawing/2014/main" id="{00000000-0008-0000-0B00-000003F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8">
      <xdr:nvSpPr>
        <xdr:cNvPr id="9" name="TextBox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AF7DC0B-D6A9-4BD3-96B0-803AF20ED51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8">
      <xdr:nvSpPr>
        <xdr:cNvPr id="10" name="TextBox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64F5C0B-F671-4DAC-90DC-B39120087DB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8">
      <xdr:nvSpPr>
        <xdr:cNvPr id="11" name="TextBox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B02672C-1CD0-4FA8-A180-9F6C08E77A1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8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53523-05C8-4C5C-8E42-2A8C5FABA8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2468" name="Check Box 4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0B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2469" name="Check Box 5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0B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2470" name="Check Box 6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0B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2471" name="Check Box 7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0B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2472" name="Check Box 8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0B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8">
      <xdr:nvSpPr>
        <xdr:cNvPr id="30" name="TextBox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C96C019-463D-4DD7-86D1-F13EFF9FA43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3489" name="Check Box 1" hidden="1">
                <a:extLst>
                  <a:ext uri="{63B3BB69-23CF-44E3-9099-C40C66FF867C}">
                    <a14:compatExt spid="_x0000_s63489"/>
                  </a:ext>
                  <a:ext uri="{FF2B5EF4-FFF2-40B4-BE49-F238E27FC236}">
                    <a16:creationId xmlns:a16="http://schemas.microsoft.com/office/drawing/2014/main" id="{00000000-0008-0000-0C00-000001F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490" name="Check Box 2" hidden="1">
                <a:extLst>
                  <a:ext uri="{63B3BB69-23CF-44E3-9099-C40C66FF867C}">
                    <a14:compatExt spid="_x0000_s63490"/>
                  </a:ext>
                  <a:ext uri="{FF2B5EF4-FFF2-40B4-BE49-F238E27FC236}">
                    <a16:creationId xmlns:a16="http://schemas.microsoft.com/office/drawing/2014/main" id="{00000000-0008-0000-0C00-000002F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491" name="Check Box 3" hidden="1">
                <a:extLst>
                  <a:ext uri="{63B3BB69-23CF-44E3-9099-C40C66FF867C}">
                    <a14:compatExt spid="_x0000_s63491"/>
                  </a:ext>
                  <a:ext uri="{FF2B5EF4-FFF2-40B4-BE49-F238E27FC236}">
                    <a16:creationId xmlns:a16="http://schemas.microsoft.com/office/drawing/2014/main" id="{00000000-0008-0000-0C00-000003F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9">
      <xdr:nvSpPr>
        <xdr:cNvPr id="9" name="TextBox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55F84F4-13E3-4A8B-9816-E9136663A9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9">
      <xdr:nvSpPr>
        <xdr:cNvPr id="10" name="TextBox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DF04B4E-D425-415E-9CA7-0C421318888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9">
      <xdr:nvSpPr>
        <xdr:cNvPr id="11" name="TextBox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D26E415-CD16-4D09-9BC5-9D3728EA0BD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9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A7FD36-4F5A-44F2-ACEA-18237262EF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3492" name="Check Box 4" hidden="1">
              <a:extLst>
                <a:ext uri="{63B3BB69-23CF-44E3-9099-C40C66FF867C}">
                  <a14:compatExt spid="_x0000_s63492"/>
                </a:ext>
                <a:ext uri="{FF2B5EF4-FFF2-40B4-BE49-F238E27FC236}">
                  <a16:creationId xmlns:a16="http://schemas.microsoft.com/office/drawing/2014/main" id="{00000000-0008-0000-0C00-000004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3493" name="Check Box 5" hidden="1">
              <a:extLst>
                <a:ext uri="{63B3BB69-23CF-44E3-9099-C40C66FF867C}">
                  <a14:compatExt spid="_x0000_s63493"/>
                </a:ext>
                <a:ext uri="{FF2B5EF4-FFF2-40B4-BE49-F238E27FC236}">
                  <a16:creationId xmlns:a16="http://schemas.microsoft.com/office/drawing/2014/main" id="{00000000-0008-0000-0C00-000005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3494" name="Check Box 6" hidden="1">
              <a:extLst>
                <a:ext uri="{63B3BB69-23CF-44E3-9099-C40C66FF867C}">
                  <a14:compatExt spid="_x0000_s63494"/>
                </a:ext>
                <a:ext uri="{FF2B5EF4-FFF2-40B4-BE49-F238E27FC236}">
                  <a16:creationId xmlns:a16="http://schemas.microsoft.com/office/drawing/2014/main" id="{00000000-0008-0000-0C00-000006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3495" name="Check Box 7" hidden="1">
              <a:extLst>
                <a:ext uri="{63B3BB69-23CF-44E3-9099-C40C66FF867C}">
                  <a14:compatExt spid="_x0000_s63495"/>
                </a:ext>
                <a:ext uri="{FF2B5EF4-FFF2-40B4-BE49-F238E27FC236}">
                  <a16:creationId xmlns:a16="http://schemas.microsoft.com/office/drawing/2014/main" id="{00000000-0008-0000-0C00-000007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3496" name="Check Box 8" hidden="1">
              <a:extLst>
                <a:ext uri="{63B3BB69-23CF-44E3-9099-C40C66FF867C}">
                  <a14:compatExt spid="_x0000_s63496"/>
                </a:ext>
                <a:ext uri="{FF2B5EF4-FFF2-40B4-BE49-F238E27FC236}">
                  <a16:creationId xmlns:a16="http://schemas.microsoft.com/office/drawing/2014/main" id="{00000000-0008-0000-0C00-000008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525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/>
      </xdr:nvSpPr>
      <xdr:spPr>
        <a:xfrm>
          <a:off x="1885950" y="981075"/>
          <a:ext cx="13525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9">
      <xdr:nvSpPr>
        <xdr:cNvPr id="30" name="TextBox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54117AD-AC53-44ED-B6B2-9AF86E87A95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4513" name="Check Box 1" hidden="1">
                <a:extLst>
                  <a:ext uri="{63B3BB69-23CF-44E3-9099-C40C66FF867C}">
                    <a14:compatExt spid="_x0000_s64513"/>
                  </a:ext>
                  <a:ext uri="{FF2B5EF4-FFF2-40B4-BE49-F238E27FC236}">
                    <a16:creationId xmlns:a16="http://schemas.microsoft.com/office/drawing/2014/main" id="{00000000-0008-0000-0D00-000001F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514" name="Check Box 2" hidden="1">
                <a:extLst>
                  <a:ext uri="{63B3BB69-23CF-44E3-9099-C40C66FF867C}">
                    <a14:compatExt spid="_x0000_s64514"/>
                  </a:ext>
                  <a:ext uri="{FF2B5EF4-FFF2-40B4-BE49-F238E27FC236}">
                    <a16:creationId xmlns:a16="http://schemas.microsoft.com/office/drawing/2014/main" id="{00000000-0008-0000-0D00-000002F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515" name="Check Box 3" hidden="1">
                <a:extLst>
                  <a:ext uri="{63B3BB69-23CF-44E3-9099-C40C66FF867C}">
                    <a14:compatExt spid="_x0000_s64515"/>
                  </a:ext>
                  <a:ext uri="{FF2B5EF4-FFF2-40B4-BE49-F238E27FC236}">
                    <a16:creationId xmlns:a16="http://schemas.microsoft.com/office/drawing/2014/main" id="{00000000-0008-0000-0D00-000003F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0">
      <xdr:nvSpPr>
        <xdr:cNvPr id="9" name="TextBox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D762E16-2572-4F26-98F7-766F0BE09F6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0">
      <xdr:nvSpPr>
        <xdr:cNvPr id="10" name="TextBox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225506-F5D7-4C5A-9EFB-2AEA2F9C7B9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0">
      <xdr:nvSpPr>
        <xdr:cNvPr id="11" name="TextBox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D9E3B57-4D07-467C-9FC8-52AC27FED27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0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5D390BE-22F8-4D77-91E3-C2460A1B7E3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4516" name="Check Box 4" hidden="1">
              <a:extLst>
                <a:ext uri="{63B3BB69-23CF-44E3-9099-C40C66FF867C}">
                  <a14:compatExt spid="_x0000_s64516"/>
                </a:ext>
                <a:ext uri="{FF2B5EF4-FFF2-40B4-BE49-F238E27FC236}">
                  <a16:creationId xmlns:a16="http://schemas.microsoft.com/office/drawing/2014/main" id="{00000000-0008-0000-0D00-00000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4517" name="Check Box 5" hidden="1">
              <a:extLst>
                <a:ext uri="{63B3BB69-23CF-44E3-9099-C40C66FF867C}">
                  <a14:compatExt spid="_x0000_s64517"/>
                </a:ext>
                <a:ext uri="{FF2B5EF4-FFF2-40B4-BE49-F238E27FC236}">
                  <a16:creationId xmlns:a16="http://schemas.microsoft.com/office/drawing/2014/main" id="{00000000-0008-0000-0D00-00000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4518" name="Check Box 6" hidden="1">
              <a:extLst>
                <a:ext uri="{63B3BB69-23CF-44E3-9099-C40C66FF867C}">
                  <a14:compatExt spid="_x0000_s64518"/>
                </a:ext>
                <a:ext uri="{FF2B5EF4-FFF2-40B4-BE49-F238E27FC236}">
                  <a16:creationId xmlns:a16="http://schemas.microsoft.com/office/drawing/2014/main" id="{00000000-0008-0000-0D00-00000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4519" name="Check Box 7" hidden="1">
              <a:extLst>
                <a:ext uri="{63B3BB69-23CF-44E3-9099-C40C66FF867C}">
                  <a14:compatExt spid="_x0000_s64519"/>
                </a:ext>
                <a:ext uri="{FF2B5EF4-FFF2-40B4-BE49-F238E27FC236}">
                  <a16:creationId xmlns:a16="http://schemas.microsoft.com/office/drawing/2014/main" id="{00000000-0008-0000-0D00-00000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4520" name="Check Box 8" hidden="1">
              <a:extLst>
                <a:ext uri="{63B3BB69-23CF-44E3-9099-C40C66FF867C}">
                  <a14:compatExt spid="_x0000_s64520"/>
                </a:ext>
                <a:ext uri="{FF2B5EF4-FFF2-40B4-BE49-F238E27FC236}">
                  <a16:creationId xmlns:a16="http://schemas.microsoft.com/office/drawing/2014/main" id="{00000000-0008-0000-0D00-00000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5621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/>
      </xdr:nvSpPr>
      <xdr:spPr>
        <a:xfrm>
          <a:off x="1885950" y="981075"/>
          <a:ext cx="15621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0">
      <xdr:nvSpPr>
        <xdr:cNvPr id="30" name="TextBox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C57FF93-B65C-4E11-97B1-6AE33165CC2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E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5537" name="Check Box 1" hidden="1">
                <a:extLst>
                  <a:ext uri="{63B3BB69-23CF-44E3-9099-C40C66FF867C}">
                    <a14:compatExt spid="_x0000_s65537"/>
                  </a:ext>
                  <a:ext uri="{FF2B5EF4-FFF2-40B4-BE49-F238E27FC236}">
                    <a16:creationId xmlns:a16="http://schemas.microsoft.com/office/drawing/2014/main" id="{00000000-0008-0000-0E00-00000100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538" name="Check Box 2" hidden="1">
                <a:extLst>
                  <a:ext uri="{63B3BB69-23CF-44E3-9099-C40C66FF867C}">
                    <a14:compatExt spid="_x0000_s65538"/>
                  </a:ext>
                  <a:ext uri="{FF2B5EF4-FFF2-40B4-BE49-F238E27FC236}">
                    <a16:creationId xmlns:a16="http://schemas.microsoft.com/office/drawing/2014/main" id="{00000000-0008-0000-0E00-00000200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539" name="Check Box 3" hidden="1">
                <a:extLst>
                  <a:ext uri="{63B3BB69-23CF-44E3-9099-C40C66FF867C}">
                    <a14:compatExt spid="_x0000_s65539"/>
                  </a:ext>
                  <a:ext uri="{FF2B5EF4-FFF2-40B4-BE49-F238E27FC236}">
                    <a16:creationId xmlns:a16="http://schemas.microsoft.com/office/drawing/2014/main" id="{00000000-0008-0000-0E00-00000300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1">
      <xdr:nvSpPr>
        <xdr:cNvPr id="9" name="TextBox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1A68DEB-1A6B-4A30-823B-4A74BF2C009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1">
      <xdr:nvSpPr>
        <xdr:cNvPr id="10" name="TextBox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AACFD99-BB17-45BF-9F9B-5183255222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1">
      <xdr:nvSpPr>
        <xdr:cNvPr id="11" name="TextBox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DAD3786-7329-497D-9852-5CEDE036C81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1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F88658-8E73-4CD5-B365-050F28A820D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5540" name="Check Box 4" hidden="1">
              <a:extLst>
                <a:ext uri="{63B3BB69-23CF-44E3-9099-C40C66FF867C}">
                  <a14:compatExt spid="_x0000_s65540"/>
                </a:ext>
                <a:ext uri="{FF2B5EF4-FFF2-40B4-BE49-F238E27FC236}">
                  <a16:creationId xmlns:a16="http://schemas.microsoft.com/office/drawing/2014/main" id="{00000000-0008-0000-0E00-000004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5541" name="Check Box 5" hidden="1">
              <a:extLst>
                <a:ext uri="{63B3BB69-23CF-44E3-9099-C40C66FF867C}">
                  <a14:compatExt spid="_x0000_s65541"/>
                </a:ext>
                <a:ext uri="{FF2B5EF4-FFF2-40B4-BE49-F238E27FC236}">
                  <a16:creationId xmlns:a16="http://schemas.microsoft.com/office/drawing/2014/main" id="{00000000-0008-0000-0E00-000005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5542" name="Check Box 6" hidden="1">
              <a:extLst>
                <a:ext uri="{63B3BB69-23CF-44E3-9099-C40C66FF867C}">
                  <a14:compatExt spid="_x0000_s65542"/>
                </a:ext>
                <a:ext uri="{FF2B5EF4-FFF2-40B4-BE49-F238E27FC236}">
                  <a16:creationId xmlns:a16="http://schemas.microsoft.com/office/drawing/2014/main" id="{00000000-0008-0000-0E00-000006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5543" name="Check Box 7" hidden="1">
              <a:extLst>
                <a:ext uri="{63B3BB69-23CF-44E3-9099-C40C66FF867C}">
                  <a14:compatExt spid="_x0000_s65543"/>
                </a:ext>
                <a:ext uri="{FF2B5EF4-FFF2-40B4-BE49-F238E27FC236}">
                  <a16:creationId xmlns:a16="http://schemas.microsoft.com/office/drawing/2014/main" id="{00000000-0008-0000-0E00-000007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5544" name="Check Box 8" hidden="1">
              <a:extLst>
                <a:ext uri="{63B3BB69-23CF-44E3-9099-C40C66FF867C}">
                  <a14:compatExt spid="_x0000_s65544"/>
                </a:ext>
                <a:ext uri="{FF2B5EF4-FFF2-40B4-BE49-F238E27FC236}">
                  <a16:creationId xmlns:a16="http://schemas.microsoft.com/office/drawing/2014/main" id="{00000000-0008-0000-0E00-000008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1">
      <xdr:nvSpPr>
        <xdr:cNvPr id="30" name="TextBox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6AC3BC2-C53A-4F0F-A7AE-58B01951092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F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6561" name="Check Box 1" hidden="1">
                <a:extLst>
                  <a:ext uri="{63B3BB69-23CF-44E3-9099-C40C66FF867C}">
                    <a14:compatExt spid="_x0000_s66561"/>
                  </a:ext>
                  <a:ext uri="{FF2B5EF4-FFF2-40B4-BE49-F238E27FC236}">
                    <a16:creationId xmlns:a16="http://schemas.microsoft.com/office/drawing/2014/main" id="{00000000-0008-0000-0F00-00000104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562" name="Check Box 2" hidden="1">
                <a:extLst>
                  <a:ext uri="{63B3BB69-23CF-44E3-9099-C40C66FF867C}">
                    <a14:compatExt spid="_x0000_s66562"/>
                  </a:ext>
                  <a:ext uri="{FF2B5EF4-FFF2-40B4-BE49-F238E27FC236}">
                    <a16:creationId xmlns:a16="http://schemas.microsoft.com/office/drawing/2014/main" id="{00000000-0008-0000-0F00-00000204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563" name="Check Box 3" hidden="1">
                <a:extLst>
                  <a:ext uri="{63B3BB69-23CF-44E3-9099-C40C66FF867C}">
                    <a14:compatExt spid="_x0000_s66563"/>
                  </a:ext>
                  <a:ext uri="{FF2B5EF4-FFF2-40B4-BE49-F238E27FC236}">
                    <a16:creationId xmlns:a16="http://schemas.microsoft.com/office/drawing/2014/main" id="{00000000-0008-0000-0F00-00000304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2">
      <xdr:nvSpPr>
        <xdr:cNvPr id="9" name="TextBox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B52AE7-FD54-4709-8D40-8CE0CAC6AAA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2">
      <xdr:nvSpPr>
        <xdr:cNvPr id="10" name="TextBox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46D727-EC40-47FA-B89D-22773C3EE30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2">
      <xdr:nvSpPr>
        <xdr:cNvPr id="11" name="TextBox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D3E2BA9-7F87-4F61-A498-BE8B3B54F33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2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6DF0E9A-8AD7-442C-B14E-8514A60D34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6564" name="Check Box 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F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6565" name="Check Box 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F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6566" name="Check Box 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F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6567" name="Check Box 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F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6568" name="Check Box 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F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478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 txBox="1"/>
      </xdr:nvSpPr>
      <xdr:spPr>
        <a:xfrm>
          <a:off x="1885950" y="981075"/>
          <a:ext cx="14478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2">
      <xdr:nvSpPr>
        <xdr:cNvPr id="30" name="TextBox 29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D978C7A-67AA-49D2-8450-82D0C70495A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0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7585" name="Check Box 1" hidden="1">
                <a:extLst>
                  <a:ext uri="{63B3BB69-23CF-44E3-9099-C40C66FF867C}">
                    <a14:compatExt spid="_x0000_s67585"/>
                  </a:ext>
                  <a:ext uri="{FF2B5EF4-FFF2-40B4-BE49-F238E27FC236}">
                    <a16:creationId xmlns:a16="http://schemas.microsoft.com/office/drawing/2014/main" id="{00000000-0008-0000-1000-00000108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7586" name="Check Box 2" hidden="1">
                <a:extLst>
                  <a:ext uri="{63B3BB69-23CF-44E3-9099-C40C66FF867C}">
                    <a14:compatExt spid="_x0000_s67586"/>
                  </a:ext>
                  <a:ext uri="{FF2B5EF4-FFF2-40B4-BE49-F238E27FC236}">
                    <a16:creationId xmlns:a16="http://schemas.microsoft.com/office/drawing/2014/main" id="{00000000-0008-0000-1000-00000208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7587" name="Check Box 3" hidden="1">
                <a:extLst>
                  <a:ext uri="{63B3BB69-23CF-44E3-9099-C40C66FF867C}">
                    <a14:compatExt spid="_x0000_s67587"/>
                  </a:ext>
                  <a:ext uri="{FF2B5EF4-FFF2-40B4-BE49-F238E27FC236}">
                    <a16:creationId xmlns:a16="http://schemas.microsoft.com/office/drawing/2014/main" id="{00000000-0008-0000-1000-00000308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3">
      <xdr:nvSpPr>
        <xdr:cNvPr id="9" name="TextBox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C7FE8C-AD92-440D-BE07-B1E9E8388FF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3">
      <xdr:nvSpPr>
        <xdr:cNvPr id="10" name="TextBox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9143EB2-C905-4AC9-9264-745DE788E73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3">
      <xdr:nvSpPr>
        <xdr:cNvPr id="11" name="TextBox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8D7BE79-1648-4692-B1A6-6100E308271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3">
      <xdr:nvSpPr>
        <xdr:cNvPr id="12" name="TextBox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16D444A-F06C-49FA-9A09-B0C22E8AAD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7588" name="Check Box 4" hidden="1">
              <a:extLst>
                <a:ext uri="{63B3BB69-23CF-44E3-9099-C40C66FF867C}">
                  <a14:compatExt spid="_x0000_s67588"/>
                </a:ext>
                <a:ext uri="{FF2B5EF4-FFF2-40B4-BE49-F238E27FC236}">
                  <a16:creationId xmlns:a16="http://schemas.microsoft.com/office/drawing/2014/main" id="{00000000-0008-0000-1000-000004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7589" name="Check Box 5" hidden="1">
              <a:extLst>
                <a:ext uri="{63B3BB69-23CF-44E3-9099-C40C66FF867C}">
                  <a14:compatExt spid="_x0000_s67589"/>
                </a:ext>
                <a:ext uri="{FF2B5EF4-FFF2-40B4-BE49-F238E27FC236}">
                  <a16:creationId xmlns:a16="http://schemas.microsoft.com/office/drawing/2014/main" id="{00000000-0008-0000-1000-000005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7590" name="Check Box 6" hidden="1">
              <a:extLst>
                <a:ext uri="{63B3BB69-23CF-44E3-9099-C40C66FF867C}">
                  <a14:compatExt spid="_x0000_s67590"/>
                </a:ext>
                <a:ext uri="{FF2B5EF4-FFF2-40B4-BE49-F238E27FC236}">
                  <a16:creationId xmlns:a16="http://schemas.microsoft.com/office/drawing/2014/main" id="{00000000-0008-0000-1000-000006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7591" name="Check Box 7" hidden="1">
              <a:extLst>
                <a:ext uri="{63B3BB69-23CF-44E3-9099-C40C66FF867C}">
                  <a14:compatExt spid="_x0000_s67591"/>
                </a:ext>
                <a:ext uri="{FF2B5EF4-FFF2-40B4-BE49-F238E27FC236}">
                  <a16:creationId xmlns:a16="http://schemas.microsoft.com/office/drawing/2014/main" id="{00000000-0008-0000-1000-000007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7592" name="Check Box 8" hidden="1">
              <a:extLst>
                <a:ext uri="{63B3BB69-23CF-44E3-9099-C40C66FF867C}">
                  <a14:compatExt spid="_x0000_s67592"/>
                </a:ext>
                <a:ext uri="{FF2B5EF4-FFF2-40B4-BE49-F238E27FC236}">
                  <a16:creationId xmlns:a16="http://schemas.microsoft.com/office/drawing/2014/main" id="{00000000-0008-0000-1000-000008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0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3">
      <xdr:nvSpPr>
        <xdr:cNvPr id="30" name="TextBox 29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5284B4B-58C0-4C16-AB5B-C4B8F295A1D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8609" name="Check Box 1" hidden="1">
                <a:extLst>
                  <a:ext uri="{63B3BB69-23CF-44E3-9099-C40C66FF867C}">
                    <a14:compatExt spid="_x0000_s68609"/>
                  </a:ext>
                  <a:ext uri="{FF2B5EF4-FFF2-40B4-BE49-F238E27FC236}">
                    <a16:creationId xmlns:a16="http://schemas.microsoft.com/office/drawing/2014/main" id="{00000000-0008-0000-1100-0000010C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8610" name="Check Box 2" hidden="1">
                <a:extLst>
                  <a:ext uri="{63B3BB69-23CF-44E3-9099-C40C66FF867C}">
                    <a14:compatExt spid="_x0000_s68610"/>
                  </a:ext>
                  <a:ext uri="{FF2B5EF4-FFF2-40B4-BE49-F238E27FC236}">
                    <a16:creationId xmlns:a16="http://schemas.microsoft.com/office/drawing/2014/main" id="{00000000-0008-0000-1100-0000020C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8611" name="Check Box 3" hidden="1">
                <a:extLst>
                  <a:ext uri="{63B3BB69-23CF-44E3-9099-C40C66FF867C}">
                    <a14:compatExt spid="_x0000_s68611"/>
                  </a:ext>
                  <a:ext uri="{FF2B5EF4-FFF2-40B4-BE49-F238E27FC236}">
                    <a16:creationId xmlns:a16="http://schemas.microsoft.com/office/drawing/2014/main" id="{00000000-0008-0000-1100-0000030C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4">
      <xdr:nvSpPr>
        <xdr:cNvPr id="9" name="TextBox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76ED08-C12E-458B-8A5C-CE15C873FB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4">
      <xdr:nvSpPr>
        <xdr:cNvPr id="10" name="TextBox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0CF5CC-546F-4FFF-B987-EA4721AA18D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4">
      <xdr:nvSpPr>
        <xdr:cNvPr id="11" name="TextBox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BF579C1-355A-4FAF-B1F2-A4EA4FCC984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4">
      <xdr:nvSpPr>
        <xdr:cNvPr id="12" name="TextBox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9CBBC3B-CF96-4B86-B36B-0C117FD6810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8612" name="Check Box 4" hidden="1">
              <a:extLst>
                <a:ext uri="{63B3BB69-23CF-44E3-9099-C40C66FF867C}">
                  <a14:compatExt spid="_x0000_s68612"/>
                </a:ext>
                <a:ext uri="{FF2B5EF4-FFF2-40B4-BE49-F238E27FC236}">
                  <a16:creationId xmlns:a16="http://schemas.microsoft.com/office/drawing/2014/main" id="{00000000-0008-0000-1100-000004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8613" name="Check Box 5" hidden="1">
              <a:extLst>
                <a:ext uri="{63B3BB69-23CF-44E3-9099-C40C66FF867C}">
                  <a14:compatExt spid="_x0000_s68613"/>
                </a:ext>
                <a:ext uri="{FF2B5EF4-FFF2-40B4-BE49-F238E27FC236}">
                  <a16:creationId xmlns:a16="http://schemas.microsoft.com/office/drawing/2014/main" id="{00000000-0008-0000-1100-000005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8614" name="Check Box 6" hidden="1">
              <a:extLst>
                <a:ext uri="{63B3BB69-23CF-44E3-9099-C40C66FF867C}">
                  <a14:compatExt spid="_x0000_s68614"/>
                </a:ext>
                <a:ext uri="{FF2B5EF4-FFF2-40B4-BE49-F238E27FC236}">
                  <a16:creationId xmlns:a16="http://schemas.microsoft.com/office/drawing/2014/main" id="{00000000-0008-0000-1100-000006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8615" name="Check Box 7" hidden="1">
              <a:extLst>
                <a:ext uri="{63B3BB69-23CF-44E3-9099-C40C66FF867C}">
                  <a14:compatExt spid="_x0000_s68615"/>
                </a:ext>
                <a:ext uri="{FF2B5EF4-FFF2-40B4-BE49-F238E27FC236}">
                  <a16:creationId xmlns:a16="http://schemas.microsoft.com/office/drawing/2014/main" id="{00000000-0008-0000-1100-000007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8616" name="Check Box 8" hidden="1">
              <a:extLst>
                <a:ext uri="{63B3BB69-23CF-44E3-9099-C40C66FF867C}">
                  <a14:compatExt spid="_x0000_s68616"/>
                </a:ext>
                <a:ext uri="{FF2B5EF4-FFF2-40B4-BE49-F238E27FC236}">
                  <a16:creationId xmlns:a16="http://schemas.microsoft.com/office/drawing/2014/main" id="{00000000-0008-0000-1100-000008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1811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SpPr txBox="1"/>
      </xdr:nvSpPr>
      <xdr:spPr>
        <a:xfrm>
          <a:off x="1885950" y="981075"/>
          <a:ext cx="11811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1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1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4">
      <xdr:nvSpPr>
        <xdr:cNvPr id="30" name="TextBox 29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3E470D5-E9E7-450A-9450-E404D096A4D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2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9633" name="Check Box 1" hidden="1">
                <a:extLst>
                  <a:ext uri="{63B3BB69-23CF-44E3-9099-C40C66FF867C}">
                    <a14:compatExt spid="_x0000_s69633"/>
                  </a:ext>
                  <a:ext uri="{FF2B5EF4-FFF2-40B4-BE49-F238E27FC236}">
                    <a16:creationId xmlns:a16="http://schemas.microsoft.com/office/drawing/2014/main" id="{00000000-0008-0000-1200-00000110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9634" name="Check Box 2" hidden="1">
                <a:extLst>
                  <a:ext uri="{63B3BB69-23CF-44E3-9099-C40C66FF867C}">
                    <a14:compatExt spid="_x0000_s69634"/>
                  </a:ext>
                  <a:ext uri="{FF2B5EF4-FFF2-40B4-BE49-F238E27FC236}">
                    <a16:creationId xmlns:a16="http://schemas.microsoft.com/office/drawing/2014/main" id="{00000000-0008-0000-1200-00000210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9635" name="Check Box 3" hidden="1">
                <a:extLst>
                  <a:ext uri="{63B3BB69-23CF-44E3-9099-C40C66FF867C}">
                    <a14:compatExt spid="_x0000_s69635"/>
                  </a:ext>
                  <a:ext uri="{FF2B5EF4-FFF2-40B4-BE49-F238E27FC236}">
                    <a16:creationId xmlns:a16="http://schemas.microsoft.com/office/drawing/2014/main" id="{00000000-0008-0000-1200-00000310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5">
      <xdr:nvSpPr>
        <xdr:cNvPr id="9" name="TextBox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089C06-CD8D-49EA-AD6F-653BC7F2F3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5">
      <xdr:nvSpPr>
        <xdr:cNvPr id="10" name="TextBox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FF7BD3-F583-4574-AD22-37ED7CBF8BD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5">
      <xdr:nvSpPr>
        <xdr:cNvPr id="11" name="TextBox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E48F2BD-AA84-4F32-9AB8-0597751DB8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5">
      <xdr:nvSpPr>
        <xdr:cNvPr id="12" name="TextBox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E27D7C-0125-4815-9371-90F8373B5D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9636" name="Check Box 4" hidden="1">
              <a:extLst>
                <a:ext uri="{63B3BB69-23CF-44E3-9099-C40C66FF867C}">
                  <a14:compatExt spid="_x0000_s69636"/>
                </a:ext>
                <a:ext uri="{FF2B5EF4-FFF2-40B4-BE49-F238E27FC236}">
                  <a16:creationId xmlns:a16="http://schemas.microsoft.com/office/drawing/2014/main" id="{00000000-0008-0000-1200-000004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9637" name="Check Box 5" hidden="1">
              <a:extLst>
                <a:ext uri="{63B3BB69-23CF-44E3-9099-C40C66FF867C}">
                  <a14:compatExt spid="_x0000_s69637"/>
                </a:ext>
                <a:ext uri="{FF2B5EF4-FFF2-40B4-BE49-F238E27FC236}">
                  <a16:creationId xmlns:a16="http://schemas.microsoft.com/office/drawing/2014/main" id="{00000000-0008-0000-1200-000005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9638" name="Check Box 6" hidden="1">
              <a:extLst>
                <a:ext uri="{63B3BB69-23CF-44E3-9099-C40C66FF867C}">
                  <a14:compatExt spid="_x0000_s69638"/>
                </a:ext>
                <a:ext uri="{FF2B5EF4-FFF2-40B4-BE49-F238E27FC236}">
                  <a16:creationId xmlns:a16="http://schemas.microsoft.com/office/drawing/2014/main" id="{00000000-0008-0000-1200-000006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9639" name="Check Box 7" hidden="1">
              <a:extLst>
                <a:ext uri="{63B3BB69-23CF-44E3-9099-C40C66FF867C}">
                  <a14:compatExt spid="_x0000_s69639"/>
                </a:ext>
                <a:ext uri="{FF2B5EF4-FFF2-40B4-BE49-F238E27FC236}">
                  <a16:creationId xmlns:a16="http://schemas.microsoft.com/office/drawing/2014/main" id="{00000000-0008-0000-1200-000007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9640" name="Check Box 8" hidden="1">
              <a:extLst>
                <a:ext uri="{63B3BB69-23CF-44E3-9099-C40C66FF867C}">
                  <a14:compatExt spid="_x0000_s69640"/>
                </a:ext>
                <a:ext uri="{FF2B5EF4-FFF2-40B4-BE49-F238E27FC236}">
                  <a16:creationId xmlns:a16="http://schemas.microsoft.com/office/drawing/2014/main" id="{00000000-0008-0000-1200-000008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5">
      <xdr:nvSpPr>
        <xdr:cNvPr id="30" name="TextBox 29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E225DCD-19E9-478F-B0DA-CFF3624E9AE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3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70657" name="Check Box 1" hidden="1">
                <a:extLst>
                  <a:ext uri="{63B3BB69-23CF-44E3-9099-C40C66FF867C}">
                    <a14:compatExt spid="_x0000_s70657"/>
                  </a:ext>
                  <a:ext uri="{FF2B5EF4-FFF2-40B4-BE49-F238E27FC236}">
                    <a16:creationId xmlns:a16="http://schemas.microsoft.com/office/drawing/2014/main" id="{00000000-0008-0000-1300-00000114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0658" name="Check Box 2" hidden="1">
                <a:extLst>
                  <a:ext uri="{63B3BB69-23CF-44E3-9099-C40C66FF867C}">
                    <a14:compatExt spid="_x0000_s70658"/>
                  </a:ext>
                  <a:ext uri="{FF2B5EF4-FFF2-40B4-BE49-F238E27FC236}">
                    <a16:creationId xmlns:a16="http://schemas.microsoft.com/office/drawing/2014/main" id="{00000000-0008-0000-1300-00000214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0659" name="Check Box 3" hidden="1">
                <a:extLst>
                  <a:ext uri="{63B3BB69-23CF-44E3-9099-C40C66FF867C}">
                    <a14:compatExt spid="_x0000_s70659"/>
                  </a:ext>
                  <a:ext uri="{FF2B5EF4-FFF2-40B4-BE49-F238E27FC236}">
                    <a16:creationId xmlns:a16="http://schemas.microsoft.com/office/drawing/2014/main" id="{00000000-0008-0000-1300-00000314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6">
      <xdr:nvSpPr>
        <xdr:cNvPr id="9" name="TextBox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5F4DD5A-D67B-4467-A5FC-4B20B744CB0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6">
      <xdr:nvSpPr>
        <xdr:cNvPr id="10" name="TextBox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48CC5F-330A-4FCF-BBDA-AC41868775E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6">
      <xdr:nvSpPr>
        <xdr:cNvPr id="11" name="TextBox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5B592-6785-4C32-92FD-761659F69ED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6">
      <xdr:nvSpPr>
        <xdr:cNvPr id="12" name="TextBox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CA55879-8C31-4F88-8F1C-DA5949AF000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70660" name="Check Box 4" hidden="1">
              <a:extLst>
                <a:ext uri="{63B3BB69-23CF-44E3-9099-C40C66FF867C}">
                  <a14:compatExt spid="_x0000_s70660"/>
                </a:ext>
                <a:ext uri="{FF2B5EF4-FFF2-40B4-BE49-F238E27FC236}">
                  <a16:creationId xmlns:a16="http://schemas.microsoft.com/office/drawing/2014/main" id="{00000000-0008-0000-1300-000004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70661" name="Check Box 5" hidden="1">
              <a:extLst>
                <a:ext uri="{63B3BB69-23CF-44E3-9099-C40C66FF867C}">
                  <a14:compatExt spid="_x0000_s70661"/>
                </a:ext>
                <a:ext uri="{FF2B5EF4-FFF2-40B4-BE49-F238E27FC236}">
                  <a16:creationId xmlns:a16="http://schemas.microsoft.com/office/drawing/2014/main" id="{00000000-0008-0000-1300-000005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70662" name="Check Box 6" hidden="1">
              <a:extLst>
                <a:ext uri="{63B3BB69-23CF-44E3-9099-C40C66FF867C}">
                  <a14:compatExt spid="_x0000_s70662"/>
                </a:ext>
                <a:ext uri="{FF2B5EF4-FFF2-40B4-BE49-F238E27FC236}">
                  <a16:creationId xmlns:a16="http://schemas.microsoft.com/office/drawing/2014/main" id="{00000000-0008-0000-1300-000006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70663" name="Check Box 7" hidden="1">
              <a:extLst>
                <a:ext uri="{63B3BB69-23CF-44E3-9099-C40C66FF867C}">
                  <a14:compatExt spid="_x0000_s70663"/>
                </a:ext>
                <a:ext uri="{FF2B5EF4-FFF2-40B4-BE49-F238E27FC236}">
                  <a16:creationId xmlns:a16="http://schemas.microsoft.com/office/drawing/2014/main" id="{00000000-0008-0000-1300-000007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70664" name="Check Box 8" hidden="1">
              <a:extLst>
                <a:ext uri="{63B3BB69-23CF-44E3-9099-C40C66FF867C}">
                  <a14:compatExt spid="_x0000_s70664"/>
                </a:ext>
                <a:ext uri="{FF2B5EF4-FFF2-40B4-BE49-F238E27FC236}">
                  <a16:creationId xmlns:a16="http://schemas.microsoft.com/office/drawing/2014/main" id="{00000000-0008-0000-1300-000008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001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SpPr txBox="1"/>
      </xdr:nvSpPr>
      <xdr:spPr>
        <a:xfrm>
          <a:off x="1885949" y="981075"/>
          <a:ext cx="14001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3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6">
      <xdr:nvSpPr>
        <xdr:cNvPr id="30" name="TextBox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2339989-600C-46E5-A7DA-A08F261AED8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25601" name="Check Box 1" hidden="1">
                <a:extLst>
                  <a:ext uri="{63B3BB69-23CF-44E3-9099-C40C66FF867C}">
                    <a14:compatExt spid="_x0000_s25601"/>
                  </a:ext>
                  <a:ext uri="{FF2B5EF4-FFF2-40B4-BE49-F238E27FC236}">
                    <a16:creationId xmlns:a16="http://schemas.microsoft.com/office/drawing/2014/main" id="{00000000-0008-0000-0200-0000016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2" name="Check Box 2" hidden="1">
                <a:extLst>
                  <a:ext uri="{63B3BB69-23CF-44E3-9099-C40C66FF867C}">
                    <a14:compatExt spid="_x0000_s25602"/>
                  </a:ext>
                  <a:ext uri="{FF2B5EF4-FFF2-40B4-BE49-F238E27FC236}">
                    <a16:creationId xmlns:a16="http://schemas.microsoft.com/office/drawing/2014/main" id="{00000000-0008-0000-0200-0000026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3" name="Check Box 3" hidden="1">
                <a:extLst>
                  <a:ext uri="{63B3BB69-23CF-44E3-9099-C40C66FF867C}">
                    <a14:compatExt spid="_x0000_s25603"/>
                  </a:ext>
                  <a:ext uri="{FF2B5EF4-FFF2-40B4-BE49-F238E27FC236}">
                    <a16:creationId xmlns:a16="http://schemas.microsoft.com/office/drawing/2014/main" id="{00000000-0008-0000-0200-0000036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9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37FA109-5CE4-4ACF-B168-2F09B42FD8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9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F13A705-9B08-4E30-BE0F-153CBBDBF08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16.350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9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37F91DA-3DCB-440B-AD4D-88D7066392A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116.422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9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4B8CF8-0CD0-487D-95D3-8C22F0047B3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100.072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02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02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02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02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02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3049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1885949" y="981075"/>
          <a:ext cx="13049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9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E3D36F9-2191-404C-80E9-802B6086A20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4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71681" name="Check Box 1" hidden="1">
                <a:extLst>
                  <a:ext uri="{63B3BB69-23CF-44E3-9099-C40C66FF867C}">
                    <a14:compatExt spid="_x0000_s71681"/>
                  </a:ext>
                  <a:ext uri="{FF2B5EF4-FFF2-40B4-BE49-F238E27FC236}">
                    <a16:creationId xmlns:a16="http://schemas.microsoft.com/office/drawing/2014/main" id="{00000000-0008-0000-1400-00000118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682" name="Check Box 2" hidden="1">
                <a:extLst>
                  <a:ext uri="{63B3BB69-23CF-44E3-9099-C40C66FF867C}">
                    <a14:compatExt spid="_x0000_s71682"/>
                  </a:ext>
                  <a:ext uri="{FF2B5EF4-FFF2-40B4-BE49-F238E27FC236}">
                    <a16:creationId xmlns:a16="http://schemas.microsoft.com/office/drawing/2014/main" id="{00000000-0008-0000-1400-00000218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683" name="Check Box 3" hidden="1">
                <a:extLst>
                  <a:ext uri="{63B3BB69-23CF-44E3-9099-C40C66FF867C}">
                    <a14:compatExt spid="_x0000_s71683"/>
                  </a:ext>
                  <a:ext uri="{FF2B5EF4-FFF2-40B4-BE49-F238E27FC236}">
                    <a16:creationId xmlns:a16="http://schemas.microsoft.com/office/drawing/2014/main" id="{00000000-0008-0000-1400-00000318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7">
      <xdr:nvSpPr>
        <xdr:cNvPr id="9" name="TextBox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665807A-20FA-4DA0-A407-BBADAA5F8B5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7">
      <xdr:nvSpPr>
        <xdr:cNvPr id="10" name="TextBox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64FB0E6-D174-43F5-923E-1207E4030A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7">
      <xdr:nvSpPr>
        <xdr:cNvPr id="11" name="TextBox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9DE9A48-A748-4E03-AF2F-5CB24CB97D9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7">
      <xdr:nvSpPr>
        <xdr:cNvPr id="12" name="TextBox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2211A19-6BC8-4306-A516-76E0F2F9C9C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71684" name="Check Box 4" hidden="1">
              <a:extLst>
                <a:ext uri="{63B3BB69-23CF-44E3-9099-C40C66FF867C}">
                  <a14:compatExt spid="_x0000_s71684"/>
                </a:ext>
                <a:ext uri="{FF2B5EF4-FFF2-40B4-BE49-F238E27FC236}">
                  <a16:creationId xmlns:a16="http://schemas.microsoft.com/office/drawing/2014/main" id="{00000000-0008-0000-1400-000004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71685" name="Check Box 5" hidden="1">
              <a:extLst>
                <a:ext uri="{63B3BB69-23CF-44E3-9099-C40C66FF867C}">
                  <a14:compatExt spid="_x0000_s71685"/>
                </a:ext>
                <a:ext uri="{FF2B5EF4-FFF2-40B4-BE49-F238E27FC236}">
                  <a16:creationId xmlns:a16="http://schemas.microsoft.com/office/drawing/2014/main" id="{00000000-0008-0000-1400-000005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71686" name="Check Box 6" hidden="1">
              <a:extLst>
                <a:ext uri="{63B3BB69-23CF-44E3-9099-C40C66FF867C}">
                  <a14:compatExt spid="_x0000_s71686"/>
                </a:ext>
                <a:ext uri="{FF2B5EF4-FFF2-40B4-BE49-F238E27FC236}">
                  <a16:creationId xmlns:a16="http://schemas.microsoft.com/office/drawing/2014/main" id="{00000000-0008-0000-1400-000006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71687" name="Check Box 7" hidden="1">
              <a:extLst>
                <a:ext uri="{63B3BB69-23CF-44E3-9099-C40C66FF867C}">
                  <a14:compatExt spid="_x0000_s71687"/>
                </a:ext>
                <a:ext uri="{FF2B5EF4-FFF2-40B4-BE49-F238E27FC236}">
                  <a16:creationId xmlns:a16="http://schemas.microsoft.com/office/drawing/2014/main" id="{00000000-0008-0000-1400-000007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71688" name="Check Box 8" hidden="1">
              <a:extLst>
                <a:ext uri="{63B3BB69-23CF-44E3-9099-C40C66FF867C}">
                  <a14:compatExt spid="_x0000_s71688"/>
                </a:ext>
                <a:ext uri="{FF2B5EF4-FFF2-40B4-BE49-F238E27FC236}">
                  <a16:creationId xmlns:a16="http://schemas.microsoft.com/office/drawing/2014/main" id="{00000000-0008-0000-1400-000008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668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SpPr txBox="1"/>
      </xdr:nvSpPr>
      <xdr:spPr>
        <a:xfrm>
          <a:off x="1885949" y="981075"/>
          <a:ext cx="12668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4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4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4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4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7">
      <xdr:nvSpPr>
        <xdr:cNvPr id="30" name="TextBox 29">
          <a:extLst>
            <a:ext uri="{FF2B5EF4-FFF2-40B4-BE49-F238E27FC236}">
              <a16:creationId xmlns:a16="http://schemas.microsoft.com/office/drawing/2014/main" id="{00000000-0008-0000-14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CB845FD-FD03-4D22-8AAD-8FD7A587F83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40961" name="Check Box 1" hidden="1">
                <a:extLst>
                  <a:ext uri="{63B3BB69-23CF-44E3-9099-C40C66FF867C}">
                    <a14:compatExt spid="_x0000_s40961"/>
                  </a:ext>
                  <a:ext uri="{FF2B5EF4-FFF2-40B4-BE49-F238E27FC236}">
                    <a16:creationId xmlns:a16="http://schemas.microsoft.com/office/drawing/2014/main" id="{00000000-0008-0000-0300-000001A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0962" name="Check Box 2" hidden="1">
                <a:extLst>
                  <a:ext uri="{63B3BB69-23CF-44E3-9099-C40C66FF867C}">
                    <a14:compatExt spid="_x0000_s40962"/>
                  </a:ext>
                  <a:ext uri="{FF2B5EF4-FFF2-40B4-BE49-F238E27FC236}">
                    <a16:creationId xmlns:a16="http://schemas.microsoft.com/office/drawing/2014/main" id="{00000000-0008-0000-0300-000002A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0963" name="Check Box 3" hidden="1">
                <a:extLst>
                  <a:ext uri="{63B3BB69-23CF-44E3-9099-C40C66FF867C}">
                    <a14:compatExt spid="_x0000_s40963"/>
                  </a:ext>
                  <a:ext uri="{FF2B5EF4-FFF2-40B4-BE49-F238E27FC236}">
                    <a16:creationId xmlns:a16="http://schemas.microsoft.com/office/drawing/2014/main" id="{00000000-0008-0000-0300-000003A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0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26C11AE-C090-4A0C-9C00-9B84D7817C2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0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B500E8C-C065-4BB3-B3F6-105D37D5146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0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10AA28-6ACA-4DE3-B63B-B315A12FE5B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0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E11580-34A3-4999-981F-E38641CFC32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03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40965" name="Check Box 5" hidden="1">
              <a:extLst>
                <a:ext uri="{63B3BB69-23CF-44E3-9099-C40C66FF867C}">
                  <a14:compatExt spid="_x0000_s40965"/>
                </a:ext>
                <a:ext uri="{FF2B5EF4-FFF2-40B4-BE49-F238E27FC236}">
                  <a16:creationId xmlns:a16="http://schemas.microsoft.com/office/drawing/2014/main" id="{00000000-0008-0000-0300-000005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40966" name="Check Box 6" hidden="1">
              <a:extLst>
                <a:ext uri="{63B3BB69-23CF-44E3-9099-C40C66FF867C}">
                  <a14:compatExt spid="_x0000_s40966"/>
                </a:ext>
                <a:ext uri="{FF2B5EF4-FFF2-40B4-BE49-F238E27FC236}">
                  <a16:creationId xmlns:a16="http://schemas.microsoft.com/office/drawing/2014/main" id="{00000000-0008-0000-0300-000006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40967" name="Check Box 7" hidden="1">
              <a:extLst>
                <a:ext uri="{63B3BB69-23CF-44E3-9099-C40C66FF867C}">
                  <a14:compatExt spid="_x0000_s40967"/>
                </a:ext>
                <a:ext uri="{FF2B5EF4-FFF2-40B4-BE49-F238E27FC236}">
                  <a16:creationId xmlns:a16="http://schemas.microsoft.com/office/drawing/2014/main" id="{00000000-0008-0000-0300-000007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40968" name="Check Box 8" hidden="1">
              <a:extLst>
                <a:ext uri="{63B3BB69-23CF-44E3-9099-C40C66FF867C}">
                  <a14:compatExt spid="_x0000_s40968"/>
                </a:ext>
                <a:ext uri="{FF2B5EF4-FFF2-40B4-BE49-F238E27FC236}">
                  <a16:creationId xmlns:a16="http://schemas.microsoft.com/office/drawing/2014/main" id="{00000000-0008-0000-0300-000008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382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885949" y="981075"/>
          <a:ext cx="14382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0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6E38275-4C03-4AEF-BEDE-79CE3F74248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00000000-0008-0000-0400-000001D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00000000-0008-0000-0400-000002D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00000000-0008-0000-0400-000003D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1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031CCEC-C500-4707-9F83-B97E86BBB23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1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AA41905-6018-46C4-B098-18520A8E2FD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1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2A81CE-3B23-46A2-8FAA-DD46A96CFAC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1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230619F-528B-4399-A975-2910FB855E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4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5301" name="Check Box 5" hidden="1">
              <a:extLst>
                <a:ext uri="{63B3BB69-23CF-44E3-9099-C40C66FF867C}">
                  <a14:compatExt spid="_x0000_s55301"/>
                </a:ext>
                <a:ext uri="{FF2B5EF4-FFF2-40B4-BE49-F238E27FC236}">
                  <a16:creationId xmlns:a16="http://schemas.microsoft.com/office/drawing/2014/main" id="{00000000-0008-0000-0400-000005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5302" name="Check Box 6" hidden="1">
              <a:extLst>
                <a:ext uri="{63B3BB69-23CF-44E3-9099-C40C66FF867C}">
                  <a14:compatExt spid="_x0000_s55302"/>
                </a:ext>
                <a:ext uri="{FF2B5EF4-FFF2-40B4-BE49-F238E27FC236}">
                  <a16:creationId xmlns:a16="http://schemas.microsoft.com/office/drawing/2014/main" id="{00000000-0008-0000-0400-000006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5303" name="Check Box 7" hidden="1">
              <a:extLst>
                <a:ext uri="{63B3BB69-23CF-44E3-9099-C40C66FF867C}">
                  <a14:compatExt spid="_x0000_s55303"/>
                </a:ext>
                <a:ext uri="{FF2B5EF4-FFF2-40B4-BE49-F238E27FC236}">
                  <a16:creationId xmlns:a16="http://schemas.microsoft.com/office/drawing/2014/main" id="{00000000-0008-0000-0400-000007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5304" name="Check Box 8" hidden="1">
              <a:extLst>
                <a:ext uri="{63B3BB69-23CF-44E3-9099-C40C66FF867C}">
                  <a14:compatExt spid="_x0000_s55304"/>
                </a:ext>
                <a:ext uri="{FF2B5EF4-FFF2-40B4-BE49-F238E27FC236}">
                  <a16:creationId xmlns:a16="http://schemas.microsoft.com/office/drawing/2014/main" id="{00000000-0008-0000-0400-000008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477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1885949" y="981075"/>
          <a:ext cx="12477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1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1A2ABE2-5572-48BF-BABE-33938C675B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6321" name="Check Box 1" hidden="1">
                <a:extLst>
                  <a:ext uri="{63B3BB69-23CF-44E3-9099-C40C66FF867C}">
                    <a14:compatExt spid="_x0000_s56321"/>
                  </a:ext>
                  <a:ext uri="{FF2B5EF4-FFF2-40B4-BE49-F238E27FC236}">
                    <a16:creationId xmlns:a16="http://schemas.microsoft.com/office/drawing/2014/main" id="{00000000-0008-0000-0500-000001D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6322" name="Check Box 2" hidden="1">
                <a:extLst>
                  <a:ext uri="{63B3BB69-23CF-44E3-9099-C40C66FF867C}">
                    <a14:compatExt spid="_x0000_s56322"/>
                  </a:ext>
                  <a:ext uri="{FF2B5EF4-FFF2-40B4-BE49-F238E27FC236}">
                    <a16:creationId xmlns:a16="http://schemas.microsoft.com/office/drawing/2014/main" id="{00000000-0008-0000-0500-000002D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6323" name="Check Box 3" hidden="1">
                <a:extLst>
                  <a:ext uri="{63B3BB69-23CF-44E3-9099-C40C66FF867C}">
                    <a14:compatExt spid="_x0000_s56323"/>
                  </a:ext>
                  <a:ext uri="{FF2B5EF4-FFF2-40B4-BE49-F238E27FC236}">
                    <a16:creationId xmlns:a16="http://schemas.microsoft.com/office/drawing/2014/main" id="{00000000-0008-0000-0500-000003D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2">
      <xdr:nvSpPr>
        <xdr:cNvPr id="9" name="TextBox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3CAC5FD-A592-4C74-AB3E-60C6E75B689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2">
      <xdr:nvSpPr>
        <xdr:cNvPr id="10" name="Text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3B9A410-FD82-474D-AD89-7C7B8829520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2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BFCD5C-A70C-477E-B3D1-738394ACC00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CC8408-4381-41BF-A837-1D72ABC6AA2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6324" name="Check Box 4" hidden="1">
              <a:extLst>
                <a:ext uri="{63B3BB69-23CF-44E3-9099-C40C66FF867C}">
                  <a14:compatExt spid="_x0000_s56324"/>
                </a:ext>
                <a:ext uri="{FF2B5EF4-FFF2-40B4-BE49-F238E27FC236}">
                  <a16:creationId xmlns:a16="http://schemas.microsoft.com/office/drawing/2014/main" id="{00000000-0008-0000-0500-000004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6325" name="Check Box 5" hidden="1">
              <a:extLst>
                <a:ext uri="{63B3BB69-23CF-44E3-9099-C40C66FF867C}">
                  <a14:compatExt spid="_x0000_s56325"/>
                </a:ext>
                <a:ext uri="{FF2B5EF4-FFF2-40B4-BE49-F238E27FC236}">
                  <a16:creationId xmlns:a16="http://schemas.microsoft.com/office/drawing/2014/main" id="{00000000-0008-0000-0500-000005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6326" name="Check Box 6" hidden="1">
              <a:extLst>
                <a:ext uri="{63B3BB69-23CF-44E3-9099-C40C66FF867C}">
                  <a14:compatExt spid="_x0000_s56326"/>
                </a:ext>
                <a:ext uri="{FF2B5EF4-FFF2-40B4-BE49-F238E27FC236}">
                  <a16:creationId xmlns:a16="http://schemas.microsoft.com/office/drawing/2014/main" id="{00000000-0008-0000-0500-000006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6327" name="Check Box 7" hidden="1">
              <a:extLst>
                <a:ext uri="{63B3BB69-23CF-44E3-9099-C40C66FF867C}">
                  <a14:compatExt spid="_x0000_s56327"/>
                </a:ext>
                <a:ext uri="{FF2B5EF4-FFF2-40B4-BE49-F238E27FC236}">
                  <a16:creationId xmlns:a16="http://schemas.microsoft.com/office/drawing/2014/main" id="{00000000-0008-0000-0500-000007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6328" name="Check Box 8" hidden="1">
              <a:extLst>
                <a:ext uri="{63B3BB69-23CF-44E3-9099-C40C66FF867C}">
                  <a14:compatExt spid="_x0000_s56328"/>
                </a:ext>
                <a:ext uri="{FF2B5EF4-FFF2-40B4-BE49-F238E27FC236}">
                  <a16:creationId xmlns:a16="http://schemas.microsoft.com/office/drawing/2014/main" id="{00000000-0008-0000-0500-000008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71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1885950" y="981075"/>
          <a:ext cx="1371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2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FB5EF27-0EDA-45AA-AD57-E5DE071F86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7345" name="Check Box 1" hidden="1">
                <a:extLst>
                  <a:ext uri="{63B3BB69-23CF-44E3-9099-C40C66FF867C}">
                    <a14:compatExt spid="_x0000_s57345"/>
                  </a:ext>
                  <a:ext uri="{FF2B5EF4-FFF2-40B4-BE49-F238E27FC236}">
                    <a16:creationId xmlns:a16="http://schemas.microsoft.com/office/drawing/2014/main" id="{00000000-0008-0000-0600-000001E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7346" name="Check Box 2" hidden="1">
                <a:extLst>
                  <a:ext uri="{63B3BB69-23CF-44E3-9099-C40C66FF867C}">
                    <a14:compatExt spid="_x0000_s57346"/>
                  </a:ext>
                  <a:ext uri="{FF2B5EF4-FFF2-40B4-BE49-F238E27FC236}">
                    <a16:creationId xmlns:a16="http://schemas.microsoft.com/office/drawing/2014/main" id="{00000000-0008-0000-0600-000002E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7347" name="Check Box 3" hidden="1">
                <a:extLst>
                  <a:ext uri="{63B3BB69-23CF-44E3-9099-C40C66FF867C}">
                    <a14:compatExt spid="_x0000_s57347"/>
                  </a:ext>
                  <a:ext uri="{FF2B5EF4-FFF2-40B4-BE49-F238E27FC236}">
                    <a16:creationId xmlns:a16="http://schemas.microsoft.com/office/drawing/2014/main" id="{00000000-0008-0000-0600-000003E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3">
      <xdr:nvSpPr>
        <xdr:cNvPr id="9" name="TextBox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D0A7A1C-08A3-4703-BCA3-80A93CD1658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3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A11C0B-85D9-44D7-B5A1-58E23A4A25B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3">
      <xdr:nvSpPr>
        <xdr:cNvPr id="11" name="TextBox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1E60C6D-B3A2-45AE-9925-5D2DF3301F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3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597D0B-0741-4A07-9BFA-90C5FA07114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7348" name="Check Box 4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06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7349" name="Check Box 5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06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7350" name="Check Box 6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06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7351" name="Check Box 7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06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7352" name="Check Box 8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06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3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4070396-3CED-4DD8-B136-62127282277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8369" name="Check Box 1" hidden="1">
                <a:extLst>
                  <a:ext uri="{63B3BB69-23CF-44E3-9099-C40C66FF867C}">
                    <a14:compatExt spid="_x0000_s58369"/>
                  </a:ext>
                  <a:ext uri="{FF2B5EF4-FFF2-40B4-BE49-F238E27FC236}">
                    <a16:creationId xmlns:a16="http://schemas.microsoft.com/office/drawing/2014/main" id="{00000000-0008-0000-0700-000001E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8370" name="Check Box 2" hidden="1">
                <a:extLst>
                  <a:ext uri="{63B3BB69-23CF-44E3-9099-C40C66FF867C}">
                    <a14:compatExt spid="_x0000_s58370"/>
                  </a:ext>
                  <a:ext uri="{FF2B5EF4-FFF2-40B4-BE49-F238E27FC236}">
                    <a16:creationId xmlns:a16="http://schemas.microsoft.com/office/drawing/2014/main" id="{00000000-0008-0000-0700-000002E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8371" name="Check Box 3" hidden="1">
                <a:extLst>
                  <a:ext uri="{63B3BB69-23CF-44E3-9099-C40C66FF867C}">
                    <a14:compatExt spid="_x0000_s58371"/>
                  </a:ext>
                  <a:ext uri="{FF2B5EF4-FFF2-40B4-BE49-F238E27FC236}">
                    <a16:creationId xmlns:a16="http://schemas.microsoft.com/office/drawing/2014/main" id="{00000000-0008-0000-0700-000003E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4">
      <xdr:nvSpPr>
        <xdr:cNvPr id="9" name="TextBox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A8612D-8205-425F-A46A-A12656CE9D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4">
      <xdr:nvSpPr>
        <xdr:cNvPr id="10" name="TextBox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C3A525E-4A57-44D7-B5E6-A62FF6D07BB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4">
      <xdr:nvSpPr>
        <xdr:cNvPr id="11" name="TextBox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0D1145F-FCE2-4918-B262-E79B21FC44A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4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CF6AAFA-1098-4875-AB5B-2491AF01F52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8372" name="Check Box 4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07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8373" name="Check Box 5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07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8374" name="Check Box 6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07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8375" name="Check Box 7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07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8376" name="Check Box 8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07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4">
      <xdr:nvSpPr>
        <xdr:cNvPr id="30" name="TextBox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76652FC-9F49-422D-A0E0-59AD39A4BB9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9393" name="Check Box 1" hidden="1">
                <a:extLst>
                  <a:ext uri="{63B3BB69-23CF-44E3-9099-C40C66FF867C}">
                    <a14:compatExt spid="_x0000_s59393"/>
                  </a:ext>
                  <a:ext uri="{FF2B5EF4-FFF2-40B4-BE49-F238E27FC236}">
                    <a16:creationId xmlns:a16="http://schemas.microsoft.com/office/drawing/2014/main" id="{00000000-0008-0000-0800-000001E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9394" name="Check Box 2" hidden="1">
                <a:extLst>
                  <a:ext uri="{63B3BB69-23CF-44E3-9099-C40C66FF867C}">
                    <a14:compatExt spid="_x0000_s59394"/>
                  </a:ext>
                  <a:ext uri="{FF2B5EF4-FFF2-40B4-BE49-F238E27FC236}">
                    <a16:creationId xmlns:a16="http://schemas.microsoft.com/office/drawing/2014/main" id="{00000000-0008-0000-0800-000002E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9395" name="Check Box 3" hidden="1">
                <a:extLst>
                  <a:ext uri="{63B3BB69-23CF-44E3-9099-C40C66FF867C}">
                    <a14:compatExt spid="_x0000_s59395"/>
                  </a:ext>
                  <a:ext uri="{FF2B5EF4-FFF2-40B4-BE49-F238E27FC236}">
                    <a16:creationId xmlns:a16="http://schemas.microsoft.com/office/drawing/2014/main" id="{00000000-0008-0000-0800-000003E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5">
      <xdr:nvSpPr>
        <xdr:cNvPr id="9" name="TextBox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184205C-AFA2-4FC7-8AC8-F9C1A515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5">
      <xdr:nvSpPr>
        <xdr:cNvPr id="10" name="TextBox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669805B-AECC-4314-9EBB-7CB2026A8E0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5">
      <xdr:nvSpPr>
        <xdr:cNvPr id="11" name="TextBox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D6649B-CB8F-4124-966E-D96037C088F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5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CB0580-E2B3-4D70-9EB5-581AC250E36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9396" name="Check Box 4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08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9397" name="Check Box 5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08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9398" name="Check Box 6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9399" name="Check Box 7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9400" name="Check Box 8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668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1885950" y="981075"/>
          <a:ext cx="14668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5">
      <xdr:nvSpPr>
        <xdr:cNvPr id="30" name="TextBox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C9F6622-FE49-436C-952B-E90C9F8434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0417" name="Check Box 1" hidden="1">
                <a:extLst>
                  <a:ext uri="{63B3BB69-23CF-44E3-9099-C40C66FF867C}">
                    <a14:compatExt spid="_x0000_s60417"/>
                  </a:ext>
                  <a:ext uri="{FF2B5EF4-FFF2-40B4-BE49-F238E27FC236}">
                    <a16:creationId xmlns:a16="http://schemas.microsoft.com/office/drawing/2014/main" id="{00000000-0008-0000-0900-000001E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0418" name="Check Box 2" hidden="1">
                <a:extLst>
                  <a:ext uri="{63B3BB69-23CF-44E3-9099-C40C66FF867C}">
                    <a14:compatExt spid="_x0000_s60418"/>
                  </a:ext>
                  <a:ext uri="{FF2B5EF4-FFF2-40B4-BE49-F238E27FC236}">
                    <a16:creationId xmlns:a16="http://schemas.microsoft.com/office/drawing/2014/main" id="{00000000-0008-0000-0900-000002E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0419" name="Check Box 3" hidden="1">
                <a:extLst>
                  <a:ext uri="{63B3BB69-23CF-44E3-9099-C40C66FF867C}">
                    <a14:compatExt spid="_x0000_s60419"/>
                  </a:ext>
                  <a:ext uri="{FF2B5EF4-FFF2-40B4-BE49-F238E27FC236}">
                    <a16:creationId xmlns:a16="http://schemas.microsoft.com/office/drawing/2014/main" id="{00000000-0008-0000-0900-000003E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6">
      <xdr:nvSpPr>
        <xdr:cNvPr id="9" name="TextBox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1BE51FB-389E-47E7-9E13-994C6BE9200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6">
      <xdr:nvSpPr>
        <xdr:cNvPr id="10" name="TextBox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404AC83-16EA-4E8C-9499-C92A519C4B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6">
      <xdr:nvSpPr>
        <xdr:cNvPr id="11" name="TextBox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ABB7F6-3A4B-4CA6-B9B3-B99A3DABF2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6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ED31EB7-4867-4216-B295-91E45874D8B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0420" name="Check Box 4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09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0421" name="Check Box 5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09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0422" name="Check Box 6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09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0423" name="Check Box 7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09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0424" name="Check Box 8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09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001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/>
      </xdr:nvSpPr>
      <xdr:spPr>
        <a:xfrm>
          <a:off x="1885949" y="981075"/>
          <a:ext cx="14001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6">
      <xdr:nvSpPr>
        <xdr:cNvPr id="30" name="TextBox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0AC20956-6944-4CE4-BCBB-B550E8A0009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 b="0">
            <a:solidFill>
              <a:sysClr val="windowText" lastClr="00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67.xml"/><Relationship Id="rId11" Type="http://schemas.openxmlformats.org/officeDocument/2006/relationships/ctrlProp" Target="../ctrlProps/ctrlProp72.xml"/><Relationship Id="rId5" Type="http://schemas.openxmlformats.org/officeDocument/2006/relationships/ctrlProp" Target="../ctrlProps/ctrlProp66.xml"/><Relationship Id="rId10" Type="http://schemas.openxmlformats.org/officeDocument/2006/relationships/ctrlProp" Target="../ctrlProps/ctrlProp71.xml"/><Relationship Id="rId4" Type="http://schemas.openxmlformats.org/officeDocument/2006/relationships/ctrlProp" Target="../ctrlProps/ctrlProp65.xml"/><Relationship Id="rId9" Type="http://schemas.openxmlformats.org/officeDocument/2006/relationships/ctrlProp" Target="../ctrlProps/ctrlProp7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7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75.xml"/><Relationship Id="rId11" Type="http://schemas.openxmlformats.org/officeDocument/2006/relationships/ctrlProp" Target="../ctrlProps/ctrlProp80.xml"/><Relationship Id="rId5" Type="http://schemas.openxmlformats.org/officeDocument/2006/relationships/ctrlProp" Target="../ctrlProps/ctrlProp74.xml"/><Relationship Id="rId10" Type="http://schemas.openxmlformats.org/officeDocument/2006/relationships/ctrlProp" Target="../ctrlProps/ctrlProp79.xml"/><Relationship Id="rId4" Type="http://schemas.openxmlformats.org/officeDocument/2006/relationships/ctrlProp" Target="../ctrlProps/ctrlProp73.xml"/><Relationship Id="rId9" Type="http://schemas.openxmlformats.org/officeDocument/2006/relationships/ctrlProp" Target="../ctrlProps/ctrlProp7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8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83.xml"/><Relationship Id="rId11" Type="http://schemas.openxmlformats.org/officeDocument/2006/relationships/ctrlProp" Target="../ctrlProps/ctrlProp88.xml"/><Relationship Id="rId5" Type="http://schemas.openxmlformats.org/officeDocument/2006/relationships/ctrlProp" Target="../ctrlProps/ctrlProp82.xml"/><Relationship Id="rId10" Type="http://schemas.openxmlformats.org/officeDocument/2006/relationships/ctrlProp" Target="../ctrlProps/ctrlProp87.xml"/><Relationship Id="rId4" Type="http://schemas.openxmlformats.org/officeDocument/2006/relationships/ctrlProp" Target="../ctrlProps/ctrlProp81.xml"/><Relationship Id="rId9" Type="http://schemas.openxmlformats.org/officeDocument/2006/relationships/ctrlProp" Target="../ctrlProps/ctrlProp8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3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9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91.xml"/><Relationship Id="rId11" Type="http://schemas.openxmlformats.org/officeDocument/2006/relationships/ctrlProp" Target="../ctrlProps/ctrlProp96.xml"/><Relationship Id="rId5" Type="http://schemas.openxmlformats.org/officeDocument/2006/relationships/ctrlProp" Target="../ctrlProps/ctrlProp90.xml"/><Relationship Id="rId10" Type="http://schemas.openxmlformats.org/officeDocument/2006/relationships/ctrlProp" Target="../ctrlProps/ctrlProp95.xml"/><Relationship Id="rId4" Type="http://schemas.openxmlformats.org/officeDocument/2006/relationships/ctrlProp" Target="../ctrlProps/ctrlProp89.xml"/><Relationship Id="rId9" Type="http://schemas.openxmlformats.org/officeDocument/2006/relationships/ctrlProp" Target="../ctrlProps/ctrlProp94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1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10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99.xml"/><Relationship Id="rId11" Type="http://schemas.openxmlformats.org/officeDocument/2006/relationships/ctrlProp" Target="../ctrlProps/ctrlProp104.xml"/><Relationship Id="rId5" Type="http://schemas.openxmlformats.org/officeDocument/2006/relationships/ctrlProp" Target="../ctrlProps/ctrlProp98.xml"/><Relationship Id="rId10" Type="http://schemas.openxmlformats.org/officeDocument/2006/relationships/ctrlProp" Target="../ctrlProps/ctrlProp103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9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10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107.xml"/><Relationship Id="rId11" Type="http://schemas.openxmlformats.org/officeDocument/2006/relationships/ctrlProp" Target="../ctrlProps/ctrlProp112.xml"/><Relationship Id="rId5" Type="http://schemas.openxmlformats.org/officeDocument/2006/relationships/ctrlProp" Target="../ctrlProps/ctrlProp106.xml"/><Relationship Id="rId10" Type="http://schemas.openxmlformats.org/officeDocument/2006/relationships/ctrlProp" Target="../ctrlProps/ctrlProp111.xml"/><Relationship Id="rId4" Type="http://schemas.openxmlformats.org/officeDocument/2006/relationships/ctrlProp" Target="../ctrlProps/ctrlProp105.xml"/><Relationship Id="rId9" Type="http://schemas.openxmlformats.org/officeDocument/2006/relationships/ctrlProp" Target="../ctrlProps/ctrlProp110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1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15.xml"/><Relationship Id="rId11" Type="http://schemas.openxmlformats.org/officeDocument/2006/relationships/ctrlProp" Target="../ctrlProps/ctrlProp120.xml"/><Relationship Id="rId5" Type="http://schemas.openxmlformats.org/officeDocument/2006/relationships/ctrlProp" Target="../ctrlProps/ctrlProp114.xml"/><Relationship Id="rId10" Type="http://schemas.openxmlformats.org/officeDocument/2006/relationships/ctrlProp" Target="../ctrlProps/ctrlProp119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5.xml"/><Relationship Id="rId3" Type="http://schemas.openxmlformats.org/officeDocument/2006/relationships/vmlDrawing" Target="../drawings/vmlDrawing16.vml"/><Relationship Id="rId7" Type="http://schemas.openxmlformats.org/officeDocument/2006/relationships/ctrlProp" Target="../ctrlProps/ctrlProp124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123.xml"/><Relationship Id="rId11" Type="http://schemas.openxmlformats.org/officeDocument/2006/relationships/ctrlProp" Target="../ctrlProps/ctrlProp128.xml"/><Relationship Id="rId5" Type="http://schemas.openxmlformats.org/officeDocument/2006/relationships/ctrlProp" Target="../ctrlProps/ctrlProp122.xml"/><Relationship Id="rId10" Type="http://schemas.openxmlformats.org/officeDocument/2006/relationships/ctrlProp" Target="../ctrlProps/ctrlProp127.xml"/><Relationship Id="rId4" Type="http://schemas.openxmlformats.org/officeDocument/2006/relationships/ctrlProp" Target="../ctrlProps/ctrlProp121.xml"/><Relationship Id="rId9" Type="http://schemas.openxmlformats.org/officeDocument/2006/relationships/ctrlProp" Target="../ctrlProps/ctrlProp126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3.xml"/><Relationship Id="rId3" Type="http://schemas.openxmlformats.org/officeDocument/2006/relationships/vmlDrawing" Target="../drawings/vmlDrawing17.vml"/><Relationship Id="rId7" Type="http://schemas.openxmlformats.org/officeDocument/2006/relationships/ctrlProp" Target="../ctrlProps/ctrlProp132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131.xml"/><Relationship Id="rId11" Type="http://schemas.openxmlformats.org/officeDocument/2006/relationships/ctrlProp" Target="../ctrlProps/ctrlProp136.xml"/><Relationship Id="rId5" Type="http://schemas.openxmlformats.org/officeDocument/2006/relationships/ctrlProp" Target="../ctrlProps/ctrlProp130.xml"/><Relationship Id="rId10" Type="http://schemas.openxmlformats.org/officeDocument/2006/relationships/ctrlProp" Target="../ctrlProps/ctrlProp135.xml"/><Relationship Id="rId4" Type="http://schemas.openxmlformats.org/officeDocument/2006/relationships/ctrlProp" Target="../ctrlProps/ctrlProp129.xml"/><Relationship Id="rId9" Type="http://schemas.openxmlformats.org/officeDocument/2006/relationships/ctrlProp" Target="../ctrlProps/ctrlProp134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1.xml"/><Relationship Id="rId3" Type="http://schemas.openxmlformats.org/officeDocument/2006/relationships/vmlDrawing" Target="../drawings/vmlDrawing18.vml"/><Relationship Id="rId7" Type="http://schemas.openxmlformats.org/officeDocument/2006/relationships/ctrlProp" Target="../ctrlProps/ctrlProp140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139.xml"/><Relationship Id="rId11" Type="http://schemas.openxmlformats.org/officeDocument/2006/relationships/ctrlProp" Target="../ctrlProps/ctrlProp144.xml"/><Relationship Id="rId5" Type="http://schemas.openxmlformats.org/officeDocument/2006/relationships/ctrlProp" Target="../ctrlProps/ctrlProp138.xml"/><Relationship Id="rId10" Type="http://schemas.openxmlformats.org/officeDocument/2006/relationships/ctrlProp" Target="../ctrlProps/ctrlProp143.xml"/><Relationship Id="rId4" Type="http://schemas.openxmlformats.org/officeDocument/2006/relationships/ctrlProp" Target="../ctrlProps/ctrlProp137.xml"/><Relationship Id="rId9" Type="http://schemas.openxmlformats.org/officeDocument/2006/relationships/ctrlProp" Target="../ctrlProps/ctrlProp14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9.xml"/><Relationship Id="rId3" Type="http://schemas.openxmlformats.org/officeDocument/2006/relationships/vmlDrawing" Target="../drawings/vmlDrawing19.vml"/><Relationship Id="rId7" Type="http://schemas.openxmlformats.org/officeDocument/2006/relationships/ctrlProp" Target="../ctrlProps/ctrlProp148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147.xml"/><Relationship Id="rId11" Type="http://schemas.openxmlformats.org/officeDocument/2006/relationships/ctrlProp" Target="../ctrlProps/ctrlProp152.xml"/><Relationship Id="rId5" Type="http://schemas.openxmlformats.org/officeDocument/2006/relationships/ctrlProp" Target="../ctrlProps/ctrlProp146.xml"/><Relationship Id="rId10" Type="http://schemas.openxmlformats.org/officeDocument/2006/relationships/ctrlProp" Target="../ctrlProps/ctrlProp151.xml"/><Relationship Id="rId4" Type="http://schemas.openxmlformats.org/officeDocument/2006/relationships/ctrlProp" Target="../ctrlProps/ctrlProp145.xml"/><Relationship Id="rId9" Type="http://schemas.openxmlformats.org/officeDocument/2006/relationships/ctrlProp" Target="../ctrlProps/ctrlProp150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7.xml"/><Relationship Id="rId3" Type="http://schemas.openxmlformats.org/officeDocument/2006/relationships/vmlDrawing" Target="../drawings/vmlDrawing20.vml"/><Relationship Id="rId7" Type="http://schemas.openxmlformats.org/officeDocument/2006/relationships/ctrlProp" Target="../ctrlProps/ctrlProp156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155.xml"/><Relationship Id="rId11" Type="http://schemas.openxmlformats.org/officeDocument/2006/relationships/ctrlProp" Target="../ctrlProps/ctrlProp160.xml"/><Relationship Id="rId5" Type="http://schemas.openxmlformats.org/officeDocument/2006/relationships/ctrlProp" Target="../ctrlProps/ctrlProp154.xml"/><Relationship Id="rId10" Type="http://schemas.openxmlformats.org/officeDocument/2006/relationships/ctrlProp" Target="../ctrlProps/ctrlProp159.xml"/><Relationship Id="rId4" Type="http://schemas.openxmlformats.org/officeDocument/2006/relationships/ctrlProp" Target="../ctrlProps/ctrlProp153.xml"/><Relationship Id="rId9" Type="http://schemas.openxmlformats.org/officeDocument/2006/relationships/ctrlProp" Target="../ctrlProps/ctrlProp15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0" Type="http://schemas.openxmlformats.org/officeDocument/2006/relationships/ctrlProp" Target="../ctrlProps/ctrlProp23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7.xml"/><Relationship Id="rId11" Type="http://schemas.openxmlformats.org/officeDocument/2006/relationships/ctrlProp" Target="../ctrlProps/ctrlProp32.xml"/><Relationship Id="rId5" Type="http://schemas.openxmlformats.org/officeDocument/2006/relationships/ctrlProp" Target="../ctrlProps/ctrlProp26.xml"/><Relationship Id="rId10" Type="http://schemas.openxmlformats.org/officeDocument/2006/relationships/ctrlProp" Target="../ctrlProps/ctrlProp31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ctrlProp" Target="../ctrlProps/ctrlProp34.xml"/><Relationship Id="rId10" Type="http://schemas.openxmlformats.org/officeDocument/2006/relationships/ctrlProp" Target="../ctrlProps/ctrlProp39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5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4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43.xml"/><Relationship Id="rId11" Type="http://schemas.openxmlformats.org/officeDocument/2006/relationships/ctrlProp" Target="../ctrlProps/ctrlProp48.xml"/><Relationship Id="rId5" Type="http://schemas.openxmlformats.org/officeDocument/2006/relationships/ctrlProp" Target="../ctrlProps/ctrlProp42.xml"/><Relationship Id="rId10" Type="http://schemas.openxmlformats.org/officeDocument/2006/relationships/ctrlProp" Target="../ctrlProps/ctrlProp47.xml"/><Relationship Id="rId4" Type="http://schemas.openxmlformats.org/officeDocument/2006/relationships/ctrlProp" Target="../ctrlProps/ctrlProp41.xml"/><Relationship Id="rId9" Type="http://schemas.openxmlformats.org/officeDocument/2006/relationships/ctrlProp" Target="../ctrlProps/ctrlProp4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5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0" Type="http://schemas.openxmlformats.org/officeDocument/2006/relationships/ctrlProp" Target="../ctrlProps/ctrlProp55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9.xml"/><Relationship Id="rId11" Type="http://schemas.openxmlformats.org/officeDocument/2006/relationships/ctrlProp" Target="../ctrlProps/ctrlProp64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R49"/>
  <sheetViews>
    <sheetView topLeftCell="A4" zoomScale="115" zoomScaleNormal="115" workbookViewId="0">
      <selection activeCell="B20" sqref="B20"/>
    </sheetView>
  </sheetViews>
  <sheetFormatPr defaultRowHeight="12.75" x14ac:dyDescent="0.2"/>
  <cols>
    <col min="1" max="1" width="32.1640625" bestFit="1" customWidth="1"/>
    <col min="2" max="2" width="37.33203125" style="18" customWidth="1"/>
    <col min="3" max="3" width="17.5" style="15" bestFit="1" customWidth="1"/>
    <col min="4" max="4" width="12.6640625" style="15" customWidth="1"/>
    <col min="5" max="5" width="12.83203125" style="15" bestFit="1" customWidth="1"/>
    <col min="6" max="6" width="13.5" bestFit="1" customWidth="1"/>
    <col min="7" max="7" width="18.5" style="18" bestFit="1" customWidth="1"/>
    <col min="8" max="8" width="15.6640625" style="18" bestFit="1" customWidth="1"/>
    <col min="9" max="9" width="16.33203125" bestFit="1" customWidth="1"/>
    <col min="12" max="12" width="24.5" bestFit="1" customWidth="1"/>
    <col min="13" max="13" width="9.6640625" bestFit="1" customWidth="1"/>
  </cols>
  <sheetData>
    <row r="1" spans="1:18" s="81" customFormat="1" ht="27.75" thickBot="1" x14ac:dyDescent="0.25">
      <c r="A1" s="79" t="s">
        <v>84</v>
      </c>
      <c r="B1" s="76" t="s">
        <v>31</v>
      </c>
      <c r="C1" s="77" t="s">
        <v>49</v>
      </c>
      <c r="D1" s="77" t="s">
        <v>32</v>
      </c>
      <c r="E1" s="77" t="s">
        <v>33</v>
      </c>
      <c r="F1" s="76" t="s">
        <v>34</v>
      </c>
      <c r="G1" s="78" t="s">
        <v>26</v>
      </c>
      <c r="H1" s="79" t="s">
        <v>56</v>
      </c>
      <c r="I1" s="79" t="s">
        <v>55</v>
      </c>
      <c r="J1" s="80"/>
      <c r="K1" s="80"/>
      <c r="L1" s="83" t="s">
        <v>76</v>
      </c>
      <c r="M1" s="83" t="str">
        <f>IF(OR(H6="gh1", H6="gh2", H6="Sila pilih"), "", H6)</f>
        <v/>
      </c>
      <c r="N1" s="83"/>
      <c r="O1" s="80"/>
      <c r="P1" s="80"/>
      <c r="Q1" s="80"/>
      <c r="R1" s="84"/>
    </row>
    <row r="2" spans="1:18" ht="15.75" thickBot="1" x14ac:dyDescent="0.3">
      <c r="A2" s="82" t="s">
        <v>87</v>
      </c>
      <c r="B2" s="61" t="s">
        <v>90</v>
      </c>
      <c r="C2" s="16"/>
      <c r="D2" s="14">
        <v>16.344000000000001</v>
      </c>
      <c r="E2" s="14">
        <v>116.413</v>
      </c>
      <c r="F2" s="26">
        <f>E2-D2</f>
        <v>100.06899999999999</v>
      </c>
      <c r="G2" s="27"/>
      <c r="H2" s="11" t="s">
        <v>96</v>
      </c>
      <c r="I2" s="22"/>
      <c r="J2" s="23"/>
      <c r="K2" s="23"/>
      <c r="L2" s="23" t="s">
        <v>77</v>
      </c>
      <c r="M2" s="23" t="str">
        <f>IF(OR(H7="gh1", H7="gh2", H7="Sila pilih"), "", H7)</f>
        <v/>
      </c>
      <c r="N2" s="23"/>
      <c r="O2" s="23"/>
      <c r="P2" s="23"/>
      <c r="Q2" s="23"/>
      <c r="R2" s="30"/>
    </row>
    <row r="3" spans="1:18" ht="15.75" thickBot="1" x14ac:dyDescent="0.3">
      <c r="A3" s="82" t="s">
        <v>88</v>
      </c>
      <c r="B3" s="61" t="s">
        <v>91</v>
      </c>
      <c r="C3" s="16"/>
      <c r="D3" s="14">
        <v>16.350000000000001</v>
      </c>
      <c r="E3" s="14">
        <v>116.42400000000001</v>
      </c>
      <c r="F3" s="26">
        <f>E3-D3</f>
        <v>100.07400000000001</v>
      </c>
      <c r="G3" s="27"/>
      <c r="H3" s="11" t="s">
        <v>96</v>
      </c>
      <c r="I3" s="22"/>
      <c r="J3" s="23"/>
      <c r="K3" s="23"/>
      <c r="L3" s="23"/>
      <c r="M3" s="23"/>
      <c r="N3" s="23"/>
      <c r="O3" s="23"/>
      <c r="P3" s="23"/>
      <c r="Q3" s="23"/>
      <c r="R3" s="30"/>
    </row>
    <row r="4" spans="1:18" ht="13.5" thickBot="1" x14ac:dyDescent="0.25">
      <c r="A4" s="82" t="s">
        <v>60</v>
      </c>
      <c r="B4" s="61" t="s">
        <v>92</v>
      </c>
      <c r="C4" s="32"/>
      <c r="D4" s="32"/>
      <c r="E4" s="32"/>
      <c r="F4" s="32"/>
      <c r="G4" s="33"/>
      <c r="H4" s="35"/>
      <c r="I4" s="34"/>
      <c r="J4" s="23"/>
      <c r="K4" s="23"/>
      <c r="L4" s="23"/>
      <c r="M4" s="23"/>
      <c r="N4" s="23"/>
      <c r="O4" s="23"/>
      <c r="P4" s="23"/>
      <c r="Q4" s="23"/>
      <c r="R4" s="30"/>
    </row>
    <row r="5" spans="1:18" ht="15.75" thickBot="1" x14ac:dyDescent="0.3">
      <c r="A5" s="82" t="s">
        <v>35</v>
      </c>
      <c r="B5" s="61" t="s">
        <v>93</v>
      </c>
      <c r="C5" s="14">
        <v>1.502</v>
      </c>
      <c r="D5" s="14">
        <v>16.344999999999999</v>
      </c>
      <c r="E5" s="14">
        <v>116.42100000000001</v>
      </c>
      <c r="F5" s="26">
        <f t="shared" ref="F5:F7" si="0">E5-D5</f>
        <v>100.07600000000001</v>
      </c>
      <c r="G5" s="27"/>
      <c r="H5" s="11" t="s">
        <v>96</v>
      </c>
      <c r="I5" s="22"/>
      <c r="J5" s="23" t="str">
        <f>IF(I8=1,"(1)/ 2 / 3 / 4 / NA",IF(I8=2,"1 /(2)/ 3 / 4 / NA",IF(I8=3,"1 / 2 /(3)/ 4 / NA",IF(I8=4,"1 / 2 / 3 /(4)/ NA",IF(I8="NA","1 / 2 / 3 / 4 /(NA)")))))</f>
        <v>1 / 2 / 3 / 4 /(NA)</v>
      </c>
      <c r="K5" s="75"/>
      <c r="L5" s="75" t="s">
        <v>86</v>
      </c>
      <c r="M5" s="75" t="str">
        <f>IF(OR(H6="T1", H6="T2", H6="T3", H6="T4"), IF(OR(H7="T1", H7="T2", H7="T3", H7="T4"), IF(H6=H7, H6, H6 &amp; "/" &amp; H7), H6), IF(OR(H7="T1", H7="T2", H7="T3", H7="T4"), H7, ""))</f>
        <v/>
      </c>
      <c r="N5" s="23"/>
      <c r="O5" s="23"/>
      <c r="P5" s="23"/>
      <c r="Q5" s="23"/>
      <c r="R5" s="30"/>
    </row>
    <row r="6" spans="1:18" ht="15.75" thickBot="1" x14ac:dyDescent="0.3">
      <c r="A6" s="82" t="s">
        <v>36</v>
      </c>
      <c r="B6" s="61" t="s">
        <v>94</v>
      </c>
      <c r="C6" s="14">
        <v>1.502</v>
      </c>
      <c r="D6" s="14">
        <v>16.34</v>
      </c>
      <c r="E6" s="14">
        <v>116.413</v>
      </c>
      <c r="F6" s="26">
        <f t="shared" si="0"/>
        <v>100.07299999999999</v>
      </c>
      <c r="G6" s="27"/>
      <c r="H6" s="11" t="s">
        <v>96</v>
      </c>
      <c r="I6" s="22"/>
      <c r="J6" s="23"/>
      <c r="K6" s="23"/>
      <c r="L6" s="23" t="s">
        <v>85</v>
      </c>
      <c r="M6" s="23" t="str">
        <f>IF(AND(OR(H6="GH1", H6="GH2"), OR(H7="GH1", H7="GH2")), IF(H6=H7, H6, H6 &amp; "/" &amp; H7), IF(OR(H6="GH1", H6="GH2"), H6, ""))</f>
        <v>GH2</v>
      </c>
      <c r="N6" s="23"/>
      <c r="O6" s="23"/>
      <c r="P6" s="23"/>
      <c r="Q6" s="23"/>
      <c r="R6" s="30"/>
    </row>
    <row r="7" spans="1:18" ht="15.75" thickBot="1" x14ac:dyDescent="0.3">
      <c r="A7" s="82" t="s">
        <v>37</v>
      </c>
      <c r="B7" s="61" t="s">
        <v>95</v>
      </c>
      <c r="C7" s="14">
        <v>1.502</v>
      </c>
      <c r="D7" s="14">
        <v>16.395</v>
      </c>
      <c r="E7" s="14">
        <v>116.423</v>
      </c>
      <c r="F7" s="26">
        <f t="shared" si="0"/>
        <v>100.02800000000001</v>
      </c>
      <c r="G7" s="27"/>
      <c r="H7" s="11" t="s">
        <v>96</v>
      </c>
      <c r="I7" s="31"/>
      <c r="J7" s="23"/>
      <c r="K7" s="23"/>
      <c r="L7" s="23"/>
      <c r="M7" s="23"/>
      <c r="N7" s="23"/>
      <c r="O7" s="23"/>
      <c r="P7" s="23"/>
      <c r="Q7" s="23"/>
      <c r="R7" s="30"/>
    </row>
    <row r="8" spans="1:18" ht="15.75" thickBot="1" x14ac:dyDescent="0.3">
      <c r="A8" s="82" t="s">
        <v>38</v>
      </c>
      <c r="B8" s="61">
        <v>2025020004</v>
      </c>
      <c r="C8" s="14">
        <v>1.5049999999999999</v>
      </c>
      <c r="D8" s="14">
        <v>16.401</v>
      </c>
      <c r="E8" s="14">
        <v>116.416</v>
      </c>
      <c r="F8" s="26">
        <f t="shared" ref="F8:F27" si="1">E8-D8</f>
        <v>100.015</v>
      </c>
      <c r="G8" s="28" t="s">
        <v>97</v>
      </c>
      <c r="H8" s="11" t="s">
        <v>96</v>
      </c>
      <c r="I8" s="21" t="s">
        <v>98</v>
      </c>
      <c r="J8" s="23" t="str">
        <f>IF(I8=1,"(1)/ 2 / 3 / 4 / NA",IF(I8="Sila Pilih"," 1 / 2 / 3 / 4 / NA",IF(I8=2,"1 /(2)/ 3 / 4 / NA",IF(I8=3,"1 / 2 /(3)/ 4 / NA",IF(I8=4,"1 / 2 / 3 /(4)/ NA",IF(I8="NA","1 / 2 / 3 / 4 /(NA)"))))))</f>
        <v>1 / 2 / 3 / 4 /(NA)</v>
      </c>
      <c r="K8" s="23"/>
      <c r="L8" s="23" t="str">
        <f>H8</f>
        <v>GH2</v>
      </c>
      <c r="M8" s="23"/>
      <c r="N8" s="23" t="str">
        <f>IF(OR(H8="T1", H8="T2", H8="T3", H8="T4"), H8, "")</f>
        <v/>
      </c>
      <c r="O8" s="23"/>
      <c r="P8" s="23"/>
      <c r="Q8" s="23"/>
      <c r="R8" s="30"/>
    </row>
    <row r="9" spans="1:18" ht="15.75" thickBot="1" x14ac:dyDescent="0.3">
      <c r="A9" s="82" t="s">
        <v>39</v>
      </c>
      <c r="B9" s="62">
        <v>2025020005</v>
      </c>
      <c r="C9" s="14">
        <v>1.5069999999999999</v>
      </c>
      <c r="D9" s="14">
        <v>16.350000000000001</v>
      </c>
      <c r="E9" s="14">
        <v>116.422</v>
      </c>
      <c r="F9" s="26">
        <f t="shared" si="1"/>
        <v>100.072</v>
      </c>
      <c r="G9" s="28" t="s">
        <v>97</v>
      </c>
      <c r="H9" s="11" t="s">
        <v>96</v>
      </c>
      <c r="I9" s="21" t="s">
        <v>98</v>
      </c>
      <c r="J9" s="23" t="str">
        <f>IF(I9=1,"(1)/ 2 / 3 / 4 / NA",IF(I9="Sila Pilih"," 1 / 2 / 3 / 4 / NA",IF(I9=2,"1 /(2)/ 3 / 4 / NA",IF(I9=3,"1 / 2 /(3)/ 4 / NA",IF(I9=4,"1 / 2 / 3 /(4)/ NA",IF(I9="NA","1 / 2 / 3 / 4 /(NA)"))))))</f>
        <v>1 / 2 / 3 / 4 /(NA)</v>
      </c>
      <c r="K9" s="23"/>
      <c r="L9" s="23"/>
      <c r="M9" s="23"/>
      <c r="N9" s="23" t="str">
        <f>IF(OR(H9="T1", H9="T2", H9="T3", H9="T4"), H9, "")</f>
        <v/>
      </c>
      <c r="O9" s="23"/>
      <c r="P9" s="23"/>
      <c r="Q9" s="23"/>
      <c r="R9" s="30"/>
    </row>
    <row r="10" spans="1:18" ht="15.75" thickBot="1" x14ac:dyDescent="0.3">
      <c r="A10" s="82" t="s">
        <v>40</v>
      </c>
      <c r="B10" s="62"/>
      <c r="C10" s="14"/>
      <c r="D10" s="14"/>
      <c r="E10" s="14"/>
      <c r="F10" s="26">
        <f t="shared" si="1"/>
        <v>0</v>
      </c>
      <c r="G10" s="28" t="s">
        <v>27</v>
      </c>
      <c r="H10" s="11" t="s">
        <v>27</v>
      </c>
      <c r="I10" s="21" t="s">
        <v>27</v>
      </c>
      <c r="J10" s="23" t="str">
        <f t="shared" ref="J10:J19" si="2">IF(I10=1,"(1)/ 2 / 3 / 4 / NA",IF(I10="Sila Pilih"," 1 / 2 / 3 / 4 / NA",IF(I10=2,"1 /(2)/ 3 / 4 / NA",IF(I10=3,"1 / 2 /(3)/ 4 / NA",IF(I10=4,"1 / 2 / 3 /(4)/ NA",IF(I10="NA","1 / 2 / 3 / 4 /(NA)"))))))</f>
        <v xml:space="preserve"> 1 / 2 / 3 / 4 / NA</v>
      </c>
      <c r="K10" s="23"/>
      <c r="L10" s="23"/>
      <c r="M10" s="23"/>
      <c r="N10" s="23" t="str">
        <f>IF(OR(H10="T1", H10="T2", H10="T3", H10="T4"), H10, "")</f>
        <v/>
      </c>
      <c r="O10" s="23"/>
      <c r="P10" s="23"/>
      <c r="Q10" s="23"/>
      <c r="R10" s="30"/>
    </row>
    <row r="11" spans="1:18" ht="15.75" thickBot="1" x14ac:dyDescent="0.3">
      <c r="A11" s="82" t="s">
        <v>41</v>
      </c>
      <c r="B11" s="62"/>
      <c r="C11" s="14"/>
      <c r="D11" s="14"/>
      <c r="E11" s="14"/>
      <c r="F11" s="26">
        <f t="shared" si="1"/>
        <v>0</v>
      </c>
      <c r="G11" s="28" t="s">
        <v>27</v>
      </c>
      <c r="H11" s="11" t="s">
        <v>27</v>
      </c>
      <c r="I11" s="21" t="s">
        <v>27</v>
      </c>
      <c r="J11" s="23" t="str">
        <f t="shared" si="2"/>
        <v xml:space="preserve"> 1 / 2 / 3 / 4 / NA</v>
      </c>
      <c r="K11" s="23"/>
      <c r="L11" s="23"/>
      <c r="M11" s="23"/>
      <c r="N11" s="23" t="str">
        <f>IF(OR(H11="T1", H11="T2", H11="T3", H11="T4"), H11, "")</f>
        <v/>
      </c>
      <c r="O11" s="23"/>
      <c r="P11" s="23"/>
      <c r="Q11" s="23"/>
      <c r="R11" s="30"/>
    </row>
    <row r="12" spans="1:18" ht="15.75" thickBot="1" x14ac:dyDescent="0.3">
      <c r="A12" s="82" t="s">
        <v>42</v>
      </c>
      <c r="B12" s="62"/>
      <c r="C12" s="14"/>
      <c r="D12" s="14"/>
      <c r="E12" s="14"/>
      <c r="F12" s="26">
        <f t="shared" si="1"/>
        <v>0</v>
      </c>
      <c r="G12" s="28" t="s">
        <v>27</v>
      </c>
      <c r="H12" s="11" t="s">
        <v>27</v>
      </c>
      <c r="I12" s="21" t="s">
        <v>27</v>
      </c>
      <c r="J12" s="23" t="str">
        <f t="shared" si="2"/>
        <v xml:space="preserve"> 1 / 2 / 3 / 4 / NA</v>
      </c>
      <c r="K12" s="23"/>
      <c r="L12" s="23"/>
      <c r="M12" s="23"/>
      <c r="N12" s="23" t="str">
        <f t="shared" ref="N12:N27" si="3">IF(OR(H12="T1", H12="T2", H12="T3", H12="T4"), H12, "")</f>
        <v/>
      </c>
      <c r="O12" s="23"/>
      <c r="P12" s="23"/>
      <c r="Q12" s="23"/>
      <c r="R12" s="30"/>
    </row>
    <row r="13" spans="1:18" ht="15.75" thickBot="1" x14ac:dyDescent="0.3">
      <c r="A13" s="82" t="s">
        <v>83</v>
      </c>
      <c r="B13" s="62"/>
      <c r="C13" s="14"/>
      <c r="D13" s="14"/>
      <c r="E13" s="14"/>
      <c r="F13" s="26">
        <f t="shared" si="1"/>
        <v>0</v>
      </c>
      <c r="G13" s="28" t="s">
        <v>27</v>
      </c>
      <c r="H13" s="11" t="s">
        <v>27</v>
      </c>
      <c r="I13" s="21" t="s">
        <v>27</v>
      </c>
      <c r="J13" s="23" t="str">
        <f t="shared" si="2"/>
        <v xml:space="preserve"> 1 / 2 / 3 / 4 / NA</v>
      </c>
      <c r="K13" s="23"/>
      <c r="L13" s="23"/>
      <c r="M13" s="23"/>
      <c r="N13" s="23" t="str">
        <f t="shared" si="3"/>
        <v/>
      </c>
      <c r="O13" s="23"/>
      <c r="P13" s="23"/>
      <c r="Q13" s="23"/>
      <c r="R13" s="30"/>
    </row>
    <row r="14" spans="1:18" ht="15.75" thickBot="1" x14ac:dyDescent="0.3">
      <c r="A14" s="82" t="s">
        <v>43</v>
      </c>
      <c r="B14" s="62"/>
      <c r="C14" s="14"/>
      <c r="D14" s="14"/>
      <c r="E14" s="14"/>
      <c r="F14" s="26">
        <f t="shared" si="1"/>
        <v>0</v>
      </c>
      <c r="G14" s="28" t="s">
        <v>27</v>
      </c>
      <c r="H14" s="11" t="s">
        <v>27</v>
      </c>
      <c r="I14" s="21" t="s">
        <v>27</v>
      </c>
      <c r="J14" s="23" t="str">
        <f t="shared" si="2"/>
        <v xml:space="preserve"> 1 / 2 / 3 / 4 / NA</v>
      </c>
      <c r="K14" s="23"/>
      <c r="L14" s="23"/>
      <c r="M14" s="23"/>
      <c r="N14" s="23" t="str">
        <f t="shared" si="3"/>
        <v/>
      </c>
      <c r="O14" s="23"/>
      <c r="P14" s="23"/>
      <c r="Q14" s="23"/>
      <c r="R14" s="30"/>
    </row>
    <row r="15" spans="1:18" ht="15.75" thickBot="1" x14ac:dyDescent="0.3">
      <c r="A15" s="82" t="s">
        <v>44</v>
      </c>
      <c r="B15" s="62"/>
      <c r="C15" s="14"/>
      <c r="D15" s="14"/>
      <c r="E15" s="14"/>
      <c r="F15" s="26">
        <f t="shared" si="1"/>
        <v>0</v>
      </c>
      <c r="G15" s="28" t="s">
        <v>27</v>
      </c>
      <c r="H15" s="11" t="s">
        <v>27</v>
      </c>
      <c r="I15" s="21" t="s">
        <v>27</v>
      </c>
      <c r="J15" s="23" t="str">
        <f t="shared" si="2"/>
        <v xml:space="preserve"> 1 / 2 / 3 / 4 / NA</v>
      </c>
      <c r="K15" s="23"/>
      <c r="L15" s="23"/>
      <c r="M15" s="23"/>
      <c r="N15" s="23" t="str">
        <f t="shared" si="3"/>
        <v/>
      </c>
      <c r="O15" s="23"/>
      <c r="P15" s="23"/>
      <c r="Q15" s="23"/>
      <c r="R15" s="30"/>
    </row>
    <row r="16" spans="1:18" ht="15.75" thickBot="1" x14ac:dyDescent="0.3">
      <c r="A16" s="82" t="s">
        <v>45</v>
      </c>
      <c r="B16" s="62"/>
      <c r="C16" s="14"/>
      <c r="D16" s="14"/>
      <c r="E16" s="14"/>
      <c r="F16" s="26">
        <f t="shared" si="1"/>
        <v>0</v>
      </c>
      <c r="G16" s="28" t="s">
        <v>27</v>
      </c>
      <c r="H16" s="11" t="s">
        <v>27</v>
      </c>
      <c r="I16" s="21" t="s">
        <v>27</v>
      </c>
      <c r="J16" s="23" t="str">
        <f t="shared" si="2"/>
        <v xml:space="preserve"> 1 / 2 / 3 / 4 / NA</v>
      </c>
      <c r="K16" s="23"/>
      <c r="L16" s="23"/>
      <c r="M16" s="23"/>
      <c r="N16" s="23" t="str">
        <f t="shared" si="3"/>
        <v/>
      </c>
      <c r="O16" s="23"/>
      <c r="P16" s="23"/>
      <c r="Q16" s="23"/>
      <c r="R16" s="30"/>
    </row>
    <row r="17" spans="1:18" ht="15.75" thickBot="1" x14ac:dyDescent="0.3">
      <c r="A17" s="82" t="s">
        <v>46</v>
      </c>
      <c r="B17" s="62"/>
      <c r="C17" s="14"/>
      <c r="D17" s="14"/>
      <c r="E17" s="14"/>
      <c r="F17" s="26">
        <f t="shared" si="1"/>
        <v>0</v>
      </c>
      <c r="G17" s="28" t="s">
        <v>27</v>
      </c>
      <c r="H17" s="11" t="s">
        <v>27</v>
      </c>
      <c r="I17" s="21" t="s">
        <v>27</v>
      </c>
      <c r="J17" s="23" t="str">
        <f t="shared" si="2"/>
        <v xml:space="preserve"> 1 / 2 / 3 / 4 / NA</v>
      </c>
      <c r="K17" s="23"/>
      <c r="L17" s="23"/>
      <c r="M17" s="23"/>
      <c r="N17" s="23" t="str">
        <f t="shared" si="3"/>
        <v/>
      </c>
      <c r="O17" s="23"/>
      <c r="P17" s="23"/>
      <c r="Q17" s="23"/>
      <c r="R17" s="30"/>
    </row>
    <row r="18" spans="1:18" ht="15.75" thickBot="1" x14ac:dyDescent="0.3">
      <c r="A18" s="82" t="s">
        <v>47</v>
      </c>
      <c r="B18" s="62"/>
      <c r="C18" s="14"/>
      <c r="D18" s="14"/>
      <c r="E18" s="14"/>
      <c r="F18" s="26">
        <f t="shared" si="1"/>
        <v>0</v>
      </c>
      <c r="G18" s="28" t="s">
        <v>27</v>
      </c>
      <c r="H18" s="11" t="s">
        <v>27</v>
      </c>
      <c r="I18" s="21" t="s">
        <v>27</v>
      </c>
      <c r="J18" s="23" t="str">
        <f t="shared" si="2"/>
        <v xml:space="preserve"> 1 / 2 / 3 / 4 / NA</v>
      </c>
      <c r="K18" s="23"/>
      <c r="L18" s="23"/>
      <c r="M18" s="23"/>
      <c r="N18" s="23" t="str">
        <f t="shared" si="3"/>
        <v/>
      </c>
      <c r="O18" s="23"/>
      <c r="P18" s="23"/>
      <c r="Q18" s="23"/>
      <c r="R18" s="30"/>
    </row>
    <row r="19" spans="1:18" ht="15.75" thickBot="1" x14ac:dyDescent="0.3">
      <c r="A19" s="82" t="s">
        <v>48</v>
      </c>
      <c r="B19" s="61"/>
      <c r="C19" s="14"/>
      <c r="D19" s="14"/>
      <c r="E19" s="14"/>
      <c r="F19" s="26">
        <f t="shared" si="1"/>
        <v>0</v>
      </c>
      <c r="G19" s="28" t="s">
        <v>27</v>
      </c>
      <c r="H19" s="11" t="s">
        <v>27</v>
      </c>
      <c r="I19" s="21" t="s">
        <v>27</v>
      </c>
      <c r="J19" s="23" t="str">
        <f t="shared" si="2"/>
        <v xml:space="preserve"> 1 / 2 / 3 / 4 / NA</v>
      </c>
      <c r="K19" s="23"/>
      <c r="L19" s="23"/>
      <c r="M19" s="23"/>
      <c r="N19" s="23" t="str">
        <f t="shared" si="3"/>
        <v/>
      </c>
      <c r="O19" s="23"/>
      <c r="P19" s="23"/>
      <c r="Q19" s="23"/>
      <c r="R19" s="30"/>
    </row>
    <row r="20" spans="1:18" ht="15.75" thickBot="1" x14ac:dyDescent="0.3">
      <c r="A20" s="82" t="s">
        <v>57</v>
      </c>
      <c r="B20" s="61"/>
      <c r="C20" s="14"/>
      <c r="D20" s="14"/>
      <c r="E20" s="14"/>
      <c r="F20" s="26">
        <f t="shared" si="1"/>
        <v>0</v>
      </c>
      <c r="G20" s="28" t="s">
        <v>27</v>
      </c>
      <c r="H20" s="11" t="s">
        <v>27</v>
      </c>
      <c r="I20" s="21" t="s">
        <v>27</v>
      </c>
      <c r="J20" s="23" t="str">
        <f t="shared" ref="J20" si="4">IF(I20=1,"(1)/ 2 / 3 / 4 / NA",IF(I20="Sila Pilih"," 1 / 2 / 3 / 4 / NA",IF(I20=2,"1 /(2)/ 3 / 4 / NA",IF(I20=3,"1 / 2 /(3)/ 4 / NA",IF(I20=4,"1 / 2 / 3 /(4)/ NA",IF(I20="NA","1 / 2 / 3 / 4 /(NA)"))))))</f>
        <v xml:space="preserve"> 1 / 2 / 3 / 4 / NA</v>
      </c>
      <c r="K20" s="23"/>
      <c r="L20" s="23"/>
      <c r="M20" s="23"/>
      <c r="N20" s="23" t="str">
        <f t="shared" si="3"/>
        <v/>
      </c>
      <c r="O20" s="23"/>
      <c r="P20" s="23"/>
      <c r="Q20" s="23"/>
      <c r="R20" s="30"/>
    </row>
    <row r="21" spans="1:18" ht="15.75" thickBot="1" x14ac:dyDescent="0.3">
      <c r="A21" s="82" t="s">
        <v>58</v>
      </c>
      <c r="B21" s="61"/>
      <c r="C21" s="14"/>
      <c r="D21" s="14"/>
      <c r="E21" s="14"/>
      <c r="F21" s="26">
        <f t="shared" si="1"/>
        <v>0</v>
      </c>
      <c r="G21" s="28" t="s">
        <v>27</v>
      </c>
      <c r="H21" s="11" t="s">
        <v>27</v>
      </c>
      <c r="I21" s="21" t="s">
        <v>27</v>
      </c>
      <c r="J21" s="23" t="str">
        <f t="shared" ref="J21" si="5">IF(I21=1,"(1)/ 2 / 3 / 4 / NA",IF(I21="Sila Pilih"," 1 / 2 / 3 / 4 / NA",IF(I21=2,"1 /(2)/ 3 / 4 / NA",IF(I21=3,"1 / 2 /(3)/ 4 / NA",IF(I21=4,"1 / 2 / 3 /(4)/ NA",IF(I21="NA","1 / 2 / 3 / 4 /(NA)"))))))</f>
        <v xml:space="preserve"> 1 / 2 / 3 / 4 / NA</v>
      </c>
      <c r="K21" s="23"/>
      <c r="L21" s="23"/>
      <c r="M21" s="23"/>
      <c r="N21" s="23" t="str">
        <f t="shared" si="3"/>
        <v/>
      </c>
      <c r="O21" s="23"/>
      <c r="P21" s="23"/>
      <c r="Q21" s="23"/>
      <c r="R21" s="30"/>
    </row>
    <row r="22" spans="1:18" ht="15.75" thickBot="1" x14ac:dyDescent="0.3">
      <c r="A22" s="82" t="s">
        <v>59</v>
      </c>
      <c r="B22" s="61"/>
      <c r="C22" s="14"/>
      <c r="D22" s="14"/>
      <c r="E22" s="14"/>
      <c r="F22" s="26">
        <f t="shared" si="1"/>
        <v>0</v>
      </c>
      <c r="G22" s="28" t="s">
        <v>27</v>
      </c>
      <c r="H22" s="11" t="s">
        <v>27</v>
      </c>
      <c r="I22" s="21" t="s">
        <v>27</v>
      </c>
      <c r="J22" s="23" t="str">
        <f t="shared" ref="J22" si="6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23"/>
      <c r="L22" s="23"/>
      <c r="M22" s="23"/>
      <c r="N22" s="23" t="str">
        <f t="shared" si="3"/>
        <v/>
      </c>
      <c r="O22" s="23"/>
      <c r="P22" s="23"/>
      <c r="Q22" s="23"/>
      <c r="R22" s="30"/>
    </row>
    <row r="23" spans="1:18" ht="15.75" thickBot="1" x14ac:dyDescent="0.3">
      <c r="A23" s="82" t="s">
        <v>78</v>
      </c>
      <c r="B23" s="61"/>
      <c r="C23" s="14"/>
      <c r="D23" s="14"/>
      <c r="E23" s="14"/>
      <c r="F23" s="26">
        <f t="shared" si="1"/>
        <v>0</v>
      </c>
      <c r="G23" s="28" t="s">
        <v>27</v>
      </c>
      <c r="H23" s="11" t="s">
        <v>27</v>
      </c>
      <c r="I23" s="21" t="s">
        <v>27</v>
      </c>
      <c r="J23" s="23" t="str">
        <f t="shared" ref="J23" si="7">IF(I23=1,"(1)/ 2 / 3 / 4 / NA",IF(I23="Sila Pilih"," 1 / 2 / 3 / 4 / NA",IF(I23=2,"1 /(2)/ 3 / 4 / NA",IF(I23=3,"1 / 2 /(3)/ 4 / NA",IF(I23=4,"1 / 2 / 3 /(4)/ NA",IF(I23="NA","1 / 2 / 3 / 4 /(NA)"))))))</f>
        <v xml:space="preserve"> 1 / 2 / 3 / 4 / NA</v>
      </c>
      <c r="K23" s="23"/>
      <c r="L23" s="23"/>
      <c r="M23" s="23"/>
      <c r="N23" s="23" t="str">
        <f t="shared" si="3"/>
        <v/>
      </c>
      <c r="O23" s="23"/>
      <c r="P23" s="23"/>
      <c r="Q23" s="23"/>
      <c r="R23" s="30"/>
    </row>
    <row r="24" spans="1:18" ht="15.75" thickBot="1" x14ac:dyDescent="0.3">
      <c r="A24" s="82" t="s">
        <v>79</v>
      </c>
      <c r="B24" s="61"/>
      <c r="C24" s="14"/>
      <c r="D24" s="14"/>
      <c r="E24" s="14"/>
      <c r="F24" s="26">
        <f t="shared" si="1"/>
        <v>0</v>
      </c>
      <c r="G24" s="28" t="s">
        <v>27</v>
      </c>
      <c r="H24" s="11" t="s">
        <v>27</v>
      </c>
      <c r="I24" s="21" t="s">
        <v>27</v>
      </c>
      <c r="J24" s="23" t="str">
        <f t="shared" ref="J24" si="8">IF(I24=1,"(1)/ 2 / 3 / 4 / NA",IF(I24="Sila Pilih"," 1 / 2 / 3 / 4 / NA",IF(I24=2,"1 /(2)/ 3 / 4 / NA",IF(I24=3,"1 / 2 /(3)/ 4 / NA",IF(I24=4,"1 / 2 / 3 /(4)/ NA",IF(I24="NA","1 / 2 / 3 / 4 /(NA)"))))))</f>
        <v xml:space="preserve"> 1 / 2 / 3 / 4 / NA</v>
      </c>
      <c r="K24" s="23"/>
      <c r="L24" s="23"/>
      <c r="M24" s="23"/>
      <c r="N24" s="23" t="str">
        <f t="shared" si="3"/>
        <v/>
      </c>
      <c r="O24" s="23"/>
      <c r="P24" s="23"/>
      <c r="Q24" s="23"/>
      <c r="R24" s="30"/>
    </row>
    <row r="25" spans="1:18" ht="15.75" thickBot="1" x14ac:dyDescent="0.3">
      <c r="A25" s="82" t="s">
        <v>80</v>
      </c>
      <c r="B25" s="61"/>
      <c r="C25" s="14"/>
      <c r="D25" s="14"/>
      <c r="E25" s="14"/>
      <c r="F25" s="26">
        <f t="shared" si="1"/>
        <v>0</v>
      </c>
      <c r="G25" s="28" t="s">
        <v>27</v>
      </c>
      <c r="H25" s="11" t="s">
        <v>27</v>
      </c>
      <c r="I25" s="21" t="s">
        <v>27</v>
      </c>
      <c r="J25" s="23" t="str">
        <f t="shared" ref="J25" si="9">IF(I25=1,"(1)/ 2 / 3 / 4 / NA",IF(I25="Sila Pilih"," 1 / 2 / 3 / 4 / NA",IF(I25=2,"1 /(2)/ 3 / 4 / NA",IF(I25=3,"1 / 2 /(3)/ 4 / NA",IF(I25=4,"1 / 2 / 3 /(4)/ NA",IF(I25="NA","1 / 2 / 3 / 4 /(NA)"))))))</f>
        <v xml:space="preserve"> 1 / 2 / 3 / 4 / NA</v>
      </c>
      <c r="K25" s="23"/>
      <c r="L25" s="23"/>
      <c r="M25" s="23"/>
      <c r="N25" s="23" t="str">
        <f t="shared" si="3"/>
        <v/>
      </c>
      <c r="O25" s="23"/>
      <c r="P25" s="23"/>
      <c r="Q25" s="23"/>
      <c r="R25" s="30"/>
    </row>
    <row r="26" spans="1:18" ht="15.75" thickBot="1" x14ac:dyDescent="0.3">
      <c r="A26" s="82" t="s">
        <v>81</v>
      </c>
      <c r="B26" s="61"/>
      <c r="C26" s="14"/>
      <c r="D26" s="14"/>
      <c r="E26" s="14"/>
      <c r="F26" s="26">
        <f t="shared" si="1"/>
        <v>0</v>
      </c>
      <c r="G26" s="28" t="s">
        <v>27</v>
      </c>
      <c r="H26" s="11" t="s">
        <v>27</v>
      </c>
      <c r="I26" s="21" t="s">
        <v>27</v>
      </c>
      <c r="J26" s="23" t="str">
        <f t="shared" ref="J26" si="10">IF(I26=1,"(1)/ 2 / 3 / 4 / NA",IF(I26="Sila Pilih"," 1 / 2 / 3 / 4 / NA",IF(I26=2,"1 /(2)/ 3 / 4 / NA",IF(I26=3,"1 / 2 /(3)/ 4 / NA",IF(I26=4,"1 / 2 / 3 /(4)/ NA",IF(I26="NA","1 / 2 / 3 / 4 /(NA)"))))))</f>
        <v xml:space="preserve"> 1 / 2 / 3 / 4 / NA</v>
      </c>
      <c r="K26" s="23"/>
      <c r="L26" s="23"/>
      <c r="M26" s="23"/>
      <c r="N26" s="23" t="str">
        <f t="shared" si="3"/>
        <v/>
      </c>
      <c r="O26" s="23"/>
      <c r="P26" s="23"/>
      <c r="Q26" s="23"/>
      <c r="R26" s="30"/>
    </row>
    <row r="27" spans="1:18" ht="15.75" thickBot="1" x14ac:dyDescent="0.3">
      <c r="A27" s="82" t="s">
        <v>82</v>
      </c>
      <c r="B27" s="61"/>
      <c r="C27" s="14"/>
      <c r="D27" s="14"/>
      <c r="E27" s="14"/>
      <c r="F27" s="26">
        <f t="shared" si="1"/>
        <v>0</v>
      </c>
      <c r="G27" s="28" t="s">
        <v>27</v>
      </c>
      <c r="H27" s="11" t="s">
        <v>27</v>
      </c>
      <c r="I27" s="21" t="s">
        <v>27</v>
      </c>
      <c r="J27" s="23" t="str">
        <f t="shared" ref="J27" si="11">IF(I27=1,"(1)/ 2 / 3 / 4 / NA",IF(I27="Sila Pilih"," 1 / 2 / 3 / 4 / NA",IF(I27=2,"1 /(2)/ 3 / 4 / NA",IF(I27=3,"1 / 2 /(3)/ 4 / NA",IF(I27=4,"1 / 2 / 3 /(4)/ NA",IF(I27="NA","1 / 2 / 3 / 4 /(NA)"))))))</f>
        <v xml:space="preserve"> 1 / 2 / 3 / 4 / NA</v>
      </c>
      <c r="K27" s="23"/>
      <c r="L27" s="23"/>
      <c r="M27" s="23"/>
      <c r="N27" s="23" t="str">
        <f t="shared" si="3"/>
        <v/>
      </c>
      <c r="O27" s="23"/>
      <c r="P27" s="23"/>
      <c r="Q27" s="23"/>
      <c r="R27" s="30"/>
    </row>
    <row r="28" spans="1:18" x14ac:dyDescent="0.2">
      <c r="J28" s="23"/>
      <c r="K28" s="23"/>
      <c r="L28" s="23"/>
      <c r="M28" s="23"/>
      <c r="N28" s="23"/>
      <c r="O28" s="23"/>
      <c r="P28" s="23"/>
      <c r="Q28" s="23"/>
      <c r="R28" s="23"/>
    </row>
    <row r="29" spans="1:18" x14ac:dyDescent="0.2">
      <c r="A29" s="10" t="s">
        <v>54</v>
      </c>
      <c r="B29" s="61" t="s">
        <v>99</v>
      </c>
      <c r="J29" s="23"/>
      <c r="K29" s="23"/>
      <c r="L29" s="23"/>
      <c r="M29" s="23"/>
      <c r="N29" s="23"/>
      <c r="O29" s="23"/>
      <c r="P29" s="23"/>
      <c r="Q29" s="23"/>
      <c r="R29" s="23"/>
    </row>
    <row r="30" spans="1:18" x14ac:dyDescent="0.2">
      <c r="A30" s="10" t="s">
        <v>53</v>
      </c>
      <c r="B30" s="63">
        <v>45693</v>
      </c>
      <c r="J30" s="71"/>
      <c r="K30" s="71"/>
      <c r="L30" s="71"/>
      <c r="M30" s="71"/>
      <c r="N30" s="71"/>
      <c r="O30" s="71"/>
      <c r="P30" s="71"/>
      <c r="Q30" s="71"/>
    </row>
    <row r="31" spans="1:18" x14ac:dyDescent="0.2">
      <c r="A31" s="10" t="s">
        <v>50</v>
      </c>
      <c r="B31" s="61" t="s">
        <v>100</v>
      </c>
      <c r="C31" s="17" t="s">
        <v>51</v>
      </c>
      <c r="J31" s="71"/>
      <c r="K31" s="71"/>
      <c r="L31" s="71"/>
      <c r="M31" s="71"/>
      <c r="N31" s="71"/>
      <c r="O31" s="71"/>
      <c r="P31" s="71"/>
      <c r="Q31" s="71"/>
    </row>
    <row r="32" spans="1:18" ht="13.5" thickBot="1" x14ac:dyDescent="0.25">
      <c r="A32" t="s">
        <v>52</v>
      </c>
      <c r="B32" s="64" t="s">
        <v>101</v>
      </c>
      <c r="C32" s="25"/>
      <c r="D32" s="25"/>
      <c r="E32" s="25"/>
      <c r="F32" s="23"/>
      <c r="G32" s="24"/>
      <c r="H32" s="24"/>
      <c r="J32" s="71"/>
      <c r="K32" s="71"/>
      <c r="L32" s="71"/>
      <c r="M32" s="71"/>
      <c r="N32" s="71"/>
      <c r="O32" s="71"/>
      <c r="P32" s="71"/>
      <c r="Q32" s="71"/>
    </row>
    <row r="33" spans="1:17" ht="15.75" thickBot="1" x14ac:dyDescent="0.3">
      <c r="A33" s="10" t="s">
        <v>28</v>
      </c>
      <c r="B33" s="65" t="s">
        <v>102</v>
      </c>
      <c r="C33" s="23"/>
      <c r="D33" s="23" t="b">
        <f>IF(B33="YA", TRUE)</f>
        <v>1</v>
      </c>
      <c r="E33" s="23"/>
      <c r="F33" s="29"/>
      <c r="G33" s="24"/>
      <c r="H33" s="24"/>
      <c r="I33" s="23"/>
      <c r="J33" s="71"/>
      <c r="K33" s="71"/>
      <c r="L33" s="71"/>
      <c r="M33" s="71"/>
      <c r="N33" s="71"/>
      <c r="O33" s="71"/>
      <c r="P33" s="71"/>
      <c r="Q33" s="71"/>
    </row>
    <row r="34" spans="1:17" ht="15.75" thickBot="1" x14ac:dyDescent="0.3">
      <c r="A34" s="10" t="s">
        <v>30</v>
      </c>
      <c r="B34" s="65" t="s">
        <v>102</v>
      </c>
      <c r="C34" s="23"/>
      <c r="D34" s="23" t="b">
        <f>IF(B34="YA", TRUE)</f>
        <v>1</v>
      </c>
      <c r="E34" s="23"/>
      <c r="F34" s="29"/>
      <c r="G34" s="24"/>
      <c r="H34" s="24"/>
      <c r="I34" s="23"/>
      <c r="J34" s="71"/>
      <c r="K34" s="71"/>
      <c r="L34" s="71"/>
      <c r="M34" s="71"/>
      <c r="N34" s="71"/>
      <c r="O34" s="71"/>
      <c r="P34" s="71"/>
      <c r="Q34" s="71"/>
    </row>
    <row r="35" spans="1:17" ht="15.75" thickBot="1" x14ac:dyDescent="0.3">
      <c r="A35" s="10" t="s">
        <v>29</v>
      </c>
      <c r="B35" s="65" t="s">
        <v>103</v>
      </c>
      <c r="C35" s="54"/>
      <c r="D35" s="23" t="b">
        <f>IF(B35="YA", TRUE)</f>
        <v>0</v>
      </c>
      <c r="E35" s="54"/>
      <c r="F35" s="55"/>
      <c r="G35" s="56"/>
      <c r="H35" s="56"/>
      <c r="I35" s="54"/>
      <c r="J35" s="71"/>
      <c r="K35" s="71"/>
      <c r="L35" s="71"/>
      <c r="M35" s="71"/>
      <c r="N35" s="71"/>
      <c r="O35" s="71"/>
      <c r="P35" s="71"/>
      <c r="Q35" s="71"/>
    </row>
    <row r="36" spans="1:17" ht="14.25" customHeight="1" thickBot="1" x14ac:dyDescent="0.25">
      <c r="C36" s="54"/>
      <c r="D36" s="54"/>
      <c r="E36" s="54"/>
      <c r="F36" s="54"/>
      <c r="G36" s="56"/>
      <c r="H36" s="56"/>
      <c r="I36" s="54"/>
      <c r="J36" s="71"/>
      <c r="K36" s="71"/>
      <c r="L36" s="71"/>
      <c r="M36" s="71"/>
      <c r="N36" s="71"/>
      <c r="O36" s="71"/>
      <c r="P36" s="71"/>
      <c r="Q36" s="71"/>
    </row>
    <row r="37" spans="1:17" ht="15.75" thickBot="1" x14ac:dyDescent="0.25">
      <c r="A37" t="s">
        <v>16</v>
      </c>
      <c r="B37" s="65" t="s">
        <v>104</v>
      </c>
      <c r="C37" s="57" t="b">
        <f>IF(B37="XP 205DR",TRUE)</f>
        <v>0</v>
      </c>
      <c r="D37" s="57" t="b">
        <f>IF(B37="MSA 225S-100-DA",TRUE)</f>
        <v>0</v>
      </c>
      <c r="E37" s="57" t="b">
        <f>IF(B37="MSE 225S-100-DU ",TRUE)</f>
        <v>0</v>
      </c>
      <c r="F37" s="54" t="b">
        <f>IF(B37="PG 603S",TRUE)</f>
        <v>1</v>
      </c>
      <c r="G37" s="56" t="b">
        <f>IF(B37="Lain-lain",TRUE)</f>
        <v>0</v>
      </c>
      <c r="H37" s="56"/>
      <c r="I37" s="54"/>
    </row>
    <row r="38" spans="1:17" x14ac:dyDescent="0.2">
      <c r="C38" s="57"/>
      <c r="D38" s="57"/>
      <c r="E38" s="57"/>
      <c r="F38" s="54"/>
      <c r="G38" s="56"/>
      <c r="H38" s="56"/>
      <c r="I38" s="54"/>
    </row>
    <row r="39" spans="1:17" x14ac:dyDescent="0.2">
      <c r="C39" s="57"/>
      <c r="D39" s="57"/>
      <c r="E39" s="57"/>
      <c r="F39" s="54"/>
      <c r="G39" s="56"/>
      <c r="H39" s="56"/>
      <c r="I39" s="54"/>
    </row>
    <row r="40" spans="1:17" ht="14.25" x14ac:dyDescent="0.2">
      <c r="C40" s="57"/>
      <c r="D40" s="57"/>
      <c r="E40" s="58"/>
      <c r="F40" s="54"/>
      <c r="G40" s="56"/>
      <c r="H40" s="56"/>
      <c r="I40" s="54"/>
    </row>
    <row r="41" spans="1:17" x14ac:dyDescent="0.2">
      <c r="C41" s="48"/>
      <c r="D41" s="48"/>
      <c r="E41" s="48"/>
      <c r="F41" s="30"/>
      <c r="G41" s="49"/>
      <c r="H41" s="49"/>
      <c r="I41" s="23"/>
    </row>
    <row r="42" spans="1:17" x14ac:dyDescent="0.2">
      <c r="C42" s="48"/>
      <c r="D42" s="48"/>
      <c r="E42" s="48"/>
      <c r="F42" s="30"/>
      <c r="G42" s="49"/>
      <c r="H42" s="49"/>
      <c r="I42" s="23"/>
    </row>
    <row r="43" spans="1:17" x14ac:dyDescent="0.2">
      <c r="C43" s="48"/>
      <c r="D43" s="48"/>
      <c r="E43" s="48"/>
      <c r="F43" s="30"/>
      <c r="G43" s="49"/>
      <c r="H43" s="49"/>
      <c r="I43" s="23"/>
    </row>
    <row r="44" spans="1:17" x14ac:dyDescent="0.2">
      <c r="C44" s="48"/>
      <c r="D44" s="48"/>
      <c r="E44" s="48"/>
      <c r="F44" s="30"/>
      <c r="G44" s="49"/>
      <c r="H44" s="49"/>
      <c r="I44" s="23"/>
    </row>
    <row r="45" spans="1:17" x14ac:dyDescent="0.2">
      <c r="C45" s="48"/>
      <c r="D45" s="48"/>
      <c r="E45" s="48"/>
      <c r="F45" s="30"/>
      <c r="G45" s="49"/>
      <c r="H45" s="49"/>
    </row>
    <row r="46" spans="1:17" x14ac:dyDescent="0.2">
      <c r="C46" s="47"/>
    </row>
    <row r="47" spans="1:17" x14ac:dyDescent="0.2">
      <c r="C47" s="47"/>
    </row>
    <row r="48" spans="1:17" x14ac:dyDescent="0.2">
      <c r="C48" s="47"/>
    </row>
    <row r="49" spans="3:3" x14ac:dyDescent="0.2">
      <c r="C49" s="47"/>
    </row>
  </sheetData>
  <conditionalFormatting sqref="B5:E19 B2 D2:E2 B22 B25">
    <cfRule type="expression" dxfId="50" priority="141">
      <formula>LEN(B2)=0</formula>
    </cfRule>
  </conditionalFormatting>
  <conditionalFormatting sqref="G8:G26">
    <cfRule type="cellIs" dxfId="49" priority="140" operator="equal">
      <formula>"Sila Pilih"</formula>
    </cfRule>
  </conditionalFormatting>
  <conditionalFormatting sqref="B31">
    <cfRule type="expression" dxfId="48" priority="139">
      <formula>LEN(B31)=0</formula>
    </cfRule>
  </conditionalFormatting>
  <conditionalFormatting sqref="B32">
    <cfRule type="expression" dxfId="47" priority="138">
      <formula>LEN(B32)=0</formula>
    </cfRule>
  </conditionalFormatting>
  <conditionalFormatting sqref="B37">
    <cfRule type="cellIs" dxfId="46" priority="133" operator="equal">
      <formula>"Sila Pilih"</formula>
    </cfRule>
  </conditionalFormatting>
  <conditionalFormatting sqref="B29">
    <cfRule type="expression" dxfId="45" priority="132">
      <formula>LEN(B29)=0</formula>
    </cfRule>
  </conditionalFormatting>
  <conditionalFormatting sqref="B30">
    <cfRule type="expression" dxfId="44" priority="131">
      <formula>LEN(B30)=0</formula>
    </cfRule>
  </conditionalFormatting>
  <conditionalFormatting sqref="B33 F33">
    <cfRule type="cellIs" dxfId="43" priority="128" operator="equal">
      <formula>"TIDAK"</formula>
    </cfRule>
    <cfRule type="cellIs" dxfId="42" priority="129" operator="equal">
      <formula>"ya"</formula>
    </cfRule>
    <cfRule type="cellIs" dxfId="41" priority="130" operator="equal">
      <formula>"Sila Pilih"</formula>
    </cfRule>
  </conditionalFormatting>
  <conditionalFormatting sqref="B34 F34">
    <cfRule type="cellIs" dxfId="40" priority="125" operator="equal">
      <formula>"TIDAK"</formula>
    </cfRule>
    <cfRule type="cellIs" dxfId="39" priority="126" operator="equal">
      <formula>"ya"</formula>
    </cfRule>
    <cfRule type="cellIs" dxfId="38" priority="127" operator="equal">
      <formula>"Sila Pilih"</formula>
    </cfRule>
  </conditionalFormatting>
  <conditionalFormatting sqref="B35 F35">
    <cfRule type="cellIs" dxfId="37" priority="122" operator="equal">
      <formula>"TIDAK"</formula>
    </cfRule>
    <cfRule type="cellIs" dxfId="36" priority="123" operator="equal">
      <formula>"ya"</formula>
    </cfRule>
    <cfRule type="cellIs" dxfId="35" priority="124" operator="equal">
      <formula>"Sila Pilih"</formula>
    </cfRule>
  </conditionalFormatting>
  <conditionalFormatting sqref="F5:F27">
    <cfRule type="cellIs" dxfId="34" priority="119" operator="equal">
      <formula>0</formula>
    </cfRule>
  </conditionalFormatting>
  <conditionalFormatting sqref="I8:I27">
    <cfRule type="cellIs" dxfId="33" priority="108" operator="equal">
      <formula>"Sila Pilih"</formula>
    </cfRule>
  </conditionalFormatting>
  <conditionalFormatting sqref="F2:F3">
    <cfRule type="cellIs" dxfId="32" priority="101" operator="equal">
      <formula>0</formula>
    </cfRule>
  </conditionalFormatting>
  <conditionalFormatting sqref="B20:E20 B23 B26">
    <cfRule type="expression" dxfId="31" priority="88">
      <formula>LEN(B20)=0</formula>
    </cfRule>
  </conditionalFormatting>
  <conditionalFormatting sqref="B21:E21 B24 B27">
    <cfRule type="expression" dxfId="30" priority="82">
      <formula>LEN(B21)=0</formula>
    </cfRule>
  </conditionalFormatting>
  <conditionalFormatting sqref="B3:B4 D3:E3">
    <cfRule type="expression" dxfId="29" priority="70">
      <formula>LEN(B3)=0</formula>
    </cfRule>
  </conditionalFormatting>
  <conditionalFormatting sqref="L8">
    <cfRule type="expression" dxfId="28" priority="54">
      <formula>H8="Sila Pilih"</formula>
    </cfRule>
  </conditionalFormatting>
  <conditionalFormatting sqref="G27">
    <cfRule type="cellIs" dxfId="27" priority="27" operator="equal">
      <formula>"Sila Pilih"</formula>
    </cfRule>
  </conditionalFormatting>
  <conditionalFormatting sqref="C22:E27">
    <cfRule type="expression" dxfId="26" priority="26">
      <formula>LEN(C22)=0</formula>
    </cfRule>
  </conditionalFormatting>
  <conditionalFormatting sqref="H8:H27">
    <cfRule type="cellIs" dxfId="25" priority="6" operator="equal">
      <formula>"Sila Pilih"</formula>
    </cfRule>
  </conditionalFormatting>
  <conditionalFormatting sqref="H7">
    <cfRule type="cellIs" dxfId="24" priority="5" operator="equal">
      <formula>"Sila Pilih"</formula>
    </cfRule>
  </conditionalFormatting>
  <conditionalFormatting sqref="H6">
    <cfRule type="cellIs" dxfId="23" priority="4" operator="equal">
      <formula>"Sila Pilih"</formula>
    </cfRule>
  </conditionalFormatting>
  <conditionalFormatting sqref="H5">
    <cfRule type="cellIs" dxfId="22" priority="3" operator="equal">
      <formula>"Sila Pilih"</formula>
    </cfRule>
  </conditionalFormatting>
  <conditionalFormatting sqref="H3">
    <cfRule type="cellIs" dxfId="21" priority="2" operator="equal">
      <formula>"Sila Pilih"</formula>
    </cfRule>
  </conditionalFormatting>
  <conditionalFormatting sqref="H2">
    <cfRule type="cellIs" dxfId="20" priority="1" operator="equal">
      <formula>"Sila Pilih"</formula>
    </cfRule>
  </conditionalFormatting>
  <dataValidations count="5">
    <dataValidation type="list" allowBlank="1" showInputMessage="1" showErrorMessage="1" sqref="I8:I27" xr:uid="{263620C9-1EE6-4ACD-8AD4-6A652221EEEA}">
      <formula1>"Sila Pilih, 1, 2, 3, 4, NA"</formula1>
    </dataValidation>
    <dataValidation type="list" allowBlank="1" showInputMessage="1" showErrorMessage="1" sqref="B37" xr:uid="{46D1D5E6-C29D-449B-892B-C832B6F0FBF9}">
      <formula1>"Sila Pilih, XP 205DR, MSA 225S-100-DA, PG 603S, MSE 225S-100-DU , Lain-lain"</formula1>
    </dataValidation>
    <dataValidation type="list" allowBlank="1" showInputMessage="1" showErrorMessage="1" sqref="B33:B35 F33:F35" xr:uid="{CB7666A4-4141-46ED-955D-EEB485C41400}">
      <formula1>"Sila Pilih, YA, TIDAK"</formula1>
    </dataValidation>
    <dataValidation type="list" allowBlank="1" showInputMessage="1" showErrorMessage="1" sqref="G8:G27" xr:uid="{0210E02D-69A4-4943-8FE7-F34C76F88E4F}">
      <formula1>"Sila Pilih, SERBUK, KAPSUL KERAS, CECAIR, PIL, KAPSUL LEMBUT, KRIM, PASTE"</formula1>
    </dataValidation>
    <dataValidation type="list" allowBlank="1" showInputMessage="1" showErrorMessage="1" sqref="H5:H27 H2:H3" xr:uid="{5C9575B0-D4A8-43C0-AEEF-A2F3D268EC8C}">
      <formula1>"Sila Pilih, T1, T2, T3, T4, GH1, GH2"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E43B-C5F9-4605-8815-52A0A0C9C1A8}">
  <sheetPr codeName="Sheet13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Form!B16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Form!G16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1.502</v>
      </c>
      <c r="G7" s="159">
        <f>Form!F5</f>
        <v>100.07600000000001</v>
      </c>
      <c r="H7" s="160"/>
    </row>
    <row r="8" spans="1:8" ht="21" customHeight="1" x14ac:dyDescent="0.2">
      <c r="A8" s="155" t="s">
        <v>2</v>
      </c>
      <c r="B8" s="156"/>
      <c r="C8" s="157" t="str">
        <f>Form!B31</f>
        <v>IQC SCAP 050225</v>
      </c>
      <c r="D8" s="157"/>
      <c r="E8" s="158"/>
      <c r="F8" s="85">
        <f>Form!C6</f>
        <v>1.502</v>
      </c>
      <c r="G8" s="159">
        <f>Form!F6</f>
        <v>100.07299999999999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1.502</v>
      </c>
      <c r="G9" s="163">
        <f>Form!F7</f>
        <v>100.02800000000001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>
        <f>IF(F8&lt;1, B13/F8,D13/F8)</f>
        <v>4.9933422103861522</v>
      </c>
      <c r="G13" s="106">
        <f>IF(F9&lt;1, B13/F9, D13/F9)</f>
        <v>4.9933422103861522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>
        <f>IF(F8&lt;1, B14/F8, D14/F8)</f>
        <v>0.49933422103861519</v>
      </c>
      <c r="G14" s="106">
        <f>IF(F9&lt;1, B14/F9, D14/F9)</f>
        <v>0.49933422103861519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>
        <f>IF(F8&lt;1, B15/F8, D15/F8)</f>
        <v>9.9866844207723044</v>
      </c>
      <c r="G15" s="106">
        <f>IF(F9&lt;1, B15/F9, D15/F9)</f>
        <v>9.9866844207723044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>
        <f>IF(F8&lt;1, B16/F8, D16/F8)</f>
        <v>0.2996005326231691</v>
      </c>
      <c r="G16" s="141">
        <f>IF(F9&lt;1, B16/F9, D16/F9)</f>
        <v>0.2996005326231691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Form!I16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GH2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 t="str">
        <f>Form!B29</f>
        <v>AMIR / MAISARAH</v>
      </c>
      <c r="B30" s="115"/>
      <c r="C30" s="115"/>
      <c r="D30" s="116">
        <f>Form!B30</f>
        <v>45693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1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041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5AE7-614B-4193-988C-6F2774E65AF5}">
  <sheetPr codeName="Sheet14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Form!B17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Form!G17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1.502</v>
      </c>
      <c r="G7" s="159">
        <f>Form!F5</f>
        <v>100.07600000000001</v>
      </c>
      <c r="H7" s="160"/>
    </row>
    <row r="8" spans="1:8" ht="21" customHeight="1" x14ac:dyDescent="0.2">
      <c r="A8" s="155" t="s">
        <v>2</v>
      </c>
      <c r="B8" s="156"/>
      <c r="C8" s="157" t="str">
        <f>Form!B31</f>
        <v>IQC SCAP 050225</v>
      </c>
      <c r="D8" s="157"/>
      <c r="E8" s="158"/>
      <c r="F8" s="85">
        <f>Form!C6</f>
        <v>1.502</v>
      </c>
      <c r="G8" s="159">
        <f>Form!F6</f>
        <v>100.07299999999999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1.502</v>
      </c>
      <c r="G9" s="163">
        <f>Form!F7</f>
        <v>100.02800000000001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>
        <f>IF(F8&lt;1, B13/F8,D13/F8)</f>
        <v>4.9933422103861522</v>
      </c>
      <c r="G13" s="106">
        <f>IF(F9&lt;1, B13/F9, D13/F9)</f>
        <v>4.9933422103861522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>
        <f>IF(F8&lt;1, B14/F8, D14/F8)</f>
        <v>0.49933422103861519</v>
      </c>
      <c r="G14" s="106">
        <f>IF(F9&lt;1, B14/F9, D14/F9)</f>
        <v>0.49933422103861519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>
        <f>IF(F8&lt;1, B15/F8, D15/F8)</f>
        <v>9.9866844207723044</v>
      </c>
      <c r="G15" s="106">
        <f>IF(F9&lt;1, B15/F9, D15/F9)</f>
        <v>9.9866844207723044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>
        <f>IF(F8&lt;1, B16/F8, D16/F8)</f>
        <v>0.2996005326231691</v>
      </c>
      <c r="G16" s="141">
        <f>IF(F9&lt;1, B16/F9, D16/F9)</f>
        <v>0.2996005326231691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Form!I17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GH2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 t="str">
        <f>Form!B29</f>
        <v>AMIR / MAISARAH</v>
      </c>
      <c r="B30" s="115"/>
      <c r="C30" s="115"/>
      <c r="D30" s="116">
        <f>Form!B30</f>
        <v>45693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64CE-04D2-4F12-B1D8-DE61F29B7E3E}">
  <sheetPr codeName="Sheet15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Form!B18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Form!G18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1.502</v>
      </c>
      <c r="G7" s="159">
        <f>Form!F5</f>
        <v>100.07600000000001</v>
      </c>
      <c r="H7" s="160"/>
    </row>
    <row r="8" spans="1:8" ht="21" customHeight="1" x14ac:dyDescent="0.2">
      <c r="A8" s="155" t="s">
        <v>2</v>
      </c>
      <c r="B8" s="156"/>
      <c r="C8" s="157" t="str">
        <f>Form!B31</f>
        <v>IQC SCAP 050225</v>
      </c>
      <c r="D8" s="157"/>
      <c r="E8" s="158"/>
      <c r="F8" s="85">
        <f>Form!C6</f>
        <v>1.502</v>
      </c>
      <c r="G8" s="159">
        <f>Form!F6</f>
        <v>100.07299999999999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1.502</v>
      </c>
      <c r="G9" s="163">
        <f>Form!F7</f>
        <v>100.02800000000001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>
        <f>IF(F8&lt;1, B13/F8,D13/F8)</f>
        <v>4.9933422103861522</v>
      </c>
      <c r="G13" s="106">
        <f>IF(F9&lt;1, B13/F9, D13/F9)</f>
        <v>4.9933422103861522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>
        <f>IF(F8&lt;1, B14/F8, D14/F8)</f>
        <v>0.49933422103861519</v>
      </c>
      <c r="G14" s="106">
        <f>IF(F9&lt;1, B14/F9, D14/F9)</f>
        <v>0.49933422103861519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>
        <f>IF(F8&lt;1, B15/F8, D15/F8)</f>
        <v>9.9866844207723044</v>
      </c>
      <c r="G15" s="106">
        <f>IF(F9&lt;1, B15/F9, D15/F9)</f>
        <v>9.9866844207723044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>
        <f>IF(F8&lt;1, B16/F8, D16/F8)</f>
        <v>0.2996005326231691</v>
      </c>
      <c r="G16" s="141">
        <f>IF(F9&lt;1, B16/F9, D16/F9)</f>
        <v>0.2996005326231691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Form!I18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GH2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 t="str">
        <f>Form!B29</f>
        <v>AMIR / MAISARAH</v>
      </c>
      <c r="B30" s="115"/>
      <c r="C30" s="115"/>
      <c r="D30" s="116">
        <f>Form!B30</f>
        <v>45693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9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2C92-98A1-42EE-B335-9162EA41DEDF}">
  <sheetPr codeName="Sheet16"/>
  <dimension ref="A1:H30"/>
  <sheetViews>
    <sheetView view="pageLayout" topLeftCell="A10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Form!B19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Form!G19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1.502</v>
      </c>
      <c r="G7" s="159">
        <f>Form!F5</f>
        <v>100.07600000000001</v>
      </c>
      <c r="H7" s="160"/>
    </row>
    <row r="8" spans="1:8" ht="21" customHeight="1" x14ac:dyDescent="0.2">
      <c r="A8" s="155" t="s">
        <v>2</v>
      </c>
      <c r="B8" s="156"/>
      <c r="C8" s="157" t="str">
        <f>Form!B31</f>
        <v>IQC SCAP 050225</v>
      </c>
      <c r="D8" s="157"/>
      <c r="E8" s="158"/>
      <c r="F8" s="85">
        <f>Form!C6</f>
        <v>1.502</v>
      </c>
      <c r="G8" s="159">
        <f>Form!F6</f>
        <v>100.07299999999999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1.502</v>
      </c>
      <c r="G9" s="163">
        <f>Form!F7</f>
        <v>100.02800000000001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>
        <f>IF(F8&lt;1, B13/F8,D13/F8)</f>
        <v>4.9933422103861522</v>
      </c>
      <c r="G13" s="106">
        <f>IF(F9&lt;1, B13/F9, D13/F9)</f>
        <v>4.9933422103861522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>
        <f>IF(F8&lt;1, B14/F8, D14/F8)</f>
        <v>0.49933422103861519</v>
      </c>
      <c r="G14" s="106">
        <f>IF(F9&lt;1, B14/F9, D14/F9)</f>
        <v>0.49933422103861519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>
        <f>IF(F8&lt;1, B15/F8, D15/F8)</f>
        <v>9.9866844207723044</v>
      </c>
      <c r="G15" s="106">
        <f>IF(F9&lt;1, B15/F9, D15/F9)</f>
        <v>9.9866844207723044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>
        <f>IF(F8&lt;1, B16/F8, D16/F8)</f>
        <v>0.2996005326231691</v>
      </c>
      <c r="G16" s="141">
        <f>IF(F9&lt;1, B16/F9, D16/F9)</f>
        <v>0.2996005326231691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Form!I19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GH2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 t="str">
        <f>Form!B29</f>
        <v>AMIR / MAISARAH</v>
      </c>
      <c r="B30" s="115"/>
      <c r="C30" s="115"/>
      <c r="D30" s="116">
        <f>Form!B30</f>
        <v>45693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8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FD41-F1BD-41BE-B16D-2C9C8764C26E}">
  <sheetPr codeName="Sheet17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Form!B20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Form!G20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1.502</v>
      </c>
      <c r="G7" s="159">
        <f>Form!F5</f>
        <v>100.07600000000001</v>
      </c>
      <c r="H7" s="160"/>
    </row>
    <row r="8" spans="1:8" ht="21" customHeight="1" x14ac:dyDescent="0.2">
      <c r="A8" s="155" t="s">
        <v>2</v>
      </c>
      <c r="B8" s="156"/>
      <c r="C8" s="157" t="str">
        <f>Form!N20</f>
        <v/>
      </c>
      <c r="D8" s="157"/>
      <c r="E8" s="158"/>
      <c r="F8" s="85">
        <f>Form!C6</f>
        <v>1.502</v>
      </c>
      <c r="G8" s="159">
        <f>Form!F6</f>
        <v>100.07299999999999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1.502</v>
      </c>
      <c r="G9" s="163">
        <f>Form!F7</f>
        <v>100.02800000000001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>
        <f>IF(F8&lt;1, B13/F8,D13/F8)</f>
        <v>4.9933422103861522</v>
      </c>
      <c r="G13" s="106">
        <f>IF(F9&lt;1, B13/F9, D13/F9)</f>
        <v>4.9933422103861522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>
        <f>IF(F8&lt;1, B14/F8, D14/F8)</f>
        <v>0.49933422103861519</v>
      </c>
      <c r="G14" s="106">
        <f>IF(F9&lt;1, B14/F9, D14/F9)</f>
        <v>0.49933422103861519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>
        <f>IF(F8&lt;1, B15/F8, D15/F8)</f>
        <v>9.9866844207723044</v>
      </c>
      <c r="G15" s="106">
        <f>IF(F9&lt;1, B15/F9, D15/F9)</f>
        <v>9.9866844207723044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>
        <f>IF(F8&lt;1, B16/F8, D16/F8)</f>
        <v>0.2996005326231691</v>
      </c>
      <c r="G16" s="141">
        <f>IF(F9&lt;1, B16/F9, D16/F9)</f>
        <v>0.2996005326231691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Form!I20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GH2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 t="str">
        <f>Form!B29</f>
        <v>AMIR / MAISARAH</v>
      </c>
      <c r="B30" s="115"/>
      <c r="C30" s="115"/>
      <c r="D30" s="116">
        <f>Form!B30</f>
        <v>45693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7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BA95-7828-4AB7-9B83-81A4D920BF66}">
  <sheetPr codeName="Sheet18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Form!B21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Form!G21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1.502</v>
      </c>
      <c r="G7" s="159">
        <f>Form!F5</f>
        <v>100.07600000000001</v>
      </c>
      <c r="H7" s="160"/>
    </row>
    <row r="8" spans="1:8" ht="21" customHeight="1" x14ac:dyDescent="0.2">
      <c r="A8" s="155" t="s">
        <v>2</v>
      </c>
      <c r="B8" s="156"/>
      <c r="C8" s="157" t="str">
        <f>Form!B31</f>
        <v>IQC SCAP 050225</v>
      </c>
      <c r="D8" s="157"/>
      <c r="E8" s="158"/>
      <c r="F8" s="85">
        <f>Form!C6</f>
        <v>1.502</v>
      </c>
      <c r="G8" s="159">
        <f>Form!F6</f>
        <v>100.07299999999999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1.502</v>
      </c>
      <c r="G9" s="163">
        <f>Form!F7</f>
        <v>100.02800000000001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>
        <f>IF(F8&lt;1, B13/F8,D13/F8)</f>
        <v>4.9933422103861522</v>
      </c>
      <c r="G13" s="106">
        <f>IF(F9&lt;1, B13/F9, D13/F9)</f>
        <v>4.9933422103861522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>
        <f>IF(F8&lt;1, B14/F8, D14/F8)</f>
        <v>0.49933422103861519</v>
      </c>
      <c r="G14" s="106">
        <f>IF(F9&lt;1, B14/F9, D14/F9)</f>
        <v>0.49933422103861519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>
        <f>IF(F8&lt;1, B15/F8, D15/F8)</f>
        <v>9.9866844207723044</v>
      </c>
      <c r="G15" s="106">
        <f>IF(F9&lt;1, B15/F9, D15/F9)</f>
        <v>9.9866844207723044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>
        <f>IF(F8&lt;1, B16/F8, D16/F8)</f>
        <v>0.2996005326231691</v>
      </c>
      <c r="G16" s="141">
        <f>IF(F9&lt;1, B16/F9, D16/F9)</f>
        <v>0.2996005326231691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Form!I21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GH2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 t="str">
        <f>Form!B29</f>
        <v>AMIR / MAISARAH</v>
      </c>
      <c r="B30" s="115"/>
      <c r="C30" s="115"/>
      <c r="D30" s="116">
        <f>Form!B30</f>
        <v>45693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6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E14AF-1F7F-4275-9443-0DACFC221D8F}">
  <sheetPr codeName="Sheet19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Form!B22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Form!G22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1.502</v>
      </c>
      <c r="G7" s="159">
        <f>Form!F5</f>
        <v>100.07600000000001</v>
      </c>
      <c r="H7" s="160"/>
    </row>
    <row r="8" spans="1:8" ht="21" customHeight="1" x14ac:dyDescent="0.2">
      <c r="A8" s="155" t="s">
        <v>2</v>
      </c>
      <c r="B8" s="156"/>
      <c r="C8" s="157" t="str">
        <f>Form!B31</f>
        <v>IQC SCAP 050225</v>
      </c>
      <c r="D8" s="157"/>
      <c r="E8" s="158"/>
      <c r="F8" s="85">
        <f>Form!C6</f>
        <v>1.502</v>
      </c>
      <c r="G8" s="159">
        <f>Form!F6</f>
        <v>100.07299999999999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1.502</v>
      </c>
      <c r="G9" s="163">
        <f>Form!F7</f>
        <v>100.02800000000001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>
        <f>IF(F8&lt;1, B13/F8,D13/F8)</f>
        <v>4.9933422103861522</v>
      </c>
      <c r="G13" s="106">
        <f>IF(F9&lt;1, B13/F9, D13/F9)</f>
        <v>4.9933422103861522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>
        <f>IF(F8&lt;1, B14/F8, D14/F8)</f>
        <v>0.49933422103861519</v>
      </c>
      <c r="G14" s="106">
        <f>IF(F9&lt;1, B14/F9, D14/F9)</f>
        <v>0.49933422103861519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>
        <f>IF(F8&lt;1, B15/F8, D15/F8)</f>
        <v>9.9866844207723044</v>
      </c>
      <c r="G15" s="106">
        <f>IF(F9&lt;1, B15/F9, D15/F9)</f>
        <v>9.9866844207723044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>
        <f>IF(F8&lt;1, B16/F8, D16/F8)</f>
        <v>0.2996005326231691</v>
      </c>
      <c r="G16" s="141">
        <f>IF(F9&lt;1, B16/F9, D16/F9)</f>
        <v>0.2996005326231691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Form!I22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GH2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 t="str">
        <f>Form!B29</f>
        <v>AMIR / MAISARAH</v>
      </c>
      <c r="B30" s="115"/>
      <c r="C30" s="115"/>
      <c r="D30" s="116">
        <f>Form!B30</f>
        <v>45693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5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56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6B472-DEBA-4889-8E84-23DA1AF9DFEF}">
  <sheetPr codeName="Sheet20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Form!B23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Form!G23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1.502</v>
      </c>
      <c r="G7" s="159">
        <f>Form!F5</f>
        <v>100.07600000000001</v>
      </c>
      <c r="H7" s="160"/>
    </row>
    <row r="8" spans="1:8" ht="21" customHeight="1" x14ac:dyDescent="0.2">
      <c r="A8" s="155" t="s">
        <v>2</v>
      </c>
      <c r="B8" s="156"/>
      <c r="C8" s="157" t="str">
        <f>Form!B31</f>
        <v>IQC SCAP 050225</v>
      </c>
      <c r="D8" s="157"/>
      <c r="E8" s="158"/>
      <c r="F8" s="85">
        <f>Form!C6</f>
        <v>1.502</v>
      </c>
      <c r="G8" s="159">
        <f>Form!F6</f>
        <v>100.07299999999999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1.502</v>
      </c>
      <c r="G9" s="163">
        <f>Form!F7</f>
        <v>100.02800000000001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>
        <f>IF(F8&lt;1, B13/F8,D13/F8)</f>
        <v>4.9933422103861522</v>
      </c>
      <c r="G13" s="106">
        <f>IF(F9&lt;1, B13/F9, D13/F9)</f>
        <v>4.9933422103861522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>
        <f>IF(F8&lt;1, B14/F8, D14/F8)</f>
        <v>0.49933422103861519</v>
      </c>
      <c r="G14" s="106">
        <f>IF(F9&lt;1, B14/F9, D14/F9)</f>
        <v>0.49933422103861519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>
        <f>IF(F8&lt;1, B15/F8, D15/F8)</f>
        <v>9.9866844207723044</v>
      </c>
      <c r="G15" s="106">
        <f>IF(F9&lt;1, B15/F9, D15/F9)</f>
        <v>9.9866844207723044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>
        <f>IF(F8&lt;1, B16/F8, D16/F8)</f>
        <v>0.2996005326231691</v>
      </c>
      <c r="G16" s="141">
        <f>IF(F9&lt;1, B16/F9, D16/F9)</f>
        <v>0.2996005326231691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Form!I23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GH2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 t="str">
        <f>Form!B29</f>
        <v>AMIR / MAISARAH</v>
      </c>
      <c r="B30" s="115"/>
      <c r="C30" s="115"/>
      <c r="D30" s="116">
        <f>Form!B30</f>
        <v>45693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4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758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B64C1-13AB-4691-A6E6-29B3481BD03F}">
  <sheetPr codeName="Sheet21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Form!B24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Form!G24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1.502</v>
      </c>
      <c r="G7" s="159">
        <f>Form!F5</f>
        <v>100.07600000000001</v>
      </c>
      <c r="H7" s="160"/>
    </row>
    <row r="8" spans="1:8" ht="21" customHeight="1" x14ac:dyDescent="0.2">
      <c r="A8" s="155" t="s">
        <v>2</v>
      </c>
      <c r="B8" s="156"/>
      <c r="C8" s="157" t="str">
        <f>Form!B31</f>
        <v>IQC SCAP 050225</v>
      </c>
      <c r="D8" s="157"/>
      <c r="E8" s="158"/>
      <c r="F8" s="85">
        <f>Form!C6</f>
        <v>1.502</v>
      </c>
      <c r="G8" s="159">
        <f>Form!F6</f>
        <v>100.07299999999999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1.502</v>
      </c>
      <c r="G9" s="163">
        <f>Form!F7</f>
        <v>100.02800000000001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>
        <f>IF(F8&lt;1, B13/F8,D13/F8)</f>
        <v>4.9933422103861522</v>
      </c>
      <c r="G13" s="106">
        <f>IF(F9&lt;1, B13/F9, D13/F9)</f>
        <v>4.9933422103861522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>
        <f>IF(F8&lt;1, B14/F8, D14/F8)</f>
        <v>0.49933422103861519</v>
      </c>
      <c r="G14" s="106">
        <f>IF(F9&lt;1, B14/F9, D14/F9)</f>
        <v>0.49933422103861519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>
        <f>IF(F8&lt;1, B15/F8, D15/F8)</f>
        <v>9.9866844207723044</v>
      </c>
      <c r="G15" s="106">
        <f>IF(F9&lt;1, B15/F9, D15/F9)</f>
        <v>9.9866844207723044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>
        <f>IF(F8&lt;1, B16/F8, D16/F8)</f>
        <v>0.2996005326231691</v>
      </c>
      <c r="G16" s="141">
        <f>IF(F9&lt;1, B16/F9, D16/F9)</f>
        <v>0.2996005326231691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Form!I24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GH2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 t="str">
        <f>Form!B29</f>
        <v>AMIR / MAISARAH</v>
      </c>
      <c r="B30" s="115"/>
      <c r="C30" s="115"/>
      <c r="D30" s="116">
        <f>Form!B30</f>
        <v>45693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3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07C2-90E3-467D-A82F-4BCF0E481B16}">
  <sheetPr codeName="Sheet22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Form!B25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Form!G25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1.502</v>
      </c>
      <c r="G7" s="159">
        <f>Form!F5</f>
        <v>100.07600000000001</v>
      </c>
      <c r="H7" s="160"/>
    </row>
    <row r="8" spans="1:8" ht="21" customHeight="1" x14ac:dyDescent="0.2">
      <c r="A8" s="155" t="s">
        <v>2</v>
      </c>
      <c r="B8" s="156"/>
      <c r="C8" s="157" t="str">
        <f>Form!B31</f>
        <v>IQC SCAP 050225</v>
      </c>
      <c r="D8" s="157"/>
      <c r="E8" s="158"/>
      <c r="F8" s="85">
        <f>Form!C6</f>
        <v>1.502</v>
      </c>
      <c r="G8" s="159">
        <f>Form!F6</f>
        <v>100.07299999999999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1.502</v>
      </c>
      <c r="G9" s="163">
        <f>Form!F7</f>
        <v>100.02800000000001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>
        <f>IF(F8&lt;1, B13/F8,D13/F8)</f>
        <v>4.9933422103861522</v>
      </c>
      <c r="G13" s="106">
        <f>IF(F9&lt;1, B13/F9, D13/F9)</f>
        <v>4.9933422103861522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>
        <f>IF(F8&lt;1, B14/F8, D14/F8)</f>
        <v>0.49933422103861519</v>
      </c>
      <c r="G14" s="106">
        <f>IF(F9&lt;1, B14/F9, D14/F9)</f>
        <v>0.49933422103861519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>
        <f>IF(F8&lt;1, B15/F8, D15/F8)</f>
        <v>9.9866844207723044</v>
      </c>
      <c r="G15" s="106">
        <f>IF(F9&lt;1, B15/F9, D15/F9)</f>
        <v>9.9866844207723044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>
        <f>IF(F8&lt;1, B16/F8, D16/F8)</f>
        <v>0.2996005326231691</v>
      </c>
      <c r="G16" s="141">
        <f>IF(F9&lt;1, B16/F9, D16/F9)</f>
        <v>0.2996005326231691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Form!I25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GH2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 t="str">
        <f>Form!B29</f>
        <v>AMIR / MAISARAH</v>
      </c>
      <c r="B30" s="115"/>
      <c r="C30" s="115"/>
      <c r="D30" s="116">
        <f>Form!B30</f>
        <v>45693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2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963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4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sheetPr codeName="Sheet5"/>
  <dimension ref="A1:H30"/>
  <sheetViews>
    <sheetView view="pageLayout" topLeftCell="A25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Form!B8</f>
        <v>2025020004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89" t="str">
        <f>Form!G8</f>
        <v>KAPSUL LEMBUT</v>
      </c>
      <c r="E3" s="190"/>
      <c r="F3" s="190"/>
      <c r="G3" s="190"/>
      <c r="H3" s="191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36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1.502</v>
      </c>
      <c r="G7" s="159">
        <f>Form!F5</f>
        <v>100.07600000000001</v>
      </c>
      <c r="H7" s="160"/>
    </row>
    <row r="8" spans="1:8" ht="21" customHeight="1" x14ac:dyDescent="0.2">
      <c r="A8" s="155" t="s">
        <v>2</v>
      </c>
      <c r="B8" s="156"/>
      <c r="C8" s="157" t="str">
        <f>Form!B31</f>
        <v>IQC SCAP 050225</v>
      </c>
      <c r="D8" s="157"/>
      <c r="E8" s="158"/>
      <c r="F8" s="85">
        <f>Form!C6</f>
        <v>1.502</v>
      </c>
      <c r="G8" s="159">
        <f>Form!F6</f>
        <v>100.07299999999999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1.502</v>
      </c>
      <c r="G9" s="163">
        <f>Form!F7</f>
        <v>100.02800000000001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>
        <f>IF(F8&lt;1, B13/F8,D13/F8)</f>
        <v>4.9933422103861522</v>
      </c>
      <c r="G13" s="106">
        <f>IF(F9&lt;1, B13/F9, D13/F9)</f>
        <v>4.9933422103861522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>
        <f>IF(F8&lt;1, B14/F8, D14/F8)</f>
        <v>0.49933422103861519</v>
      </c>
      <c r="G14" s="106">
        <f>IF(F9&lt;1, B14/F9, D14/F9)</f>
        <v>0.49933422103861519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>
        <f>IF(F8&lt;1, B15/F8, D15/F8)</f>
        <v>9.9866844207723044</v>
      </c>
      <c r="G15" s="106">
        <f>IF(F9&lt;1, B15/F9, D15/F9)</f>
        <v>9.9866844207723044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>
        <f>IF(F8&lt;1, B16/F8, D16/F8)</f>
        <v>0.2996005326231691</v>
      </c>
      <c r="G16" s="141">
        <f>IF(F9&lt;1, B16/F9, D16/F9)</f>
        <v>0.2996005326231691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Form!I8</f>
        <v>NA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12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12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12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12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GH2</v>
      </c>
      <c r="F23" s="136"/>
      <c r="G23" s="1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 t="str">
        <f>Form!B29</f>
        <v>AMIR / MAISARAH</v>
      </c>
      <c r="B30" s="115"/>
      <c r="C30" s="115"/>
      <c r="D30" s="116">
        <f>Form!B30</f>
        <v>45693</v>
      </c>
      <c r="E30" s="117"/>
      <c r="F30" s="1"/>
      <c r="G30" s="118"/>
      <c r="H30" s="119"/>
    </row>
  </sheetData>
  <mergeCells count="61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5:D5"/>
    <mergeCell ref="A8:B8"/>
    <mergeCell ref="C8:E8"/>
    <mergeCell ref="G8:H8"/>
    <mergeCell ref="A9:B9"/>
    <mergeCell ref="C9:E9"/>
    <mergeCell ref="G9:H9"/>
    <mergeCell ref="G14:H14"/>
    <mergeCell ref="G15:H15"/>
    <mergeCell ref="G16:H16"/>
    <mergeCell ref="B14:C14"/>
    <mergeCell ref="D14:E14"/>
    <mergeCell ref="B15:C15"/>
    <mergeCell ref="D15:E15"/>
    <mergeCell ref="B16:C16"/>
    <mergeCell ref="D16:E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  <mergeCell ref="A10:H10"/>
    <mergeCell ref="B11:C12"/>
    <mergeCell ref="D11:E12"/>
    <mergeCell ref="B13:C13"/>
    <mergeCell ref="D13:E13"/>
    <mergeCell ref="A11:A12"/>
    <mergeCell ref="F11:H11"/>
    <mergeCell ref="G12:H12"/>
    <mergeCell ref="G13:H13"/>
  </mergeCells>
  <conditionalFormatting sqref="E23:F23">
    <cfRule type="expression" dxfId="19" priority="1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Check Box 4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5" name="Check Box 5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6" name="Check Box 6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7" name="Check Box 8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8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9" name="Check Box 10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0" name="Check Box 11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1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1A83-A091-480A-9C04-41A499EDDCD2}">
  <sheetPr codeName="Sheet23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Form!B26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Form!G26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1.502</v>
      </c>
      <c r="G7" s="159">
        <f>Form!F5</f>
        <v>100.07600000000001</v>
      </c>
      <c r="H7" s="160"/>
    </row>
    <row r="8" spans="1:8" ht="21" customHeight="1" x14ac:dyDescent="0.2">
      <c r="A8" s="155" t="s">
        <v>2</v>
      </c>
      <c r="B8" s="156"/>
      <c r="C8" s="157" t="str">
        <f>Form!B31</f>
        <v>IQC SCAP 050225</v>
      </c>
      <c r="D8" s="157"/>
      <c r="E8" s="158"/>
      <c r="F8" s="85">
        <f>Form!C6</f>
        <v>1.502</v>
      </c>
      <c r="G8" s="159">
        <f>Form!F6</f>
        <v>100.07299999999999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1.502</v>
      </c>
      <c r="G9" s="163">
        <f>Form!F7</f>
        <v>100.02800000000001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>
        <f>IF(F8&lt;1, B13/F8,D13/F8)</f>
        <v>4.9933422103861522</v>
      </c>
      <c r="G13" s="106">
        <f>IF(F9&lt;1, B13/F9, D13/F9)</f>
        <v>4.9933422103861522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>
        <f>IF(F8&lt;1, B14/F8, D14/F8)</f>
        <v>0.49933422103861519</v>
      </c>
      <c r="G14" s="106">
        <f>IF(F9&lt;1, B14/F9, D14/F9)</f>
        <v>0.49933422103861519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>
        <f>IF(F8&lt;1, B15/F8, D15/F8)</f>
        <v>9.9866844207723044</v>
      </c>
      <c r="G15" s="106">
        <f>IF(F9&lt;1, B15/F9, D15/F9)</f>
        <v>9.9866844207723044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>
        <f>IF(F8&lt;1, B16/F8, D16/F8)</f>
        <v>0.2996005326231691</v>
      </c>
      <c r="G16" s="141">
        <f>IF(F9&lt;1, B16/F9, D16/F9)</f>
        <v>0.2996005326231691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Form!I26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GH2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 t="str">
        <f>Form!B29</f>
        <v>AMIR / MAISARAH</v>
      </c>
      <c r="B30" s="115"/>
      <c r="C30" s="115"/>
      <c r="D30" s="116">
        <f>Form!B30</f>
        <v>45693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065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72F5-0D68-4D82-B238-6C52BFDAE035}">
  <sheetPr codeName="Sheet24"/>
  <dimension ref="A1:H30"/>
  <sheetViews>
    <sheetView view="pageLayout" topLeftCell="A7" zoomScaleNormal="100" zoomScaleSheetLayoutView="100" workbookViewId="0">
      <selection activeCell="G19" sqref="G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Form!B27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Form!G27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1.502</v>
      </c>
      <c r="G7" s="159">
        <f>Form!F5</f>
        <v>100.07600000000001</v>
      </c>
      <c r="H7" s="160"/>
    </row>
    <row r="8" spans="1:8" ht="21" customHeight="1" x14ac:dyDescent="0.2">
      <c r="A8" s="155" t="s">
        <v>2</v>
      </c>
      <c r="B8" s="156"/>
      <c r="C8" s="157" t="str">
        <f>Form!B31</f>
        <v>IQC SCAP 050225</v>
      </c>
      <c r="D8" s="157"/>
      <c r="E8" s="158"/>
      <c r="F8" s="85">
        <f>Form!C6</f>
        <v>1.502</v>
      </c>
      <c r="G8" s="159">
        <f>Form!F6</f>
        <v>100.07299999999999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1.502</v>
      </c>
      <c r="G9" s="163">
        <f>Form!F7</f>
        <v>100.02800000000001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 t="s">
        <v>89</v>
      </c>
      <c r="C13" s="96"/>
      <c r="D13" s="97">
        <v>7.5</v>
      </c>
      <c r="E13" s="98"/>
      <c r="F13" s="69">
        <f>IF(F8&lt;1, B13/F8,D13/F8)</f>
        <v>4.9933422103861522</v>
      </c>
      <c r="G13" s="106">
        <f>IF(F9&lt;1, B13/F9, D13/F9)</f>
        <v>4.9933422103861522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>
        <f>IF(F8&lt;1, B14/F8, D14/F8)</f>
        <v>0.49933422103861519</v>
      </c>
      <c r="G14" s="106">
        <f>IF(F9&lt;1, B14/F9, D14/F9)</f>
        <v>0.49933422103861519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>
        <f>IF(F8&lt;1, B15/F8, D15/F8)</f>
        <v>9.9866844207723044</v>
      </c>
      <c r="G15" s="106">
        <f>IF(F9&lt;1, B15/F9, D15/F9)</f>
        <v>9.9866844207723044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>
        <f>IF(F8&lt;1, B16/F8, D16/F8)</f>
        <v>0.2996005326231691</v>
      </c>
      <c r="G16" s="141">
        <f>IF(F9&lt;1, B16/F9, D16/F9)</f>
        <v>0.2996005326231691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Form!I27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GH2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 t="str">
        <f>Form!B29</f>
        <v>AMIR / MAISARAH</v>
      </c>
      <c r="B30" s="115"/>
      <c r="C30" s="115"/>
      <c r="D30" s="116">
        <f>Form!B30</f>
        <v>45693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8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078C-5C96-4466-B1D8-0A767BECB10E}">
  <sheetPr codeName="Sheet6"/>
  <dimension ref="A1:H30"/>
  <sheetViews>
    <sheetView tabSelected="1" view="pageLayout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Form!B9</f>
        <v>2025020005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Form!G9</f>
        <v>KAPSUL LEMBUT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68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1.502</v>
      </c>
      <c r="G7" s="159">
        <f>Form!F5</f>
        <v>100.07600000000001</v>
      </c>
      <c r="H7" s="160"/>
    </row>
    <row r="8" spans="1:8" ht="21" customHeight="1" x14ac:dyDescent="0.2">
      <c r="A8" s="155" t="s">
        <v>2</v>
      </c>
      <c r="B8" s="156"/>
      <c r="C8" s="157" t="str">
        <f>Form!B31</f>
        <v>IQC SCAP 050225</v>
      </c>
      <c r="D8" s="157"/>
      <c r="E8" s="158"/>
      <c r="F8" s="85">
        <f>Form!C6</f>
        <v>1.502</v>
      </c>
      <c r="G8" s="159">
        <f>Form!F6</f>
        <v>100.07299999999999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1.502</v>
      </c>
      <c r="G9" s="163">
        <f>Form!F7</f>
        <v>100.02800000000001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>
        <f>IF(F8&lt;1, B13/F8,D13/F8)</f>
        <v>4.9933422103861522</v>
      </c>
      <c r="G13" s="106">
        <f>IF(F9&lt;1, B13/F9, D13/F9)</f>
        <v>4.9933422103861522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>
        <f>IF(F8&lt;1, B14/F8, D14/F8)</f>
        <v>0.49933422103861519</v>
      </c>
      <c r="G14" s="106">
        <f>IF(F9&lt;1, B14/F9, D14/F9)</f>
        <v>0.49933422103861519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>
        <f>IF(F8&lt;1, B15/F8, D15/F8)</f>
        <v>9.9866844207723044</v>
      </c>
      <c r="G15" s="106">
        <f>IF(F9&lt;1, B15/F9, D15/F9)</f>
        <v>9.9866844207723044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>
        <f>IF(F8&lt;1, B16/F8, D16/F8)</f>
        <v>0.2996005326231691</v>
      </c>
      <c r="G16" s="141">
        <f>IF(F9&lt;1, B16/F9, D16/F9)</f>
        <v>0.2996005326231691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Form!I9</f>
        <v>NA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66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66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66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66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GH2</v>
      </c>
      <c r="F23" s="136"/>
      <c r="G23" s="67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 t="str">
        <f>Form!B29</f>
        <v>AMIR / MAISARAH</v>
      </c>
      <c r="B30" s="115"/>
      <c r="C30" s="115"/>
      <c r="D30" s="116">
        <f>Form!B30</f>
        <v>45693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8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E78E-3589-4A4E-8AFF-0A11121E3648}">
  <sheetPr codeName="Sheet7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Form!B10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Form!G10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1.502</v>
      </c>
      <c r="G7" s="159">
        <f>Form!F5</f>
        <v>100.07600000000001</v>
      </c>
      <c r="H7" s="160"/>
    </row>
    <row r="8" spans="1:8" ht="21" customHeight="1" x14ac:dyDescent="0.2">
      <c r="A8" s="155" t="s">
        <v>2</v>
      </c>
      <c r="B8" s="156"/>
      <c r="C8" s="157" t="str">
        <f>Form!B31</f>
        <v>IQC SCAP 050225</v>
      </c>
      <c r="D8" s="157"/>
      <c r="E8" s="158"/>
      <c r="F8" s="85">
        <f>Form!C6</f>
        <v>1.502</v>
      </c>
      <c r="G8" s="159">
        <f>Form!F6</f>
        <v>100.07299999999999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1.502</v>
      </c>
      <c r="G9" s="163">
        <f>Form!F7</f>
        <v>100.02800000000001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>
        <f>IF(F8&lt;1, B13/F8,D13/F8)</f>
        <v>4.9933422103861522</v>
      </c>
      <c r="G13" s="106">
        <f>IF(F9&lt;1, B13/F9, D13/F9)</f>
        <v>4.9933422103861522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>
        <f>IF(F8&lt;1, B14/F8, D14/F8)</f>
        <v>0.49933422103861519</v>
      </c>
      <c r="G14" s="106">
        <f>IF(F9&lt;1, B14/F9, D14/F9)</f>
        <v>0.49933422103861519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>
        <f>IF(F8&lt;1, B15/F8, D15/F8)</f>
        <v>9.9866844207723044</v>
      </c>
      <c r="G15" s="106">
        <f>IF(F9&lt;1, B15/F9, D15/F9)</f>
        <v>9.9866844207723044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>
        <f>IF(F8&lt;1, B16/F8, D16/F8)</f>
        <v>0.2996005326231691</v>
      </c>
      <c r="G16" s="141">
        <f>IF(F9&lt;1, B16/F9, D16/F9)</f>
        <v>0.2996005326231691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Form!I10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GH2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 t="str">
        <f>Form!B29</f>
        <v>AMIR / MAISARAH</v>
      </c>
      <c r="B30" s="115"/>
      <c r="C30" s="115"/>
      <c r="D30" s="116">
        <f>Form!B30</f>
        <v>45693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7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73B8-0BB8-4364-98D8-9A4A2A74072A}">
  <sheetPr codeName="Sheet8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Form!B11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Form!G11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1.502</v>
      </c>
      <c r="G7" s="159">
        <f>Form!F5</f>
        <v>100.07600000000001</v>
      </c>
      <c r="H7" s="160"/>
    </row>
    <row r="8" spans="1:8" ht="21" customHeight="1" x14ac:dyDescent="0.2">
      <c r="A8" s="155" t="s">
        <v>2</v>
      </c>
      <c r="B8" s="156"/>
      <c r="C8" s="157" t="str">
        <f>Form!B31</f>
        <v>IQC SCAP 050225</v>
      </c>
      <c r="D8" s="157"/>
      <c r="E8" s="158"/>
      <c r="F8" s="85">
        <f>Form!C6</f>
        <v>1.502</v>
      </c>
      <c r="G8" s="159">
        <f>Form!F6</f>
        <v>100.07299999999999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1.502</v>
      </c>
      <c r="G9" s="163">
        <f>Form!F7</f>
        <v>100.02800000000001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>
        <f>IF(F8&lt;1, B13/F8,D13/F8)</f>
        <v>4.9933422103861522</v>
      </c>
      <c r="G13" s="106">
        <f>IF(F9&lt;1, B13/F9, D13/F9)</f>
        <v>4.9933422103861522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>
        <f>IF(F8&lt;1, B14/F8, D14/F8)</f>
        <v>0.49933422103861519</v>
      </c>
      <c r="G14" s="106">
        <f>IF(F9&lt;1, B14/F9, D14/F9)</f>
        <v>0.49933422103861519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>
        <f>IF(F8&lt;1, B15/F8, D15/F8)</f>
        <v>9.9866844207723044</v>
      </c>
      <c r="G15" s="106">
        <f>IF(F9&lt;1, B15/F9, D15/F9)</f>
        <v>9.9866844207723044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>
        <f>IF(F8&lt;1, B16/F8, D16/F8)</f>
        <v>0.2996005326231691</v>
      </c>
      <c r="G16" s="141">
        <f>IF(F9&lt;1, B16/F9, D16/F9)</f>
        <v>0.2996005326231691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Form!I11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GH2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 t="str">
        <f>Form!B29</f>
        <v>AMIR / MAISARAH</v>
      </c>
      <c r="B30" s="115"/>
      <c r="C30" s="115"/>
      <c r="D30" s="116">
        <f>Form!B30</f>
        <v>45693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6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29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E8E6-2AEE-4D33-A5DE-4A503FED727B}">
  <sheetPr codeName="Sheet9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Form!B12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Form!G12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1.502</v>
      </c>
      <c r="G7" s="159">
        <f>Form!F5</f>
        <v>100.07600000000001</v>
      </c>
      <c r="H7" s="160"/>
    </row>
    <row r="8" spans="1:8" ht="21" customHeight="1" x14ac:dyDescent="0.2">
      <c r="A8" s="155" t="s">
        <v>2</v>
      </c>
      <c r="B8" s="156"/>
      <c r="C8" s="157" t="str">
        <f>Form!B31</f>
        <v>IQC SCAP 050225</v>
      </c>
      <c r="D8" s="157"/>
      <c r="E8" s="158"/>
      <c r="F8" s="85">
        <f>Form!C6</f>
        <v>1.502</v>
      </c>
      <c r="G8" s="159">
        <f>Form!F6</f>
        <v>100.07299999999999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1.502</v>
      </c>
      <c r="G9" s="163">
        <f>Form!F7</f>
        <v>100.02800000000001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>
        <f>IF(F8&lt;1, B13/F8,D13/F8)</f>
        <v>4.9933422103861522</v>
      </c>
      <c r="G13" s="106">
        <f>IF(F9&lt;1, B13/F9, D13/F9)</f>
        <v>4.9933422103861522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>
        <f>IF(F8&lt;1, B14/F8, D14/F8)</f>
        <v>0.49933422103861519</v>
      </c>
      <c r="G14" s="106">
        <f>IF(F9&lt;1, B14/F9, D14/F9)</f>
        <v>0.49933422103861519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>
        <f>IF(F8&lt;1, B15/F8, D15/F8)</f>
        <v>9.9866844207723044</v>
      </c>
      <c r="G15" s="106">
        <f>IF(F9&lt;1, B15/F9, D15/F9)</f>
        <v>9.9866844207723044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>
        <f>IF(F8&lt;1, B16/F8, D16/F8)</f>
        <v>0.2996005326231691</v>
      </c>
      <c r="G16" s="141">
        <f>IF(F9&lt;1, B16/F9, D16/F9)</f>
        <v>0.2996005326231691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Form!I12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GH2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 t="str">
        <f>Form!B29</f>
        <v>AMIR / MAISARAH</v>
      </c>
      <c r="B30" s="115"/>
      <c r="C30" s="115"/>
      <c r="D30" s="116">
        <f>Form!B30</f>
        <v>45693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5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632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F334B-58F2-43E4-81A7-610259E1AF81}">
  <sheetPr codeName="Sheet10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Form!B13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Form!G13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1.502</v>
      </c>
      <c r="G7" s="159">
        <f>Form!F5</f>
        <v>100.07600000000001</v>
      </c>
      <c r="H7" s="160"/>
    </row>
    <row r="8" spans="1:8" ht="21" customHeight="1" x14ac:dyDescent="0.2">
      <c r="A8" s="155" t="s">
        <v>2</v>
      </c>
      <c r="B8" s="156"/>
      <c r="C8" s="157" t="str">
        <f>Form!B31</f>
        <v>IQC SCAP 050225</v>
      </c>
      <c r="D8" s="157"/>
      <c r="E8" s="158"/>
      <c r="F8" s="85">
        <f>Form!C6</f>
        <v>1.502</v>
      </c>
      <c r="G8" s="159">
        <f>Form!F6</f>
        <v>100.07299999999999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1.502</v>
      </c>
      <c r="G9" s="163">
        <f>Form!F7</f>
        <v>100.02800000000001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>
        <f>IF(F8&lt;1, B13/F8,D13/F8)</f>
        <v>4.9933422103861522</v>
      </c>
      <c r="G13" s="106">
        <f>IF(F9&lt;1, B13/F9, D13/F9)</f>
        <v>4.9933422103861522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>
        <f>IF(F8&lt;1, B14/F8, D14/F8)</f>
        <v>0.49933422103861519</v>
      </c>
      <c r="G14" s="106">
        <f>IF(F9&lt;1, B14/F9, D14/F9)</f>
        <v>0.49933422103861519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>
        <f>IF(F8&lt;1, B15/F8, D15/F8)</f>
        <v>9.9866844207723044</v>
      </c>
      <c r="G15" s="106">
        <f>IF(F9&lt;1, B15/F9, D15/F9)</f>
        <v>9.9866844207723044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>
        <f>IF(F8&lt;1, B16/F8, D16/F8)</f>
        <v>0.2996005326231691</v>
      </c>
      <c r="G16" s="141">
        <f>IF(F9&lt;1, B16/F9, D16/F9)</f>
        <v>0.2996005326231691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Form!I13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GH2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 t="str">
        <f>Form!B29</f>
        <v>AMIR / MAISARAH</v>
      </c>
      <c r="B30" s="115"/>
      <c r="C30" s="115"/>
      <c r="D30" s="116">
        <f>Form!B30</f>
        <v>45693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4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734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9197-3B2E-490B-9541-88370D9251C0}">
  <sheetPr codeName="Sheet11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Form!B14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Form!G14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1.502</v>
      </c>
      <c r="G7" s="159">
        <f>Form!F5</f>
        <v>100.07600000000001</v>
      </c>
      <c r="H7" s="160"/>
    </row>
    <row r="8" spans="1:8" ht="21" customHeight="1" x14ac:dyDescent="0.2">
      <c r="A8" s="155" t="s">
        <v>2</v>
      </c>
      <c r="B8" s="156"/>
      <c r="C8" s="157" t="str">
        <f>Form!B31</f>
        <v>IQC SCAP 050225</v>
      </c>
      <c r="D8" s="157"/>
      <c r="E8" s="158"/>
      <c r="F8" s="85">
        <f>Form!C6</f>
        <v>1.502</v>
      </c>
      <c r="G8" s="159">
        <f>Form!F6</f>
        <v>100.07299999999999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1.502</v>
      </c>
      <c r="G9" s="163">
        <f>Form!F7</f>
        <v>100.02800000000001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>
        <f>IF(F8&lt;1, B13/F8,D13/F8)</f>
        <v>4.9933422103861522</v>
      </c>
      <c r="G13" s="106">
        <f>IF(F9&lt;1, B13/F9, D13/F9)</f>
        <v>4.9933422103861522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>
        <f>IF(F8&lt;1, B14/F8, D14/F8)</f>
        <v>0.49933422103861519</v>
      </c>
      <c r="G14" s="106">
        <f>IF(F9&lt;1, B14/F9, D14/F9)</f>
        <v>0.49933422103861519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>
        <f>IF(F8&lt;1, B15/F8, D15/F8)</f>
        <v>9.9866844207723044</v>
      </c>
      <c r="G15" s="106">
        <f>IF(F9&lt;1, B15/F9, D15/F9)</f>
        <v>9.9866844207723044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>
        <f>IF(F8&lt;1, B16/F8, D16/F8)</f>
        <v>0.2996005326231691</v>
      </c>
      <c r="G16" s="141">
        <f>IF(F9&lt;1, B16/F9, D16/F9)</f>
        <v>0.2996005326231691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Form!I14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GH2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 t="str">
        <f>Form!B29</f>
        <v>AMIR / MAISARAH</v>
      </c>
      <c r="B30" s="115"/>
      <c r="C30" s="115"/>
      <c r="D30" s="116">
        <f>Form!B30</f>
        <v>45693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3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836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0641-AA57-4337-A30C-D95AA6EBBDD8}">
  <sheetPr codeName="Sheet12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Form!B15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Form!G15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1.502</v>
      </c>
      <c r="G7" s="159">
        <f>Form!F5</f>
        <v>100.07600000000001</v>
      </c>
      <c r="H7" s="160"/>
    </row>
    <row r="8" spans="1:8" ht="21" customHeight="1" x14ac:dyDescent="0.2">
      <c r="A8" s="155" t="s">
        <v>2</v>
      </c>
      <c r="B8" s="156"/>
      <c r="C8" s="157" t="str">
        <f>Form!B31</f>
        <v>IQC SCAP 050225</v>
      </c>
      <c r="D8" s="157"/>
      <c r="E8" s="158"/>
      <c r="F8" s="85">
        <f>Form!C6</f>
        <v>1.502</v>
      </c>
      <c r="G8" s="159">
        <f>Form!F6</f>
        <v>100.07299999999999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1.502</v>
      </c>
      <c r="G9" s="163">
        <f>Form!F7</f>
        <v>100.02800000000001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>
        <f>IF(F8&lt;1, B13/F8,D13/F8)</f>
        <v>4.9933422103861522</v>
      </c>
      <c r="G13" s="106">
        <f>IF(F9&lt;1, B13/F9, D13/F9)</f>
        <v>4.9933422103861522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>
        <f>IF(F8&lt;1, B14/F8, D14/F8)</f>
        <v>0.49933422103861519</v>
      </c>
      <c r="G14" s="106">
        <f>IF(F9&lt;1, B14/F9, D14/F9)</f>
        <v>0.49933422103861519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>
        <f>IF(F8&lt;1, B15/F8, D15/F8)</f>
        <v>9.9866844207723044</v>
      </c>
      <c r="G15" s="106">
        <f>IF(F9&lt;1, B15/F9, D15/F9)</f>
        <v>9.9866844207723044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>
        <f>IF(F8&lt;1, B16/F8, D16/F8)</f>
        <v>0.2996005326231691</v>
      </c>
      <c r="G16" s="141">
        <f>IF(F9&lt;1, B16/F9, D16/F9)</f>
        <v>0.2996005326231691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Form!I15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GH2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 t="str">
        <f>Form!B29</f>
        <v>AMIR / MAISARAH</v>
      </c>
      <c r="B30" s="115"/>
      <c r="C30" s="115"/>
      <c r="D30" s="116">
        <f>Form!B30</f>
        <v>45693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2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939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40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Form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</vt:lpstr>
      <vt:lpstr>SAMPEL 15</vt:lpstr>
      <vt:lpstr>SAMPEL 16</vt:lpstr>
      <vt:lpstr>SAMPEL 17</vt:lpstr>
      <vt:lpstr>SAMPEL 18</vt:lpstr>
      <vt:lpstr>SAMPEL 19</vt:lpstr>
      <vt:lpstr>SAMPEL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2025-02-19T23:33:31Z</cp:lastPrinted>
  <dcterms:created xsi:type="dcterms:W3CDTF">2024-04-02T02:54:16Z</dcterms:created>
  <dcterms:modified xsi:type="dcterms:W3CDTF">2025-02-19T23:34:02Z</dcterms:modified>
</cp:coreProperties>
</file>