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9"/>
  <workbookPr/>
  <mc:AlternateContent xmlns:mc="http://schemas.openxmlformats.org/markup-compatibility/2006">
    <mc:Choice Requires="x15">
      <x15ac:absPath xmlns:x15ac="http://schemas.microsoft.com/office/spreadsheetml/2010/11/ac" url="C:\Users\gunasama\Desktop\Borang 2.0\ICPMS - Done\"/>
    </mc:Choice>
  </mc:AlternateContent>
  <xr:revisionPtr revIDLastSave="0" documentId="13_ncr:1_{24B21F4F-985D-4917-88D2-6486F16C425A}" xr6:coauthVersionLast="36" xr6:coauthVersionMax="36" xr10:uidLastSave="{00000000-0000-0000-0000-000000000000}"/>
  <bookViews>
    <workbookView xWindow="0" yWindow="0" windowWidth="15345" windowHeight="4545" activeTab="3" xr2:uid="{00000000-000D-0000-FFFF-FFFF00000000}"/>
  </bookViews>
  <sheets>
    <sheet name="FormTitan" sheetId="4" r:id="rId1"/>
    <sheet name="FormGH" sheetId="5" r:id="rId2"/>
    <sheet name="IQC TITAN" sheetId="1" r:id="rId3"/>
    <sheet name="IQC GH" sheetId="2" r:id="rId4"/>
  </sheets>
  <calcPr calcId="191029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B30" i="5" l="1"/>
  <c r="B29" i="5"/>
  <c r="B23" i="5"/>
  <c r="B22" i="5"/>
  <c r="B23" i="4"/>
  <c r="B22" i="4"/>
  <c r="B30" i="4"/>
  <c r="B29" i="4"/>
  <c r="B16" i="5"/>
  <c r="B15" i="5"/>
  <c r="B16" i="4"/>
  <c r="B15" i="4"/>
  <c r="C26" i="1" l="1"/>
  <c r="G24" i="1" l="1"/>
  <c r="D28" i="2" l="1"/>
  <c r="D26" i="2"/>
  <c r="D22" i="2"/>
  <c r="D20" i="2"/>
  <c r="D16" i="2"/>
  <c r="D14" i="2"/>
  <c r="D10" i="2"/>
  <c r="D8" i="2"/>
  <c r="D28" i="1"/>
  <c r="D26" i="1"/>
  <c r="D22" i="1"/>
  <c r="D20" i="1"/>
  <c r="D16" i="1"/>
  <c r="D14" i="1"/>
  <c r="D10" i="1"/>
  <c r="D8" i="1"/>
  <c r="H30" i="2" l="1"/>
  <c r="E30" i="2"/>
  <c r="C26" i="2"/>
  <c r="C28" i="2" s="1"/>
  <c r="B28" i="2"/>
  <c r="B26" i="2"/>
  <c r="G24" i="2"/>
  <c r="C20" i="2"/>
  <c r="C22" i="2" s="1"/>
  <c r="B22" i="2"/>
  <c r="B20" i="2"/>
  <c r="G18" i="2"/>
  <c r="C14" i="2"/>
  <c r="C16" i="2" s="1"/>
  <c r="B16" i="2"/>
  <c r="B14" i="2"/>
  <c r="G12" i="2"/>
  <c r="C8" i="2"/>
  <c r="C10" i="2" s="1"/>
  <c r="B10" i="2"/>
  <c r="B8" i="2"/>
  <c r="G6" i="2"/>
  <c r="D5" i="2"/>
  <c r="D4" i="2"/>
  <c r="D3" i="2"/>
  <c r="H31" i="1" l="1"/>
  <c r="E31" i="1"/>
  <c r="C28" i="1"/>
  <c r="B28" i="1"/>
  <c r="B26" i="1"/>
  <c r="C20" i="1"/>
  <c r="C22" i="1" s="1"/>
  <c r="B22" i="1"/>
  <c r="B20" i="1"/>
  <c r="G18" i="1"/>
  <c r="C14" i="1"/>
  <c r="C16" i="1" s="1"/>
  <c r="B16" i="1"/>
  <c r="B14" i="1"/>
  <c r="G12" i="1"/>
  <c r="C8" i="1"/>
  <c r="C10" i="1" s="1"/>
  <c r="B10" i="1"/>
  <c r="B8" i="1"/>
  <c r="G6" i="1"/>
  <c r="D5" i="1"/>
  <c r="D4" i="1"/>
  <c r="D3" i="1"/>
  <c r="E8" i="1" l="1"/>
  <c r="E10" i="1"/>
  <c r="E14" i="1"/>
  <c r="E16" i="1"/>
  <c r="E20" i="1"/>
  <c r="E22" i="1"/>
  <c r="E26" i="1"/>
  <c r="E28" i="1"/>
  <c r="I8" i="1" l="1"/>
  <c r="F8" i="1"/>
  <c r="F10" i="1"/>
  <c r="I14" i="1"/>
  <c r="F14" i="1"/>
  <c r="F16" i="1"/>
  <c r="F20" i="1"/>
  <c r="I20" i="1"/>
  <c r="F22" i="1"/>
  <c r="F26" i="1"/>
  <c r="I26" i="1"/>
  <c r="F28" i="1"/>
  <c r="F22" i="2" l="1"/>
  <c r="E22" i="2"/>
  <c r="F20" i="2"/>
  <c r="E20" i="2"/>
  <c r="F28" i="2"/>
  <c r="E28" i="2"/>
  <c r="F26" i="2"/>
  <c r="E26" i="2"/>
  <c r="F16" i="2"/>
  <c r="E16" i="2"/>
  <c r="F14" i="2"/>
  <c r="E14" i="2"/>
  <c r="I20" i="2" l="1"/>
  <c r="I26" i="2"/>
  <c r="I14" i="2"/>
  <c r="F10" i="2"/>
  <c r="E10" i="2"/>
  <c r="F8" i="2"/>
  <c r="E8" i="2"/>
  <c r="I8" i="2" l="1"/>
</calcChain>
</file>

<file path=xl/sharedStrings.xml><?xml version="1.0" encoding="utf-8"?>
<sst xmlns="http://schemas.openxmlformats.org/spreadsheetml/2006/main" count="206" uniqueCount="50">
  <si>
    <t xml:space="preserve">Unit Analisis Tradisional 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</si>
  <si>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</si>
  <si>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</si>
  <si>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</si>
  <si>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</si>
  <si>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</si>
  <si>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</si>
  <si>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</si>
  <si>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</si>
  <si>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</si>
  <si>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</si>
  <si>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</si>
  <si>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</si>
  <si>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</si>
  <si>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</si>
  <si>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</si>
  <si>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</si>
  <si>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</si>
  <si>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</si>
  <si>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</si>
  <si>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</si>
  <si>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</si>
  <si>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</si>
  <si>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</si>
  <si>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</si>
  <si>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</si>
  <si>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</si>
  <si>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</si>
  <si>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</si>
  <si>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</si>
  <si>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</si>
  <si>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</si>
  <si>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t xml:space="preserve">Within Control Limit   </t>
    </r>
    <r>
      <rPr>
        <sz val="14"/>
        <color rgb="FF000000"/>
        <rFont val="Calibri"/>
      </rPr>
      <t>□</t>
    </r>
  </si>
  <si>
    <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</si>
  <si>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t xml:space="preserve">RB (ppb): </t>
  </si>
  <si>
    <t>Fail Analisis</t>
  </si>
  <si>
    <t>Arsenic (As)</t>
  </si>
  <si>
    <t>Sample weight IQC A</t>
  </si>
  <si>
    <t>Sample weight IQC B</t>
  </si>
  <si>
    <t>Cadmium(Cd)</t>
  </si>
  <si>
    <t>Mercury (Hg)</t>
  </si>
  <si>
    <t>Plumbum(Pb)</t>
  </si>
  <si>
    <t>Nama dan Tarikh</t>
  </si>
  <si>
    <t>Nama</t>
  </si>
  <si>
    <t>Tarikh</t>
  </si>
  <si>
    <t>Header</t>
  </si>
  <si>
    <t>IQC POW A (ppb):</t>
  </si>
  <si>
    <t>IQC POW B (ppb):</t>
  </si>
  <si>
    <t>Laporan Internal Quality Control ICPMS</t>
  </si>
  <si>
    <t>120524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</si>
</sst>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[$-14409]dd/mm/yyyy;@"/>
  </numFmts>
  <fonts count="1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sz val="11"/>
      <color theme="1"/>
      <name val="Calibri"/>
      <family val="2"/>
    </font>
    <font>
      <sz val="8"/>
      <color theme="1"/>
      <name val="Calibri"/>
      <family val="2"/>
    </font>
    <font>
      <b/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1" fontId="9" fillId="2" borderId="10" xfId="0" applyNumberFormat="1" applyFont="1" applyFill="1" applyBorder="1" applyAlignment="1">
      <alignment horizontal="left" vertical="top" wrapText="1"/>
    </xf>
    <xf numFmtId="0" fontId="8" fillId="0" borderId="10" xfId="0" applyFont="1" applyBorder="1" applyAlignment="1">
      <alignment wrapText="1"/>
    </xf>
    <xf numFmtId="164" fontId="6" fillId="0" borderId="10" xfId="0" applyNumberFormat="1" applyFont="1" applyBorder="1" applyAlignment="1">
      <alignment wrapText="1"/>
    </xf>
    <xf numFmtId="165" fontId="6" fillId="0" borderId="10" xfId="0" applyNumberFormat="1" applyFont="1" applyBorder="1" applyAlignment="1">
      <alignment wrapText="1"/>
    </xf>
    <xf numFmtId="10" fontId="6" fillId="0" borderId="10" xfId="0" applyNumberFormat="1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65" fontId="8" fillId="0" borderId="0" xfId="0" applyNumberFormat="1" applyFont="1" applyAlignment="1">
      <alignment wrapText="1"/>
    </xf>
    <xf numFmtId="10" fontId="8" fillId="0" borderId="0" xfId="0" applyNumberFormat="1" applyFont="1" applyAlignment="1">
      <alignment wrapText="1"/>
    </xf>
    <xf numFmtId="10" fontId="8" fillId="0" borderId="0" xfId="0" applyNumberFormat="1" applyFont="1" applyAlignment="1"/>
    <xf numFmtId="0" fontId="8" fillId="0" borderId="0" xfId="0" applyFont="1" applyAlignment="1"/>
    <xf numFmtId="165" fontId="6" fillId="0" borderId="10" xfId="0" applyNumberFormat="1" applyFont="1" applyBorder="1" applyAlignment="1">
      <alignment horizontal="left" wrapText="1"/>
    </xf>
    <xf numFmtId="0" fontId="7" fillId="0" borderId="16" xfId="0" applyFont="1" applyBorder="1"/>
    <xf numFmtId="0" fontId="7" fillId="0" borderId="0" xfId="0" applyFont="1" applyBorder="1"/>
    <xf numFmtId="0" fontId="7" fillId="0" borderId="17" xfId="0" applyFont="1" applyBorder="1"/>
    <xf numFmtId="10" fontId="10" fillId="0" borderId="0" xfId="0" applyNumberFormat="1" applyFont="1" applyBorder="1" applyAlignment="1">
      <alignment horizontal="right"/>
    </xf>
    <xf numFmtId="0" fontId="14" fillId="5" borderId="7" xfId="0" applyFont="1" applyFill="1" applyBorder="1" applyAlignment="1">
      <alignment wrapText="1"/>
    </xf>
    <xf numFmtId="0" fontId="8" fillId="5" borderId="7" xfId="0" applyFont="1" applyFill="1" applyBorder="1" applyAlignment="1">
      <alignment wrapText="1"/>
    </xf>
    <xf numFmtId="165" fontId="16" fillId="0" borderId="10" xfId="0" applyNumberFormat="1" applyFont="1" applyBorder="1" applyAlignment="1">
      <alignment wrapText="1"/>
    </xf>
    <xf numFmtId="0" fontId="5" fillId="0" borderId="18" xfId="0" applyFont="1" applyBorder="1" applyAlignment="1"/>
    <xf numFmtId="165" fontId="0" fillId="0" borderId="18" xfId="0" applyNumberFormat="1" applyFont="1" applyBorder="1" applyAlignment="1"/>
    <xf numFmtId="0" fontId="3" fillId="0" borderId="18" xfId="0" applyFont="1" applyBorder="1" applyAlignment="1"/>
    <xf numFmtId="0" fontId="0" fillId="0" borderId="18" xfId="0" applyFont="1" applyFill="1" applyBorder="1" applyAlignment="1"/>
    <xf numFmtId="14" fontId="0" fillId="0" borderId="18" xfId="0" applyNumberFormat="1" applyFont="1" applyBorder="1" applyAlignment="1"/>
    <xf numFmtId="0" fontId="0" fillId="0" borderId="18" xfId="0" applyFont="1" applyBorder="1" applyAlignment="1"/>
    <xf numFmtId="0" fontId="0" fillId="0" borderId="18" xfId="0" applyNumberFormat="1" applyFont="1" applyBorder="1" applyAlignment="1"/>
    <xf numFmtId="166" fontId="0" fillId="0" borderId="18" xfId="0" applyNumberFormat="1" applyFont="1" applyBorder="1" applyAlignment="1"/>
    <xf numFmtId="0" fontId="4" fillId="0" borderId="18" xfId="0" applyFont="1" applyBorder="1" applyAlignment="1"/>
    <xf numFmtId="0" fontId="2" fillId="0" borderId="18" xfId="0" applyNumberFormat="1" applyFont="1" applyBorder="1" applyAlignment="1"/>
    <xf numFmtId="0" fontId="5" fillId="8" borderId="18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  <xf numFmtId="0" fontId="5" fillId="9" borderId="18" xfId="0" applyFont="1" applyFill="1" applyBorder="1" applyAlignment="1">
      <alignment horizontal="center"/>
    </xf>
    <xf numFmtId="0" fontId="5" fillId="10" borderId="18" xfId="0" applyFont="1" applyFill="1" applyBorder="1" applyAlignment="1">
      <alignment horizontal="center"/>
    </xf>
    <xf numFmtId="0" fontId="5" fillId="11" borderId="18" xfId="0" applyFont="1" applyFill="1" applyBorder="1" applyAlignment="1">
      <alignment horizontal="center"/>
    </xf>
    <xf numFmtId="165" fontId="8" fillId="7" borderId="11" xfId="0" applyNumberFormat="1" applyFont="1" applyFill="1" applyBorder="1" applyAlignment="1">
      <alignment horizontal="center" wrapText="1"/>
    </xf>
    <xf numFmtId="165" fontId="8" fillId="7" borderId="13" xfId="0" applyNumberFormat="1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6" fillId="0" borderId="1" xfId="0" applyFont="1" applyBorder="1" applyAlignment="1">
      <alignment horizontal="center" vertical="center" wrapText="1"/>
    </xf>
    <xf numFmtId="165" fontId="8" fillId="0" borderId="2" xfId="0" applyNumberFormat="1" applyFont="1" applyBorder="1" applyAlignment="1">
      <alignment horizontal="center" wrapText="1"/>
    </xf>
    <xf numFmtId="10" fontId="8" fillId="0" borderId="11" xfId="0" applyNumberFormat="1" applyFont="1" applyBorder="1" applyAlignment="1">
      <alignment horizontal="center" vertical="center" wrapText="1"/>
    </xf>
    <xf numFmtId="10" fontId="8" fillId="0" borderId="15" xfId="0" applyNumberFormat="1" applyFont="1" applyBorder="1" applyAlignment="1">
      <alignment horizontal="center" vertical="center" wrapText="1"/>
    </xf>
    <xf numFmtId="10" fontId="8" fillId="0" borderId="13" xfId="0" applyNumberFormat="1" applyFont="1" applyBorder="1" applyAlignment="1">
      <alignment horizontal="center" vertical="center" wrapText="1"/>
    </xf>
    <xf numFmtId="10" fontId="10" fillId="0" borderId="5" xfId="0" applyNumberFormat="1" applyFont="1" applyBorder="1" applyAlignment="1">
      <alignment horizontal="right" wrapText="1"/>
    </xf>
    <xf numFmtId="10" fontId="10" fillId="0" borderId="6" xfId="0" applyNumberFormat="1" applyFont="1" applyBorder="1" applyAlignment="1">
      <alignment horizontal="right" wrapText="1"/>
    </xf>
    <xf numFmtId="0" fontId="6" fillId="0" borderId="11" xfId="0" applyFont="1" applyBorder="1" applyAlignment="1">
      <alignment horizontal="center" wrapText="1"/>
    </xf>
    <xf numFmtId="0" fontId="6" fillId="0" borderId="13" xfId="0" applyFont="1" applyBorder="1" applyAlignment="1">
      <alignment horizontal="center" wrapText="1"/>
    </xf>
    <xf numFmtId="165" fontId="8" fillId="4" borderId="11" xfId="0" applyNumberFormat="1" applyFont="1" applyFill="1" applyBorder="1" applyAlignment="1">
      <alignment horizontal="center" wrapText="1"/>
    </xf>
    <xf numFmtId="165" fontId="8" fillId="4" borderId="13" xfId="0" applyNumberFormat="1" applyFont="1" applyFill="1" applyBorder="1" applyAlignment="1">
      <alignment horizontal="center" wrapText="1"/>
    </xf>
    <xf numFmtId="10" fontId="8" fillId="4" borderId="12" xfId="0" applyNumberFormat="1" applyFont="1" applyFill="1" applyBorder="1" applyAlignment="1">
      <alignment horizontal="center" wrapText="1"/>
    </xf>
    <xf numFmtId="10" fontId="8" fillId="4" borderId="14" xfId="0" applyNumberFormat="1" applyFont="1" applyFill="1" applyBorder="1" applyAlignment="1">
      <alignment horizontal="center" wrapText="1"/>
    </xf>
    <xf numFmtId="10" fontId="10" fillId="0" borderId="2" xfId="0" applyNumberFormat="1" applyFont="1" applyBorder="1" applyAlignment="1">
      <alignment horizontal="right" wrapText="1"/>
    </xf>
    <xf numFmtId="10" fontId="10" fillId="0" borderId="3" xfId="0" applyNumberFormat="1" applyFont="1" applyBorder="1" applyAlignment="1">
      <alignment horizontal="right" wrapText="1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10" fontId="6" fillId="0" borderId="7" xfId="0" applyNumberFormat="1" applyFont="1" applyBorder="1" applyAlignment="1">
      <alignment horizontal="center" vertical="center" wrapText="1"/>
    </xf>
    <xf numFmtId="10" fontId="6" fillId="0" borderId="8" xfId="0" applyNumberFormat="1" applyFont="1" applyBorder="1" applyAlignment="1">
      <alignment horizontal="center" vertical="center" wrapText="1"/>
    </xf>
    <xf numFmtId="10" fontId="6" fillId="0" borderId="9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7" fillId="0" borderId="8" xfId="0" applyFont="1" applyBorder="1"/>
    <xf numFmtId="0" fontId="7" fillId="0" borderId="9" xfId="0" applyFont="1" applyBorder="1"/>
    <xf numFmtId="49" fontId="14" fillId="2" borderId="7" xfId="0" quotePrefix="1" applyNumberFormat="1" applyFont="1" applyFill="1" applyBorder="1" applyAlignment="1">
      <alignment horizontal="center" wrapText="1"/>
    </xf>
    <xf numFmtId="49" fontId="7" fillId="0" borderId="8" xfId="0" applyNumberFormat="1" applyFont="1" applyBorder="1"/>
    <xf numFmtId="49" fontId="7" fillId="0" borderId="9" xfId="0" applyNumberFormat="1" applyFont="1" applyBorder="1"/>
    <xf numFmtId="0" fontId="16" fillId="0" borderId="7" xfId="0" applyFont="1" applyBorder="1" applyAlignment="1">
      <alignment horizontal="center" wrapText="1"/>
    </xf>
    <xf numFmtId="49" fontId="8" fillId="2" borderId="7" xfId="0" applyNumberFormat="1" applyFont="1" applyFill="1" applyBorder="1" applyAlignment="1">
      <alignment horizontal="center" wrapText="1"/>
    </xf>
    <xf numFmtId="10" fontId="15" fillId="0" borderId="2" xfId="0" applyNumberFormat="1" applyFont="1" applyBorder="1" applyAlignment="1">
      <alignment horizontal="right" wrapText="1"/>
    </xf>
    <xf numFmtId="10" fontId="15" fillId="0" borderId="3" xfId="0" applyNumberFormat="1" applyFont="1" applyBorder="1" applyAlignment="1">
      <alignment horizontal="right" wrapText="1"/>
    </xf>
    <xf numFmtId="10" fontId="15" fillId="0" borderId="5" xfId="0" applyNumberFormat="1" applyFont="1" applyBorder="1" applyAlignment="1">
      <alignment horizontal="right" wrapText="1"/>
    </xf>
    <xf numFmtId="10" fontId="15" fillId="0" borderId="6" xfId="0" applyNumberFormat="1" applyFont="1" applyBorder="1" applyAlignment="1">
      <alignment horizontal="right" wrapText="1"/>
    </xf>
    <xf numFmtId="49" fontId="14" fillId="0" borderId="12" xfId="0" applyNumberFormat="1" applyFont="1" applyBorder="1" applyAlignment="1">
      <alignment horizontal="center" wrapText="1"/>
    </xf>
    <xf numFmtId="49" fontId="14" fillId="0" borderId="2" xfId="0" applyNumberFormat="1" applyFont="1" applyBorder="1" applyAlignment="1">
      <alignment horizontal="center" wrapText="1"/>
    </xf>
    <xf numFmtId="49" fontId="14" fillId="0" borderId="14" xfId="0" applyNumberFormat="1" applyFont="1" applyBorder="1" applyAlignment="1">
      <alignment horizontal="center" wrapText="1"/>
    </xf>
    <xf numFmtId="49" fontId="14" fillId="0" borderId="5" xfId="0" applyNumberFormat="1" applyFont="1" applyBorder="1" applyAlignment="1">
      <alignment horizontal="center" wrapText="1"/>
    </xf>
    <xf numFmtId="166" fontId="7" fillId="0" borderId="2" xfId="0" applyNumberFormat="1" applyFont="1" applyBorder="1" applyAlignment="1">
      <alignment horizontal="center"/>
    </xf>
    <xf numFmtId="166" fontId="7" fillId="0" borderId="3" xfId="0" applyNumberFormat="1" applyFont="1" applyBorder="1" applyAlignment="1">
      <alignment horizontal="center"/>
    </xf>
    <xf numFmtId="166" fontId="7" fillId="0" borderId="5" xfId="0" applyNumberFormat="1" applyFont="1" applyBorder="1" applyAlignment="1">
      <alignment horizontal="center"/>
    </xf>
    <xf numFmtId="166" fontId="7" fillId="0" borderId="6" xfId="0" applyNumberFormat="1" applyFont="1" applyBorder="1" applyAlignment="1">
      <alignment horizontal="center"/>
    </xf>
    <xf numFmtId="165" fontId="7" fillId="6" borderId="13" xfId="0" applyNumberFormat="1" applyFont="1" applyFill="1" applyBorder="1"/>
    <xf numFmtId="0" fontId="7" fillId="6" borderId="13" xfId="0" applyFont="1" applyFill="1" applyBorder="1"/>
    <xf numFmtId="0" fontId="7" fillId="0" borderId="15" xfId="0" applyFont="1" applyBorder="1"/>
    <xf numFmtId="0" fontId="7" fillId="0" borderId="13" xfId="0" applyFont="1" applyBorder="1"/>
    <xf numFmtId="0" fontId="7" fillId="0" borderId="6" xfId="0" applyFont="1" applyBorder="1" applyAlignment="1">
      <alignment wrapText="1"/>
    </xf>
    <xf numFmtId="0" fontId="7" fillId="0" borderId="14" xfId="0" applyFont="1" applyBorder="1"/>
    <xf numFmtId="0" fontId="7" fillId="0" borderId="3" xfId="0" applyFont="1" applyBorder="1" applyAlignment="1">
      <alignment wrapText="1"/>
    </xf>
    <xf numFmtId="165" fontId="8" fillId="4" borderId="12" xfId="0" applyNumberFormat="1" applyFont="1" applyFill="1" applyBorder="1" applyAlignment="1">
      <alignment horizontal="center" wrapText="1"/>
    </xf>
    <xf numFmtId="10" fontId="6" fillId="0" borderId="1" xfId="0" applyNumberFormat="1" applyFont="1" applyBorder="1" applyAlignment="1">
      <alignment horizontal="center" vertical="center" wrapText="1"/>
    </xf>
    <xf numFmtId="49" fontId="8" fillId="0" borderId="12" xfId="0" applyNumberFormat="1" applyFont="1" applyBorder="1" applyAlignment="1">
      <alignment horizontal="center" wrapText="1"/>
    </xf>
    <xf numFmtId="49" fontId="8" fillId="0" borderId="2" xfId="0" applyNumberFormat="1" applyFont="1" applyBorder="1" applyAlignment="1">
      <alignment horizontal="center" wrapText="1"/>
    </xf>
    <xf numFmtId="49" fontId="8" fillId="0" borderId="14" xfId="0" applyNumberFormat="1" applyFont="1" applyBorder="1" applyAlignment="1">
      <alignment horizontal="center" wrapText="1"/>
    </xf>
    <xf numFmtId="49" fontId="8" fillId="0" borderId="5" xfId="0" applyNumberFormat="1" applyFont="1" applyBorder="1" applyAlignment="1">
      <alignment horizontal="center" wrapText="1"/>
    </xf>
    <xf numFmtId="166" fontId="7" fillId="0" borderId="2" xfId="0" applyNumberFormat="1" applyFont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166" fontId="7" fillId="0" borderId="5" xfId="0" applyNumberFormat="1" applyFont="1" applyBorder="1" applyAlignment="1">
      <alignment horizontal="center" vertical="center"/>
    </xf>
    <xf numFmtId="166" fontId="7" fillId="0" borderId="6" xfId="0" applyNumberFormat="1" applyFont="1" applyBorder="1" applyAlignment="1">
      <alignment horizontal="center" vertical="center"/>
    </xf>
    <xf numFmtId="49" fontId="1" fillId="0" borderId="18" xfId="0" applyNumberFormat="1" applyFont="1" applyBorder="1" applyAlignment="1"/>
    <xf numFmtId="165" fontId="8" fillId="5" borderId="8" xfId="0" applyNumberFormat="1" applyFont="1" applyFill="1" applyBorder="1" applyAlignment="1">
      <alignment horizontal="center" wrapText="1"/>
    </xf>
    <xf numFmtId="165" fontId="8" fillId="5" borderId="9" xfId="0" applyNumberFormat="1" applyFont="1" applyFill="1" applyBorder="1" applyAlignment="1">
      <alignment horizontal="center" wrapText="1"/>
    </xf>
    <xf numFmtId="165" fontId="14" fillId="5" borderId="8" xfId="0" applyNumberFormat="1" applyFont="1" applyFill="1" applyBorder="1" applyAlignment="1">
      <alignment horizontal="center" wrapText="1"/>
    </xf>
    <xf numFmtId="165" fontId="14" fillId="5" borderId="9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16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36"/>
  <sheetViews>
    <sheetView workbookViewId="0">
      <selection activeCell="D8" sqref="D8"/>
    </sheetView>
  </sheetViews>
  <sheetFormatPr defaultRowHeight="15"/>
  <cols>
    <col min="1" max="1" width="30.42578125" bestFit="1" customWidth="1"/>
    <col min="2" max="2" width="20.28515625" customWidth="1"/>
  </cols>
  <sheetData>
    <row r="2" spans="1:2">
      <c r="A2" s="30" t="s">
        <v>45</v>
      </c>
      <c r="B2" s="30"/>
    </row>
    <row r="3" spans="1:2">
      <c r="A3" s="23" t="s">
        <v>35</v>
      </c>
      <c r="B3" s="103" t="s">
        <v>49</v>
      </c>
    </row>
    <row r="4" spans="1:2">
      <c r="A4" s="25" t="s">
        <v>2</v>
      </c>
      <c r="B4" s="24"/>
    </row>
    <row r="5" spans="1:2">
      <c r="A5" s="25" t="s">
        <v>3</v>
      </c>
      <c r="B5" s="26"/>
    </row>
    <row r="6" spans="1:2">
      <c r="A6" s="31" t="s">
        <v>36</v>
      </c>
      <c r="B6" s="31"/>
    </row>
    <row r="7" spans="1:2">
      <c r="A7" s="20" t="s">
        <v>34</v>
      </c>
      <c r="B7" s="21"/>
    </row>
    <row r="8" spans="1:2">
      <c r="A8" s="20" t="s">
        <v>37</v>
      </c>
      <c r="B8" s="21"/>
    </row>
    <row r="9" spans="1:2">
      <c r="A9" s="20" t="s">
        <v>38</v>
      </c>
      <c r="B9" s="21"/>
    </row>
    <row r="10" spans="1:2">
      <c r="A10" s="20" t="s">
        <v>8</v>
      </c>
      <c r="B10" s="21"/>
    </row>
    <row r="11" spans="1:2">
      <c r="A11" s="22" t="s">
        <v>46</v>
      </c>
      <c r="B11" s="21"/>
    </row>
    <row r="12" spans="1:2">
      <c r="A12" s="22" t="s">
        <v>47</v>
      </c>
      <c r="B12" s="21"/>
    </row>
    <row r="13" spans="1:2">
      <c r="A13" s="32" t="s">
        <v>39</v>
      </c>
      <c r="B13" s="32"/>
    </row>
    <row r="14" spans="1:2">
      <c r="A14" s="20" t="s">
        <v>34</v>
      </c>
      <c r="B14" s="21"/>
    </row>
    <row r="15" spans="1:2">
      <c r="A15" s="20" t="s">
        <v>37</v>
      </c>
      <c r="B15" s="21">
        <f>B8</f>
        <v>0</v>
      </c>
    </row>
    <row r="16" spans="1:2">
      <c r="A16" s="20" t="s">
        <v>38</v>
      </c>
      <c r="B16" s="21">
        <f>B9</f>
        <v>0</v>
      </c>
    </row>
    <row r="17" spans="1:2">
      <c r="A17" s="20" t="s">
        <v>8</v>
      </c>
      <c r="B17" s="21"/>
    </row>
    <row r="18" spans="1:2">
      <c r="A18" s="22" t="s">
        <v>46</v>
      </c>
      <c r="B18" s="21"/>
    </row>
    <row r="19" spans="1:2">
      <c r="A19" s="22" t="s">
        <v>47</v>
      </c>
      <c r="B19" s="21"/>
    </row>
    <row r="20" spans="1:2">
      <c r="A20" s="33" t="s">
        <v>40</v>
      </c>
      <c r="B20" s="33"/>
    </row>
    <row r="21" spans="1:2">
      <c r="A21" s="20" t="s">
        <v>34</v>
      </c>
      <c r="B21" s="21"/>
    </row>
    <row r="22" spans="1:2">
      <c r="A22" s="20" t="s">
        <v>37</v>
      </c>
      <c r="B22" s="21">
        <f>B15</f>
        <v>0</v>
      </c>
    </row>
    <row r="23" spans="1:2">
      <c r="A23" s="20" t="s">
        <v>38</v>
      </c>
      <c r="B23" s="21">
        <f>B16</f>
        <v>0</v>
      </c>
    </row>
    <row r="24" spans="1:2">
      <c r="A24" s="20" t="s">
        <v>8</v>
      </c>
      <c r="B24" s="21"/>
    </row>
    <row r="25" spans="1:2">
      <c r="A25" s="22" t="s">
        <v>46</v>
      </c>
      <c r="B25" s="21"/>
    </row>
    <row r="26" spans="1:2">
      <c r="A26" s="22" t="s">
        <v>47</v>
      </c>
      <c r="B26" s="21"/>
    </row>
    <row r="27" spans="1:2">
      <c r="A27" s="34" t="s">
        <v>41</v>
      </c>
      <c r="B27" s="34"/>
    </row>
    <row r="28" spans="1:2">
      <c r="A28" s="20" t="s">
        <v>34</v>
      </c>
      <c r="B28" s="21"/>
    </row>
    <row r="29" spans="1:2">
      <c r="A29" s="20" t="s">
        <v>37</v>
      </c>
      <c r="B29" s="21">
        <f>B22</f>
        <v>0</v>
      </c>
    </row>
    <row r="30" spans="1:2">
      <c r="A30" s="20" t="s">
        <v>38</v>
      </c>
      <c r="B30" s="21">
        <f>B23</f>
        <v>0</v>
      </c>
    </row>
    <row r="31" spans="1:2">
      <c r="A31" s="20" t="s">
        <v>8</v>
      </c>
      <c r="B31" s="21"/>
    </row>
    <row r="32" spans="1:2">
      <c r="A32" s="22" t="s">
        <v>46</v>
      </c>
      <c r="B32" s="21"/>
    </row>
    <row r="33" spans="1:2">
      <c r="A33" s="22" t="s">
        <v>47</v>
      </c>
      <c r="B33" s="21"/>
    </row>
    <row r="34" spans="1:2">
      <c r="A34" s="30" t="s">
        <v>42</v>
      </c>
      <c r="B34" s="30"/>
    </row>
    <row r="35" spans="1:2">
      <c r="A35" s="20" t="s">
        <v>43</v>
      </c>
      <c r="B35" s="29"/>
    </row>
    <row r="36" spans="1:2">
      <c r="A36" s="20" t="s">
        <v>44</v>
      </c>
      <c r="B36" s="27"/>
    </row>
  </sheetData>
  <mergeCells count="6">
    <mergeCell ref="A34:B34"/>
    <mergeCell ref="A2:B2"/>
    <mergeCell ref="A6:B6"/>
    <mergeCell ref="A13:B13"/>
    <mergeCell ref="A20:B20"/>
    <mergeCell ref="A27:B27"/>
  </mergeCells>
  <conditionalFormatting sqref="B3:B5">
    <cfRule type="expression" dxfId="15" priority="19">
      <formula>LEN(B3)=0</formula>
    </cfRule>
  </conditionalFormatting>
  <conditionalFormatting sqref="B7:B12">
    <cfRule type="expression" dxfId="14" priority="18">
      <formula>LEN(B7)=0</formula>
    </cfRule>
  </conditionalFormatting>
  <conditionalFormatting sqref="B35:B36">
    <cfRule type="expression" dxfId="13" priority="14">
      <formula>LEN(B35)=0</formula>
    </cfRule>
  </conditionalFormatting>
  <conditionalFormatting sqref="B14:B19">
    <cfRule type="expression" dxfId="12" priority="7">
      <formula>LEN(B14)=0</formula>
    </cfRule>
  </conditionalFormatting>
  <conditionalFormatting sqref="B21 B24:B26">
    <cfRule type="expression" dxfId="11" priority="6">
      <formula>LEN(B21)=0</formula>
    </cfRule>
  </conditionalFormatting>
  <conditionalFormatting sqref="B28 B31:B33">
    <cfRule type="expression" dxfId="10" priority="5">
      <formula>LEN(B28)=0</formula>
    </cfRule>
  </conditionalFormatting>
  <conditionalFormatting sqref="B29:B30">
    <cfRule type="expression" dxfId="9" priority="3">
      <formula>LEN(B29)=0</formula>
    </cfRule>
  </conditionalFormatting>
  <conditionalFormatting sqref="B22:B23">
    <cfRule type="expression" dxfId="8" priority="1">
      <formula>LEN(B22)=0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36"/>
  <sheetViews>
    <sheetView topLeftCell="A15" workbookViewId="0">
      <selection activeCell="B28" activeCellId="3" sqref="B7:B12 B14:B19 B21:B26 B28:B33"/>
    </sheetView>
  </sheetViews>
  <sheetFormatPr defaultRowHeight="15"/>
  <cols>
    <col min="1" max="1" width="30.42578125" bestFit="1" customWidth="1"/>
    <col min="2" max="2" width="20.28515625" customWidth="1"/>
  </cols>
  <sheetData>
    <row r="2" spans="1:2">
      <c r="A2" s="30" t="s">
        <v>45</v>
      </c>
      <c r="B2" s="30"/>
    </row>
    <row r="3" spans="1:2">
      <c r="A3" s="23" t="s">
        <v>35</v>
      </c>
      <c r="B3" s="103" t="s">
        <v>49</v>
      </c>
    </row>
    <row r="4" spans="1:2">
      <c r="A4" s="25" t="s">
        <v>2</v>
      </c>
      <c r="B4" s="24"/>
    </row>
    <row r="5" spans="1:2">
      <c r="A5" s="25" t="s">
        <v>3</v>
      </c>
      <c r="B5" s="26"/>
    </row>
    <row r="6" spans="1:2">
      <c r="A6" s="31" t="s">
        <v>36</v>
      </c>
      <c r="B6" s="31"/>
    </row>
    <row r="7" spans="1:2">
      <c r="A7" s="20" t="s">
        <v>34</v>
      </c>
      <c r="B7" s="21"/>
    </row>
    <row r="8" spans="1:2">
      <c r="A8" s="20" t="s">
        <v>37</v>
      </c>
      <c r="B8" s="21"/>
    </row>
    <row r="9" spans="1:2">
      <c r="A9" s="20" t="s">
        <v>38</v>
      </c>
      <c r="B9" s="21"/>
    </row>
    <row r="10" spans="1:2">
      <c r="A10" s="20" t="s">
        <v>8</v>
      </c>
      <c r="B10" s="21"/>
    </row>
    <row r="11" spans="1:2">
      <c r="A11" s="22" t="s">
        <v>46</v>
      </c>
      <c r="B11" s="21"/>
    </row>
    <row r="12" spans="1:2">
      <c r="A12" s="22" t="s">
        <v>47</v>
      </c>
      <c r="B12" s="21"/>
    </row>
    <row r="13" spans="1:2">
      <c r="A13" s="32" t="s">
        <v>39</v>
      </c>
      <c r="B13" s="32"/>
    </row>
    <row r="14" spans="1:2">
      <c r="A14" s="20" t="s">
        <v>34</v>
      </c>
      <c r="B14" s="21"/>
    </row>
    <row r="15" spans="1:2">
      <c r="A15" s="20" t="s">
        <v>37</v>
      </c>
      <c r="B15" s="21">
        <f>B8</f>
        <v>0</v>
      </c>
    </row>
    <row r="16" spans="1:2">
      <c r="A16" s="20" t="s">
        <v>38</v>
      </c>
      <c r="B16" s="21">
        <f>B9</f>
        <v>0</v>
      </c>
    </row>
    <row r="17" spans="1:2">
      <c r="A17" s="20" t="s">
        <v>8</v>
      </c>
      <c r="B17" s="21"/>
    </row>
    <row r="18" spans="1:2">
      <c r="A18" s="22" t="s">
        <v>46</v>
      </c>
      <c r="B18" s="21"/>
    </row>
    <row r="19" spans="1:2">
      <c r="A19" s="22" t="s">
        <v>47</v>
      </c>
      <c r="B19" s="21"/>
    </row>
    <row r="20" spans="1:2">
      <c r="A20" s="33" t="s">
        <v>40</v>
      </c>
      <c r="B20" s="33"/>
    </row>
    <row r="21" spans="1:2">
      <c r="A21" s="20" t="s">
        <v>34</v>
      </c>
      <c r="B21" s="21"/>
    </row>
    <row r="22" spans="1:2">
      <c r="A22" s="20" t="s">
        <v>37</v>
      </c>
      <c r="B22" s="21">
        <f>B15</f>
        <v>0</v>
      </c>
    </row>
    <row r="23" spans="1:2">
      <c r="A23" s="20" t="s">
        <v>38</v>
      </c>
      <c r="B23" s="21">
        <f>B16</f>
        <v>0</v>
      </c>
    </row>
    <row r="24" spans="1:2">
      <c r="A24" s="20" t="s">
        <v>8</v>
      </c>
      <c r="B24" s="21"/>
    </row>
    <row r="25" spans="1:2">
      <c r="A25" s="22" t="s">
        <v>46</v>
      </c>
      <c r="B25" s="21"/>
    </row>
    <row r="26" spans="1:2">
      <c r="A26" s="22" t="s">
        <v>47</v>
      </c>
      <c r="B26" s="21"/>
    </row>
    <row r="27" spans="1:2">
      <c r="A27" s="34" t="s">
        <v>41</v>
      </c>
      <c r="B27" s="34"/>
    </row>
    <row r="28" spans="1:2">
      <c r="A28" s="20" t="s">
        <v>34</v>
      </c>
      <c r="B28" s="21"/>
    </row>
    <row r="29" spans="1:2">
      <c r="A29" s="20" t="s">
        <v>37</v>
      </c>
      <c r="B29" s="21">
        <f>B22</f>
        <v>0</v>
      </c>
    </row>
    <row r="30" spans="1:2">
      <c r="A30" s="20" t="s">
        <v>38</v>
      </c>
      <c r="B30" s="21">
        <f>B23</f>
        <v>0</v>
      </c>
    </row>
    <row r="31" spans="1:2">
      <c r="A31" s="20" t="s">
        <v>8</v>
      </c>
      <c r="B31" s="21"/>
    </row>
    <row r="32" spans="1:2">
      <c r="A32" s="22" t="s">
        <v>46</v>
      </c>
      <c r="B32" s="21"/>
    </row>
    <row r="33" spans="1:2">
      <c r="A33" s="22" t="s">
        <v>47</v>
      </c>
      <c r="B33" s="21"/>
    </row>
    <row r="34" spans="1:2">
      <c r="A34" s="30" t="s">
        <v>42</v>
      </c>
      <c r="B34" s="30"/>
    </row>
    <row r="35" spans="1:2">
      <c r="A35" s="20" t="s">
        <v>43</v>
      </c>
      <c r="B35" s="28"/>
    </row>
    <row r="36" spans="1:2">
      <c r="A36" s="20" t="s">
        <v>44</v>
      </c>
      <c r="B36" s="27"/>
    </row>
  </sheetData>
  <mergeCells count="6">
    <mergeCell ref="A34:B34"/>
    <mergeCell ref="A2:B2"/>
    <mergeCell ref="A6:B6"/>
    <mergeCell ref="A13:B13"/>
    <mergeCell ref="A20:B20"/>
    <mergeCell ref="A27:B27"/>
  </mergeCells>
  <conditionalFormatting sqref="B35:B36">
    <cfRule type="expression" dxfId="7" priority="12">
      <formula>LEN(B35)=0</formula>
    </cfRule>
  </conditionalFormatting>
  <conditionalFormatting sqref="B3:B5">
    <cfRule type="expression" dxfId="6" priority="7">
      <formula>LEN(B3)=0</formula>
    </cfRule>
  </conditionalFormatting>
  <conditionalFormatting sqref="B7:B12">
    <cfRule type="expression" dxfId="5" priority="6">
      <formula>LEN(B7)=0</formula>
    </cfRule>
  </conditionalFormatting>
  <conditionalFormatting sqref="B14:B19">
    <cfRule type="expression" dxfId="4" priority="5">
      <formula>LEN(B14)=0</formula>
    </cfRule>
  </conditionalFormatting>
  <conditionalFormatting sqref="B21 B24:B26">
    <cfRule type="expression" dxfId="3" priority="4">
      <formula>LEN(B21)=0</formula>
    </cfRule>
  </conditionalFormatting>
  <conditionalFormatting sqref="B28 B31:B33">
    <cfRule type="expression" dxfId="2" priority="3">
      <formula>LEN(B28)=0</formula>
    </cfRule>
  </conditionalFormatting>
  <conditionalFormatting sqref="B22:B23">
    <cfRule type="expression" dxfId="1" priority="2">
      <formula>LEN(B22)=0</formula>
    </cfRule>
  </conditionalFormatting>
  <conditionalFormatting sqref="B29:B30">
    <cfRule type="expression" dxfId="0" priority="1">
      <formula>LEN(B29)=0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6"/>
  <sheetViews>
    <sheetView view="pageLayout" topLeftCell="A13" zoomScaleNormal="100" workbookViewId="0">
      <selection activeCell="G24" sqref="G24:H24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8.5703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64" t="s">
        <v>0</v>
      </c>
      <c r="B1" s="38"/>
      <c r="C1" s="38"/>
      <c r="D1" s="38"/>
      <c r="E1" s="38"/>
      <c r="F1" s="38"/>
      <c r="G1" s="38"/>
      <c r="H1" s="38"/>
      <c r="I1" s="39"/>
    </row>
    <row r="2" spans="1:9">
      <c r="A2" s="65" t="s">
        <v>48</v>
      </c>
      <c r="B2" s="41"/>
      <c r="C2" s="41"/>
      <c r="D2" s="41"/>
      <c r="E2" s="41"/>
      <c r="F2" s="41"/>
      <c r="G2" s="41"/>
      <c r="H2" s="41"/>
      <c r="I2" s="42"/>
    </row>
    <row r="3" spans="1:9">
      <c r="A3" s="66" t="s">
        <v>1</v>
      </c>
      <c r="B3" s="67"/>
      <c r="C3" s="68"/>
      <c r="D3" s="69" t="str">
        <f>FormTitan!B3</f>
        <v>120524</v>
      </c>
      <c r="E3" s="70"/>
      <c r="F3" s="70"/>
      <c r="G3" s="70"/>
      <c r="H3" s="70"/>
      <c r="I3" s="71"/>
    </row>
    <row r="4" spans="1:9">
      <c r="A4" s="72" t="s">
        <v>2</v>
      </c>
      <c r="B4" s="67"/>
      <c r="C4" s="68"/>
      <c r="D4" s="73">
        <f>FormTitan!B4</f>
        <v>0</v>
      </c>
      <c r="E4" s="70"/>
      <c r="F4" s="70"/>
      <c r="G4" s="70"/>
      <c r="H4" s="70"/>
      <c r="I4" s="71"/>
    </row>
    <row r="5" spans="1:9">
      <c r="A5" s="66" t="s">
        <v>3</v>
      </c>
      <c r="B5" s="67"/>
      <c r="C5" s="68"/>
      <c r="D5" s="73">
        <f>FormTitan!B5</f>
        <v>0</v>
      </c>
      <c r="E5" s="70"/>
      <c r="F5" s="70"/>
      <c r="G5" s="70"/>
      <c r="H5" s="70"/>
      <c r="I5" s="71"/>
    </row>
    <row r="6" spans="1:9" ht="14.25" customHeight="1">
      <c r="A6" s="58" t="s">
        <v>4</v>
      </c>
      <c r="B6" s="59"/>
      <c r="C6" s="59"/>
      <c r="D6" s="59"/>
      <c r="E6" s="60"/>
      <c r="F6" s="17" t="s">
        <v>34</v>
      </c>
      <c r="G6" s="104">
        <f>FormTitan!B7</f>
        <v>0</v>
      </c>
      <c r="H6" s="105"/>
      <c r="I6" s="1" t="s">
        <v>6</v>
      </c>
    </row>
    <row r="7" spans="1:9" ht="45" customHeight="1">
      <c r="A7" s="2"/>
      <c r="B7" s="3" t="s">
        <v>7</v>
      </c>
      <c r="C7" s="19" t="s">
        <v>8</v>
      </c>
      <c r="D7" s="4" t="s">
        <v>9</v>
      </c>
      <c r="E7" s="4" t="s">
        <v>10</v>
      </c>
      <c r="F7" s="61" t="s">
        <v>11</v>
      </c>
      <c r="G7" s="62"/>
      <c r="H7" s="63"/>
      <c r="I7" s="5" t="s">
        <v>12</v>
      </c>
    </row>
    <row r="8" spans="1:9" ht="18.75" customHeight="1">
      <c r="A8" s="50" t="s">
        <v>13</v>
      </c>
      <c r="B8" s="35">
        <f>FormTitan!B8</f>
        <v>0</v>
      </c>
      <c r="C8" s="35">
        <f>FormTitan!B10</f>
        <v>0</v>
      </c>
      <c r="D8" s="35">
        <f>FormTitan!B11</f>
        <v>0</v>
      </c>
      <c r="E8" s="52">
        <f>D8-C8</f>
        <v>0</v>
      </c>
      <c r="F8" s="54" t="e">
        <f>((D8-C8)/1000)/(2.5/B8)</f>
        <v>#DIV/0!</v>
      </c>
      <c r="G8" s="74" t="s">
        <v>33</v>
      </c>
      <c r="H8" s="75"/>
      <c r="I8" s="45" t="e">
        <f>ABS(E8-E10)/AVERAGE(E8,E10)</f>
        <v>#DIV/0!</v>
      </c>
    </row>
    <row r="9" spans="1:9" ht="18.75" customHeight="1">
      <c r="A9" s="51"/>
      <c r="B9" s="36"/>
      <c r="C9" s="36"/>
      <c r="D9" s="36"/>
      <c r="E9" s="53"/>
      <c r="F9" s="55"/>
      <c r="G9" s="76" t="s">
        <v>32</v>
      </c>
      <c r="H9" s="77"/>
      <c r="I9" s="46"/>
    </row>
    <row r="10" spans="1:9" ht="18.75" customHeight="1">
      <c r="A10" s="50" t="s">
        <v>16</v>
      </c>
      <c r="B10" s="35">
        <f>FormTitan!B9</f>
        <v>0</v>
      </c>
      <c r="C10" s="35">
        <f>C8</f>
        <v>0</v>
      </c>
      <c r="D10" s="35">
        <f>FormTitan!B12</f>
        <v>0</v>
      </c>
      <c r="E10" s="52">
        <f>D10-C10</f>
        <v>0</v>
      </c>
      <c r="F10" s="54" t="e">
        <f>((D10-C10)/1000)/(2.5/B10)</f>
        <v>#DIV/0!</v>
      </c>
      <c r="G10" s="56" t="s">
        <v>14</v>
      </c>
      <c r="H10" s="57"/>
      <c r="I10" s="46"/>
    </row>
    <row r="11" spans="1:9" ht="18.75" customHeight="1">
      <c r="A11" s="51"/>
      <c r="B11" s="36"/>
      <c r="C11" s="36"/>
      <c r="D11" s="36"/>
      <c r="E11" s="53"/>
      <c r="F11" s="55"/>
      <c r="G11" s="48" t="s">
        <v>15</v>
      </c>
      <c r="H11" s="49"/>
      <c r="I11" s="47"/>
    </row>
    <row r="12" spans="1:9" ht="15" customHeight="1">
      <c r="A12" s="58" t="s">
        <v>23</v>
      </c>
      <c r="B12" s="59"/>
      <c r="C12" s="59"/>
      <c r="D12" s="59"/>
      <c r="E12" s="60"/>
      <c r="F12" s="18" t="s">
        <v>34</v>
      </c>
      <c r="G12" s="104">
        <f>FormTitan!B14</f>
        <v>0</v>
      </c>
      <c r="H12" s="105"/>
      <c r="I12" s="1" t="s">
        <v>6</v>
      </c>
    </row>
    <row r="13" spans="1:9" ht="45" customHeight="1">
      <c r="A13" s="2"/>
      <c r="B13" s="3" t="s">
        <v>7</v>
      </c>
      <c r="C13" s="4" t="s">
        <v>8</v>
      </c>
      <c r="D13" s="4" t="s">
        <v>9</v>
      </c>
      <c r="E13" s="4" t="s">
        <v>24</v>
      </c>
      <c r="F13" s="61" t="s">
        <v>11</v>
      </c>
      <c r="G13" s="62"/>
      <c r="H13" s="63"/>
      <c r="I13" s="5" t="s">
        <v>25</v>
      </c>
    </row>
    <row r="14" spans="1:9" ht="18.75" customHeight="1">
      <c r="A14" s="50" t="s">
        <v>13</v>
      </c>
      <c r="B14" s="35">
        <f>FormTitan!B15</f>
        <v>0</v>
      </c>
      <c r="C14" s="35">
        <f>FormTitan!B17</f>
        <v>0</v>
      </c>
      <c r="D14" s="35">
        <f>FormTitan!B18</f>
        <v>0</v>
      </c>
      <c r="E14" s="52">
        <f>D14-C14</f>
        <v>0</v>
      </c>
      <c r="F14" s="54" t="e">
        <f>((D14-C14)/1000)/(0.15/B14)</f>
        <v>#DIV/0!</v>
      </c>
      <c r="G14" s="56" t="s">
        <v>14</v>
      </c>
      <c r="H14" s="57"/>
      <c r="I14" s="45" t="e">
        <f>ABS(E14-E16)/AVERAGE(E14,E16)</f>
        <v>#DIV/0!</v>
      </c>
    </row>
    <row r="15" spans="1:9" ht="15.75">
      <c r="A15" s="51"/>
      <c r="B15" s="36"/>
      <c r="C15" s="36"/>
      <c r="D15" s="36"/>
      <c r="E15" s="53"/>
      <c r="F15" s="55"/>
      <c r="G15" s="48" t="s">
        <v>15</v>
      </c>
      <c r="H15" s="49"/>
      <c r="I15" s="46"/>
    </row>
    <row r="16" spans="1:9" ht="18.75" customHeight="1">
      <c r="A16" s="50" t="s">
        <v>16</v>
      </c>
      <c r="B16" s="35">
        <f>FormTitan!B16</f>
        <v>0</v>
      </c>
      <c r="C16" s="35">
        <f>C14</f>
        <v>0</v>
      </c>
      <c r="D16" s="35">
        <f>FormTitan!B19</f>
        <v>0</v>
      </c>
      <c r="E16" s="52">
        <f>D16-C16</f>
        <v>0</v>
      </c>
      <c r="F16" s="54" t="e">
        <f>((D16-C16)/1000)/(0.15/B16)</f>
        <v>#DIV/0!</v>
      </c>
      <c r="G16" s="56" t="s">
        <v>14</v>
      </c>
      <c r="H16" s="57"/>
      <c r="I16" s="46"/>
    </row>
    <row r="17" spans="1:9" ht="18.75" customHeight="1">
      <c r="A17" s="51"/>
      <c r="B17" s="36"/>
      <c r="C17" s="36"/>
      <c r="D17" s="36"/>
      <c r="E17" s="53"/>
      <c r="F17" s="55"/>
      <c r="G17" s="48" t="s">
        <v>15</v>
      </c>
      <c r="H17" s="49"/>
      <c r="I17" s="47"/>
    </row>
    <row r="18" spans="1:9" ht="15" customHeight="1">
      <c r="A18" s="58" t="s">
        <v>17</v>
      </c>
      <c r="B18" s="59"/>
      <c r="C18" s="59"/>
      <c r="D18" s="59"/>
      <c r="E18" s="60"/>
      <c r="F18" s="18" t="s">
        <v>34</v>
      </c>
      <c r="G18" s="104">
        <f>FormTitan!B21</f>
        <v>0</v>
      </c>
      <c r="H18" s="105"/>
      <c r="I18" s="1" t="s">
        <v>6</v>
      </c>
    </row>
    <row r="19" spans="1:9" ht="45" customHeight="1">
      <c r="A19" s="2"/>
      <c r="B19" s="3" t="s">
        <v>7</v>
      </c>
      <c r="C19" s="4" t="s">
        <v>8</v>
      </c>
      <c r="D19" s="4" t="s">
        <v>9</v>
      </c>
      <c r="E19" s="4" t="s">
        <v>18</v>
      </c>
      <c r="F19" s="61" t="s">
        <v>11</v>
      </c>
      <c r="G19" s="62"/>
      <c r="H19" s="63"/>
      <c r="I19" s="5" t="s">
        <v>19</v>
      </c>
    </row>
    <row r="20" spans="1:9" ht="18.75" customHeight="1">
      <c r="A20" s="50" t="s">
        <v>13</v>
      </c>
      <c r="B20" s="35">
        <f>FormTitan!B22</f>
        <v>0</v>
      </c>
      <c r="C20" s="35">
        <f>FormTitan!B24</f>
        <v>0</v>
      </c>
      <c r="D20" s="35">
        <f>FormTitan!B25</f>
        <v>0</v>
      </c>
      <c r="E20" s="52">
        <f>D20-C20</f>
        <v>0</v>
      </c>
      <c r="F20" s="54" t="e">
        <f>((D20-C20)/1000)/(0.25/B20)</f>
        <v>#DIV/0!</v>
      </c>
      <c r="G20" s="56" t="s">
        <v>14</v>
      </c>
      <c r="H20" s="57"/>
      <c r="I20" s="45" t="e">
        <f>ABS(E20-E22)/AVERAGE(E20,E22)</f>
        <v>#DIV/0!</v>
      </c>
    </row>
    <row r="21" spans="1:9" ht="18.75" customHeight="1">
      <c r="A21" s="51"/>
      <c r="B21" s="36"/>
      <c r="C21" s="36"/>
      <c r="D21" s="36"/>
      <c r="E21" s="53"/>
      <c r="F21" s="55"/>
      <c r="G21" s="48" t="s">
        <v>15</v>
      </c>
      <c r="H21" s="49"/>
      <c r="I21" s="46"/>
    </row>
    <row r="22" spans="1:9" ht="18.75" customHeight="1">
      <c r="A22" s="50" t="s">
        <v>16</v>
      </c>
      <c r="B22" s="35">
        <f>FormTitan!B23</f>
        <v>0</v>
      </c>
      <c r="C22" s="35">
        <f>C20</f>
        <v>0</v>
      </c>
      <c r="D22" s="35">
        <f>FormTitan!B26</f>
        <v>0</v>
      </c>
      <c r="E22" s="52">
        <f>D22-C22</f>
        <v>0</v>
      </c>
      <c r="F22" s="54" t="e">
        <f>((D22-C22)/1000)/(0.25/B22)</f>
        <v>#DIV/0!</v>
      </c>
      <c r="G22" s="56" t="s">
        <v>14</v>
      </c>
      <c r="H22" s="57"/>
      <c r="I22" s="46"/>
    </row>
    <row r="23" spans="1:9" ht="18.75" customHeight="1">
      <c r="A23" s="51"/>
      <c r="B23" s="36"/>
      <c r="C23" s="36"/>
      <c r="D23" s="36"/>
      <c r="E23" s="53"/>
      <c r="F23" s="55"/>
      <c r="G23" s="48" t="s">
        <v>15</v>
      </c>
      <c r="H23" s="49"/>
      <c r="I23" s="47"/>
    </row>
    <row r="24" spans="1:9" ht="15" customHeight="1">
      <c r="A24" s="58" t="s">
        <v>20</v>
      </c>
      <c r="B24" s="59"/>
      <c r="C24" s="59"/>
      <c r="D24" s="59"/>
      <c r="E24" s="60"/>
      <c r="F24" s="18" t="s">
        <v>5</v>
      </c>
      <c r="G24" s="104">
        <f>FormTitan!B28</f>
        <v>0</v>
      </c>
      <c r="H24" s="105"/>
      <c r="I24" s="1" t="s">
        <v>6</v>
      </c>
    </row>
    <row r="25" spans="1:9" ht="45" customHeight="1">
      <c r="A25" s="2"/>
      <c r="B25" s="3" t="s">
        <v>7</v>
      </c>
      <c r="C25" s="4" t="s">
        <v>8</v>
      </c>
      <c r="D25" s="4" t="s">
        <v>9</v>
      </c>
      <c r="E25" s="4" t="s">
        <v>21</v>
      </c>
      <c r="F25" s="61" t="s">
        <v>11</v>
      </c>
      <c r="G25" s="62"/>
      <c r="H25" s="63"/>
      <c r="I25" s="5" t="s">
        <v>22</v>
      </c>
    </row>
    <row r="26" spans="1:9" ht="18.75" customHeight="1">
      <c r="A26" s="50" t="s">
        <v>13</v>
      </c>
      <c r="B26" s="35">
        <f>FormTitan!B22</f>
        <v>0</v>
      </c>
      <c r="C26" s="35">
        <f>FormTitan!B31</f>
        <v>0</v>
      </c>
      <c r="D26" s="35">
        <f>FormTitan!B32</f>
        <v>0</v>
      </c>
      <c r="E26" s="52">
        <f>D26-C26</f>
        <v>0</v>
      </c>
      <c r="F26" s="54" t="e">
        <f>((D26-C26)/1000)/(5/B26)</f>
        <v>#DIV/0!</v>
      </c>
      <c r="G26" s="56" t="s">
        <v>14</v>
      </c>
      <c r="H26" s="57"/>
      <c r="I26" s="45" t="e">
        <f>ABS(E26-E28)/AVERAGE(E26,E28)</f>
        <v>#DIV/0!</v>
      </c>
    </row>
    <row r="27" spans="1:9" ht="18.75" customHeight="1">
      <c r="A27" s="51"/>
      <c r="B27" s="36"/>
      <c r="C27" s="36"/>
      <c r="D27" s="36"/>
      <c r="E27" s="53"/>
      <c r="F27" s="55"/>
      <c r="G27" s="48" t="s">
        <v>15</v>
      </c>
      <c r="H27" s="49"/>
      <c r="I27" s="46"/>
    </row>
    <row r="28" spans="1:9" ht="18.75" customHeight="1">
      <c r="A28" s="50" t="s">
        <v>16</v>
      </c>
      <c r="B28" s="35">
        <f>FormTitan!B23</f>
        <v>0</v>
      </c>
      <c r="C28" s="35">
        <f>C26</f>
        <v>0</v>
      </c>
      <c r="D28" s="35">
        <f>FormTitan!B33</f>
        <v>0</v>
      </c>
      <c r="E28" s="52">
        <f>D28-C28</f>
        <v>0</v>
      </c>
      <c r="F28" s="54" t="e">
        <f>((D28-C28)/1000)/(5/B28)</f>
        <v>#DIV/0!</v>
      </c>
      <c r="G28" s="56" t="s">
        <v>14</v>
      </c>
      <c r="H28" s="57"/>
      <c r="I28" s="46"/>
    </row>
    <row r="29" spans="1:9" ht="18.75" customHeight="1">
      <c r="A29" s="51"/>
      <c r="B29" s="36"/>
      <c r="C29" s="36"/>
      <c r="D29" s="36"/>
      <c r="E29" s="53"/>
      <c r="F29" s="55"/>
      <c r="G29" s="48" t="s">
        <v>15</v>
      </c>
      <c r="H29" s="49"/>
      <c r="I29" s="47"/>
    </row>
    <row r="30" spans="1:9" ht="18.75" customHeight="1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>
      <c r="A31" s="37" t="s">
        <v>26</v>
      </c>
      <c r="B31" s="38"/>
      <c r="C31" s="38"/>
      <c r="D31" s="39"/>
      <c r="E31" s="78">
        <f>FormTitan!B35</f>
        <v>0</v>
      </c>
      <c r="F31" s="79"/>
      <c r="G31" s="79"/>
      <c r="H31" s="82">
        <f>FormTitan!B36</f>
        <v>0</v>
      </c>
      <c r="I31" s="83"/>
    </row>
    <row r="32" spans="1:9" ht="15.75" customHeight="1">
      <c r="A32" s="40"/>
      <c r="B32" s="41"/>
      <c r="C32" s="41"/>
      <c r="D32" s="42"/>
      <c r="E32" s="80"/>
      <c r="F32" s="81"/>
      <c r="G32" s="81"/>
      <c r="H32" s="84"/>
      <c r="I32" s="85"/>
    </row>
    <row r="33" spans="1:9" ht="15.75" customHeight="1">
      <c r="A33" s="43" t="s">
        <v>27</v>
      </c>
      <c r="B33" s="38"/>
      <c r="C33" s="38"/>
      <c r="D33" s="39"/>
      <c r="E33" s="44"/>
      <c r="F33" s="38"/>
      <c r="G33" s="38"/>
      <c r="H33" s="38"/>
      <c r="I33" s="39"/>
    </row>
    <row r="34" spans="1:9" ht="15.75" customHeight="1">
      <c r="A34" s="40"/>
      <c r="B34" s="41"/>
      <c r="C34" s="41"/>
      <c r="D34" s="42"/>
      <c r="E34" s="41"/>
      <c r="F34" s="41"/>
      <c r="G34" s="41"/>
      <c r="H34" s="41"/>
      <c r="I34" s="42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3">
    <mergeCell ref="G6:H6"/>
    <mergeCell ref="G12:H12"/>
    <mergeCell ref="G18:H18"/>
    <mergeCell ref="G24:H24"/>
    <mergeCell ref="E31:G32"/>
    <mergeCell ref="H31:I32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C20:C21"/>
    <mergeCell ref="D20:D21"/>
    <mergeCell ref="E20:E21"/>
    <mergeCell ref="B16:B17"/>
    <mergeCell ref="C16:C17"/>
    <mergeCell ref="D16:D17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A1:I1"/>
    <mergeCell ref="A2:I2"/>
    <mergeCell ref="A3:C3"/>
    <mergeCell ref="D3:I3"/>
    <mergeCell ref="A4:C4"/>
    <mergeCell ref="D4:I4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C28:C29"/>
    <mergeCell ref="D28:D29"/>
    <mergeCell ref="A31:D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fitToWidth="0" orientation="portrait" r:id="rId1"/>
  <headerFooter>
    <oddHeader>&amp;LPKKK/UAT/003A&amp;R16-Dis-2024</oddHeader>
    <oddFooter>&amp;CPage &amp;P of &amp;[2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95"/>
  <sheetViews>
    <sheetView tabSelected="1" view="pageLayout" zoomScaleNormal="100" workbookViewId="0">
      <selection activeCell="G24" sqref="G24:H24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8.5703125" customWidth="1"/>
    <col min="6" max="6" width="8.8554687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64" t="s">
        <v>0</v>
      </c>
      <c r="B1" s="38"/>
      <c r="C1" s="38"/>
      <c r="D1" s="38"/>
      <c r="E1" s="38"/>
      <c r="F1" s="38"/>
      <c r="G1" s="38"/>
      <c r="H1" s="38"/>
      <c r="I1" s="39"/>
    </row>
    <row r="2" spans="1:9">
      <c r="A2" s="65" t="s">
        <v>48</v>
      </c>
      <c r="B2" s="41"/>
      <c r="C2" s="41"/>
      <c r="D2" s="41"/>
      <c r="E2" s="41"/>
      <c r="F2" s="41"/>
      <c r="G2" s="41"/>
      <c r="H2" s="41"/>
      <c r="I2" s="42"/>
    </row>
    <row r="3" spans="1:9">
      <c r="A3" s="66" t="s">
        <v>1</v>
      </c>
      <c r="B3" s="67"/>
      <c r="C3" s="68"/>
      <c r="D3" s="73" t="str">
        <f>FormGH!B3</f>
        <v>120524</v>
      </c>
      <c r="E3" s="70"/>
      <c r="F3" s="70"/>
      <c r="G3" s="70"/>
      <c r="H3" s="70"/>
      <c r="I3" s="71"/>
    </row>
    <row r="4" spans="1:9">
      <c r="A4" s="66" t="s">
        <v>2</v>
      </c>
      <c r="B4" s="67"/>
      <c r="C4" s="68"/>
      <c r="D4" s="73">
        <f>FormGH!B4</f>
        <v>0</v>
      </c>
      <c r="E4" s="70"/>
      <c r="F4" s="70"/>
      <c r="G4" s="70"/>
      <c r="H4" s="70"/>
      <c r="I4" s="71"/>
    </row>
    <row r="5" spans="1:9">
      <c r="A5" s="66" t="s">
        <v>3</v>
      </c>
      <c r="B5" s="67"/>
      <c r="C5" s="68"/>
      <c r="D5" s="73">
        <f>FormGH!B5</f>
        <v>0</v>
      </c>
      <c r="E5" s="70"/>
      <c r="F5" s="70"/>
      <c r="G5" s="70"/>
      <c r="H5" s="70"/>
      <c r="I5" s="71"/>
    </row>
    <row r="6" spans="1:9" ht="15" customHeight="1">
      <c r="A6" s="58" t="s">
        <v>4</v>
      </c>
      <c r="B6" s="67"/>
      <c r="C6" s="67"/>
      <c r="D6" s="67"/>
      <c r="E6" s="68"/>
      <c r="F6" s="17" t="s">
        <v>5</v>
      </c>
      <c r="G6" s="104">
        <f>FormGH!B7</f>
        <v>0</v>
      </c>
      <c r="H6" s="105"/>
      <c r="I6" s="1" t="s">
        <v>6</v>
      </c>
    </row>
    <row r="7" spans="1:9" ht="45" customHeight="1">
      <c r="A7" s="2"/>
      <c r="B7" s="3" t="s">
        <v>7</v>
      </c>
      <c r="C7" s="4" t="s">
        <v>8</v>
      </c>
      <c r="D7" s="4" t="s">
        <v>9</v>
      </c>
      <c r="E7" s="4" t="s">
        <v>10</v>
      </c>
      <c r="F7" s="94" t="s">
        <v>11</v>
      </c>
      <c r="G7" s="38"/>
      <c r="H7" s="39"/>
      <c r="I7" s="5" t="s">
        <v>12</v>
      </c>
    </row>
    <row r="8" spans="1:9" ht="18.75" customHeight="1">
      <c r="A8" s="50" t="s">
        <v>13</v>
      </c>
      <c r="B8" s="35">
        <f>FormGH!B8</f>
        <v>0</v>
      </c>
      <c r="C8" s="35">
        <f>FormGH!B10</f>
        <v>0</v>
      </c>
      <c r="D8" s="35">
        <f>FormGH!B11</f>
        <v>0</v>
      </c>
      <c r="E8" s="93">
        <f>D8-C8</f>
        <v>0</v>
      </c>
      <c r="F8" s="54" t="e">
        <f>((D8-C8)/1000)/(7.5/B8)</f>
        <v>#DIV/0!</v>
      </c>
      <c r="G8" s="56" t="s">
        <v>28</v>
      </c>
      <c r="H8" s="92"/>
      <c r="I8" s="45" t="e">
        <f>ABS(E8-E10)/AVERAGE(E8,E10)</f>
        <v>#DIV/0!</v>
      </c>
    </row>
    <row r="9" spans="1:9" ht="18.75" customHeight="1">
      <c r="A9" s="89"/>
      <c r="B9" s="86"/>
      <c r="C9" s="86"/>
      <c r="D9" s="87"/>
      <c r="E9" s="91"/>
      <c r="F9" s="91"/>
      <c r="G9" s="48" t="s">
        <v>29</v>
      </c>
      <c r="H9" s="90"/>
      <c r="I9" s="88"/>
    </row>
    <row r="10" spans="1:9" ht="18.75" customHeight="1">
      <c r="A10" s="50" t="s">
        <v>16</v>
      </c>
      <c r="B10" s="35">
        <f>FormGH!B9</f>
        <v>0</v>
      </c>
      <c r="C10" s="35">
        <f>C8</f>
        <v>0</v>
      </c>
      <c r="D10" s="35">
        <f>FormGH!B12</f>
        <v>0</v>
      </c>
      <c r="E10" s="93">
        <f>D10-C10</f>
        <v>0</v>
      </c>
      <c r="F10" s="54" t="e">
        <f>((D10-C10)/1000)/(7.5/B10)</f>
        <v>#DIV/0!</v>
      </c>
      <c r="G10" s="56" t="s">
        <v>30</v>
      </c>
      <c r="H10" s="92"/>
      <c r="I10" s="88"/>
    </row>
    <row r="11" spans="1:9" ht="18.75" customHeight="1">
      <c r="A11" s="89"/>
      <c r="B11" s="86"/>
      <c r="C11" s="86"/>
      <c r="D11" s="87"/>
      <c r="E11" s="91"/>
      <c r="F11" s="91"/>
      <c r="G11" s="48" t="s">
        <v>31</v>
      </c>
      <c r="H11" s="90"/>
      <c r="I11" s="89"/>
    </row>
    <row r="12" spans="1:9" ht="15" customHeight="1">
      <c r="A12" s="58" t="s">
        <v>23</v>
      </c>
      <c r="B12" s="67"/>
      <c r="C12" s="67"/>
      <c r="D12" s="67"/>
      <c r="E12" s="68"/>
      <c r="F12" s="18" t="s">
        <v>5</v>
      </c>
      <c r="G12" s="104">
        <f>FormGH!B14</f>
        <v>0</v>
      </c>
      <c r="H12" s="105"/>
      <c r="I12" s="1" t="s">
        <v>6</v>
      </c>
    </row>
    <row r="13" spans="1:9" ht="45" customHeight="1">
      <c r="A13" s="2"/>
      <c r="B13" s="3" t="s">
        <v>7</v>
      </c>
      <c r="C13" s="4" t="s">
        <v>8</v>
      </c>
      <c r="D13" s="4" t="s">
        <v>9</v>
      </c>
      <c r="E13" s="12" t="s">
        <v>24</v>
      </c>
      <c r="F13" s="94" t="s">
        <v>11</v>
      </c>
      <c r="G13" s="38"/>
      <c r="H13" s="39"/>
      <c r="I13" s="5" t="s">
        <v>25</v>
      </c>
    </row>
    <row r="14" spans="1:9" ht="18.75" customHeight="1">
      <c r="A14" s="50" t="s">
        <v>13</v>
      </c>
      <c r="B14" s="35">
        <f>FormGH!B15</f>
        <v>0</v>
      </c>
      <c r="C14" s="35">
        <f>FormGH!B17</f>
        <v>0</v>
      </c>
      <c r="D14" s="35">
        <f>FormGH!B18</f>
        <v>0</v>
      </c>
      <c r="E14" s="93">
        <f>D14-C14</f>
        <v>0</v>
      </c>
      <c r="F14" s="54" t="e">
        <f>((D14-C14)/1000)/(0.45/B14)</f>
        <v>#DIV/0!</v>
      </c>
      <c r="G14" s="56" t="s">
        <v>14</v>
      </c>
      <c r="H14" s="92"/>
      <c r="I14" s="45" t="e">
        <f>ABS(E14-E16)/AVERAGE(E14,E16)</f>
        <v>#DIV/0!</v>
      </c>
    </row>
    <row r="15" spans="1:9" ht="15.75">
      <c r="A15" s="89"/>
      <c r="B15" s="86"/>
      <c r="C15" s="86"/>
      <c r="D15" s="87"/>
      <c r="E15" s="91"/>
      <c r="F15" s="91"/>
      <c r="G15" s="48" t="s">
        <v>15</v>
      </c>
      <c r="H15" s="90"/>
      <c r="I15" s="88"/>
    </row>
    <row r="16" spans="1:9" ht="18.75" customHeight="1">
      <c r="A16" s="50" t="s">
        <v>16</v>
      </c>
      <c r="B16" s="35">
        <f>FormGH!B16</f>
        <v>0</v>
      </c>
      <c r="C16" s="35">
        <f>C14</f>
        <v>0</v>
      </c>
      <c r="D16" s="35">
        <f>FormGH!B19</f>
        <v>0</v>
      </c>
      <c r="E16" s="93">
        <f>D16-C16</f>
        <v>0</v>
      </c>
      <c r="F16" s="54" t="e">
        <f>((D16-C16)/1000)/(0.45/B16)</f>
        <v>#DIV/0!</v>
      </c>
      <c r="G16" s="56" t="s">
        <v>14</v>
      </c>
      <c r="H16" s="92"/>
      <c r="I16" s="88"/>
    </row>
    <row r="17" spans="1:9" ht="18.75" customHeight="1">
      <c r="A17" s="89"/>
      <c r="B17" s="86"/>
      <c r="C17" s="86"/>
      <c r="D17" s="87"/>
      <c r="E17" s="91"/>
      <c r="F17" s="91"/>
      <c r="G17" s="48" t="s">
        <v>15</v>
      </c>
      <c r="H17" s="90"/>
      <c r="I17" s="89"/>
    </row>
    <row r="18" spans="1:9" ht="15.75" customHeight="1">
      <c r="A18" s="58" t="s">
        <v>17</v>
      </c>
      <c r="B18" s="67"/>
      <c r="C18" s="67"/>
      <c r="D18" s="67"/>
      <c r="E18" s="68"/>
      <c r="F18" s="18" t="s">
        <v>5</v>
      </c>
      <c r="G18" s="106">
        <f>FormGH!B21</f>
        <v>0</v>
      </c>
      <c r="H18" s="107"/>
      <c r="I18" s="1" t="s">
        <v>6</v>
      </c>
    </row>
    <row r="19" spans="1:9" ht="45" customHeight="1">
      <c r="A19" s="2"/>
      <c r="B19" s="3" t="s">
        <v>7</v>
      </c>
      <c r="C19" s="4" t="s">
        <v>8</v>
      </c>
      <c r="D19" s="4" t="s">
        <v>9</v>
      </c>
      <c r="E19" s="4" t="s">
        <v>18</v>
      </c>
      <c r="F19" s="94" t="s">
        <v>11</v>
      </c>
      <c r="G19" s="38"/>
      <c r="H19" s="39"/>
      <c r="I19" s="5" t="s">
        <v>19</v>
      </c>
    </row>
    <row r="20" spans="1:9" ht="18.75" customHeight="1">
      <c r="A20" s="50" t="s">
        <v>13</v>
      </c>
      <c r="B20" s="35">
        <f>FormGH!B22</f>
        <v>0</v>
      </c>
      <c r="C20" s="35">
        <f>FormGH!B24</f>
        <v>0</v>
      </c>
      <c r="D20" s="35">
        <f>FormGH!B25</f>
        <v>0</v>
      </c>
      <c r="E20" s="52">
        <f>D20-C20</f>
        <v>0</v>
      </c>
      <c r="F20" s="54" t="e">
        <f>((D20-C20)/1000)/(0.75/B20)</f>
        <v>#DIV/0!</v>
      </c>
      <c r="G20" s="56" t="s">
        <v>14</v>
      </c>
      <c r="H20" s="92"/>
      <c r="I20" s="45" t="e">
        <f>ABS(E20-E22)/AVERAGE(E20,E22)</f>
        <v>#DIV/0!</v>
      </c>
    </row>
    <row r="21" spans="1:9" ht="18.75" customHeight="1">
      <c r="A21" s="89"/>
      <c r="B21" s="86"/>
      <c r="C21" s="86"/>
      <c r="D21" s="87"/>
      <c r="E21" s="89"/>
      <c r="F21" s="91"/>
      <c r="G21" s="48" t="s">
        <v>15</v>
      </c>
      <c r="H21" s="90"/>
      <c r="I21" s="88"/>
    </row>
    <row r="22" spans="1:9" ht="18.75" customHeight="1">
      <c r="A22" s="50" t="s">
        <v>16</v>
      </c>
      <c r="B22" s="35">
        <f>FormGH!B23</f>
        <v>0</v>
      </c>
      <c r="C22" s="35">
        <f>C20</f>
        <v>0</v>
      </c>
      <c r="D22" s="35">
        <f>FormGH!B26</f>
        <v>0</v>
      </c>
      <c r="E22" s="52">
        <f>D22-C22</f>
        <v>0</v>
      </c>
      <c r="F22" s="54" t="e">
        <f>((D22-C22)/1000)/(0.75/B22)</f>
        <v>#DIV/0!</v>
      </c>
      <c r="G22" s="56" t="s">
        <v>14</v>
      </c>
      <c r="H22" s="92"/>
      <c r="I22" s="88"/>
    </row>
    <row r="23" spans="1:9" ht="18.75" customHeight="1">
      <c r="A23" s="89"/>
      <c r="B23" s="86"/>
      <c r="C23" s="86"/>
      <c r="D23" s="87"/>
      <c r="E23" s="89"/>
      <c r="F23" s="91"/>
      <c r="G23" s="48" t="s">
        <v>15</v>
      </c>
      <c r="H23" s="90"/>
      <c r="I23" s="89"/>
    </row>
    <row r="24" spans="1:9" ht="15.75" customHeight="1">
      <c r="A24" s="58" t="s">
        <v>20</v>
      </c>
      <c r="B24" s="67"/>
      <c r="C24" s="67"/>
      <c r="D24" s="67"/>
      <c r="E24" s="68"/>
      <c r="F24" s="18" t="s">
        <v>5</v>
      </c>
      <c r="G24" s="104">
        <f>FormGH!B28</f>
        <v>0</v>
      </c>
      <c r="H24" s="105"/>
      <c r="I24" s="1" t="s">
        <v>6</v>
      </c>
    </row>
    <row r="25" spans="1:9" ht="45" customHeight="1">
      <c r="A25" s="2"/>
      <c r="B25" s="3" t="s">
        <v>7</v>
      </c>
      <c r="C25" s="4" t="s">
        <v>8</v>
      </c>
      <c r="D25" s="4" t="s">
        <v>9</v>
      </c>
      <c r="E25" s="4" t="s">
        <v>21</v>
      </c>
      <c r="F25" s="94" t="s">
        <v>11</v>
      </c>
      <c r="G25" s="38"/>
      <c r="H25" s="39"/>
      <c r="I25" s="5" t="s">
        <v>22</v>
      </c>
    </row>
    <row r="26" spans="1:9" ht="18.75" customHeight="1">
      <c r="A26" s="50" t="s">
        <v>13</v>
      </c>
      <c r="B26" s="35">
        <f>FormGH!B29</f>
        <v>0</v>
      </c>
      <c r="C26" s="35">
        <f>FormGH!B31</f>
        <v>0</v>
      </c>
      <c r="D26" s="35">
        <f>FormGH!B32</f>
        <v>0</v>
      </c>
      <c r="E26" s="52">
        <f>D26-C26</f>
        <v>0</v>
      </c>
      <c r="F26" s="54" t="e">
        <f>((D26-C26)/1000)/(15/B26)</f>
        <v>#DIV/0!</v>
      </c>
      <c r="G26" s="56" t="s">
        <v>14</v>
      </c>
      <c r="H26" s="92"/>
      <c r="I26" s="45" t="e">
        <f>ABS(E26-E28)/AVERAGE(E26,E28)</f>
        <v>#DIV/0!</v>
      </c>
    </row>
    <row r="27" spans="1:9" ht="18.75" customHeight="1">
      <c r="A27" s="89"/>
      <c r="B27" s="86"/>
      <c r="C27" s="86"/>
      <c r="D27" s="87"/>
      <c r="E27" s="89"/>
      <c r="F27" s="91"/>
      <c r="G27" s="48" t="s">
        <v>15</v>
      </c>
      <c r="H27" s="90"/>
      <c r="I27" s="88"/>
    </row>
    <row r="28" spans="1:9" ht="18.75" customHeight="1">
      <c r="A28" s="50" t="s">
        <v>16</v>
      </c>
      <c r="B28" s="35">
        <f>FormGH!B30</f>
        <v>0</v>
      </c>
      <c r="C28" s="35">
        <f>C26</f>
        <v>0</v>
      </c>
      <c r="D28" s="35">
        <f>FormGH!B33</f>
        <v>0</v>
      </c>
      <c r="E28" s="52">
        <f>D28-C28</f>
        <v>0</v>
      </c>
      <c r="F28" s="54" t="e">
        <f>((D28-C28)/1000)/(15/B28)</f>
        <v>#DIV/0!</v>
      </c>
      <c r="G28" s="56" t="s">
        <v>14</v>
      </c>
      <c r="H28" s="92"/>
      <c r="I28" s="88"/>
    </row>
    <row r="29" spans="1:9" ht="18.75" customHeight="1">
      <c r="A29" s="89"/>
      <c r="B29" s="86"/>
      <c r="C29" s="86"/>
      <c r="D29" s="87"/>
      <c r="E29" s="89"/>
      <c r="F29" s="91"/>
      <c r="G29" s="48" t="s">
        <v>15</v>
      </c>
      <c r="H29" s="90"/>
      <c r="I29" s="89"/>
    </row>
    <row r="30" spans="1:9" ht="15.75" customHeight="1">
      <c r="A30" s="37" t="s">
        <v>26</v>
      </c>
      <c r="B30" s="38"/>
      <c r="C30" s="38"/>
      <c r="D30" s="39"/>
      <c r="E30" s="95">
        <f>FormGH!B35</f>
        <v>0</v>
      </c>
      <c r="F30" s="96"/>
      <c r="G30" s="96"/>
      <c r="H30" s="99">
        <f>FormGH!B36</f>
        <v>0</v>
      </c>
      <c r="I30" s="100"/>
    </row>
    <row r="31" spans="1:9" ht="15.75" customHeight="1">
      <c r="A31" s="40"/>
      <c r="B31" s="41"/>
      <c r="C31" s="41"/>
      <c r="D31" s="42"/>
      <c r="E31" s="97"/>
      <c r="F31" s="98"/>
      <c r="G31" s="98"/>
      <c r="H31" s="101"/>
      <c r="I31" s="102"/>
    </row>
    <row r="32" spans="1:9" ht="15.75" customHeight="1">
      <c r="A32" s="43" t="s">
        <v>27</v>
      </c>
      <c r="B32" s="38"/>
      <c r="C32" s="38"/>
      <c r="D32" s="39"/>
      <c r="E32" s="44"/>
      <c r="F32" s="38"/>
      <c r="G32" s="38"/>
      <c r="H32" s="38"/>
      <c r="I32" s="39"/>
    </row>
    <row r="33" spans="1:9" ht="15.75" customHeight="1">
      <c r="A33" s="40"/>
      <c r="B33" s="41"/>
      <c r="C33" s="41"/>
      <c r="D33" s="42"/>
      <c r="E33" s="41"/>
      <c r="F33" s="41"/>
      <c r="G33" s="41"/>
      <c r="H33" s="41"/>
      <c r="I33" s="42"/>
    </row>
    <row r="34" spans="1:9" ht="15.75" customHeight="1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3">
    <mergeCell ref="G6:H6"/>
    <mergeCell ref="G12:H12"/>
    <mergeCell ref="G18:H18"/>
    <mergeCell ref="G24:H24"/>
    <mergeCell ref="E30:G31"/>
    <mergeCell ref="H30:I31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C20:C21"/>
    <mergeCell ref="D20:D21"/>
    <mergeCell ref="E20:E21"/>
    <mergeCell ref="B16:B17"/>
    <mergeCell ref="C16:C17"/>
    <mergeCell ref="D16:D17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A1:I1"/>
    <mergeCell ref="A2:I2"/>
    <mergeCell ref="A3:C3"/>
    <mergeCell ref="D3:I3"/>
    <mergeCell ref="A4:C4"/>
    <mergeCell ref="D4:I4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C28:C29"/>
    <mergeCell ref="D28:D29"/>
    <mergeCell ref="A30:D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orientation="portrait" r:id="rId1"/>
  <headerFooter>
    <oddHeader>&amp;LPKKK/UAT/003A&amp;R16-Dis-2024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FormTitan</vt:lpstr>
      <vt:lpstr>FormGH</vt:lpstr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2024-05-20T02:41:02Z</cp:lastPrinted>
  <dcterms:created xsi:type="dcterms:W3CDTF">2006-09-16T00:00:00Z</dcterms:created>
  <dcterms:modified xsi:type="dcterms:W3CDTF">2025-01-14T04:41:06Z</dcterms:modified>
</cp:coreProperties>
</file>