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Borang baru Edited\Pengecaian\"/>
    </mc:Choice>
  </mc:AlternateContent>
  <xr:revisionPtr revIDLastSave="0" documentId="13_ncr:1_{4CBFC832-088D-4109-8EC3-87F1CDDD947B}" xr6:coauthVersionLast="36" xr6:coauthVersionMax="36" xr10:uidLastSave="{00000000-0000-0000-0000-000000000000}"/>
  <bookViews>
    <workbookView xWindow="0" yWindow="0" windowWidth="20490" windowHeight="7545" xr2:uid="{38249C9A-01A6-4AF8-A1A8-1F534CECDBB5}"/>
  </bookViews>
  <sheets>
    <sheet name="Form" sheetId="4" r:id="rId1"/>
    <sheet name="Sampel 1" sheetId="1" r:id="rId2"/>
  </sheets>
  <definedNames>
    <definedName name="OLE_LINK1" localSheetId="1">'Sampel 1'!$A$1</definedName>
    <definedName name="Tablet_tidak_bersalut" localSheetId="0">Form!#REF!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B61" i="1"/>
  <c r="I53" i="1"/>
  <c r="I52" i="1"/>
  <c r="C49" i="4"/>
  <c r="I51" i="1"/>
  <c r="F54" i="1"/>
  <c r="F53" i="1"/>
  <c r="F52" i="1"/>
  <c r="F51" i="1"/>
  <c r="E44" i="4"/>
  <c r="E40" i="4"/>
  <c r="E43" i="4"/>
  <c r="E36" i="4"/>
  <c r="E41" i="4"/>
  <c r="E30" i="4"/>
  <c r="E39" i="4"/>
  <c r="E37" i="4"/>
  <c r="E34" i="4"/>
  <c r="E26" i="4"/>
  <c r="E31" i="4"/>
  <c r="E28" i="4"/>
  <c r="E27" i="4"/>
  <c r="E11" i="4"/>
  <c r="E24" i="4"/>
  <c r="E23" i="4"/>
  <c r="F10" i="4"/>
  <c r="F7" i="4" l="1"/>
  <c r="F8" i="4"/>
  <c r="F9" i="4"/>
  <c r="E10" i="4"/>
  <c r="E6" i="4"/>
  <c r="E7" i="4"/>
  <c r="E9" i="4"/>
  <c r="E8" i="4"/>
  <c r="F6" i="4" l="1"/>
  <c r="F5" i="4"/>
  <c r="F4" i="4"/>
  <c r="F3" i="4"/>
</calcChain>
</file>

<file path=xl/sharedStrings.xml><?xml version="1.0" encoding="utf-8"?>
<sst xmlns="http://schemas.openxmlformats.org/spreadsheetml/2006/main" count="207" uniqueCount="136">
  <si>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</si>
  <si>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</si>
  <si>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</si>
  <si>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</si>
  <si>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</si>
  <si>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</si>
  <si>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</si>
  <si>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</si>
  <si>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</si>
  <si>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</si>
  <si>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</si>
  <si>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</si>
  <si>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</si>
  <si>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</si>
  <si>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</si>
  <si>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</si>
  <si>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</si>
  <si>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</si>
  <si>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</si>
  <si>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</si>
  <si>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</si>
  <si>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</si>
  <si>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</si>
  <si>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</si>
  <si>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</si>
  <si>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</si>
  <si>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</si>
  <si>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</si>
  <si>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</si>
  <si>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</si>
  <si>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</si>
  <si>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</si>
  <si>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</si>
  <si>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</si>
  <si>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</si>
  <si>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r>
      <t xml:space="preserve">Varian VK: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1   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2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</si>
  <si>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B  (&gt;18mm)</t>
    </r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</si>
  <si>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</si>
  <si>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</si>
  <si>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</si>
  <si>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</si>
  <si>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</si>
  <si>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</si>
  <si>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</si>
  <si>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</si>
  <si>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</si>
  <si>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</si>
  <si>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</si>
  <si>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</si>
  <si>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</si>
  <si>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</si>
  <si>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</si>
  <si>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</si>
  <si>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</si>
  <si>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</si>
  <si>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</si>
  <si>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</si>
  <si>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</si>
  <si>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</si>
  <si>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</si>
  <si>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</si>
  <si>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</si>
  <si>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</si>
  <si>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</si>
  <si>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Tidak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</si>
  <si>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</si>
  <si>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S/N: 150187237    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Lain-lain : ______________</t>
    </r>
  </si>
  <si>
    <t>tiada unit meretak / mengecai dalam medium  0.1M HCI</t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</si>
  <si>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Tidak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</si>
  <si>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0.1M HCI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Larutan penampan phosphate</t>
    </r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</si>
  <si>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</si>
  <si>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</si>
  <si>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</si>
  <si>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</si>
  <si>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</si>
  <si>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</si>
  <si>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</si>
  <si>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</si>
  <si>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</si>
  <si>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</si>
  <si>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</si>
  <si>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</si>
  <si>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</si>
  <si>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</si>
  <si>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</si>
  <si>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</si>
  <si>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</si>
  <si>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</si>
  <si>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</si>
  <si>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</si>
  <si>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</si>
  <si>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</si>
  <si>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</si>
  <si>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</si>
  <si>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</si>
  <si>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</si>
  <si>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</si>
  <si>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</si>
  <si>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</si>
  <si>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</si>
  <si>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</si>
  <si>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x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</si>
  <si>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</si>
  <si>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</si>
  <si>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</si>
  <si>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</si>
  <si>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</si>
  <si>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</si>
  <si>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</si>
  <si>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</si>
  <si>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</si>
  <si>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</si>
  <si>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</si>
  <si>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</si>
  <si>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Sila pilih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</si>
  <si>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</si>
  <si>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</si>
  <si>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</si>
  <si>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</si>
  <si>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</si>
  <si>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</si>
  <si>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</si>
  <si>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</si>
  <si>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</si>
  <si>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</si>
  <si>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</si>
  <si>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</si>
  <si>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</si>
  <si>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</si>
  <si>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</si>
  <si>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</si>
  <si>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</si>
  <si>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</si>
  <si>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</si>
  <si>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</si>
  <si>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t>Kapsul lembut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</si>
</sst>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2" xfId="0" applyBorder="1" applyAlignment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 applyAlignment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2" xfId="0" applyBorder="1" applyAlignment="1"/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27" xfId="0" applyBorder="1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center" wrapText="1"/>
    </xf>
    <xf numFmtId="164" fontId="0" fillId="0" borderId="27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</cellXfs>
  <cellStyles count="1">
    <cellStyle name="Normal" xfId="0" builtinId="0"/>
  </cellStyles>
  <dxfs count="69">
    <dxf>
      <fill>
        <patternFill patternType="solid"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!$F$4" lockText="1" noThreeD="1"/>
</file>

<file path=xl/ctrlProps/ctrlProp10.xml><?xml version="1.0" encoding="utf-8"?>
<formControlPr xmlns="http://schemas.microsoft.com/office/spreadsheetml/2009/9/main" objectType="CheckBox" fmlaLink="Form!$F$9" lockText="1" noThreeD="1"/>
</file>

<file path=xl/ctrlProps/ctrlProp11.xml><?xml version="1.0" encoding="utf-8"?>
<formControlPr xmlns="http://schemas.microsoft.com/office/spreadsheetml/2009/9/main" objectType="CheckBox" fmlaLink="Form!$F$10" lockText="1" noThreeD="1"/>
</file>

<file path=xl/ctrlProps/ctrlProp12.xml><?xml version="1.0" encoding="utf-8"?>
<formControlPr xmlns="http://schemas.microsoft.com/office/spreadsheetml/2009/9/main" objectType="CheckBox" fmlaLink="Form!$F$10" lockText="1" noThreeD="1"/>
</file>

<file path=xl/ctrlProps/ctrlProp13.xml><?xml version="1.0" encoding="utf-8"?>
<formControlPr xmlns="http://schemas.microsoft.com/office/spreadsheetml/2009/9/main" objectType="CheckBox" fmlaLink="Form!$E$6" lockText="1" noThreeD="1"/>
</file>

<file path=xl/ctrlProps/ctrlProp14.xml><?xml version="1.0" encoding="utf-8"?>
<formControlPr xmlns="http://schemas.microsoft.com/office/spreadsheetml/2009/9/main" objectType="CheckBox" fmlaLink="Form!$E$7" lockText="1" noThreeD="1"/>
</file>

<file path=xl/ctrlProps/ctrlProp15.xml><?xml version="1.0" encoding="utf-8"?>
<formControlPr xmlns="http://schemas.microsoft.com/office/spreadsheetml/2009/9/main" objectType="CheckBox" fmlaLink="Form!$E$9" lockText="1" noThreeD="1"/>
</file>

<file path=xl/ctrlProps/ctrlProp16.xml><?xml version="1.0" encoding="utf-8"?>
<formControlPr xmlns="http://schemas.microsoft.com/office/spreadsheetml/2009/9/main" objectType="CheckBox" fmlaLink="Form!$E$8" lockText="1" noThreeD="1"/>
</file>

<file path=xl/ctrlProps/ctrlProp17.xml><?xml version="1.0" encoding="utf-8"?>
<formControlPr xmlns="http://schemas.microsoft.com/office/spreadsheetml/2009/9/main" objectType="CheckBox" fmlaLink="Form!$E$11" lockText="1" noThreeD="1"/>
</file>

<file path=xl/ctrlProps/ctrlProp18.xml><?xml version="1.0" encoding="utf-8"?>
<formControlPr xmlns="http://schemas.microsoft.com/office/spreadsheetml/2009/9/main" objectType="CheckBox" fmlaLink="Form!$E$10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Form!$F$5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6" lockText="1" noThreeD="1"/>
</file>

<file path=xl/ctrlProps/ctrlProp28.xml><?xml version="1.0" encoding="utf-8"?>
<formControlPr xmlns="http://schemas.microsoft.com/office/spreadsheetml/2009/9/main" objectType="CheckBox" fmlaLink="Form!$E$27" lockText="1" noThreeD="1"/>
</file>

<file path=xl/ctrlProps/ctrlProp29.xml><?xml version="1.0" encoding="utf-8"?>
<formControlPr xmlns="http://schemas.microsoft.com/office/spreadsheetml/2009/9/main" objectType="CheckBox" fmlaLink="Form!$E$28" lockText="1" noThreeD="1"/>
</file>

<file path=xl/ctrlProps/ctrlProp3.xml><?xml version="1.0" encoding="utf-8"?>
<formControlPr xmlns="http://schemas.microsoft.com/office/spreadsheetml/2009/9/main" objectType="CheckBox" fmlaLink="Form!$F$6" lockText="1" noThreeD="1"/>
</file>

<file path=xl/ctrlProps/ctrlProp30.xml><?xml version="1.0" encoding="utf-8"?>
<formControlPr xmlns="http://schemas.microsoft.com/office/spreadsheetml/2009/9/main" objectType="CheckBox" fmlaLink="Form!$E$24" lockText="1" noThreeD="1"/>
</file>

<file path=xl/ctrlProps/ctrlProp31.xml><?xml version="1.0" encoding="utf-8"?>
<formControlPr xmlns="http://schemas.microsoft.com/office/spreadsheetml/2009/9/main" objectType="CheckBox" fmlaLink="Form!$E$23" lockText="1" noThreeD="1"/>
</file>

<file path=xl/ctrlProps/ctrlProp32.xml><?xml version="1.0" encoding="utf-8"?>
<formControlPr xmlns="http://schemas.microsoft.com/office/spreadsheetml/2009/9/main" objectType="CheckBox" fmlaLink="Form!$E$30" lockText="1" noThreeD="1"/>
</file>

<file path=xl/ctrlProps/ctrlProp33.xml><?xml version="1.0" encoding="utf-8"?>
<formControlPr xmlns="http://schemas.microsoft.com/office/spreadsheetml/2009/9/main" objectType="CheckBox" fmlaLink="Form!$E$31" lockText="1" noThreeD="1"/>
</file>

<file path=xl/ctrlProps/ctrlProp34.xml><?xml version="1.0" encoding="utf-8"?>
<formControlPr xmlns="http://schemas.microsoft.com/office/spreadsheetml/2009/9/main" objectType="CheckBox" fmlaLink="Form!$E$39" lockText="1" noThreeD="1"/>
</file>

<file path=xl/ctrlProps/ctrlProp35.xml><?xml version="1.0" encoding="utf-8"?>
<formControlPr xmlns="http://schemas.microsoft.com/office/spreadsheetml/2009/9/main" objectType="CheckBox" fmlaLink="Form!$E$40" lockText="1" noThreeD="1"/>
</file>

<file path=xl/ctrlProps/ctrlProp36.xml><?xml version="1.0" encoding="utf-8"?>
<formControlPr xmlns="http://schemas.microsoft.com/office/spreadsheetml/2009/9/main" objectType="CheckBox" fmlaLink="Form!$E$41" lockText="1" noThreeD="1"/>
</file>

<file path=xl/ctrlProps/ctrlProp37.xml><?xml version="1.0" encoding="utf-8"?>
<formControlPr xmlns="http://schemas.microsoft.com/office/spreadsheetml/2009/9/main" objectType="CheckBox" fmlaLink="Form!$E$43" lockText="1" noThreeD="1"/>
</file>

<file path=xl/ctrlProps/ctrlProp38.xml><?xml version="1.0" encoding="utf-8"?>
<formControlPr xmlns="http://schemas.microsoft.com/office/spreadsheetml/2009/9/main" objectType="CheckBox" fmlaLink="Form!$E$44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F$3" lockText="1" noThreeD="1"/>
</file>

<file path=xl/ctrlProps/ctrlProp40.xml><?xml version="1.0" encoding="utf-8"?>
<formControlPr xmlns="http://schemas.microsoft.com/office/spreadsheetml/2009/9/main" objectType="CheckBox" fmlaLink="Form!$E$36" lockText="1" noThreeD="1"/>
</file>

<file path=xl/ctrlProps/ctrlProp41.xml><?xml version="1.0" encoding="utf-8"?>
<formControlPr xmlns="http://schemas.microsoft.com/office/spreadsheetml/2009/9/main" objectType="CheckBox" fmlaLink="Form!$E$34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F$3" lockText="1" noThreeD="1"/>
</file>

<file path=xl/ctrlProps/ctrlProp47.xml><?xml version="1.0" encoding="utf-8"?>
<formControlPr xmlns="http://schemas.microsoft.com/office/spreadsheetml/2009/9/main" objectType="CheckBox" checked="Checked" fmlaLink="Form!$F$8" lockText="1" noThreeD="1"/>
</file>

<file path=xl/ctrlProps/ctrlProp5.xml><?xml version="1.0" encoding="utf-8"?>
<formControlPr xmlns="http://schemas.microsoft.com/office/spreadsheetml/2009/9/main" objectType="CheckBox" fmlaLink="Form!$F$4" lockText="1" noThreeD="1"/>
</file>

<file path=xl/ctrlProps/ctrlProp6.xml><?xml version="1.0" encoding="utf-8"?>
<formControlPr xmlns="http://schemas.microsoft.com/office/spreadsheetml/2009/9/main" objectType="CheckBox" fmlaLink="Form!$F$5" lockText="1" noThreeD="1"/>
</file>

<file path=xl/ctrlProps/ctrlProp7.xml><?xml version="1.0" encoding="utf-8"?>
<formControlPr xmlns="http://schemas.microsoft.com/office/spreadsheetml/2009/9/main" objectType="CheckBox" fmlaLink="Form!$F$6" lockText="1" noThreeD="1"/>
</file>

<file path=xl/ctrlProps/ctrlProp8.xml><?xml version="1.0" encoding="utf-8"?>
<formControlPr xmlns="http://schemas.microsoft.com/office/spreadsheetml/2009/9/main" objectType="CheckBox" fmlaLink="Form!$F$9" lockText="1" noThreeD="1"/>
</file>

<file path=xl/ctrlProps/ctrlProp9.xml><?xml version="1.0" encoding="utf-8"?>
<formControlPr xmlns="http://schemas.microsoft.com/office/spreadsheetml/2009/9/main" objectType="CheckBox" checked="Checked" fmlaLink="Form!$F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11</xdr:row>
          <xdr:rowOff>200025</xdr:rowOff>
        </xdr:from>
        <xdr:to>
          <xdr:col>4</xdr:col>
          <xdr:colOff>200025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11</xdr:row>
          <xdr:rowOff>200025</xdr:rowOff>
        </xdr:from>
        <xdr:to>
          <xdr:col>5</xdr:col>
          <xdr:colOff>76200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13</xdr:row>
          <xdr:rowOff>180975</xdr:rowOff>
        </xdr:from>
        <xdr:to>
          <xdr:col>5</xdr:col>
          <xdr:colOff>47625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14</xdr:row>
          <xdr:rowOff>171450</xdr:rowOff>
        </xdr:from>
        <xdr:to>
          <xdr:col>5</xdr:col>
          <xdr:colOff>38100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16</xdr:row>
          <xdr:rowOff>152400</xdr:rowOff>
        </xdr:from>
        <xdr:to>
          <xdr:col>5</xdr:col>
          <xdr:colOff>76200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17</xdr:row>
          <xdr:rowOff>171450</xdr:rowOff>
        </xdr:from>
        <xdr:to>
          <xdr:col>5</xdr:col>
          <xdr:colOff>66675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152400</xdr:rowOff>
        </xdr:from>
        <xdr:to>
          <xdr:col>4</xdr:col>
          <xdr:colOff>95250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20</xdr:row>
          <xdr:rowOff>180975</xdr:rowOff>
        </xdr:from>
        <xdr:to>
          <xdr:col>4</xdr:col>
          <xdr:colOff>104775</xdr:colOff>
          <xdr:row>22</xdr:row>
          <xdr:rowOff>28575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142875</xdr:rowOff>
        </xdr:from>
        <xdr:to>
          <xdr:col>6</xdr:col>
          <xdr:colOff>57150</xdr:colOff>
          <xdr:row>23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180975</xdr:rowOff>
        </xdr:from>
        <xdr:to>
          <xdr:col>5</xdr:col>
          <xdr:colOff>57150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7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8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1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0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3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4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6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7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39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2:J52"/>
  <sheetViews>
    <sheetView tabSelected="1" workbookViewId="0">
      <selection activeCell="B5" sqref="B5"/>
    </sheetView>
  </sheetViews>
  <sheetFormatPr defaultRowHeight="15" x14ac:dyDescent="0.25"/>
  <cols>
    <col min="1" max="1" width="36.140625" style="7" bestFit="1" customWidth="1"/>
    <col min="2" max="2" width="34.140625" customWidth="1"/>
    <col min="10" max="10" width="10" bestFit="1" customWidth="1"/>
  </cols>
  <sheetData>
    <row r="2" spans="1:10" x14ac:dyDescent="0.25">
      <c r="A2" s="7" t="s">
        <v>133</v>
      </c>
      <c r="B2" s="92"/>
    </row>
    <row r="3" spans="1:10" x14ac:dyDescent="0.25">
      <c r="A3" s="7" t="s">
        <v>134</v>
      </c>
      <c r="B3" s="101"/>
      <c r="F3" t="b">
        <f>IF(B5="Tablet tidak bersalut", TRUE)</f>
        <v>0</v>
      </c>
      <c r="G3" t="s">
        <v>101</v>
      </c>
    </row>
    <row r="4" spans="1:10" x14ac:dyDescent="0.25">
      <c r="A4" s="98" t="s">
        <v>93</v>
      </c>
      <c r="B4" s="92"/>
      <c r="F4" t="b">
        <f>IF(B5="Tablet bersalut filem", TRUE)</f>
        <v>0</v>
      </c>
      <c r="G4" t="s">
        <v>102</v>
      </c>
    </row>
    <row r="5" spans="1:10" x14ac:dyDescent="0.25">
      <c r="A5" s="98" t="s">
        <v>94</v>
      </c>
      <c r="B5" s="94" t="s">
        <v>135</v>
      </c>
      <c r="F5" t="b">
        <f>IF(B5="Tablet bersalut gula", TRUE)</f>
        <v>0</v>
      </c>
      <c r="G5" t="s">
        <v>103</v>
      </c>
    </row>
    <row r="6" spans="1:10" x14ac:dyDescent="0.25">
      <c r="A6" s="98" t="s">
        <v>95</v>
      </c>
      <c r="B6" s="94" t="s">
        <v>96</v>
      </c>
      <c r="E6" t="b">
        <f>IF(B6="VK1", TRUE)</f>
        <v>0</v>
      </c>
      <c r="F6" t="b">
        <f>IF(B5="Tablet bersalut enterik", TRUE)</f>
        <v>0</v>
      </c>
      <c r="G6" t="s">
        <v>97</v>
      </c>
    </row>
    <row r="7" spans="1:10" x14ac:dyDescent="0.25">
      <c r="A7" s="7" t="s">
        <v>86</v>
      </c>
      <c r="B7" s="93"/>
      <c r="E7" t="b">
        <f>IF(B6="VK2", TRUE)</f>
        <v>0</v>
      </c>
      <c r="F7" t="b">
        <f>IF(B5="Kapsul keras", TRUE)</f>
        <v>0</v>
      </c>
      <c r="G7" t="s">
        <v>98</v>
      </c>
    </row>
    <row r="8" spans="1:10" x14ac:dyDescent="0.25">
      <c r="A8" s="7" t="s">
        <v>104</v>
      </c>
      <c r="B8" s="93"/>
      <c r="E8" t="b">
        <f>IF(B9="A (&lt;18mm)", TRUE)</f>
        <v>0</v>
      </c>
      <c r="F8" t="b">
        <f>IF(B5="Kapsul lembut", TRUE)</f>
        <v>1</v>
      </c>
      <c r="G8" t="s">
        <v>99</v>
      </c>
      <c r="J8">
        <v>150187237</v>
      </c>
    </row>
    <row r="9" spans="1:10" x14ac:dyDescent="0.25">
      <c r="A9" s="7" t="s">
        <v>105</v>
      </c>
      <c r="B9" s="95" t="s">
        <v>96</v>
      </c>
      <c r="E9" t="b">
        <f>IF(B9="B (&gt;18mm)", TRUE)</f>
        <v>0</v>
      </c>
      <c r="F9" t="b">
        <f>IF(B5="Kapsul bersalut enterik", TRUE)</f>
        <v>0</v>
      </c>
      <c r="G9" t="s">
        <v>97</v>
      </c>
      <c r="J9" t="s">
        <v>107</v>
      </c>
    </row>
    <row r="10" spans="1:10" x14ac:dyDescent="0.25">
      <c r="A10" s="7" t="s">
        <v>106</v>
      </c>
      <c r="B10" s="96" t="s">
        <v>96</v>
      </c>
      <c r="E10" t="b">
        <f>IF(B10=150187237, TRUE)</f>
        <v>0</v>
      </c>
      <c r="F10" t="b">
        <f>IF(B5="Pil keras", TRUE)</f>
        <v>0</v>
      </c>
      <c r="G10" t="s">
        <v>100</v>
      </c>
    </row>
    <row r="11" spans="1:10" x14ac:dyDescent="0.25">
      <c r="A11" s="99" t="s">
        <v>108</v>
      </c>
      <c r="B11" s="93"/>
      <c r="E11" t="b">
        <f>IF(B10="Lain-lain", TRUE)</f>
        <v>0</v>
      </c>
    </row>
    <row r="12" spans="1:10" x14ac:dyDescent="0.25">
      <c r="A12" s="103" t="s">
        <v>109</v>
      </c>
      <c r="B12" s="103"/>
    </row>
    <row r="13" spans="1:10" x14ac:dyDescent="0.25">
      <c r="A13" s="7" t="s">
        <v>110</v>
      </c>
    </row>
    <row r="14" spans="1:10" x14ac:dyDescent="0.25">
      <c r="A14" s="7" t="s">
        <v>111</v>
      </c>
      <c r="B14" s="93" t="s">
        <v>96</v>
      </c>
    </row>
    <row r="15" spans="1:10" x14ac:dyDescent="0.25">
      <c r="A15" s="7" t="s">
        <v>112</v>
      </c>
      <c r="B15" s="93" t="s">
        <v>114</v>
      </c>
    </row>
    <row r="16" spans="1:10" x14ac:dyDescent="0.25">
      <c r="A16" s="7" t="s">
        <v>113</v>
      </c>
      <c r="B16" s="93"/>
    </row>
    <row r="17" spans="1:5" x14ac:dyDescent="0.25">
      <c r="A17" s="7" t="s">
        <v>115</v>
      </c>
    </row>
    <row r="18" spans="1:5" x14ac:dyDescent="0.25">
      <c r="A18" s="7" t="s">
        <v>111</v>
      </c>
      <c r="B18" s="93" t="s">
        <v>96</v>
      </c>
    </row>
    <row r="19" spans="1:5" x14ac:dyDescent="0.25">
      <c r="A19" s="7" t="s">
        <v>112</v>
      </c>
      <c r="B19" s="93" t="s">
        <v>114</v>
      </c>
    </row>
    <row r="20" spans="1:5" x14ac:dyDescent="0.25">
      <c r="A20" s="7" t="s">
        <v>113</v>
      </c>
      <c r="B20" s="93"/>
    </row>
    <row r="21" spans="1:5" x14ac:dyDescent="0.25">
      <c r="A21" s="7" t="s">
        <v>116</v>
      </c>
      <c r="B21" s="97"/>
    </row>
    <row r="22" spans="1:5" x14ac:dyDescent="0.25">
      <c r="A22" s="103" t="s">
        <v>117</v>
      </c>
      <c r="B22" s="103"/>
    </row>
    <row r="23" spans="1:5" x14ac:dyDescent="0.25">
      <c r="A23" s="7" t="s">
        <v>118</v>
      </c>
      <c r="B23" s="93"/>
      <c r="E23" t="b">
        <f>IF(B23&gt;0, TRUE)</f>
        <v>0</v>
      </c>
    </row>
    <row r="24" spans="1:5" x14ac:dyDescent="0.25">
      <c r="A24" s="7" t="s">
        <v>119</v>
      </c>
      <c r="B24" s="93"/>
      <c r="E24" t="b">
        <f>IF(B24&gt;0, TRUE)</f>
        <v>0</v>
      </c>
    </row>
    <row r="25" spans="1:5" x14ac:dyDescent="0.25">
      <c r="A25" s="104" t="s">
        <v>10</v>
      </c>
      <c r="B25" s="104"/>
    </row>
    <row r="26" spans="1:5" ht="30" x14ac:dyDescent="0.25">
      <c r="A26" s="7" t="s">
        <v>120</v>
      </c>
      <c r="B26" s="93"/>
      <c r="E26" t="b">
        <f>IF(B26&gt;0, TRUE)</f>
        <v>0</v>
      </c>
    </row>
    <row r="27" spans="1:5" ht="16.5" customHeight="1" x14ac:dyDescent="0.25">
      <c r="A27" s="7" t="s">
        <v>121</v>
      </c>
      <c r="B27" s="93" t="s">
        <v>96</v>
      </c>
      <c r="E27" t="b">
        <f>IF(B27="Ya", TRUE)</f>
        <v>0</v>
      </c>
    </row>
    <row r="28" spans="1:5" ht="26.25" customHeight="1" x14ac:dyDescent="0.25">
      <c r="A28" s="7" t="s">
        <v>38</v>
      </c>
      <c r="B28" s="93" t="s">
        <v>96</v>
      </c>
      <c r="E28" t="b">
        <f>IF(B28="Ya", TRUE)</f>
        <v>0</v>
      </c>
    </row>
    <row r="29" spans="1:5" ht="26.25" customHeight="1" x14ac:dyDescent="0.25">
      <c r="A29" s="102" t="s">
        <v>79</v>
      </c>
      <c r="B29" s="102"/>
      <c r="C29" s="7"/>
      <c r="D29" s="7"/>
      <c r="E29" s="7"/>
    </row>
    <row r="30" spans="1:5" x14ac:dyDescent="0.25">
      <c r="A30" s="7" t="s">
        <v>122</v>
      </c>
      <c r="B30" s="93" t="s">
        <v>96</v>
      </c>
      <c r="E30" t="b">
        <f>IF(B30="Ya", TRUE)</f>
        <v>0</v>
      </c>
    </row>
    <row r="31" spans="1:5" x14ac:dyDescent="0.25">
      <c r="A31" s="7" t="s">
        <v>123</v>
      </c>
      <c r="B31" s="93" t="s">
        <v>96</v>
      </c>
      <c r="E31" t="b">
        <f>IF(B31="Ya", TRUE)</f>
        <v>0</v>
      </c>
    </row>
    <row r="32" spans="1:5" x14ac:dyDescent="0.25">
      <c r="A32" s="102" t="s">
        <v>124</v>
      </c>
      <c r="B32" s="102"/>
    </row>
    <row r="33" spans="1:5" x14ac:dyDescent="0.25">
      <c r="A33" s="7" t="s">
        <v>110</v>
      </c>
    </row>
    <row r="34" spans="1:5" ht="30" x14ac:dyDescent="0.25">
      <c r="A34" s="7" t="s">
        <v>125</v>
      </c>
      <c r="B34" s="93"/>
      <c r="E34" t="b">
        <f>IF(B34&gt;0, TRUE)</f>
        <v>0</v>
      </c>
    </row>
    <row r="35" spans="1:5" x14ac:dyDescent="0.25">
      <c r="A35" s="7" t="s">
        <v>115</v>
      </c>
    </row>
    <row r="36" spans="1:5" x14ac:dyDescent="0.25">
      <c r="A36" s="7" t="s">
        <v>127</v>
      </c>
      <c r="B36" s="93"/>
      <c r="E36" t="b">
        <f>IF(B36&gt;0, TRUE)</f>
        <v>0</v>
      </c>
    </row>
    <row r="37" spans="1:5" x14ac:dyDescent="0.25">
      <c r="A37" s="7" t="s">
        <v>126</v>
      </c>
      <c r="B37" s="93"/>
      <c r="E37" t="b">
        <f>IF(B37&gt;0, TRUE)</f>
        <v>0</v>
      </c>
    </row>
    <row r="38" spans="1:5" x14ac:dyDescent="0.25">
      <c r="A38" s="102" t="s">
        <v>10</v>
      </c>
      <c r="B38" s="102"/>
    </row>
    <row r="39" spans="1:5" x14ac:dyDescent="0.25">
      <c r="A39" s="7" t="s">
        <v>128</v>
      </c>
      <c r="B39" s="93"/>
      <c r="E39" t="b">
        <f>IF(B39&gt;0, TRUE)</f>
        <v>0</v>
      </c>
    </row>
    <row r="40" spans="1:5" x14ac:dyDescent="0.25">
      <c r="A40" s="7" t="s">
        <v>121</v>
      </c>
      <c r="B40" s="93" t="s">
        <v>96</v>
      </c>
      <c r="E40" t="b">
        <f>IF(B40="Ya", TRUE)</f>
        <v>0</v>
      </c>
    </row>
    <row r="41" spans="1:5" ht="30" x14ac:dyDescent="0.25">
      <c r="A41" s="7" t="s">
        <v>129</v>
      </c>
      <c r="B41" s="93" t="s">
        <v>96</v>
      </c>
      <c r="E41" t="b">
        <f>IF(B41="Ya", TRUE)</f>
        <v>0</v>
      </c>
    </row>
    <row r="42" spans="1:5" x14ac:dyDescent="0.25">
      <c r="A42" s="102" t="s">
        <v>79</v>
      </c>
      <c r="B42" s="102"/>
    </row>
    <row r="43" spans="1:5" x14ac:dyDescent="0.25">
      <c r="A43" s="7" t="s">
        <v>122</v>
      </c>
      <c r="B43" s="93"/>
      <c r="E43" t="b">
        <f>IF(B43&gt;0, TRUE)</f>
        <v>0</v>
      </c>
    </row>
    <row r="44" spans="1:5" x14ac:dyDescent="0.25">
      <c r="A44" s="7" t="s">
        <v>123</v>
      </c>
      <c r="B44" s="93" t="s">
        <v>96</v>
      </c>
      <c r="E44" t="b">
        <f>IF(B44="Ya", TRUE)</f>
        <v>0</v>
      </c>
    </row>
    <row r="46" spans="1:5" x14ac:dyDescent="0.25">
      <c r="A46" s="102" t="s">
        <v>9</v>
      </c>
      <c r="B46" s="102"/>
    </row>
    <row r="47" spans="1:5" x14ac:dyDescent="0.25">
      <c r="A47" s="102"/>
      <c r="B47" s="102"/>
    </row>
    <row r="48" spans="1:5" x14ac:dyDescent="0.25">
      <c r="A48" s="100" t="s">
        <v>10</v>
      </c>
      <c r="B48" s="100" t="s">
        <v>131</v>
      </c>
      <c r="C48" t="s">
        <v>132</v>
      </c>
    </row>
    <row r="49" spans="1:3" x14ac:dyDescent="0.25">
      <c r="A49" s="7" t="s">
        <v>13</v>
      </c>
      <c r="B49" s="93" t="s">
        <v>96</v>
      </c>
      <c r="C49">
        <f>B23</f>
        <v>0</v>
      </c>
    </row>
    <row r="50" spans="1:3" ht="30" x14ac:dyDescent="0.25">
      <c r="A50" s="7" t="s">
        <v>14</v>
      </c>
      <c r="B50" s="93" t="s">
        <v>130</v>
      </c>
      <c r="C50" t="s">
        <v>130</v>
      </c>
    </row>
    <row r="51" spans="1:3" x14ac:dyDescent="0.25">
      <c r="A51" s="7" t="s">
        <v>15</v>
      </c>
      <c r="B51" s="93" t="s">
        <v>130</v>
      </c>
      <c r="C51" t="s">
        <v>130</v>
      </c>
    </row>
    <row r="52" spans="1:3" x14ac:dyDescent="0.25">
      <c r="A52" s="7" t="s">
        <v>16</v>
      </c>
      <c r="B52" s="93" t="s">
        <v>130</v>
      </c>
    </row>
  </sheetData>
  <mergeCells count="8">
    <mergeCell ref="A38:B38"/>
    <mergeCell ref="A42:B42"/>
    <mergeCell ref="A46:B47"/>
    <mergeCell ref="A12:B12"/>
    <mergeCell ref="A22:B22"/>
    <mergeCell ref="A25:B25"/>
    <mergeCell ref="A29:B29"/>
    <mergeCell ref="A32:B32"/>
  </mergeCells>
  <conditionalFormatting sqref="B4">
    <cfRule type="expression" dxfId="68" priority="81">
      <formula>LEN(B4)=0</formula>
    </cfRule>
  </conditionalFormatting>
  <conditionalFormatting sqref="B6">
    <cfRule type="cellIs" dxfId="67" priority="76" operator="equal">
      <formula>"Sila Pilih"</formula>
    </cfRule>
  </conditionalFormatting>
  <conditionalFormatting sqref="B5">
    <cfRule type="cellIs" dxfId="66" priority="75" operator="equal">
      <formula>"Sila pilih"</formula>
    </cfRule>
  </conditionalFormatting>
  <conditionalFormatting sqref="B7">
    <cfRule type="expression" dxfId="65" priority="73">
      <formula>LEN(B7)=0</formula>
    </cfRule>
  </conditionalFormatting>
  <conditionalFormatting sqref="B8">
    <cfRule type="expression" dxfId="64" priority="72">
      <formula>LEN(B8)=0</formula>
    </cfRule>
  </conditionalFormatting>
  <conditionalFormatting sqref="B9">
    <cfRule type="cellIs" dxfId="63" priority="71" operator="equal">
      <formula>"Sila pilih"</formula>
    </cfRule>
  </conditionalFormatting>
  <conditionalFormatting sqref="B10">
    <cfRule type="cellIs" dxfId="62" priority="70" operator="equal">
      <formula>"Sila pilih"</formula>
    </cfRule>
  </conditionalFormatting>
  <conditionalFormatting sqref="B11">
    <cfRule type="expression" dxfId="61" priority="68">
      <formula>LEN(B11)=0</formula>
    </cfRule>
  </conditionalFormatting>
  <conditionalFormatting sqref="B14:B16">
    <cfRule type="expression" dxfId="60" priority="66">
      <formula>LEN(B14)=0</formula>
    </cfRule>
  </conditionalFormatting>
  <conditionalFormatting sqref="B14">
    <cfRule type="cellIs" dxfId="59" priority="64" operator="equal">
      <formula>"sila pilih"</formula>
    </cfRule>
  </conditionalFormatting>
  <conditionalFormatting sqref="B15">
    <cfRule type="cellIs" dxfId="58" priority="63" operator="equal">
      <formula>"sila pilih"</formula>
    </cfRule>
  </conditionalFormatting>
  <conditionalFormatting sqref="B18:B20">
    <cfRule type="expression" dxfId="57" priority="62">
      <formula>LEN(B18)=0</formula>
    </cfRule>
  </conditionalFormatting>
  <conditionalFormatting sqref="B18">
    <cfRule type="cellIs" dxfId="56" priority="60" operator="equal">
      <formula>"sila pilih"</formula>
    </cfRule>
  </conditionalFormatting>
  <conditionalFormatting sqref="B19">
    <cfRule type="cellIs" dxfId="55" priority="59" operator="equal">
      <formula>"sila pilih"</formula>
    </cfRule>
  </conditionalFormatting>
  <conditionalFormatting sqref="B23">
    <cfRule type="expression" dxfId="54" priority="58">
      <formula>LEN(B23)=0</formula>
    </cfRule>
  </conditionalFormatting>
  <conditionalFormatting sqref="B24">
    <cfRule type="expression" dxfId="53" priority="56">
      <formula>LEN(B24)=0</formula>
    </cfRule>
  </conditionalFormatting>
  <conditionalFormatting sqref="B26">
    <cfRule type="expression" dxfId="52" priority="54">
      <formula>LEN(B26)=0</formula>
    </cfRule>
  </conditionalFormatting>
  <conditionalFormatting sqref="B27">
    <cfRule type="cellIs" dxfId="51" priority="48" operator="equal">
      <formula>"sila pilih"</formula>
    </cfRule>
    <cfRule type="expression" dxfId="50" priority="50">
      <formula>LEN(B27)=0</formula>
    </cfRule>
  </conditionalFormatting>
  <conditionalFormatting sqref="B31">
    <cfRule type="cellIs" dxfId="49" priority="37" operator="equal">
      <formula>"sila pilih"</formula>
    </cfRule>
    <cfRule type="expression" dxfId="48" priority="39">
      <formula>LEN(B31)=0</formula>
    </cfRule>
  </conditionalFormatting>
  <conditionalFormatting sqref="B28">
    <cfRule type="cellIs" dxfId="47" priority="43" operator="equal">
      <formula>"sila pilih"</formula>
    </cfRule>
    <cfRule type="expression" dxfId="46" priority="45">
      <formula>LEN(B28)=0</formula>
    </cfRule>
  </conditionalFormatting>
  <conditionalFormatting sqref="B30">
    <cfRule type="cellIs" dxfId="45" priority="40" operator="equal">
      <formula>"sila pilih"</formula>
    </cfRule>
    <cfRule type="expression" dxfId="44" priority="42">
      <formula>LEN(B30)=0</formula>
    </cfRule>
  </conditionalFormatting>
  <conditionalFormatting sqref="B52">
    <cfRule type="cellIs" dxfId="43" priority="3" operator="equal">
      <formula>"sila pilih"</formula>
    </cfRule>
    <cfRule type="expression" dxfId="42" priority="5">
      <formula>LEN(B52)=0</formula>
    </cfRule>
  </conditionalFormatting>
  <conditionalFormatting sqref="B34">
    <cfRule type="expression" dxfId="41" priority="36">
      <formula>LEN(B34)=0</formula>
    </cfRule>
  </conditionalFormatting>
  <conditionalFormatting sqref="B36">
    <cfRule type="expression" dxfId="40" priority="34">
      <formula>LEN(B36)=0</formula>
    </cfRule>
  </conditionalFormatting>
  <conditionalFormatting sqref="B37">
    <cfRule type="expression" dxfId="39" priority="32">
      <formula>LEN(B37)=0</formula>
    </cfRule>
  </conditionalFormatting>
  <conditionalFormatting sqref="B44">
    <cfRule type="cellIs" dxfId="38" priority="25" operator="equal">
      <formula>"sila pilih"</formula>
    </cfRule>
    <cfRule type="expression" dxfId="37" priority="27">
      <formula>LEN(B44)=0</formula>
    </cfRule>
  </conditionalFormatting>
  <conditionalFormatting sqref="B39">
    <cfRule type="expression" dxfId="36" priority="24">
      <formula>LEN(B39)=0</formula>
    </cfRule>
  </conditionalFormatting>
  <conditionalFormatting sqref="B40">
    <cfRule type="cellIs" dxfId="35" priority="20" operator="equal">
      <formula>"sila pilih"</formula>
    </cfRule>
    <cfRule type="expression" dxfId="34" priority="22">
      <formula>LEN(B40)=0</formula>
    </cfRule>
  </conditionalFormatting>
  <conditionalFormatting sqref="B41">
    <cfRule type="cellIs" dxfId="33" priority="17" operator="equal">
      <formula>"sila pilih"</formula>
    </cfRule>
    <cfRule type="expression" dxfId="32" priority="19">
      <formula>LEN(B41)=0</formula>
    </cfRule>
  </conditionalFormatting>
  <conditionalFormatting sqref="B43">
    <cfRule type="expression" dxfId="31" priority="16">
      <formula>LEN(B43)=0</formula>
    </cfRule>
  </conditionalFormatting>
  <conditionalFormatting sqref="B49">
    <cfRule type="cellIs" dxfId="30" priority="12" operator="equal">
      <formula>"sila pilih"</formula>
    </cfRule>
    <cfRule type="expression" dxfId="29" priority="14">
      <formula>LEN(B49)=0</formula>
    </cfRule>
  </conditionalFormatting>
  <conditionalFormatting sqref="B50">
    <cfRule type="cellIs" dxfId="28" priority="9" operator="equal">
      <formula>"sila pilih"</formula>
    </cfRule>
    <cfRule type="expression" dxfId="27" priority="11">
      <formula>LEN(B50)=0</formula>
    </cfRule>
  </conditionalFormatting>
  <conditionalFormatting sqref="B51">
    <cfRule type="cellIs" dxfId="26" priority="6" operator="equal">
      <formula>"sila pilih"</formula>
    </cfRule>
    <cfRule type="expression" dxfId="25" priority="8">
      <formula>LEN(B51)=0</formula>
    </cfRule>
  </conditionalFormatting>
  <conditionalFormatting sqref="B2">
    <cfRule type="expression" dxfId="24" priority="2">
      <formula>LEN(B2)=0</formula>
    </cfRule>
  </conditionalFormatting>
  <conditionalFormatting sqref="B3">
    <cfRule type="expression" dxfId="23" priority="1">
      <formula>LEN(B3)=0</formula>
    </cfRule>
  </conditionalFormatting>
  <dataValidations count="10">
    <dataValidation type="list" allowBlank="1" showInputMessage="1" showErrorMessage="1" sqref="B6" xr:uid="{608471D5-1F17-41EA-95B0-8310D241E420}">
      <formula1>"Sila Pilih,VK1,VK2"</formula1>
    </dataValidation>
    <dataValidation type="list" allowBlank="1" showInputMessage="1" showErrorMessage="1" sqref="B5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9" xr:uid="{F3798F28-1E58-48F6-ACBA-1BBD565FAABE}">
      <formula1>"Sila Pilih, A (&lt;18mm), B (&gt;18mm)"</formula1>
    </dataValidation>
    <dataValidation type="list" allowBlank="1" showInputMessage="1" showErrorMessage="1" sqref="B10" xr:uid="{F4125959-8CB9-4E95-861D-4C8108FE036A}">
      <formula1>"Sila Pilih, 150187237, Lain-lain"</formula1>
    </dataValidation>
    <dataValidation type="list" allowBlank="1" showInputMessage="1" showErrorMessage="1" sqref="B14 B18" xr:uid="{B4A70BD1-6B40-4E70-8A4F-E8E40FD75C31}">
      <formula1>"Sila Pilih, Ya, Tidak"</formula1>
    </dataValidation>
    <dataValidation type="list" allowBlank="1" showInputMessage="1" showErrorMessage="1" sqref="B15" xr:uid="{2F9125CB-FE52-4637-8709-BB417675550A}">
      <formula1>"Sila pilih, Air, 0.1M HCL"</formula1>
    </dataValidation>
    <dataValidation type="list" allowBlank="1" showInputMessage="1" showErrorMessage="1" sqref="B19" xr:uid="{A02DA908-ACCD-478C-935D-646721CC4D62}">
      <formula1>"Sila pilih, 0.1M HCL, Larutan penampan phosphate"</formula1>
    </dataValidation>
    <dataValidation type="list" allowBlank="1" showInputMessage="1" showErrorMessage="1" sqref="B27:B28 B30:B31 B40:B41 B44" xr:uid="{756D28C7-AC81-4AC6-9B07-C8BD2A039CF7}">
      <formula1>"Sila Pilih, Ya"</formula1>
    </dataValidation>
    <dataValidation type="list" allowBlank="1" showInputMessage="1" showErrorMessage="1" sqref="B49" xr:uid="{6CD3E381-8592-4686-A8C4-E7A3C51154C7}">
      <formula1>"Sila Pilih, 1,2,3,4,5,6"</formula1>
    </dataValidation>
    <dataValidation type="list" allowBlank="1" showInputMessage="1" showErrorMessage="1" sqref="B50:B52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7" stopIfTrue="1" operator="containsText" id="{6D5F7589-BCD1-4CFF-81F8-0A9D474AF8D4}">
            <xm:f>NOT(ISERROR(SEARCH($E$11=TRUE,B11)))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containsText" priority="65" stopIfTrue="1" operator="containsText" id="{CFFBD340-8977-4295-B81F-FA1264E18970}">
            <xm:f>NOT(ISERROR(SEARCH($E$11=TRUE,B14)))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B14:B16</xm:sqref>
        </x14:conditionalFormatting>
        <x14:conditionalFormatting xmlns:xm="http://schemas.microsoft.com/office/excel/2006/main">
          <x14:cfRule type="containsText" priority="61" stopIfTrue="1" operator="containsText" id="{AFF541B9-0129-4D96-B34C-A44B4109CD47}">
            <xm:f>NOT(ISERROR(SEARCH($E$11=TRUE,B18)))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B18:B20</xm:sqref>
        </x14:conditionalFormatting>
        <x14:conditionalFormatting xmlns:xm="http://schemas.microsoft.com/office/excel/2006/main">
          <x14:cfRule type="containsText" priority="57" stopIfTrue="1" operator="containsText" id="{B0EB530F-A93C-4D90-8C73-6586C20A8F88}">
            <xm:f>NOT(ISERROR(SEARCH($E$11=TRUE,B23)))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5" stopIfTrue="1" operator="containsText" id="{A034767D-EF73-4566-A14E-DAC563F23B63}">
            <xm:f>NOT(ISERROR(SEARCH($E$11=TRUE,B24)))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containsText" priority="53" stopIfTrue="1" operator="containsText" id="{F65255AE-A337-419A-958B-9901427BE829}">
            <xm:f>NOT(ISERROR(SEARCH($E$11=TRUE,B26)))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containsText" priority="49" stopIfTrue="1" operator="containsText" id="{69129FFD-DEB3-417C-A556-053CBF59A956}">
            <xm:f>NOT(ISERROR(SEARCH($E$11=TRUE,B27)))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containsText" priority="38" stopIfTrue="1" operator="containsText" id="{EB23A7DF-1A87-4FE9-AA50-089197018EDB}">
            <xm:f>NOT(ISERROR(SEARCH($E$11=TRUE,B31)))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containsText" priority="44" stopIfTrue="1" operator="containsText" id="{C03E343C-6158-4D03-B8CC-E8B5A7A25D15}">
            <xm:f>NOT(ISERROR(SEARCH($E$11=TRUE,B28)))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41" stopIfTrue="1" operator="containsText" id="{8A659A74-C819-4265-8DA4-E70F09865617}">
            <xm:f>NOT(ISERROR(SEARCH($E$11=TRUE,B30)))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containsText" priority="4" stopIfTrue="1" operator="containsText" id="{F6ED201A-B1E8-42B3-B29A-7434A36A165A}">
            <xm:f>NOT(ISERROR(SEARCH($E$11=TRUE,B52)))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B52</xm:sqref>
        </x14:conditionalFormatting>
        <x14:conditionalFormatting xmlns:xm="http://schemas.microsoft.com/office/excel/2006/main">
          <x14:cfRule type="containsText" priority="35" stopIfTrue="1" operator="containsText" id="{E2A53F4B-E005-42EE-B7BF-76831F9D13D1}">
            <xm:f>NOT(ISERROR(SEARCH($E$11=TRUE,B34)))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containsText" priority="33" stopIfTrue="1" operator="containsText" id="{64CD252C-254C-4BBF-B457-61033CD43F96}">
            <xm:f>NOT(ISERROR(SEARCH($E$11=TRUE,B36)))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1" stopIfTrue="1" operator="containsText" id="{47EAE981-DF17-47C0-BCBF-A05D6D5C8571}">
            <xm:f>NOT(ISERROR(SEARCH($E$11=TRUE,B37)))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containsText" priority="26" stopIfTrue="1" operator="containsText" id="{7529F6F3-41FE-4CC6-8EB9-353B022693DA}">
            <xm:f>NOT(ISERROR(SEARCH($E$11=TRUE,B44)))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containsText" priority="23" stopIfTrue="1" operator="containsText" id="{9991CB0C-13D7-4C68-BC95-CE37C1659DD5}">
            <xm:f>NOT(ISERROR(SEARCH($E$11=TRUE,B39)))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containsText" priority="21" stopIfTrue="1" operator="containsText" id="{22507E0D-65CC-4B54-A148-56BF982C6678}">
            <xm:f>NOT(ISERROR(SEARCH($E$11=TRUE,B40)))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containsText" priority="18" stopIfTrue="1" operator="containsText" id="{31A8BFC7-BB1E-4067-8422-FA9F7FA264FC}">
            <xm:f>NOT(ISERROR(SEARCH($E$11=TRUE,B41)))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B41</xm:sqref>
        </x14:conditionalFormatting>
        <x14:conditionalFormatting xmlns:xm="http://schemas.microsoft.com/office/excel/2006/main">
          <x14:cfRule type="containsText" priority="15" stopIfTrue="1" operator="containsText" id="{BE95E075-A675-4017-8D30-7A6F1ABF8B98}">
            <xm:f>NOT(ISERROR(SEARCH($E$11=TRUE,B43)))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ontainsText" priority="13" stopIfTrue="1" operator="containsText" id="{0AB5B0A6-535F-487B-ACF5-9A780908C24F}">
            <xm:f>NOT(ISERROR(SEARCH($E$11=TRUE,B49)))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containsText" priority="10" stopIfTrue="1" operator="containsText" id="{33673C8C-E9F8-4B24-B55C-73B69F1EA667}">
            <xm:f>NOT(ISERROR(SEARCH($E$11=TRUE,B50)))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containsText" priority="7" stopIfTrue="1" operator="containsText" id="{565EDED6-A095-4DB0-92AB-FC4339B1A08C}">
            <xm:f>NOT(ISERROR(SEARCH($E$11=TRUE,B51)))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502"/>
  <sheetViews>
    <sheetView view="pageLayout" topLeftCell="A49" zoomScale="145" zoomScaleNormal="82" zoomScalePageLayoutView="145" workbookViewId="0">
      <selection activeCell="E69" sqref="E69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14" t="s">
        <v>0</v>
      </c>
      <c r="B1" s="116"/>
      <c r="C1" s="114"/>
      <c r="D1" s="115"/>
      <c r="E1" s="115"/>
      <c r="F1" s="115"/>
      <c r="G1" s="115"/>
      <c r="H1" s="115"/>
      <c r="I1" s="115"/>
      <c r="J1" s="116"/>
    </row>
    <row r="2" spans="1:10" ht="14.25" customHeight="1" x14ac:dyDescent="0.25">
      <c r="A2" s="191" t="s">
        <v>39</v>
      </c>
      <c r="B2" s="192"/>
      <c r="C2" s="192"/>
      <c r="D2" s="192"/>
      <c r="E2" s="192"/>
      <c r="F2" s="192"/>
      <c r="G2" s="192"/>
      <c r="H2" s="192"/>
      <c r="I2" s="192"/>
      <c r="J2" s="57"/>
    </row>
    <row r="3" spans="1:10" s="21" customFormat="1" ht="12.75" customHeight="1" x14ac:dyDescent="0.25">
      <c r="A3" s="203" t="s">
        <v>30</v>
      </c>
      <c r="B3" s="204"/>
      <c r="C3" s="193" t="s">
        <v>31</v>
      </c>
      <c r="D3" s="193"/>
      <c r="E3" s="18"/>
      <c r="F3" s="22"/>
      <c r="G3" s="22"/>
      <c r="H3" s="22"/>
      <c r="I3" s="22"/>
      <c r="J3" s="49"/>
    </row>
    <row r="4" spans="1:10" s="21" customFormat="1" ht="12.75" customHeight="1" x14ac:dyDescent="0.25">
      <c r="A4" s="54"/>
      <c r="B4" s="18" t="s">
        <v>19</v>
      </c>
      <c r="C4" s="37" t="s">
        <v>34</v>
      </c>
      <c r="D4" s="150" t="s">
        <v>20</v>
      </c>
      <c r="E4" s="150"/>
      <c r="F4" s="150"/>
      <c r="G4" s="150"/>
      <c r="H4" s="150"/>
      <c r="I4" s="150"/>
      <c r="J4" s="151"/>
    </row>
    <row r="5" spans="1:10" s="21" customFormat="1" ht="12.75" customHeight="1" x14ac:dyDescent="0.25">
      <c r="A5" s="54" t="s">
        <v>60</v>
      </c>
      <c r="B5" s="18" t="s">
        <v>21</v>
      </c>
      <c r="C5" s="37" t="s">
        <v>52</v>
      </c>
      <c r="D5" s="150" t="s">
        <v>20</v>
      </c>
      <c r="E5" s="150"/>
      <c r="F5" s="150"/>
      <c r="G5" s="150"/>
      <c r="H5" s="150"/>
      <c r="I5" s="150"/>
      <c r="J5" s="151"/>
    </row>
    <row r="6" spans="1:10" s="21" customFormat="1" ht="12.75" customHeight="1" x14ac:dyDescent="0.25">
      <c r="A6" s="54" t="s">
        <v>60</v>
      </c>
      <c r="B6" s="18" t="s">
        <v>22</v>
      </c>
      <c r="C6" s="37" t="s">
        <v>53</v>
      </c>
      <c r="D6" s="150" t="s">
        <v>23</v>
      </c>
      <c r="E6" s="150"/>
      <c r="F6" s="150"/>
      <c r="G6" s="150"/>
      <c r="H6" s="150"/>
      <c r="I6" s="150"/>
      <c r="J6" s="151"/>
    </row>
    <row r="7" spans="1:10" s="21" customFormat="1" ht="25.5" customHeight="1" x14ac:dyDescent="0.25">
      <c r="A7" s="54" t="s">
        <v>59</v>
      </c>
      <c r="B7" s="18" t="s">
        <v>24</v>
      </c>
      <c r="C7" s="37" t="s">
        <v>52</v>
      </c>
      <c r="D7" s="158" t="s">
        <v>54</v>
      </c>
      <c r="E7" s="158"/>
      <c r="F7" s="158"/>
      <c r="G7" s="158"/>
      <c r="H7" s="158"/>
      <c r="I7" s="158"/>
      <c r="J7" s="159"/>
    </row>
    <row r="8" spans="1:10" s="21" customFormat="1" ht="12.75" customHeight="1" x14ac:dyDescent="0.25">
      <c r="A8" s="58"/>
      <c r="B8" s="32" t="s">
        <v>25</v>
      </c>
      <c r="C8" s="59" t="s">
        <v>53</v>
      </c>
      <c r="D8" s="185" t="s">
        <v>20</v>
      </c>
      <c r="E8" s="185"/>
      <c r="F8" s="185"/>
      <c r="G8" s="185"/>
      <c r="H8" s="185"/>
      <c r="I8" s="185"/>
      <c r="J8" s="186"/>
    </row>
    <row r="9" spans="1:10" s="21" customFormat="1" ht="25.5" customHeight="1" x14ac:dyDescent="0.25">
      <c r="A9" s="55" t="s">
        <v>53</v>
      </c>
      <c r="B9" s="28" t="s">
        <v>26</v>
      </c>
      <c r="C9" s="56" t="s">
        <v>53</v>
      </c>
      <c r="D9" s="158" t="s">
        <v>27</v>
      </c>
      <c r="E9" s="158"/>
      <c r="F9" s="158"/>
      <c r="G9" s="158"/>
      <c r="H9" s="158"/>
      <c r="I9" s="158"/>
      <c r="J9" s="159"/>
    </row>
    <row r="10" spans="1:10" s="21" customFormat="1" ht="12.75" customHeight="1" x14ac:dyDescent="0.25">
      <c r="A10" s="55" t="s">
        <v>53</v>
      </c>
      <c r="B10" s="28" t="s">
        <v>28</v>
      </c>
      <c r="C10" s="56" t="s">
        <v>53</v>
      </c>
      <c r="D10" s="209" t="s">
        <v>29</v>
      </c>
      <c r="E10" s="209"/>
      <c r="F10" s="209"/>
      <c r="G10" s="209"/>
      <c r="H10" s="209"/>
      <c r="I10" s="209"/>
      <c r="J10" s="210"/>
    </row>
    <row r="11" spans="1:10" ht="3.75" customHeight="1" x14ac:dyDescent="0.25">
      <c r="A11" s="202"/>
      <c r="B11" s="202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207" t="s">
        <v>1</v>
      </c>
      <c r="B12" s="207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178" t="s">
        <v>85</v>
      </c>
      <c r="B13" s="179"/>
      <c r="C13" s="160" t="s">
        <v>35</v>
      </c>
      <c r="D13" s="161"/>
      <c r="E13" s="161"/>
      <c r="F13" s="161"/>
      <c r="G13" s="161"/>
      <c r="H13" s="47"/>
      <c r="I13" s="47"/>
      <c r="J13" s="24"/>
    </row>
    <row r="14" spans="1:10" s="21" customFormat="1" ht="15" customHeight="1" x14ac:dyDescent="0.25">
      <c r="A14" s="178" t="s">
        <v>86</v>
      </c>
      <c r="B14" s="179"/>
      <c r="C14" s="160" t="s">
        <v>32</v>
      </c>
      <c r="D14" s="161"/>
      <c r="E14" s="161"/>
      <c r="F14" s="161"/>
      <c r="G14" s="161"/>
      <c r="H14" s="161"/>
      <c r="I14" s="161"/>
      <c r="J14" s="162"/>
    </row>
    <row r="15" spans="1:10" s="23" customFormat="1" ht="14.25" customHeight="1" x14ac:dyDescent="0.25">
      <c r="A15" s="174" t="s">
        <v>87</v>
      </c>
      <c r="B15" s="175"/>
      <c r="C15" s="180" t="s">
        <v>36</v>
      </c>
      <c r="D15" s="181"/>
      <c r="E15" s="181"/>
      <c r="F15" s="181"/>
      <c r="G15" s="181"/>
      <c r="H15" s="181"/>
      <c r="I15" s="181"/>
      <c r="J15" s="53"/>
    </row>
    <row r="16" spans="1:10" s="21" customFormat="1" ht="15.75" customHeight="1" x14ac:dyDescent="0.25">
      <c r="A16" s="178" t="s">
        <v>88</v>
      </c>
      <c r="B16" s="179"/>
      <c r="C16" s="180" t="s">
        <v>66</v>
      </c>
      <c r="D16" s="181"/>
      <c r="E16" s="181"/>
      <c r="F16" s="181"/>
      <c r="G16" s="181"/>
      <c r="H16" s="181"/>
      <c r="I16" s="181"/>
      <c r="J16" s="52"/>
    </row>
    <row r="17" spans="1:11" s="21" customFormat="1" ht="12.75" customHeight="1" x14ac:dyDescent="0.25">
      <c r="A17" s="205" t="s">
        <v>89</v>
      </c>
      <c r="B17" s="206"/>
      <c r="C17" s="187" t="s">
        <v>2</v>
      </c>
      <c r="D17" s="188"/>
      <c r="E17" s="188"/>
      <c r="F17" s="188"/>
      <c r="G17" s="188"/>
      <c r="H17" s="188"/>
      <c r="I17" s="188"/>
      <c r="J17" s="49"/>
    </row>
    <row r="18" spans="1:11" s="21" customFormat="1" ht="14.25" customHeight="1" x14ac:dyDescent="0.25">
      <c r="A18" s="194" t="s">
        <v>90</v>
      </c>
      <c r="B18" s="151"/>
      <c r="C18" s="148" t="s">
        <v>64</v>
      </c>
      <c r="D18" s="149"/>
      <c r="E18" s="149"/>
      <c r="F18" s="149"/>
      <c r="G18" s="149"/>
      <c r="H18" s="149"/>
      <c r="I18" s="149"/>
      <c r="J18" s="49"/>
    </row>
    <row r="19" spans="1:11" s="23" customFormat="1" ht="13.5" customHeight="1" x14ac:dyDescent="0.25">
      <c r="A19" s="194" t="s">
        <v>91</v>
      </c>
      <c r="B19" s="151"/>
      <c r="C19" s="148" t="s">
        <v>65</v>
      </c>
      <c r="D19" s="149"/>
      <c r="E19" s="149"/>
      <c r="F19" s="149"/>
      <c r="G19" s="149"/>
      <c r="H19" s="149"/>
      <c r="I19" s="149"/>
      <c r="J19" s="48"/>
    </row>
    <row r="20" spans="1:11" s="23" customFormat="1" ht="15" customHeight="1" x14ac:dyDescent="0.25">
      <c r="A20" s="144"/>
      <c r="B20" s="145"/>
      <c r="C20" s="148" t="s">
        <v>43</v>
      </c>
      <c r="D20" s="149"/>
      <c r="E20" s="149"/>
      <c r="F20" s="149"/>
      <c r="G20" s="149"/>
      <c r="H20" s="149"/>
      <c r="I20" s="149"/>
      <c r="J20" s="48"/>
    </row>
    <row r="21" spans="1:11" s="6" customFormat="1" ht="15.75" customHeight="1" x14ac:dyDescent="0.25">
      <c r="A21" s="170"/>
      <c r="B21" s="171"/>
      <c r="C21" s="198" t="s">
        <v>3</v>
      </c>
      <c r="D21" s="199"/>
      <c r="E21" s="199"/>
      <c r="F21" s="199"/>
      <c r="G21" s="199"/>
      <c r="H21" s="199"/>
      <c r="I21" s="199"/>
      <c r="J21" s="50"/>
    </row>
    <row r="22" spans="1:11" s="23" customFormat="1" ht="13.5" customHeight="1" x14ac:dyDescent="0.25">
      <c r="A22" s="144"/>
      <c r="B22" s="145"/>
      <c r="C22" s="148" t="s">
        <v>68</v>
      </c>
      <c r="D22" s="149"/>
      <c r="E22" s="149"/>
      <c r="F22" s="149"/>
      <c r="G22" s="149"/>
      <c r="H22" s="149"/>
      <c r="I22" s="149"/>
      <c r="J22" s="48"/>
    </row>
    <row r="23" spans="1:11" s="23" customFormat="1" ht="13.5" customHeight="1" x14ac:dyDescent="0.25">
      <c r="A23" s="144"/>
      <c r="B23" s="145"/>
      <c r="C23" s="148" t="s">
        <v>69</v>
      </c>
      <c r="D23" s="149"/>
      <c r="E23" s="149"/>
      <c r="F23" s="149"/>
      <c r="G23" s="149"/>
      <c r="H23" s="149"/>
      <c r="I23" s="149"/>
      <c r="J23" s="145"/>
    </row>
    <row r="24" spans="1:11" s="23" customFormat="1" ht="17.25" customHeight="1" x14ac:dyDescent="0.25">
      <c r="A24" s="112"/>
      <c r="B24" s="113"/>
      <c r="C24" s="200" t="s">
        <v>44</v>
      </c>
      <c r="D24" s="201"/>
      <c r="E24" s="201"/>
      <c r="F24" s="201"/>
      <c r="G24" s="201"/>
      <c r="H24" s="201"/>
      <c r="I24" s="201"/>
      <c r="J24" s="51"/>
    </row>
    <row r="25" spans="1:11" ht="4.5" customHeight="1" x14ac:dyDescent="0.25">
      <c r="A25" s="10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95" t="s">
        <v>42</v>
      </c>
      <c r="B27" s="196"/>
      <c r="C27" s="196"/>
      <c r="D27" s="196"/>
      <c r="E27" s="197"/>
      <c r="F27" s="33" t="s">
        <v>76</v>
      </c>
      <c r="G27" s="172" t="s">
        <v>77</v>
      </c>
      <c r="H27" s="172"/>
      <c r="I27" s="172"/>
      <c r="J27" s="172"/>
      <c r="K27" s="173"/>
    </row>
    <row r="28" spans="1:11" s="21" customFormat="1" ht="15.75" customHeight="1" x14ac:dyDescent="0.25">
      <c r="A28" s="34" t="s">
        <v>55</v>
      </c>
      <c r="B28" s="165" t="s">
        <v>5</v>
      </c>
      <c r="C28" s="165"/>
      <c r="D28" s="165"/>
      <c r="E28" s="166"/>
      <c r="F28" s="38" t="s">
        <v>52</v>
      </c>
      <c r="G28" s="150" t="s">
        <v>47</v>
      </c>
      <c r="H28" s="150"/>
      <c r="I28" s="150"/>
      <c r="J28" s="150"/>
      <c r="K28" s="151"/>
    </row>
    <row r="29" spans="1:11" s="21" customFormat="1" ht="15.75" customHeight="1" x14ac:dyDescent="0.25">
      <c r="A29" s="34" t="s">
        <v>55</v>
      </c>
      <c r="B29" s="165" t="s">
        <v>63</v>
      </c>
      <c r="C29" s="165"/>
      <c r="D29" s="165"/>
      <c r="E29" s="166"/>
      <c r="F29" s="38"/>
      <c r="G29" s="150" t="s">
        <v>48</v>
      </c>
      <c r="H29" s="150"/>
      <c r="I29" s="150"/>
      <c r="J29" s="150"/>
      <c r="K29" s="31"/>
    </row>
    <row r="30" spans="1:11" s="15" customFormat="1" ht="13.5" customHeight="1" x14ac:dyDescent="0.25">
      <c r="A30" s="46"/>
      <c r="B30" s="152"/>
      <c r="C30" s="152"/>
      <c r="D30" s="152"/>
      <c r="E30" s="153"/>
      <c r="F30" s="45" t="s">
        <v>52</v>
      </c>
      <c r="G30" s="152" t="s">
        <v>37</v>
      </c>
      <c r="H30" s="152"/>
      <c r="I30" s="152"/>
      <c r="J30" s="152"/>
      <c r="K30" s="153"/>
    </row>
    <row r="31" spans="1:11" s="23" customFormat="1" ht="18" customHeight="1" x14ac:dyDescent="0.25">
      <c r="A31" s="148"/>
      <c r="B31" s="149"/>
      <c r="C31" s="149"/>
      <c r="D31" s="149"/>
      <c r="E31" s="145"/>
      <c r="F31" s="39" t="s">
        <v>52</v>
      </c>
      <c r="G31" s="154" t="s">
        <v>38</v>
      </c>
      <c r="H31" s="154"/>
      <c r="I31" s="154"/>
      <c r="J31" s="154"/>
      <c r="K31" s="155"/>
    </row>
    <row r="32" spans="1:11" s="23" customFormat="1" ht="25.5" customHeight="1" x14ac:dyDescent="0.25">
      <c r="A32" s="148"/>
      <c r="B32" s="149"/>
      <c r="C32" s="149"/>
      <c r="D32" s="149"/>
      <c r="E32" s="145"/>
      <c r="F32" s="29" t="s">
        <v>78</v>
      </c>
      <c r="G32" s="176" t="s">
        <v>79</v>
      </c>
      <c r="H32" s="176"/>
      <c r="I32" s="176"/>
      <c r="J32" s="176"/>
      <c r="K32" s="177"/>
    </row>
    <row r="33" spans="1:11" ht="14.25" customHeight="1" x14ac:dyDescent="0.25">
      <c r="A33" s="182"/>
      <c r="B33" s="183"/>
      <c r="C33" s="183"/>
      <c r="D33" s="183"/>
      <c r="E33" s="184"/>
      <c r="F33" s="40" t="s">
        <v>52</v>
      </c>
      <c r="G33" s="156" t="s">
        <v>40</v>
      </c>
      <c r="H33" s="156"/>
      <c r="I33" s="156"/>
      <c r="J33" s="156"/>
      <c r="K33" s="157"/>
    </row>
    <row r="34" spans="1:11" ht="13.5" customHeight="1" x14ac:dyDescent="0.25">
      <c r="A34" s="182"/>
      <c r="B34" s="183"/>
      <c r="C34" s="183"/>
      <c r="D34" s="183"/>
      <c r="E34" s="184"/>
      <c r="F34" s="41"/>
      <c r="G34" s="150" t="s">
        <v>41</v>
      </c>
      <c r="H34" s="150"/>
      <c r="I34" s="150"/>
      <c r="J34" s="150"/>
      <c r="K34" s="151"/>
    </row>
    <row r="35" spans="1:11" x14ac:dyDescent="0.25">
      <c r="A35" s="218"/>
      <c r="B35" s="219"/>
      <c r="C35" s="219"/>
      <c r="D35" s="219"/>
      <c r="E35" s="220"/>
      <c r="F35" s="44" t="s">
        <v>52</v>
      </c>
      <c r="G35" s="189" t="s">
        <v>45</v>
      </c>
      <c r="H35" s="189"/>
      <c r="I35" s="189"/>
      <c r="J35" s="189"/>
      <c r="K35" s="190"/>
    </row>
    <row r="36" spans="1:11" ht="12.75" customHeight="1" x14ac:dyDescent="0.25">
      <c r="A36" s="221" t="s">
        <v>6</v>
      </c>
      <c r="B36" s="222"/>
      <c r="C36" s="222"/>
      <c r="D36" s="222"/>
      <c r="E36" s="223"/>
      <c r="F36" s="208" t="s">
        <v>8</v>
      </c>
      <c r="G36" s="172"/>
      <c r="H36" s="172"/>
      <c r="I36" s="172"/>
      <c r="J36" s="172"/>
      <c r="K36" s="173"/>
    </row>
    <row r="37" spans="1:11" ht="13.5" customHeight="1" x14ac:dyDescent="0.25">
      <c r="A37" s="167" t="s">
        <v>7</v>
      </c>
      <c r="B37" s="168"/>
      <c r="C37" s="168"/>
      <c r="D37" s="168"/>
      <c r="E37" s="169"/>
      <c r="F37" s="30" t="s">
        <v>80</v>
      </c>
      <c r="G37" s="199" t="s">
        <v>81</v>
      </c>
      <c r="H37" s="199"/>
      <c r="I37" s="199"/>
      <c r="J37" s="199"/>
      <c r="K37" s="227"/>
    </row>
    <row r="38" spans="1:11" ht="14.25" customHeight="1" x14ac:dyDescent="0.25">
      <c r="A38" s="34" t="s">
        <v>56</v>
      </c>
      <c r="B38" s="165" t="s">
        <v>61</v>
      </c>
      <c r="C38" s="165"/>
      <c r="D38" s="165"/>
      <c r="E38" s="166"/>
      <c r="F38" s="39" t="s">
        <v>52</v>
      </c>
      <c r="G38" s="154" t="s">
        <v>47</v>
      </c>
      <c r="H38" s="154"/>
      <c r="I38" s="154"/>
      <c r="J38" s="154"/>
      <c r="K38" s="155"/>
    </row>
    <row r="39" spans="1:11" ht="14.25" customHeight="1" x14ac:dyDescent="0.25">
      <c r="A39" s="27" t="s">
        <v>33</v>
      </c>
      <c r="B39" s="150" t="s">
        <v>49</v>
      </c>
      <c r="C39" s="150"/>
      <c r="D39" s="150"/>
      <c r="E39" s="151"/>
      <c r="F39" s="42"/>
      <c r="G39" s="154" t="s">
        <v>48</v>
      </c>
      <c r="H39" s="154"/>
      <c r="I39" s="154"/>
      <c r="J39" s="154"/>
      <c r="K39" s="155"/>
    </row>
    <row r="40" spans="1:11" ht="13.5" customHeight="1" x14ac:dyDescent="0.25">
      <c r="A40" s="138" t="s">
        <v>51</v>
      </c>
      <c r="B40" s="139"/>
      <c r="C40" s="139"/>
      <c r="D40" s="139"/>
      <c r="E40" s="140"/>
      <c r="F40" s="39" t="s">
        <v>52</v>
      </c>
      <c r="G40" s="154" t="s">
        <v>37</v>
      </c>
      <c r="H40" s="154"/>
      <c r="I40" s="154"/>
      <c r="J40" s="154"/>
      <c r="K40" s="155"/>
    </row>
    <row r="41" spans="1:11" ht="16.5" customHeight="1" x14ac:dyDescent="0.25">
      <c r="A41" s="138" t="s">
        <v>50</v>
      </c>
      <c r="B41" s="139"/>
      <c r="C41" s="139"/>
      <c r="D41" s="139"/>
      <c r="E41" s="140"/>
      <c r="F41" s="39" t="s">
        <v>52</v>
      </c>
      <c r="G41" s="154" t="s">
        <v>38</v>
      </c>
      <c r="H41" s="154"/>
      <c r="I41" s="154"/>
      <c r="J41" s="154"/>
      <c r="K41" s="155"/>
    </row>
    <row r="42" spans="1:11" ht="24.75" customHeight="1" x14ac:dyDescent="0.25">
      <c r="A42" s="138" t="s">
        <v>67</v>
      </c>
      <c r="B42" s="139"/>
      <c r="C42" s="139"/>
      <c r="D42" s="139"/>
      <c r="E42" s="140"/>
      <c r="F42" s="26" t="s">
        <v>82</v>
      </c>
      <c r="G42" s="176" t="s">
        <v>83</v>
      </c>
      <c r="H42" s="176"/>
      <c r="I42" s="176"/>
      <c r="J42" s="176"/>
      <c r="K42" s="177"/>
    </row>
    <row r="43" spans="1:11" ht="12.75" customHeight="1" x14ac:dyDescent="0.25">
      <c r="A43" s="167" t="s">
        <v>46</v>
      </c>
      <c r="B43" s="168"/>
      <c r="C43" s="168"/>
      <c r="D43" s="168"/>
      <c r="E43" s="169"/>
      <c r="F43" s="38" t="s">
        <v>52</v>
      </c>
      <c r="G43" s="150" t="s">
        <v>58</v>
      </c>
      <c r="H43" s="150"/>
      <c r="I43" s="150"/>
      <c r="J43" s="150"/>
      <c r="K43" s="151"/>
    </row>
    <row r="44" spans="1:11" ht="14.25" customHeight="1" x14ac:dyDescent="0.25">
      <c r="A44" s="35" t="s">
        <v>56</v>
      </c>
      <c r="B44" s="163" t="s">
        <v>5</v>
      </c>
      <c r="C44" s="163"/>
      <c r="D44" s="163"/>
      <c r="E44" s="164"/>
      <c r="F44" s="41"/>
      <c r="G44" s="150" t="s">
        <v>57</v>
      </c>
      <c r="H44" s="150"/>
      <c r="I44" s="150"/>
      <c r="J44" s="150"/>
      <c r="K44" s="151"/>
    </row>
    <row r="45" spans="1:11" ht="15" customHeight="1" x14ac:dyDescent="0.25">
      <c r="A45" s="36" t="s">
        <v>56</v>
      </c>
      <c r="B45" s="146" t="s">
        <v>62</v>
      </c>
      <c r="C45" s="146"/>
      <c r="D45" s="146"/>
      <c r="E45" s="147"/>
      <c r="F45" s="43" t="s">
        <v>52</v>
      </c>
      <c r="G45" s="158" t="s">
        <v>45</v>
      </c>
      <c r="H45" s="158"/>
      <c r="I45" s="158"/>
      <c r="J45" s="158"/>
      <c r="K45" s="159"/>
    </row>
    <row r="46" spans="1:11" ht="15" customHeight="1" x14ac:dyDescent="0.25">
      <c r="A46" s="212" t="s">
        <v>92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4"/>
    </row>
    <row r="47" spans="1:11" x14ac:dyDescent="0.25">
      <c r="A47" s="215"/>
      <c r="B47" s="216"/>
      <c r="C47" s="216"/>
      <c r="D47" s="216"/>
      <c r="E47" s="216"/>
      <c r="F47" s="216"/>
      <c r="G47" s="216"/>
      <c r="H47" s="216"/>
      <c r="I47" s="216"/>
      <c r="J47" s="216"/>
      <c r="K47" s="217"/>
    </row>
    <row r="48" spans="1:1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20" ht="13.5" customHeight="1" x14ac:dyDescent="0.25">
      <c r="A49" s="123" t="s">
        <v>9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5"/>
    </row>
    <row r="50" spans="1:20" s="65" customFormat="1" ht="13.5" customHeight="1" x14ac:dyDescent="0.25">
      <c r="A50" s="123" t="s">
        <v>10</v>
      </c>
      <c r="B50" s="124"/>
      <c r="C50" s="124"/>
      <c r="D50" s="124"/>
      <c r="E50" s="125"/>
      <c r="F50" s="224" t="s">
        <v>11</v>
      </c>
      <c r="G50" s="225"/>
      <c r="H50" s="226"/>
      <c r="I50" s="126" t="s">
        <v>12</v>
      </c>
      <c r="J50" s="127"/>
      <c r="K50" s="128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5" t="s">
        <v>13</v>
      </c>
      <c r="B51" s="136"/>
      <c r="C51" s="136"/>
      <c r="D51" s="136"/>
      <c r="E51" s="137"/>
      <c r="F51" s="132" t="str">
        <f>Form!B49</f>
        <v>Sila Pilih</v>
      </c>
      <c r="G51" s="133"/>
      <c r="H51" s="134"/>
      <c r="I51" s="129">
        <f>Form!B23</f>
        <v>0</v>
      </c>
      <c r="J51" s="130"/>
      <c r="K51" s="131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5" t="s">
        <v>14</v>
      </c>
      <c r="B52" s="136"/>
      <c r="C52" s="136"/>
      <c r="D52" s="136"/>
      <c r="E52" s="137"/>
      <c r="F52" s="132" t="str">
        <f>Form!B50</f>
        <v>NA</v>
      </c>
      <c r="G52" s="133"/>
      <c r="H52" s="134"/>
      <c r="I52" s="129" t="str">
        <f>Form!C50</f>
        <v>NA</v>
      </c>
      <c r="J52" s="130"/>
      <c r="K52" s="131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5" t="s">
        <v>15</v>
      </c>
      <c r="B53" s="136"/>
      <c r="C53" s="136"/>
      <c r="D53" s="136"/>
      <c r="E53" s="137"/>
      <c r="F53" s="132" t="str">
        <f>Form!B51</f>
        <v>NA</v>
      </c>
      <c r="G53" s="133"/>
      <c r="H53" s="134"/>
      <c r="I53" s="129" t="str">
        <f>Form!C51</f>
        <v>NA</v>
      </c>
      <c r="J53" s="130"/>
      <c r="K53" s="131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5" t="s">
        <v>16</v>
      </c>
      <c r="B54" s="136"/>
      <c r="C54" s="136"/>
      <c r="D54" s="136"/>
      <c r="E54" s="137"/>
      <c r="F54" s="132" t="str">
        <f>Form!B52</f>
        <v>NA</v>
      </c>
      <c r="G54" s="133"/>
      <c r="H54" s="134"/>
      <c r="I54" s="141"/>
      <c r="J54" s="142"/>
      <c r="K54" s="143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211" t="s">
        <v>84</v>
      </c>
      <c r="B56" s="211"/>
      <c r="C56" s="211"/>
      <c r="D56" s="211"/>
      <c r="E56" s="211"/>
      <c r="F56" s="211"/>
      <c r="G56" s="211"/>
      <c r="H56" s="211"/>
      <c r="I56" s="211"/>
      <c r="J56" s="211"/>
      <c r="K56" s="211"/>
    </row>
    <row r="57" spans="1:20" ht="15" customHeight="1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</row>
    <row r="58" spans="1:20" x14ac:dyDescent="0.25">
      <c r="A58" s="4"/>
      <c r="B58" s="7"/>
      <c r="C58" s="7"/>
      <c r="D58" s="7"/>
      <c r="E58" s="7"/>
    </row>
    <row r="59" spans="1:20" x14ac:dyDescent="0.25">
      <c r="A59" s="74" t="s">
        <v>75</v>
      </c>
      <c r="B59" s="75"/>
      <c r="C59" s="75"/>
      <c r="D59" s="75"/>
      <c r="E59" s="75"/>
      <c r="F59" s="71"/>
      <c r="G59" s="71"/>
      <c r="H59" s="76"/>
      <c r="I59" s="109" t="s">
        <v>74</v>
      </c>
      <c r="J59" s="110"/>
      <c r="K59" s="111"/>
    </row>
    <row r="60" spans="1:20" x14ac:dyDescent="0.25">
      <c r="A60" s="77"/>
      <c r="B60" s="9"/>
      <c r="C60" s="9"/>
      <c r="D60" s="9"/>
      <c r="E60" s="9"/>
      <c r="F60" s="20"/>
      <c r="G60" s="20"/>
      <c r="H60" s="72"/>
      <c r="I60" s="20"/>
      <c r="J60" s="20"/>
      <c r="K60" s="25"/>
    </row>
    <row r="61" spans="1:20" x14ac:dyDescent="0.25">
      <c r="A61" s="77"/>
      <c r="B61" s="105">
        <f>Form!B2</f>
        <v>0</v>
      </c>
      <c r="C61" s="105"/>
      <c r="D61" s="105"/>
      <c r="E61" s="105"/>
      <c r="F61" s="105"/>
      <c r="G61" s="105"/>
      <c r="H61" s="72"/>
      <c r="I61" s="106">
        <f>Form!B3</f>
        <v>0</v>
      </c>
      <c r="J61" s="107"/>
      <c r="K61" s="108"/>
    </row>
    <row r="62" spans="1:20" x14ac:dyDescent="0.25">
      <c r="A62" s="77"/>
      <c r="B62" s="105"/>
      <c r="C62" s="105"/>
      <c r="D62" s="105"/>
      <c r="E62" s="105"/>
      <c r="F62" s="105"/>
      <c r="G62" s="105"/>
      <c r="H62" s="72"/>
      <c r="I62" s="106"/>
      <c r="J62" s="107"/>
      <c r="K62" s="108"/>
    </row>
    <row r="63" spans="1:20" x14ac:dyDescent="0.25">
      <c r="A63" s="77"/>
      <c r="B63" s="9"/>
      <c r="C63" s="9"/>
      <c r="D63" s="9"/>
      <c r="E63" s="9"/>
      <c r="F63" s="20"/>
      <c r="G63" s="20"/>
      <c r="H63" s="72"/>
      <c r="I63" s="20"/>
      <c r="J63" s="20"/>
      <c r="K63" s="25"/>
    </row>
    <row r="64" spans="1:20" x14ac:dyDescent="0.25">
      <c r="A64" s="85" t="s">
        <v>52</v>
      </c>
      <c r="B64" s="86" t="s">
        <v>70</v>
      </c>
      <c r="C64" s="87" t="s">
        <v>52</v>
      </c>
      <c r="D64" s="88" t="s">
        <v>17</v>
      </c>
      <c r="E64" s="89"/>
      <c r="F64" s="90"/>
      <c r="G64" s="90"/>
      <c r="H64" s="91"/>
      <c r="I64" s="120" t="s">
        <v>73</v>
      </c>
      <c r="J64" s="121"/>
      <c r="K64" s="122"/>
    </row>
    <row r="65" spans="1:11" x14ac:dyDescent="0.25">
      <c r="A65" s="78" t="s">
        <v>52</v>
      </c>
      <c r="B65" s="68" t="s">
        <v>71</v>
      </c>
      <c r="C65" s="67" t="s">
        <v>52</v>
      </c>
      <c r="D65" s="68" t="s">
        <v>18</v>
      </c>
      <c r="E65" s="69"/>
      <c r="F65" s="70"/>
      <c r="G65" s="70"/>
      <c r="H65" s="72"/>
      <c r="I65" s="20"/>
      <c r="J65" s="20"/>
      <c r="K65" s="72"/>
    </row>
    <row r="66" spans="1:11" x14ac:dyDescent="0.25">
      <c r="A66" s="77"/>
      <c r="B66" s="68" t="s">
        <v>72</v>
      </c>
      <c r="C66" s="69"/>
      <c r="D66" s="69"/>
      <c r="E66" s="69"/>
      <c r="F66" s="70"/>
      <c r="G66" s="70"/>
      <c r="H66" s="72"/>
      <c r="I66" s="20"/>
      <c r="J66" s="20"/>
      <c r="K66" s="72"/>
    </row>
    <row r="67" spans="1:11" x14ac:dyDescent="0.25">
      <c r="A67" s="77"/>
      <c r="B67" s="9"/>
      <c r="C67" s="9"/>
      <c r="D67" s="9"/>
      <c r="E67" s="9"/>
      <c r="F67" s="20"/>
      <c r="G67" s="20"/>
      <c r="H67" s="72"/>
      <c r="I67" s="20"/>
      <c r="J67" s="20"/>
      <c r="K67" s="72"/>
    </row>
    <row r="68" spans="1:11" x14ac:dyDescent="0.25">
      <c r="A68" s="77"/>
      <c r="B68" s="9"/>
      <c r="C68" s="9"/>
      <c r="D68" s="9"/>
      <c r="E68" s="9"/>
      <c r="F68" s="20"/>
      <c r="G68" s="20"/>
      <c r="H68" s="72"/>
      <c r="I68" s="20"/>
      <c r="J68" s="20"/>
      <c r="K68" s="72"/>
    </row>
    <row r="69" spans="1:11" x14ac:dyDescent="0.25">
      <c r="A69" s="77"/>
      <c r="B69" s="9"/>
      <c r="C69" s="9"/>
      <c r="D69" s="9"/>
      <c r="E69" s="9"/>
      <c r="F69" s="20"/>
      <c r="G69" s="20"/>
      <c r="H69" s="79"/>
      <c r="I69" s="117" t="s">
        <v>74</v>
      </c>
      <c r="J69" s="118"/>
      <c r="K69" s="119"/>
    </row>
    <row r="70" spans="1:11" x14ac:dyDescent="0.25">
      <c r="A70" s="77"/>
      <c r="B70" s="9"/>
      <c r="C70" s="9"/>
      <c r="D70" s="9"/>
      <c r="E70" s="9"/>
      <c r="F70" s="20"/>
      <c r="G70" s="20"/>
      <c r="H70" s="72"/>
      <c r="I70" s="20"/>
      <c r="J70" s="20"/>
      <c r="K70" s="72"/>
    </row>
    <row r="71" spans="1:11" x14ac:dyDescent="0.25">
      <c r="A71" s="77"/>
      <c r="B71" s="9"/>
      <c r="C71" s="9"/>
      <c r="D71" s="9"/>
      <c r="E71" s="9"/>
      <c r="F71" s="20"/>
      <c r="G71" s="20"/>
      <c r="H71" s="72"/>
      <c r="I71" s="20"/>
      <c r="J71" s="20"/>
      <c r="K71" s="72"/>
    </row>
    <row r="72" spans="1:11" x14ac:dyDescent="0.25">
      <c r="A72" s="80"/>
      <c r="B72" s="12"/>
      <c r="C72" s="9"/>
      <c r="D72" s="9"/>
      <c r="E72" s="9"/>
      <c r="F72" s="20"/>
      <c r="G72" s="20"/>
      <c r="H72" s="72"/>
      <c r="I72" s="20"/>
      <c r="J72" s="20"/>
      <c r="K72" s="72"/>
    </row>
    <row r="73" spans="1:11" x14ac:dyDescent="0.25">
      <c r="A73" s="81"/>
      <c r="B73" s="12"/>
      <c r="C73" s="9"/>
      <c r="D73" s="9"/>
      <c r="E73" s="9"/>
      <c r="F73" s="20"/>
      <c r="G73" s="20"/>
      <c r="H73" s="72"/>
      <c r="I73" s="20"/>
      <c r="J73" s="20"/>
      <c r="K73" s="72"/>
    </row>
    <row r="74" spans="1:11" x14ac:dyDescent="0.25">
      <c r="A74" s="82"/>
      <c r="B74" s="83"/>
      <c r="C74" s="84"/>
      <c r="D74" s="84"/>
      <c r="E74" s="84"/>
      <c r="F74" s="66"/>
      <c r="G74" s="66"/>
      <c r="H74" s="73"/>
      <c r="I74" s="66"/>
      <c r="J74" s="66"/>
      <c r="K74" s="73"/>
    </row>
    <row r="75" spans="1:11" x14ac:dyDescent="0.25">
      <c r="A75" s="12"/>
      <c r="B75" s="10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60"/>
      <c r="C78" s="9"/>
      <c r="D78" s="9"/>
      <c r="E78" s="9"/>
      <c r="F78" s="20"/>
    </row>
    <row r="79" spans="1:11" x14ac:dyDescent="0.25">
      <c r="A79" s="13"/>
      <c r="B79" s="60"/>
      <c r="C79" s="9"/>
      <c r="D79" s="9"/>
      <c r="E79" s="9"/>
      <c r="F79" s="20"/>
    </row>
    <row r="80" spans="1:11" x14ac:dyDescent="0.25">
      <c r="A80" s="13"/>
      <c r="B80" s="10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10"/>
      <c r="C85" s="9"/>
      <c r="D85" s="9"/>
      <c r="E85" s="9"/>
      <c r="F85" s="20"/>
    </row>
    <row r="86" spans="1:6" x14ac:dyDescent="0.25">
      <c r="A86" s="61"/>
      <c r="B86" s="10"/>
      <c r="C86" s="9"/>
      <c r="D86" s="9"/>
      <c r="E86" s="9"/>
      <c r="F86" s="20"/>
    </row>
    <row r="87" spans="1:6" x14ac:dyDescent="0.25">
      <c r="A87" s="11"/>
      <c r="B87" s="62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3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9">
    <mergeCell ref="A56:K57"/>
    <mergeCell ref="A46:K47"/>
    <mergeCell ref="A34:E34"/>
    <mergeCell ref="A35:E35"/>
    <mergeCell ref="A36:E36"/>
    <mergeCell ref="A37:E37"/>
    <mergeCell ref="A40:E40"/>
    <mergeCell ref="G34:K34"/>
    <mergeCell ref="F50:H50"/>
    <mergeCell ref="G37:K37"/>
    <mergeCell ref="G42:K42"/>
    <mergeCell ref="G41:K41"/>
    <mergeCell ref="C3:D3"/>
    <mergeCell ref="A19:B19"/>
    <mergeCell ref="A27:E27"/>
    <mergeCell ref="C21:I21"/>
    <mergeCell ref="C24:I24"/>
    <mergeCell ref="A11:B11"/>
    <mergeCell ref="A3:B3"/>
    <mergeCell ref="A18:B18"/>
    <mergeCell ref="A17:B17"/>
    <mergeCell ref="A16:B16"/>
    <mergeCell ref="A12:B12"/>
    <mergeCell ref="C16:I16"/>
    <mergeCell ref="A14:B14"/>
    <mergeCell ref="D10:J10"/>
    <mergeCell ref="D9:J9"/>
    <mergeCell ref="A33:E33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49:K49"/>
    <mergeCell ref="A15:B15"/>
    <mergeCell ref="G32:K32"/>
    <mergeCell ref="C23:J23"/>
    <mergeCell ref="A13:B13"/>
    <mergeCell ref="C15:I15"/>
    <mergeCell ref="G43:K43"/>
    <mergeCell ref="G35:K35"/>
    <mergeCell ref="F36:K36"/>
    <mergeCell ref="G44:K44"/>
    <mergeCell ref="G38:K38"/>
    <mergeCell ref="G39:K39"/>
    <mergeCell ref="C14:J14"/>
    <mergeCell ref="B44:E44"/>
    <mergeCell ref="B38:E38"/>
    <mergeCell ref="B39:E39"/>
    <mergeCell ref="B30:E30"/>
    <mergeCell ref="A42:E42"/>
    <mergeCell ref="A43:E43"/>
    <mergeCell ref="A21:B21"/>
    <mergeCell ref="A22:B22"/>
    <mergeCell ref="A23:B23"/>
    <mergeCell ref="G40:K40"/>
    <mergeCell ref="G27:K27"/>
    <mergeCell ref="C19:I19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2:E52"/>
    <mergeCell ref="A53:E53"/>
    <mergeCell ref="I54:K54"/>
    <mergeCell ref="A54:E54"/>
    <mergeCell ref="B61:G62"/>
    <mergeCell ref="I61:K62"/>
    <mergeCell ref="I59:K59"/>
    <mergeCell ref="A24:B24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</mergeCells>
  <conditionalFormatting sqref="A8">
    <cfRule type="expression" dxfId="0" priority="1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523875</xdr:colOff>
                    <xdr:row>11</xdr:row>
                    <xdr:rowOff>200025</xdr:rowOff>
                  </from>
                  <to>
                    <xdr:col>4</xdr:col>
                    <xdr:colOff>200025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438150</xdr:colOff>
                    <xdr:row>11</xdr:row>
                    <xdr:rowOff>200025</xdr:rowOff>
                  </from>
                  <to>
                    <xdr:col>5</xdr:col>
                    <xdr:colOff>76200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409575</xdr:colOff>
                    <xdr:row>13</xdr:row>
                    <xdr:rowOff>180975</xdr:rowOff>
                  </from>
                  <to>
                    <xdr:col>5</xdr:col>
                    <xdr:colOff>47625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400050</xdr:colOff>
                    <xdr:row>14</xdr:row>
                    <xdr:rowOff>171450</xdr:rowOff>
                  </from>
                  <to>
                    <xdr:col>5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438150</xdr:colOff>
                    <xdr:row>16</xdr:row>
                    <xdr:rowOff>152400</xdr:rowOff>
                  </from>
                  <to>
                    <xdr:col>5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428625</xdr:colOff>
                    <xdr:row>17</xdr:row>
                    <xdr:rowOff>171450</xdr:rowOff>
                  </from>
                  <to>
                    <xdr:col>5</xdr:col>
                    <xdr:colOff>66675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152400</xdr:rowOff>
                  </from>
                  <to>
                    <xdr:col>4</xdr:col>
                    <xdr:colOff>95250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428625</xdr:colOff>
                    <xdr:row>20</xdr:row>
                    <xdr:rowOff>180975</xdr:rowOff>
                  </from>
                  <to>
                    <xdr:col>4</xdr:col>
                    <xdr:colOff>104775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142875</xdr:rowOff>
                  </from>
                  <to>
                    <xdr:col>6</xdr:col>
                    <xdr:colOff>57150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180975</xdr:rowOff>
                  </from>
                  <to>
                    <xdr:col>5</xdr:col>
                    <xdr:colOff>57150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2024-08-06T01:24:07Z</cp:lastPrinted>
  <dcterms:created xsi:type="dcterms:W3CDTF">2024-05-14T04:24:24Z</dcterms:created>
  <dcterms:modified xsi:type="dcterms:W3CDTF">2024-08-30T08:32:54Z</dcterms:modified>
</cp:coreProperties>
</file>