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1507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<sst xmlns="http://schemas.openxmlformats.org/spreadsheetml/2006/main" count="138" uniqueCount="43">
  <si>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</si>
  <si>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</si>
  <si>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</si>
  <si>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</si>
  <si>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</si>
  <si>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</si>
  <si>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</si>
  <si>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</si>
  <si>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</si>
  <si>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</si>
  <si>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</si>
  <si>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</si>
  <si>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</si>
  <si>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</si>
  <si>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</si>
  <si>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</si>
  <si>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</si>
  <si>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</si>
  <si>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</si>
  <si>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</si>
  <si>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</si>
  <si>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</si>
  <si>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</si>
  <si>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</si>
  <si>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</si>
  <si>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</si>
  <si>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</si>
  <si>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</si>
  <si>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</si>
  <si>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</si>
  <si>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</si>
  <si>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</si>
  <si>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</si>
  <si>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</si>
  <si>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</si>
  <si>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170724</t>
  </si>
  <si>
    <t>IQC POW 150724</t>
  </si>
  <si>
    <t>RB POW 150724</t>
  </si>
  <si>
    <t>RB (ppb): 0.008</t>
  </si>
  <si>
    <t>RB (ppb): 0.016</t>
  </si>
  <si>
    <t>RB (ppb): 0.135</t>
  </si>
  <si>
    <t>RB (ppb): 1.217</t>
  </si>
  <si>
    <t>PERMIT                  AMIR                       17 JULAI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</si>
</sst>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/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E33" sqref="E33:I3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9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60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61" t="s">
        <v>2</v>
      </c>
      <c r="B3" s="62"/>
      <c r="C3" s="63"/>
      <c r="D3" s="64" t="s">
        <v>35</v>
      </c>
      <c r="E3" s="65"/>
      <c r="F3" s="65"/>
      <c r="G3" s="65"/>
      <c r="H3" s="65"/>
      <c r="I3" s="66"/>
    </row>
    <row r="4" spans="1:9">
      <c r="A4" s="61" t="s">
        <v>3</v>
      </c>
      <c r="B4" s="62"/>
      <c r="C4" s="63"/>
      <c r="D4" s="67" t="s">
        <v>36</v>
      </c>
      <c r="E4" s="62"/>
      <c r="F4" s="62"/>
      <c r="G4" s="62"/>
      <c r="H4" s="62"/>
      <c r="I4" s="63"/>
    </row>
    <row r="5" spans="1:9">
      <c r="A5" s="61" t="s">
        <v>4</v>
      </c>
      <c r="B5" s="62"/>
      <c r="C5" s="63"/>
      <c r="D5" s="67" t="s">
        <v>37</v>
      </c>
      <c r="E5" s="62"/>
      <c r="F5" s="62"/>
      <c r="G5" s="62"/>
      <c r="H5" s="62"/>
      <c r="I5" s="63"/>
    </row>
    <row r="6" spans="1:9" ht="14.25" customHeight="1">
      <c r="A6" s="47" t="s">
        <v>5</v>
      </c>
      <c r="B6" s="62"/>
      <c r="C6" s="62"/>
      <c r="D6" s="62"/>
      <c r="E6" s="63"/>
      <c r="F6" s="52" t="s">
        <v>38</v>
      </c>
      <c r="G6" s="68"/>
      <c r="H6" s="69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70" t="s">
        <v>12</v>
      </c>
      <c r="G7" s="21"/>
      <c r="H7" s="22"/>
      <c r="I7" s="6" t="s">
        <v>13</v>
      </c>
    </row>
    <row r="8" spans="1:9" ht="18.75" customHeight="1">
      <c r="A8" s="38" t="s">
        <v>14</v>
      </c>
      <c r="B8" s="18">
        <v>0.501</v>
      </c>
      <c r="C8" s="18">
        <v>43.963000000000001</v>
      </c>
      <c r="D8" s="18">
        <v>4402.9129999999996</v>
      </c>
      <c r="E8" s="46">
        <f>D8-C8</f>
        <v>4358.95</v>
      </c>
      <c r="F8" s="41">
        <f>((D8-C8)/1000)/(2.5/B8)</f>
        <v>0.87353357999999992</v>
      </c>
      <c r="G8" s="43" t="s">
        <v>15</v>
      </c>
      <c r="H8" s="22"/>
      <c r="I8" s="34">
        <f>ABS(E8-E10)/AVERAGE(E8,E10)</f>
        <v>2.8237153002342072E-2</v>
      </c>
    </row>
    <row r="9" spans="1:9" ht="18.75" customHeight="1">
      <c r="A9" s="36"/>
      <c r="B9" s="39"/>
      <c r="C9" s="39"/>
      <c r="D9" s="19"/>
      <c r="E9" s="42"/>
      <c r="F9" s="42"/>
      <c r="G9" s="37" t="s">
        <v>16</v>
      </c>
      <c r="H9" s="25"/>
      <c r="I9" s="35"/>
    </row>
    <row r="10" spans="1:9" ht="18.75" customHeight="1">
      <c r="A10" s="38" t="s">
        <v>17</v>
      </c>
      <c r="B10" s="18">
        <v>0.504</v>
      </c>
      <c r="C10" s="18">
        <v>43.963000000000001</v>
      </c>
      <c r="D10" s="18">
        <v>4527.76</v>
      </c>
      <c r="E10" s="46">
        <f>D10-C10</f>
        <v>4483.7970000000005</v>
      </c>
      <c r="F10" s="41">
        <f>((D10-C10)/1000)/(2.5/B10)</f>
        <v>0.90393347520000011</v>
      </c>
      <c r="G10" s="43" t="s">
        <v>18</v>
      </c>
      <c r="H10" s="22"/>
      <c r="I10" s="35"/>
    </row>
    <row r="11" spans="1:9" ht="18.75" customHeight="1">
      <c r="A11" s="36"/>
      <c r="B11" s="39"/>
      <c r="C11" s="19"/>
      <c r="D11" s="19"/>
      <c r="E11" s="42"/>
      <c r="F11" s="42"/>
      <c r="G11" s="37" t="s">
        <v>19</v>
      </c>
      <c r="H11" s="25"/>
      <c r="I11" s="36"/>
    </row>
    <row r="12" spans="1:9" ht="15" customHeight="1">
      <c r="A12" s="47" t="s">
        <v>26</v>
      </c>
      <c r="B12" s="48"/>
      <c r="C12" s="48"/>
      <c r="D12" s="48"/>
      <c r="E12" s="49"/>
      <c r="F12" s="52" t="s">
        <v>39</v>
      </c>
      <c r="G12" s="53"/>
      <c r="H12" s="54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55" t="s">
        <v>12</v>
      </c>
      <c r="G13" s="56"/>
      <c r="H13" s="57"/>
      <c r="I13" s="6" t="s">
        <v>28</v>
      </c>
    </row>
    <row r="14" spans="1:9" ht="18.75" customHeight="1">
      <c r="A14" s="38" t="s">
        <v>14</v>
      </c>
      <c r="B14" s="18">
        <v>0.501</v>
      </c>
      <c r="C14" s="18">
        <v>17.657</v>
      </c>
      <c r="D14" s="18">
        <v>289.03100000000001</v>
      </c>
      <c r="E14" s="40">
        <f>D14-C14</f>
        <v>271.37400000000002</v>
      </c>
      <c r="F14" s="41">
        <f>((D14-C14)/1000)/(0.15/B14)</f>
        <v>0.90638916000000014</v>
      </c>
      <c r="G14" s="43" t="s">
        <v>15</v>
      </c>
      <c r="H14" s="58"/>
      <c r="I14" s="34">
        <f>ABS(E14-E16)/AVERAGE(E14,E16)</f>
        <v>5.0055146781089972E-2</v>
      </c>
    </row>
    <row r="15" spans="1:9" ht="18.75">
      <c r="A15" s="50"/>
      <c r="B15" s="51"/>
      <c r="C15" s="51"/>
      <c r="D15" s="51"/>
      <c r="E15" s="44"/>
      <c r="F15" s="45"/>
      <c r="G15" s="37" t="s">
        <v>16</v>
      </c>
      <c r="H15" s="73"/>
      <c r="I15" s="71"/>
    </row>
    <row r="16" spans="1:9" ht="18.75" customHeight="1">
      <c r="A16" s="38" t="s">
        <v>17</v>
      </c>
      <c r="B16" s="18">
        <v>0.504</v>
      </c>
      <c r="C16" s="18">
        <v>17.657</v>
      </c>
      <c r="D16" s="18">
        <v>275.779</v>
      </c>
      <c r="E16" s="40">
        <f>D16-C16</f>
        <v>258.12200000000001</v>
      </c>
      <c r="F16" s="41">
        <f>((D16-C16)/1000)/(0.15/B16)</f>
        <v>0.86728992000000005</v>
      </c>
      <c r="G16" s="43" t="s">
        <v>15</v>
      </c>
      <c r="H16" s="58"/>
      <c r="I16" s="71"/>
    </row>
    <row r="17" spans="1:9" ht="18.75" customHeight="1">
      <c r="A17" s="50"/>
      <c r="B17" s="51"/>
      <c r="C17" s="51"/>
      <c r="D17" s="51"/>
      <c r="E17" s="44"/>
      <c r="F17" s="45"/>
      <c r="G17" s="37" t="s">
        <v>16</v>
      </c>
      <c r="H17" s="73"/>
      <c r="I17" s="72"/>
    </row>
    <row r="18" spans="1:9" ht="15" customHeight="1">
      <c r="A18" s="47" t="s">
        <v>20</v>
      </c>
      <c r="B18" s="62"/>
      <c r="C18" s="62"/>
      <c r="D18" s="62"/>
      <c r="E18" s="63"/>
      <c r="F18" s="52" t="s">
        <v>40</v>
      </c>
      <c r="G18" s="68"/>
      <c r="H18" s="69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70" t="s">
        <v>12</v>
      </c>
      <c r="G19" s="21"/>
      <c r="H19" s="22"/>
      <c r="I19" s="6" t="s">
        <v>22</v>
      </c>
    </row>
    <row r="20" spans="1:9" ht="18.75" customHeight="1">
      <c r="A20" s="38" t="s">
        <v>14</v>
      </c>
      <c r="B20" s="18">
        <v>0.501</v>
      </c>
      <c r="C20" s="18">
        <v>8.2650000000000006</v>
      </c>
      <c r="D20" s="18">
        <v>469.50700000000001</v>
      </c>
      <c r="E20" s="40">
        <f>D20-C20</f>
        <v>461.24200000000002</v>
      </c>
      <c r="F20" s="41">
        <f>((D20-C20)/1000)/(0.25/B20)</f>
        <v>0.92432896800000008</v>
      </c>
      <c r="G20" s="43" t="s">
        <v>15</v>
      </c>
      <c r="H20" s="22"/>
      <c r="I20" s="34">
        <f>ABS(E20-E22)/AVERAGE(E20,E22)</f>
        <v>3.4444639905831325E-3</v>
      </c>
    </row>
    <row r="21" spans="1:9" ht="18.75" customHeight="1">
      <c r="A21" s="36"/>
      <c r="B21" s="39"/>
      <c r="C21" s="19"/>
      <c r="D21" s="19"/>
      <c r="E21" s="36"/>
      <c r="F21" s="42"/>
      <c r="G21" s="37" t="s">
        <v>16</v>
      </c>
      <c r="H21" s="25"/>
      <c r="I21" s="35"/>
    </row>
    <row r="22" spans="1:9" ht="18.75" customHeight="1">
      <c r="A22" s="38" t="s">
        <v>17</v>
      </c>
      <c r="B22" s="18">
        <v>0.504</v>
      </c>
      <c r="C22" s="18">
        <v>8.2650000000000006</v>
      </c>
      <c r="D22" s="18">
        <v>467.92099999999999</v>
      </c>
      <c r="E22" s="40">
        <f>D22-C22</f>
        <v>459.65600000000001</v>
      </c>
      <c r="F22" s="41">
        <f>((D22-C22)/1000)/(0.25/B22)</f>
        <v>0.92666649599999995</v>
      </c>
      <c r="G22" s="43" t="s">
        <v>15</v>
      </c>
      <c r="H22" s="22"/>
      <c r="I22" s="35"/>
    </row>
    <row r="23" spans="1:9" ht="18.75" customHeight="1">
      <c r="A23" s="36"/>
      <c r="B23" s="39"/>
      <c r="C23" s="19"/>
      <c r="D23" s="19"/>
      <c r="E23" s="36"/>
      <c r="F23" s="42"/>
      <c r="G23" s="37" t="s">
        <v>16</v>
      </c>
      <c r="H23" s="25"/>
      <c r="I23" s="36"/>
    </row>
    <row r="24" spans="1:9" ht="15" customHeight="1">
      <c r="A24" s="47" t="s">
        <v>23</v>
      </c>
      <c r="B24" s="62"/>
      <c r="C24" s="62"/>
      <c r="D24" s="62"/>
      <c r="E24" s="63"/>
      <c r="F24" s="52" t="s">
        <v>41</v>
      </c>
      <c r="G24" s="68"/>
      <c r="H24" s="69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70" t="s">
        <v>12</v>
      </c>
      <c r="G25" s="21"/>
      <c r="H25" s="22"/>
      <c r="I25" s="6" t="s">
        <v>25</v>
      </c>
    </row>
    <row r="26" spans="1:9" ht="18.75" customHeight="1">
      <c r="A26" s="38" t="s">
        <v>14</v>
      </c>
      <c r="B26" s="18">
        <v>0.501</v>
      </c>
      <c r="C26" s="18">
        <v>201.476</v>
      </c>
      <c r="D26" s="18">
        <v>9594.6820000000007</v>
      </c>
      <c r="E26" s="40">
        <f>D26-C26</f>
        <v>9393.2060000000001</v>
      </c>
      <c r="F26" s="41">
        <f>((D26-C26)/1000)/(5/B26)</f>
        <v>0.94119924119999987</v>
      </c>
      <c r="G26" s="43" t="s">
        <v>15</v>
      </c>
      <c r="H26" s="22"/>
      <c r="I26" s="34">
        <f>ABS(E26-E28)/AVERAGE(E26,E28)</f>
        <v>1.7698022015152515E-2</v>
      </c>
    </row>
    <row r="27" spans="1:9" ht="18.75" customHeight="1">
      <c r="A27" s="36"/>
      <c r="B27" s="39"/>
      <c r="C27" s="19"/>
      <c r="D27" s="19"/>
      <c r="E27" s="36"/>
      <c r="F27" s="42"/>
      <c r="G27" s="37" t="s">
        <v>16</v>
      </c>
      <c r="H27" s="25"/>
      <c r="I27" s="35"/>
    </row>
    <row r="28" spans="1:9" ht="18.75" customHeight="1">
      <c r="A28" s="38" t="s">
        <v>17</v>
      </c>
      <c r="B28" s="18">
        <v>0.504</v>
      </c>
      <c r="C28" s="18">
        <v>201.476</v>
      </c>
      <c r="D28" s="18">
        <v>9429.8989999999994</v>
      </c>
      <c r="E28" s="40">
        <f>D28-C28</f>
        <v>9228.4229999999989</v>
      </c>
      <c r="F28" s="41">
        <f>((D28-C28)/1000)/(5/B28)</f>
        <v>0.93022503839999993</v>
      </c>
      <c r="G28" s="43" t="s">
        <v>15</v>
      </c>
      <c r="H28" s="22"/>
      <c r="I28" s="35"/>
    </row>
    <row r="29" spans="1:9" ht="18.75" customHeight="1">
      <c r="A29" s="36"/>
      <c r="B29" s="39"/>
      <c r="C29" s="19"/>
      <c r="D29" s="19"/>
      <c r="E29" s="36"/>
      <c r="F29" s="42"/>
      <c r="G29" s="37" t="s">
        <v>16</v>
      </c>
      <c r="H29" s="25"/>
      <c r="I29" s="3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20" t="s">
        <v>29</v>
      </c>
      <c r="B31" s="21"/>
      <c r="C31" s="21"/>
      <c r="D31" s="22"/>
      <c r="E31" s="26" t="s">
        <v>42</v>
      </c>
      <c r="F31" s="27"/>
      <c r="G31" s="27"/>
      <c r="H31" s="27"/>
      <c r="I31" s="28"/>
    </row>
    <row r="32" spans="1:9" ht="15.75" customHeight="1">
      <c r="A32" s="23"/>
      <c r="B32" s="24"/>
      <c r="C32" s="24"/>
      <c r="D32" s="25"/>
      <c r="E32" s="29"/>
      <c r="F32" s="30"/>
      <c r="G32" s="30"/>
      <c r="H32" s="30"/>
      <c r="I32" s="31"/>
    </row>
    <row r="33" spans="1:9" ht="15.75" customHeight="1">
      <c r="A33" s="32" t="s">
        <v>30</v>
      </c>
      <c r="B33" s="21"/>
      <c r="C33" s="21"/>
      <c r="D33" s="22"/>
      <c r="E33" s="33"/>
      <c r="F33" s="21"/>
      <c r="G33" s="21"/>
      <c r="H33" s="21"/>
      <c r="I33" s="22"/>
    </row>
    <row r="34" spans="1:9" ht="15.75" customHeight="1">
      <c r="A34" s="23"/>
      <c r="B34" s="24"/>
      <c r="C34" s="24"/>
      <c r="D34" s="25"/>
      <c r="E34" s="24"/>
      <c r="F34" s="24"/>
      <c r="G34" s="24"/>
      <c r="H34" s="24"/>
      <c r="I34" s="25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G29" sqref="G29:H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9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60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61" t="s">
        <v>2</v>
      </c>
      <c r="B3" s="62"/>
      <c r="C3" s="63"/>
      <c r="D3" s="67"/>
      <c r="E3" s="62"/>
      <c r="F3" s="62"/>
      <c r="G3" s="62"/>
      <c r="H3" s="62"/>
      <c r="I3" s="63"/>
    </row>
    <row r="4" spans="1:9">
      <c r="A4" s="61" t="s">
        <v>3</v>
      </c>
      <c r="B4" s="62"/>
      <c r="C4" s="63"/>
      <c r="D4" s="67"/>
      <c r="E4" s="62"/>
      <c r="F4" s="62"/>
      <c r="G4" s="62"/>
      <c r="H4" s="62"/>
      <c r="I4" s="63"/>
    </row>
    <row r="5" spans="1:9">
      <c r="A5" s="61" t="s">
        <v>4</v>
      </c>
      <c r="B5" s="62"/>
      <c r="C5" s="63"/>
      <c r="D5" s="67"/>
      <c r="E5" s="62"/>
      <c r="F5" s="62"/>
      <c r="G5" s="62"/>
      <c r="H5" s="62"/>
      <c r="I5" s="63"/>
    </row>
    <row r="6" spans="1:9">
      <c r="A6" s="47" t="s">
        <v>5</v>
      </c>
      <c r="B6" s="62"/>
      <c r="C6" s="62"/>
      <c r="D6" s="62"/>
      <c r="E6" s="63"/>
      <c r="F6" s="52" t="s">
        <v>6</v>
      </c>
      <c r="G6" s="68"/>
      <c r="H6" s="69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70" t="s">
        <v>12</v>
      </c>
      <c r="G7" s="21"/>
      <c r="H7" s="22"/>
      <c r="I7" s="6" t="s">
        <v>13</v>
      </c>
    </row>
    <row r="8" spans="1:9" ht="18.75" customHeight="1">
      <c r="A8" s="38" t="s">
        <v>14</v>
      </c>
      <c r="B8" s="18"/>
      <c r="C8" s="18"/>
      <c r="D8" s="18"/>
      <c r="E8" s="46">
        <f>D8-C8</f>
        <v>0</v>
      </c>
      <c r="F8" s="41" t="e">
        <f>((D8-C8)/1000)/(7.5/B8)</f>
        <v>#DIV/0!</v>
      </c>
      <c r="G8" s="43" t="s">
        <v>31</v>
      </c>
      <c r="H8" s="22"/>
      <c r="I8" s="34" t="e">
        <f>ABS(E8-E10)/AVERAGE(E8,E10)</f>
        <v>#DIV/0!</v>
      </c>
    </row>
    <row r="9" spans="1:9" ht="18.75" customHeight="1">
      <c r="A9" s="36"/>
      <c r="B9" s="39"/>
      <c r="C9" s="19"/>
      <c r="D9" s="19"/>
      <c r="E9" s="42"/>
      <c r="F9" s="42"/>
      <c r="G9" s="37" t="s">
        <v>32</v>
      </c>
      <c r="H9" s="25"/>
      <c r="I9" s="35"/>
    </row>
    <row r="10" spans="1:9" ht="18.75" customHeight="1">
      <c r="A10" s="38" t="s">
        <v>17</v>
      </c>
      <c r="B10" s="18"/>
      <c r="C10" s="18"/>
      <c r="D10" s="18"/>
      <c r="E10" s="46">
        <f>D10-C10</f>
        <v>0</v>
      </c>
      <c r="F10" s="41" t="e">
        <f>((D10-C10)/1000)/(7.5/B10)</f>
        <v>#DIV/0!</v>
      </c>
      <c r="G10" s="43" t="s">
        <v>33</v>
      </c>
      <c r="H10" s="22"/>
      <c r="I10" s="35"/>
    </row>
    <row r="11" spans="1:9" ht="18.75" customHeight="1">
      <c r="A11" s="36"/>
      <c r="B11" s="39"/>
      <c r="C11" s="19"/>
      <c r="D11" s="19"/>
      <c r="E11" s="42"/>
      <c r="F11" s="42"/>
      <c r="G11" s="37" t="s">
        <v>34</v>
      </c>
      <c r="H11" s="25"/>
      <c r="I11" s="36"/>
    </row>
    <row r="12" spans="1:9" ht="24" customHeight="1">
      <c r="A12" s="47" t="s">
        <v>26</v>
      </c>
      <c r="B12" s="62"/>
      <c r="C12" s="62"/>
      <c r="D12" s="62"/>
      <c r="E12" s="63"/>
      <c r="F12" s="52" t="s">
        <v>6</v>
      </c>
      <c r="G12" s="68"/>
      <c r="H12" s="69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13" t="s">
        <v>27</v>
      </c>
      <c r="F13" s="70" t="s">
        <v>12</v>
      </c>
      <c r="G13" s="21"/>
      <c r="H13" s="22"/>
      <c r="I13" s="6" t="s">
        <v>28</v>
      </c>
    </row>
    <row r="14" spans="1:9" ht="18.75" customHeight="1">
      <c r="A14" s="38" t="s">
        <v>14</v>
      </c>
      <c r="B14" s="18"/>
      <c r="C14" s="18"/>
      <c r="D14" s="18"/>
      <c r="E14" s="46">
        <f>D14-C14</f>
        <v>0</v>
      </c>
      <c r="F14" s="41" t="e">
        <f>((D14-C14)/1000)/(0.45/B14)</f>
        <v>#DIV/0!</v>
      </c>
      <c r="G14" s="43" t="s">
        <v>15</v>
      </c>
      <c r="H14" s="22"/>
      <c r="I14" s="34" t="e">
        <f>ABS(E14-E16)/AVERAGE(E14,E16)</f>
        <v>#DIV/0!</v>
      </c>
    </row>
    <row r="15" spans="1:9" ht="18.75">
      <c r="A15" s="36"/>
      <c r="B15" s="39"/>
      <c r="C15" s="19"/>
      <c r="D15" s="19"/>
      <c r="E15" s="42"/>
      <c r="F15" s="42"/>
      <c r="G15" s="37" t="s">
        <v>16</v>
      </c>
      <c r="H15" s="25"/>
      <c r="I15" s="35"/>
    </row>
    <row r="16" spans="1:9" ht="18.75" customHeight="1">
      <c r="A16" s="38" t="s">
        <v>17</v>
      </c>
      <c r="B16" s="18"/>
      <c r="C16" s="18"/>
      <c r="D16" s="18"/>
      <c r="E16" s="46">
        <f>D16-C16</f>
        <v>0</v>
      </c>
      <c r="F16" s="41" t="e">
        <f>((D16-C16)/1000)/(0.45/B16)</f>
        <v>#DIV/0!</v>
      </c>
      <c r="G16" s="43" t="s">
        <v>15</v>
      </c>
      <c r="H16" s="22"/>
      <c r="I16" s="35"/>
    </row>
    <row r="17" spans="1:9" ht="18.75" customHeight="1">
      <c r="A17" s="36"/>
      <c r="B17" s="39"/>
      <c r="C17" s="19"/>
      <c r="D17" s="19"/>
      <c r="E17" s="42"/>
      <c r="F17" s="42"/>
      <c r="G17" s="37" t="s">
        <v>16</v>
      </c>
      <c r="H17" s="25"/>
      <c r="I17" s="36"/>
    </row>
    <row r="18" spans="1:9" ht="15.75" customHeight="1">
      <c r="A18" s="47" t="s">
        <v>20</v>
      </c>
      <c r="B18" s="62"/>
      <c r="C18" s="62"/>
      <c r="D18" s="62"/>
      <c r="E18" s="63"/>
      <c r="F18" s="52" t="s">
        <v>6</v>
      </c>
      <c r="G18" s="68"/>
      <c r="H18" s="69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70" t="s">
        <v>12</v>
      </c>
      <c r="G19" s="21"/>
      <c r="H19" s="22"/>
      <c r="I19" s="6" t="s">
        <v>22</v>
      </c>
    </row>
    <row r="20" spans="1:9" ht="18.75" customHeight="1">
      <c r="A20" s="38" t="s">
        <v>14</v>
      </c>
      <c r="B20" s="18"/>
      <c r="C20" s="18"/>
      <c r="D20" s="18"/>
      <c r="E20" s="40">
        <f>D20-C20</f>
        <v>0</v>
      </c>
      <c r="F20" s="41" t="e">
        <f>((D20-C20)/1000)/(0.75/B20)</f>
        <v>#DIV/0!</v>
      </c>
      <c r="G20" s="43" t="s">
        <v>15</v>
      </c>
      <c r="H20" s="22"/>
      <c r="I20" s="34" t="e">
        <f>ABS(E20-E22)/AVERAGE(E20,E22)</f>
        <v>#DIV/0!</v>
      </c>
    </row>
    <row r="21" spans="1:9" ht="18.75" customHeight="1">
      <c r="A21" s="36"/>
      <c r="B21" s="39"/>
      <c r="C21" s="19"/>
      <c r="D21" s="19"/>
      <c r="E21" s="36"/>
      <c r="F21" s="42"/>
      <c r="G21" s="37" t="s">
        <v>16</v>
      </c>
      <c r="H21" s="25"/>
      <c r="I21" s="35"/>
    </row>
    <row r="22" spans="1:9" ht="18.75" customHeight="1">
      <c r="A22" s="38" t="s">
        <v>17</v>
      </c>
      <c r="B22" s="18"/>
      <c r="C22" s="18"/>
      <c r="D22" s="18"/>
      <c r="E22" s="40">
        <f>D22-C22</f>
        <v>0</v>
      </c>
      <c r="F22" s="41" t="e">
        <f>((D22-C22)/1000)/(0.75/B22)</f>
        <v>#DIV/0!</v>
      </c>
      <c r="G22" s="43" t="s">
        <v>15</v>
      </c>
      <c r="H22" s="22"/>
      <c r="I22" s="35"/>
    </row>
    <row r="23" spans="1:9" ht="18.75" customHeight="1">
      <c r="A23" s="36"/>
      <c r="B23" s="39"/>
      <c r="C23" s="19"/>
      <c r="D23" s="19"/>
      <c r="E23" s="36"/>
      <c r="F23" s="42"/>
      <c r="G23" s="37" t="s">
        <v>16</v>
      </c>
      <c r="H23" s="25"/>
      <c r="I23" s="36"/>
    </row>
    <row r="24" spans="1:9" ht="15.75" customHeight="1">
      <c r="A24" s="47" t="s">
        <v>23</v>
      </c>
      <c r="B24" s="62"/>
      <c r="C24" s="62"/>
      <c r="D24" s="62"/>
      <c r="E24" s="63"/>
      <c r="F24" s="52" t="s">
        <v>6</v>
      </c>
      <c r="G24" s="68"/>
      <c r="H24" s="69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70" t="s">
        <v>12</v>
      </c>
      <c r="G25" s="21"/>
      <c r="H25" s="22"/>
      <c r="I25" s="6" t="s">
        <v>25</v>
      </c>
    </row>
    <row r="26" spans="1:9" ht="18.75" customHeight="1">
      <c r="A26" s="38" t="s">
        <v>14</v>
      </c>
      <c r="B26" s="18"/>
      <c r="C26" s="18"/>
      <c r="D26" s="18"/>
      <c r="E26" s="40">
        <f>D26-C26</f>
        <v>0</v>
      </c>
      <c r="F26" s="41" t="e">
        <f>((D26-C26)/1000)/(15/B26)</f>
        <v>#DIV/0!</v>
      </c>
      <c r="G26" s="43" t="s">
        <v>15</v>
      </c>
      <c r="H26" s="22"/>
      <c r="I26" s="34" t="e">
        <f>ABS(E26-E28)/AVERAGE(E26,E28)</f>
        <v>#DIV/0!</v>
      </c>
    </row>
    <row r="27" spans="1:9" ht="18.75" customHeight="1">
      <c r="A27" s="36"/>
      <c r="B27" s="39"/>
      <c r="C27" s="19"/>
      <c r="D27" s="19"/>
      <c r="E27" s="36"/>
      <c r="F27" s="42"/>
      <c r="G27" s="37" t="s">
        <v>16</v>
      </c>
      <c r="H27" s="25"/>
      <c r="I27" s="35"/>
    </row>
    <row r="28" spans="1:9" ht="18.75" customHeight="1">
      <c r="A28" s="38" t="s">
        <v>17</v>
      </c>
      <c r="B28" s="18"/>
      <c r="C28" s="18"/>
      <c r="D28" s="18"/>
      <c r="E28" s="40">
        <f>D28-C28</f>
        <v>0</v>
      </c>
      <c r="F28" s="41" t="e">
        <f>((D28-C28)/1000)/(15/B28)</f>
        <v>#DIV/0!</v>
      </c>
      <c r="G28" s="43" t="s">
        <v>15</v>
      </c>
      <c r="H28" s="22"/>
      <c r="I28" s="35"/>
    </row>
    <row r="29" spans="1:9" ht="18.75" customHeight="1">
      <c r="A29" s="36"/>
      <c r="B29" s="39"/>
      <c r="C29" s="19"/>
      <c r="D29" s="19"/>
      <c r="E29" s="36"/>
      <c r="F29" s="42"/>
      <c r="G29" s="37" t="s">
        <v>16</v>
      </c>
      <c r="H29" s="25"/>
      <c r="I29" s="36"/>
    </row>
    <row r="30" spans="1:9" ht="15.75" customHeight="1">
      <c r="A30" s="20" t="s">
        <v>29</v>
      </c>
      <c r="B30" s="21"/>
      <c r="C30" s="21"/>
      <c r="D30" s="22"/>
      <c r="E30" s="74"/>
      <c r="F30" s="21"/>
      <c r="G30" s="21"/>
      <c r="H30" s="21"/>
      <c r="I30" s="22"/>
    </row>
    <row r="31" spans="1:9" ht="15.75" customHeight="1">
      <c r="A31" s="23"/>
      <c r="B31" s="24"/>
      <c r="C31" s="24"/>
      <c r="D31" s="25"/>
      <c r="E31" s="23"/>
      <c r="F31" s="24"/>
      <c r="G31" s="24"/>
      <c r="H31" s="24"/>
      <c r="I31" s="25"/>
    </row>
    <row r="32" spans="1:9" ht="15.75" customHeight="1">
      <c r="A32" s="32" t="s">
        <v>30</v>
      </c>
      <c r="B32" s="21"/>
      <c r="C32" s="21"/>
      <c r="D32" s="22"/>
      <c r="E32" s="33"/>
      <c r="F32" s="21"/>
      <c r="G32" s="21"/>
      <c r="H32" s="21"/>
      <c r="I32" s="22"/>
    </row>
    <row r="33" spans="1:9" ht="15.75" customHeight="1">
      <c r="A33" s="23"/>
      <c r="B33" s="24"/>
      <c r="C33" s="24"/>
      <c r="D33" s="25"/>
      <c r="E33" s="24"/>
      <c r="F33" s="24"/>
      <c r="G33" s="24"/>
      <c r="H33" s="24"/>
      <c r="I33" s="25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2024-07-18T08:10:26Z</cp:lastPrinted>
  <dcterms:created xsi:type="dcterms:W3CDTF">2006-09-16T00:00:00Z</dcterms:created>
  <dcterms:modified xsi:type="dcterms:W3CDTF">2024-07-19T02:58:21Z</dcterms:modified>
</cp:coreProperties>
</file>