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nasama\Desktop\REPORT  2024\250624\"/>
    </mc:Choice>
  </mc:AlternateContent>
  <bookViews>
    <workbookView xWindow="0" yWindow="0" windowWidth="28800" windowHeight="12300"/>
  </bookViews>
  <sheets>
    <sheet name="IQC TITAN" sheetId="1" r:id="rId1"/>
    <sheet name="IQC GH" sheetId="2" r:id="rId2"/>
  </sheets>
  <calcPr calcId="162913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F22" i="2" l="1"/>
  <c r="E22" i="2"/>
  <c r="I20" i="2"/>
  <c r="F20" i="2"/>
  <c r="E20" i="2"/>
  <c r="F28" i="2"/>
  <c r="E28" i="2"/>
  <c r="F26" i="2"/>
  <c r="E26" i="2"/>
  <c r="I26" i="2" s="1"/>
  <c r="F16" i="2"/>
  <c r="E16" i="2"/>
  <c r="F14" i="2"/>
  <c r="E14" i="2"/>
  <c r="I14" i="2" s="1"/>
  <c r="F22" i="1" l="1"/>
  <c r="E22" i="1"/>
  <c r="F20" i="1"/>
  <c r="E20" i="1"/>
  <c r="I20" i="1" s="1"/>
  <c r="E14" i="1"/>
  <c r="F14" i="1"/>
  <c r="E16" i="1"/>
  <c r="F16" i="1"/>
  <c r="F28" i="1"/>
  <c r="E28" i="1"/>
  <c r="F26" i="1"/>
  <c r="E26" i="1"/>
  <c r="I26" i="1" l="1"/>
  <c r="I14" i="1"/>
  <c r="F10" i="2" l="1"/>
  <c r="E10" i="2"/>
  <c r="F8" i="2"/>
  <c r="E8" i="2"/>
  <c r="F10" i="1"/>
  <c r="E10" i="1"/>
  <c r="F8" i="1"/>
  <c r="E8" i="1"/>
  <c r="I8" i="2" l="1"/>
  <c r="I8" i="1"/>
</calcChain>
</file>

<file path=xl/sharedStrings.xml><?xml version="1.0" encoding="utf-8"?>
<sst xmlns="http://schemas.openxmlformats.org/spreadsheetml/2006/main" count="140" uniqueCount="46">
  <si>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</si>
  <si>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</si>
  <si>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</si>
  <si>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</si>
  <si>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</si>
  <si>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</si>
  <si>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</si>
  <si>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</si>
  <si>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</si>
  <si>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</si>
  <si>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</si>
  <si>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</si>
  <si>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</si>
  <si>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</si>
  <si>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</si>
  <si>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</si>
  <si>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</si>
  <si>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</si>
  <si>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</si>
  <si>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</si>
  <si>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</si>
  <si>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</si>
  <si>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</si>
  <si>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</si>
  <si>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</si>
  <si>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</si>
  <si>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</si>
  <si>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</si>
  <si>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</si>
  <si>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</si>
  <si>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</si>
  <si>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</si>
  <si>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</si>
  <si>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</si>
  <si>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POW 250624</t>
  </si>
  <si>
    <t>RB POW 250624</t>
  </si>
  <si>
    <t>RB (ppb): 0.019</t>
  </si>
  <si>
    <t>RB (ppb): 0.013</t>
  </si>
  <si>
    <t>RB (ppb): 0.219</t>
  </si>
  <si>
    <t>RB (ppb): 1.252</t>
  </si>
  <si>
    <t>170724</t>
  </si>
  <si>
    <t>PERMIT        AMIR        17 JULAI 2024</t>
  </si>
  <si>
    <t>RB (ppb):  0.020</t>
  </si>
  <si>
    <t>RB (ppb): 0.014</t>
  </si>
  <si>
    <t>RB (ppb): 0.074</t>
  </si>
  <si>
    <t>RB (ppb): 1.319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</si>
</sst>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0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165" fontId="3" fillId="7" borderId="11" xfId="0" applyNumberFormat="1" applyFont="1" applyFill="1" applyBorder="1" applyAlignment="1">
      <alignment horizontal="center" wrapText="1"/>
    </xf>
    <xf numFmtId="0" fontId="2" fillId="6" borderId="13" xfId="0" applyFont="1" applyFill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0" fontId="3" fillId="0" borderId="1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10" fontId="5" fillId="0" borderId="5" xfId="0" applyNumberFormat="1" applyFont="1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165" fontId="2" fillId="6" borderId="13" xfId="0" applyNumberFormat="1" applyFont="1" applyFill="1" applyBorder="1"/>
    <xf numFmtId="165" fontId="3" fillId="4" borderId="11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0" fontId="2" fillId="0" borderId="14" xfId="0" applyFont="1" applyBorder="1"/>
    <xf numFmtId="10" fontId="5" fillId="0" borderId="2" xfId="0" applyNumberFormat="1" applyFont="1" applyBorder="1" applyAlignment="1">
      <alignment horizontal="right"/>
    </xf>
    <xf numFmtId="165" fontId="3" fillId="4" borderId="13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65" fontId="3" fillId="4" borderId="12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10" fontId="5" fillId="0" borderId="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1" fontId="3" fillId="2" borderId="7" xfId="0" applyNumberFormat="1" applyFont="1" applyFill="1" applyBorder="1" applyAlignment="1">
      <alignment horizontal="center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6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view="pageLayout" topLeftCell="A4" zoomScaleNormal="100" workbookViewId="0">
      <selection activeCell="F25" sqref="F25:H25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54" t="s">
        <v>0</v>
      </c>
      <c r="B1" s="21"/>
      <c r="C1" s="21"/>
      <c r="D1" s="21"/>
      <c r="E1" s="21"/>
      <c r="F1" s="21"/>
      <c r="G1" s="21"/>
      <c r="H1" s="21"/>
      <c r="I1" s="22"/>
    </row>
    <row r="2" spans="1:9">
      <c r="A2" s="55" t="s">
        <v>1</v>
      </c>
      <c r="B2" s="24"/>
      <c r="C2" s="24"/>
      <c r="D2" s="24"/>
      <c r="E2" s="24"/>
      <c r="F2" s="24"/>
      <c r="G2" s="24"/>
      <c r="H2" s="24"/>
      <c r="I2" s="25"/>
    </row>
    <row r="3" spans="1:9">
      <c r="A3" s="56" t="s">
        <v>2</v>
      </c>
      <c r="B3" s="57"/>
      <c r="C3" s="58"/>
      <c r="D3" s="59" t="s">
        <v>40</v>
      </c>
      <c r="E3" s="60"/>
      <c r="F3" s="60"/>
      <c r="G3" s="60"/>
      <c r="H3" s="60"/>
      <c r="I3" s="61"/>
    </row>
    <row r="4" spans="1:9">
      <c r="A4" s="56" t="s">
        <v>3</v>
      </c>
      <c r="B4" s="57"/>
      <c r="C4" s="58"/>
      <c r="D4" s="62" t="s">
        <v>34</v>
      </c>
      <c r="E4" s="57"/>
      <c r="F4" s="57"/>
      <c r="G4" s="57"/>
      <c r="H4" s="57"/>
      <c r="I4" s="58"/>
    </row>
    <row r="5" spans="1:9">
      <c r="A5" s="56" t="s">
        <v>4</v>
      </c>
      <c r="B5" s="57"/>
      <c r="C5" s="58"/>
      <c r="D5" s="62" t="s">
        <v>35</v>
      </c>
      <c r="E5" s="57"/>
      <c r="F5" s="57"/>
      <c r="G5" s="57"/>
      <c r="H5" s="57"/>
      <c r="I5" s="58"/>
    </row>
    <row r="6" spans="1:9" ht="14.25" customHeight="1">
      <c r="A6" s="42" t="s">
        <v>5</v>
      </c>
      <c r="B6" s="57"/>
      <c r="C6" s="57"/>
      <c r="D6" s="57"/>
      <c r="E6" s="58"/>
      <c r="F6" s="47" t="s">
        <v>42</v>
      </c>
      <c r="G6" s="63"/>
      <c r="H6" s="64"/>
      <c r="I6" s="1" t="s">
        <v>6</v>
      </c>
    </row>
    <row r="7" spans="1:9" ht="45" customHeight="1">
      <c r="A7" s="2"/>
      <c r="B7" s="3" t="s">
        <v>7</v>
      </c>
      <c r="C7" s="4" t="s">
        <v>8</v>
      </c>
      <c r="D7" s="4" t="s">
        <v>9</v>
      </c>
      <c r="E7" s="5" t="s">
        <v>10</v>
      </c>
      <c r="F7" s="65" t="s">
        <v>11</v>
      </c>
      <c r="G7" s="21"/>
      <c r="H7" s="22"/>
      <c r="I7" s="6" t="s">
        <v>12</v>
      </c>
    </row>
    <row r="8" spans="1:9" ht="18.75" customHeight="1">
      <c r="A8" s="33" t="s">
        <v>13</v>
      </c>
      <c r="B8" s="18">
        <v>0.51100000000000001</v>
      </c>
      <c r="C8" s="18">
        <v>36.829000000000001</v>
      </c>
      <c r="D8" s="18">
        <v>4147.8680000000004</v>
      </c>
      <c r="E8" s="41">
        <f>D8-C8</f>
        <v>4111.0390000000007</v>
      </c>
      <c r="F8" s="36">
        <f>((D8-C8)/1000)/(2.5/B8)</f>
        <v>0.84029637160000026</v>
      </c>
      <c r="G8" s="38" t="s">
        <v>14</v>
      </c>
      <c r="H8" s="22"/>
      <c r="I8" s="29">
        <f>ABS(E8-E10)/AVERAGE(E8,E10)</f>
        <v>3.8930275473778461E-2</v>
      </c>
    </row>
    <row r="9" spans="1:9" ht="18.75" customHeight="1">
      <c r="A9" s="31"/>
      <c r="B9" s="34"/>
      <c r="C9" s="34"/>
      <c r="D9" s="19"/>
      <c r="E9" s="37"/>
      <c r="F9" s="37"/>
      <c r="G9" s="32" t="s">
        <v>15</v>
      </c>
      <c r="H9" s="25"/>
      <c r="I9" s="30"/>
    </row>
    <row r="10" spans="1:9" ht="18.75" customHeight="1">
      <c r="A10" s="33" t="s">
        <v>16</v>
      </c>
      <c r="B10" s="18">
        <v>0.51100000000000001</v>
      </c>
      <c r="C10" s="18">
        <v>36.829000000000001</v>
      </c>
      <c r="D10" s="18">
        <v>4311.0889999999999</v>
      </c>
      <c r="E10" s="41">
        <f>D10-C10</f>
        <v>4274.26</v>
      </c>
      <c r="F10" s="36">
        <f>((D10-C10)/1000)/(2.5/B10)</f>
        <v>0.8736587440000001</v>
      </c>
      <c r="G10" s="38" t="s">
        <v>17</v>
      </c>
      <c r="H10" s="22"/>
      <c r="I10" s="30"/>
    </row>
    <row r="11" spans="1:9" ht="18.75" customHeight="1">
      <c r="A11" s="31"/>
      <c r="B11" s="34"/>
      <c r="C11" s="19"/>
      <c r="D11" s="19"/>
      <c r="E11" s="37"/>
      <c r="F11" s="37"/>
      <c r="G11" s="32" t="s">
        <v>18</v>
      </c>
      <c r="H11" s="25"/>
      <c r="I11" s="31"/>
    </row>
    <row r="12" spans="1:9" ht="15" customHeight="1">
      <c r="A12" s="42" t="s">
        <v>25</v>
      </c>
      <c r="B12" s="43"/>
      <c r="C12" s="43"/>
      <c r="D12" s="43"/>
      <c r="E12" s="44"/>
      <c r="F12" s="47" t="s">
        <v>43</v>
      </c>
      <c r="G12" s="48"/>
      <c r="H12" s="49"/>
      <c r="I12" s="1" t="s">
        <v>6</v>
      </c>
    </row>
    <row r="13" spans="1:9" ht="45" customHeight="1">
      <c r="A13" s="2"/>
      <c r="B13" s="3" t="s">
        <v>7</v>
      </c>
      <c r="C13" s="5" t="s">
        <v>8</v>
      </c>
      <c r="D13" s="5" t="s">
        <v>9</v>
      </c>
      <c r="E13" s="5" t="s">
        <v>26</v>
      </c>
      <c r="F13" s="50" t="s">
        <v>11</v>
      </c>
      <c r="G13" s="51"/>
      <c r="H13" s="52"/>
      <c r="I13" s="6" t="s">
        <v>27</v>
      </c>
    </row>
    <row r="14" spans="1:9" ht="18.75" customHeight="1">
      <c r="A14" s="33" t="s">
        <v>13</v>
      </c>
      <c r="B14" s="18">
        <v>0.51100000000000001</v>
      </c>
      <c r="C14" s="18">
        <v>13.887</v>
      </c>
      <c r="D14" s="18">
        <v>269.58199999999999</v>
      </c>
      <c r="E14" s="35">
        <f>D14-C14</f>
        <v>255.69499999999999</v>
      </c>
      <c r="F14" s="36">
        <f>((D14-C14)/1000)/(0.15/B14)</f>
        <v>0.87106763333333337</v>
      </c>
      <c r="G14" s="38" t="s">
        <v>14</v>
      </c>
      <c r="H14" s="53"/>
      <c r="I14" s="29">
        <f>ABS(E14-E16)/AVERAGE(E14,E16)</f>
        <v>2.8026175244573608E-2</v>
      </c>
    </row>
    <row r="15" spans="1:9" ht="18.75">
      <c r="A15" s="45"/>
      <c r="B15" s="46"/>
      <c r="C15" s="46"/>
      <c r="D15" s="46"/>
      <c r="E15" s="39"/>
      <c r="F15" s="40"/>
      <c r="G15" s="32" t="s">
        <v>15</v>
      </c>
      <c r="H15" s="68"/>
      <c r="I15" s="66"/>
    </row>
    <row r="16" spans="1:9" ht="18.75" customHeight="1">
      <c r="A16" s="33" t="s">
        <v>16</v>
      </c>
      <c r="B16" s="18">
        <v>0.51100000000000001</v>
      </c>
      <c r="C16" s="18">
        <v>13.887</v>
      </c>
      <c r="D16" s="18">
        <v>276.85000000000002</v>
      </c>
      <c r="E16" s="35">
        <f>D16-C16</f>
        <v>262.96300000000002</v>
      </c>
      <c r="F16" s="36">
        <f>((D16-C16)/1000)/(0.15/B16)</f>
        <v>0.89582728666666678</v>
      </c>
      <c r="G16" s="38" t="s">
        <v>14</v>
      </c>
      <c r="H16" s="53"/>
      <c r="I16" s="66"/>
    </row>
    <row r="17" spans="1:9" ht="18.75" customHeight="1">
      <c r="A17" s="45"/>
      <c r="B17" s="46"/>
      <c r="C17" s="46"/>
      <c r="D17" s="46"/>
      <c r="E17" s="39"/>
      <c r="F17" s="40"/>
      <c r="G17" s="32" t="s">
        <v>15</v>
      </c>
      <c r="H17" s="68"/>
      <c r="I17" s="67"/>
    </row>
    <row r="18" spans="1:9" ht="15" customHeight="1">
      <c r="A18" s="42" t="s">
        <v>19</v>
      </c>
      <c r="B18" s="57"/>
      <c r="C18" s="57"/>
      <c r="D18" s="57"/>
      <c r="E18" s="58"/>
      <c r="F18" s="47" t="s">
        <v>44</v>
      </c>
      <c r="G18" s="63"/>
      <c r="H18" s="64"/>
      <c r="I18" s="1" t="s">
        <v>6</v>
      </c>
    </row>
    <row r="19" spans="1:9" ht="45" customHeight="1">
      <c r="A19" s="2"/>
      <c r="B19" s="3" t="s">
        <v>7</v>
      </c>
      <c r="C19" s="5" t="s">
        <v>8</v>
      </c>
      <c r="D19" s="5" t="s">
        <v>9</v>
      </c>
      <c r="E19" s="5" t="s">
        <v>20</v>
      </c>
      <c r="F19" s="65" t="s">
        <v>11</v>
      </c>
      <c r="G19" s="21"/>
      <c r="H19" s="22"/>
      <c r="I19" s="6" t="s">
        <v>21</v>
      </c>
    </row>
    <row r="20" spans="1:9" ht="18.75" customHeight="1">
      <c r="A20" s="33" t="s">
        <v>13</v>
      </c>
      <c r="B20" s="18">
        <v>0.51100000000000001</v>
      </c>
      <c r="C20" s="18">
        <v>20.75</v>
      </c>
      <c r="D20" s="18">
        <v>463.55099999999999</v>
      </c>
      <c r="E20" s="35">
        <f>D20-C20</f>
        <v>442.80099999999999</v>
      </c>
      <c r="F20" s="36">
        <f>((D20-C20)/1000)/(0.25/B20)</f>
        <v>0.90508524400000001</v>
      </c>
      <c r="G20" s="38" t="s">
        <v>14</v>
      </c>
      <c r="H20" s="22"/>
      <c r="I20" s="29">
        <f>ABS(E20-E22)/AVERAGE(E20,E22)</f>
        <v>4.1286387125954845E-2</v>
      </c>
    </row>
    <row r="21" spans="1:9" ht="18.75" customHeight="1">
      <c r="A21" s="31"/>
      <c r="B21" s="34"/>
      <c r="C21" s="19"/>
      <c r="D21" s="19"/>
      <c r="E21" s="31"/>
      <c r="F21" s="37"/>
      <c r="G21" s="32" t="s">
        <v>15</v>
      </c>
      <c r="H21" s="25"/>
      <c r="I21" s="30"/>
    </row>
    <row r="22" spans="1:9" ht="18.75" customHeight="1">
      <c r="A22" s="33" t="s">
        <v>16</v>
      </c>
      <c r="B22" s="18">
        <v>0.51100000000000001</v>
      </c>
      <c r="C22" s="18">
        <v>20.75</v>
      </c>
      <c r="D22" s="18">
        <v>482.21800000000002</v>
      </c>
      <c r="E22" s="35">
        <f>D22-C22</f>
        <v>461.46800000000002</v>
      </c>
      <c r="F22" s="36">
        <f>((D22-C22)/1000)/(0.25/B22)</f>
        <v>0.9432405920000001</v>
      </c>
      <c r="G22" s="38" t="s">
        <v>14</v>
      </c>
      <c r="H22" s="22"/>
      <c r="I22" s="30"/>
    </row>
    <row r="23" spans="1:9" ht="18.75" customHeight="1">
      <c r="A23" s="31"/>
      <c r="B23" s="34"/>
      <c r="C23" s="19"/>
      <c r="D23" s="19"/>
      <c r="E23" s="31"/>
      <c r="F23" s="37"/>
      <c r="G23" s="32" t="s">
        <v>15</v>
      </c>
      <c r="H23" s="25"/>
      <c r="I23" s="31"/>
    </row>
    <row r="24" spans="1:9" ht="15" customHeight="1">
      <c r="A24" s="42" t="s">
        <v>22</v>
      </c>
      <c r="B24" s="57"/>
      <c r="C24" s="57"/>
      <c r="D24" s="57"/>
      <c r="E24" s="58"/>
      <c r="F24" s="47" t="s">
        <v>45</v>
      </c>
      <c r="G24" s="63"/>
      <c r="H24" s="64"/>
      <c r="I24" s="1" t="s">
        <v>6</v>
      </c>
    </row>
    <row r="25" spans="1:9" ht="45" customHeight="1">
      <c r="A25" s="2"/>
      <c r="B25" s="3" t="s">
        <v>7</v>
      </c>
      <c r="C25" s="5" t="s">
        <v>8</v>
      </c>
      <c r="D25" s="5" t="s">
        <v>9</v>
      </c>
      <c r="E25" s="5" t="s">
        <v>23</v>
      </c>
      <c r="F25" s="65" t="s">
        <v>11</v>
      </c>
      <c r="G25" s="21"/>
      <c r="H25" s="22"/>
      <c r="I25" s="6" t="s">
        <v>24</v>
      </c>
    </row>
    <row r="26" spans="1:9" ht="18.75" customHeight="1">
      <c r="A26" s="33" t="s">
        <v>13</v>
      </c>
      <c r="B26" s="18">
        <v>0.51100000000000001</v>
      </c>
      <c r="C26" s="18">
        <v>168.34200000000001</v>
      </c>
      <c r="D26" s="18">
        <v>9244.9580000000005</v>
      </c>
      <c r="E26" s="35">
        <f>D26-C26</f>
        <v>9076.616</v>
      </c>
      <c r="F26" s="36">
        <f>((D26-C26)/1000)/(5/B26)</f>
        <v>0.92763015520000003</v>
      </c>
      <c r="G26" s="38" t="s">
        <v>14</v>
      </c>
      <c r="H26" s="22"/>
      <c r="I26" s="29">
        <f>ABS(E26-E28)/AVERAGE(E26,E28)</f>
        <v>3.4021402608654452E-2</v>
      </c>
    </row>
    <row r="27" spans="1:9" ht="18.75" customHeight="1">
      <c r="A27" s="31"/>
      <c r="B27" s="34"/>
      <c r="C27" s="19"/>
      <c r="D27" s="19"/>
      <c r="E27" s="31"/>
      <c r="F27" s="37"/>
      <c r="G27" s="32" t="s">
        <v>15</v>
      </c>
      <c r="H27" s="25"/>
      <c r="I27" s="30"/>
    </row>
    <row r="28" spans="1:9" ht="18.75" customHeight="1">
      <c r="A28" s="33" t="s">
        <v>16</v>
      </c>
      <c r="B28" s="18">
        <v>0.51100000000000001</v>
      </c>
      <c r="C28" s="18">
        <v>168.34200000000001</v>
      </c>
      <c r="D28" s="18">
        <v>9559.1010000000006</v>
      </c>
      <c r="E28" s="35">
        <f>D28-C28</f>
        <v>9390.759</v>
      </c>
      <c r="F28" s="36">
        <f>((D28-C28)/1000)/(5/B28)</f>
        <v>0.95973556979999997</v>
      </c>
      <c r="G28" s="38" t="s">
        <v>14</v>
      </c>
      <c r="H28" s="22"/>
      <c r="I28" s="30"/>
    </row>
    <row r="29" spans="1:9" ht="18.75" customHeight="1">
      <c r="A29" s="31"/>
      <c r="B29" s="34"/>
      <c r="C29" s="19"/>
      <c r="D29" s="19"/>
      <c r="E29" s="31"/>
      <c r="F29" s="37"/>
      <c r="G29" s="32" t="s">
        <v>15</v>
      </c>
      <c r="H29" s="25"/>
      <c r="I29" s="31"/>
    </row>
    <row r="30" spans="1:9" ht="18.75" customHeight="1">
      <c r="A30" s="14"/>
      <c r="B30" s="15"/>
      <c r="C30" s="15"/>
      <c r="D30" s="16"/>
      <c r="E30" s="14"/>
      <c r="F30" s="15"/>
      <c r="G30" s="17"/>
      <c r="H30" s="15"/>
      <c r="I30" s="16"/>
    </row>
    <row r="31" spans="1:9" ht="15.75" customHeight="1">
      <c r="A31" s="20" t="s">
        <v>28</v>
      </c>
      <c r="B31" s="21"/>
      <c r="C31" s="21"/>
      <c r="D31" s="22"/>
      <c r="E31" s="26" t="s">
        <v>41</v>
      </c>
      <c r="F31" s="21"/>
      <c r="G31" s="21"/>
      <c r="H31" s="21"/>
      <c r="I31" s="22"/>
    </row>
    <row r="32" spans="1:9" ht="15.75" customHeight="1">
      <c r="A32" s="23"/>
      <c r="B32" s="24"/>
      <c r="C32" s="24"/>
      <c r="D32" s="25"/>
      <c r="E32" s="23"/>
      <c r="F32" s="24"/>
      <c r="G32" s="24"/>
      <c r="H32" s="24"/>
      <c r="I32" s="25"/>
    </row>
    <row r="33" spans="1:9" ht="15.75" customHeight="1">
      <c r="A33" s="27" t="s">
        <v>29</v>
      </c>
      <c r="B33" s="21"/>
      <c r="C33" s="21"/>
      <c r="D33" s="22"/>
      <c r="E33" s="28"/>
      <c r="F33" s="21"/>
      <c r="G33" s="21"/>
      <c r="H33" s="21"/>
      <c r="I33" s="22"/>
    </row>
    <row r="34" spans="1:9" ht="15.75" customHeight="1">
      <c r="A34" s="23"/>
      <c r="B34" s="24"/>
      <c r="C34" s="24"/>
      <c r="D34" s="25"/>
      <c r="E34" s="24"/>
      <c r="F34" s="24"/>
      <c r="G34" s="24"/>
      <c r="H34" s="24"/>
      <c r="I34" s="25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  <row r="996" spans="1:9" ht="15.75" customHeight="1">
      <c r="A996" s="7"/>
      <c r="B996" s="8"/>
      <c r="C996" s="9"/>
      <c r="D996" s="9"/>
      <c r="E996" s="9"/>
      <c r="F996" s="10"/>
      <c r="G996" s="11"/>
      <c r="H996" s="12"/>
      <c r="I996" s="7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orientation="portrait" r:id="rId1"/>
  <headerFooter>
    <oddHeader>&amp;LPKKK/UAT/003A/003B/003C/003D&amp;R1-April-2024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5"/>
  <sheetViews>
    <sheetView view="pageLayout" zoomScaleNormal="100" workbookViewId="0">
      <selection activeCell="B8" sqref="B8:B9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54" t="s">
        <v>0</v>
      </c>
      <c r="B1" s="21"/>
      <c r="C1" s="21"/>
      <c r="D1" s="21"/>
      <c r="E1" s="21"/>
      <c r="F1" s="21"/>
      <c r="G1" s="21"/>
      <c r="H1" s="21"/>
      <c r="I1" s="22"/>
    </row>
    <row r="2" spans="1:9">
      <c r="A2" s="55" t="s">
        <v>1</v>
      </c>
      <c r="B2" s="24"/>
      <c r="C2" s="24"/>
      <c r="D2" s="24"/>
      <c r="E2" s="24"/>
      <c r="F2" s="24"/>
      <c r="G2" s="24"/>
      <c r="H2" s="24"/>
      <c r="I2" s="25"/>
    </row>
    <row r="3" spans="1:9">
      <c r="A3" s="56" t="s">
        <v>2</v>
      </c>
      <c r="B3" s="57"/>
      <c r="C3" s="58"/>
      <c r="D3" s="62">
        <v>170724</v>
      </c>
      <c r="E3" s="57"/>
      <c r="F3" s="57"/>
      <c r="G3" s="57"/>
      <c r="H3" s="57"/>
      <c r="I3" s="58"/>
    </row>
    <row r="4" spans="1:9">
      <c r="A4" s="56" t="s">
        <v>3</v>
      </c>
      <c r="B4" s="57"/>
      <c r="C4" s="58"/>
      <c r="D4" s="62" t="s">
        <v>34</v>
      </c>
      <c r="E4" s="57"/>
      <c r="F4" s="57"/>
      <c r="G4" s="57"/>
      <c r="H4" s="57"/>
      <c r="I4" s="58"/>
    </row>
    <row r="5" spans="1:9">
      <c r="A5" s="56" t="s">
        <v>4</v>
      </c>
      <c r="B5" s="57"/>
      <c r="C5" s="58"/>
      <c r="D5" s="62" t="s">
        <v>35</v>
      </c>
      <c r="E5" s="57"/>
      <c r="F5" s="57"/>
      <c r="G5" s="57"/>
      <c r="H5" s="57"/>
      <c r="I5" s="58"/>
    </row>
    <row r="6" spans="1:9">
      <c r="A6" s="42" t="s">
        <v>5</v>
      </c>
      <c r="B6" s="57"/>
      <c r="C6" s="57"/>
      <c r="D6" s="57"/>
      <c r="E6" s="58"/>
      <c r="F6" s="47" t="s">
        <v>36</v>
      </c>
      <c r="G6" s="63"/>
      <c r="H6" s="64"/>
      <c r="I6" s="1" t="s">
        <v>6</v>
      </c>
    </row>
    <row r="7" spans="1:9" ht="45" customHeight="1">
      <c r="A7" s="2"/>
      <c r="B7" s="3" t="s">
        <v>7</v>
      </c>
      <c r="C7" s="5" t="s">
        <v>8</v>
      </c>
      <c r="D7" s="5" t="s">
        <v>9</v>
      </c>
      <c r="E7" s="5" t="s">
        <v>10</v>
      </c>
      <c r="F7" s="65" t="s">
        <v>11</v>
      </c>
      <c r="G7" s="21"/>
      <c r="H7" s="22"/>
      <c r="I7" s="6" t="s">
        <v>12</v>
      </c>
    </row>
    <row r="8" spans="1:9" ht="18.75" customHeight="1">
      <c r="A8" s="33" t="s">
        <v>13</v>
      </c>
      <c r="B8" s="18"/>
      <c r="C8" s="18"/>
      <c r="D8" s="18"/>
      <c r="E8" s="41">
        <f>D8-C8</f>
        <v>0</v>
      </c>
      <c r="F8" s="36" t="e">
        <f>((D8-C8)/1000)/(7.5/B8)</f>
        <v>#DIV/0!</v>
      </c>
      <c r="G8" s="38" t="s">
        <v>30</v>
      </c>
      <c r="H8" s="22"/>
      <c r="I8" s="29" t="e">
        <f>ABS(E8-E10)/AVERAGE(E8,E10)</f>
        <v>#DIV/0!</v>
      </c>
    </row>
    <row r="9" spans="1:9" ht="18.75" customHeight="1">
      <c r="A9" s="31"/>
      <c r="B9" s="34"/>
      <c r="C9" s="19"/>
      <c r="D9" s="19"/>
      <c r="E9" s="37"/>
      <c r="F9" s="37"/>
      <c r="G9" s="32" t="s">
        <v>31</v>
      </c>
      <c r="H9" s="25"/>
      <c r="I9" s="30"/>
    </row>
    <row r="10" spans="1:9" ht="18.75" customHeight="1">
      <c r="A10" s="33" t="s">
        <v>16</v>
      </c>
      <c r="B10" s="18"/>
      <c r="C10" s="18"/>
      <c r="D10" s="18"/>
      <c r="E10" s="41">
        <f>D10-C10</f>
        <v>0</v>
      </c>
      <c r="F10" s="36" t="e">
        <f>((D10-C10)/1000)/(7.5/B10)</f>
        <v>#DIV/0!</v>
      </c>
      <c r="G10" s="38" t="s">
        <v>32</v>
      </c>
      <c r="H10" s="22"/>
      <c r="I10" s="30"/>
    </row>
    <row r="11" spans="1:9" ht="18.75" customHeight="1">
      <c r="A11" s="31"/>
      <c r="B11" s="34"/>
      <c r="C11" s="19"/>
      <c r="D11" s="19"/>
      <c r="E11" s="37"/>
      <c r="F11" s="37"/>
      <c r="G11" s="32" t="s">
        <v>33</v>
      </c>
      <c r="H11" s="25"/>
      <c r="I11" s="31"/>
    </row>
    <row r="12" spans="1:9" ht="24" customHeight="1">
      <c r="A12" s="42" t="s">
        <v>25</v>
      </c>
      <c r="B12" s="57"/>
      <c r="C12" s="57"/>
      <c r="D12" s="57"/>
      <c r="E12" s="58"/>
      <c r="F12" s="47" t="s">
        <v>37</v>
      </c>
      <c r="G12" s="63"/>
      <c r="H12" s="64"/>
      <c r="I12" s="1" t="s">
        <v>6</v>
      </c>
    </row>
    <row r="13" spans="1:9" ht="45" customHeight="1">
      <c r="A13" s="2"/>
      <c r="B13" s="3" t="s">
        <v>7</v>
      </c>
      <c r="C13" s="5" t="s">
        <v>8</v>
      </c>
      <c r="D13" s="5" t="s">
        <v>9</v>
      </c>
      <c r="E13" s="13" t="s">
        <v>26</v>
      </c>
      <c r="F13" s="65" t="s">
        <v>11</v>
      </c>
      <c r="G13" s="21"/>
      <c r="H13" s="22"/>
      <c r="I13" s="6" t="s">
        <v>27</v>
      </c>
    </row>
    <row r="14" spans="1:9" ht="18.75" customHeight="1">
      <c r="A14" s="33" t="s">
        <v>13</v>
      </c>
      <c r="B14" s="18"/>
      <c r="C14" s="18"/>
      <c r="D14" s="18"/>
      <c r="E14" s="41">
        <f>D14-C14</f>
        <v>0</v>
      </c>
      <c r="F14" s="36" t="e">
        <f>((D14-C14)/1000)/(0.45/B14)</f>
        <v>#DIV/0!</v>
      </c>
      <c r="G14" s="38" t="s">
        <v>14</v>
      </c>
      <c r="H14" s="22"/>
      <c r="I14" s="29" t="e">
        <f>ABS(E14-E16)/AVERAGE(E14,E16)</f>
        <v>#DIV/0!</v>
      </c>
    </row>
    <row r="15" spans="1:9" ht="18.75">
      <c r="A15" s="31"/>
      <c r="B15" s="34"/>
      <c r="C15" s="19"/>
      <c r="D15" s="19"/>
      <c r="E15" s="37"/>
      <c r="F15" s="37"/>
      <c r="G15" s="32" t="s">
        <v>15</v>
      </c>
      <c r="H15" s="25"/>
      <c r="I15" s="30"/>
    </row>
    <row r="16" spans="1:9" ht="18.75" customHeight="1">
      <c r="A16" s="33" t="s">
        <v>16</v>
      </c>
      <c r="B16" s="18"/>
      <c r="C16" s="18"/>
      <c r="D16" s="18"/>
      <c r="E16" s="41">
        <f>D16-C16</f>
        <v>0</v>
      </c>
      <c r="F16" s="36" t="e">
        <f>((D16-C16)/1000)/(0.45/B16)</f>
        <v>#DIV/0!</v>
      </c>
      <c r="G16" s="38" t="s">
        <v>14</v>
      </c>
      <c r="H16" s="22"/>
      <c r="I16" s="30"/>
    </row>
    <row r="17" spans="1:9" ht="18.75" customHeight="1">
      <c r="A17" s="31"/>
      <c r="B17" s="34"/>
      <c r="C17" s="19"/>
      <c r="D17" s="19"/>
      <c r="E17" s="37"/>
      <c r="F17" s="37"/>
      <c r="G17" s="32" t="s">
        <v>15</v>
      </c>
      <c r="H17" s="25"/>
      <c r="I17" s="31"/>
    </row>
    <row r="18" spans="1:9" ht="15.75" customHeight="1">
      <c r="A18" s="42" t="s">
        <v>19</v>
      </c>
      <c r="B18" s="57"/>
      <c r="C18" s="57"/>
      <c r="D18" s="57"/>
      <c r="E18" s="58"/>
      <c r="F18" s="47" t="s">
        <v>38</v>
      </c>
      <c r="G18" s="63"/>
      <c r="H18" s="64"/>
      <c r="I18" s="1" t="s">
        <v>6</v>
      </c>
    </row>
    <row r="19" spans="1:9" ht="45" customHeight="1">
      <c r="A19" s="2"/>
      <c r="B19" s="3" t="s">
        <v>7</v>
      </c>
      <c r="C19" s="5" t="s">
        <v>8</v>
      </c>
      <c r="D19" s="5" t="s">
        <v>9</v>
      </c>
      <c r="E19" s="5" t="s">
        <v>20</v>
      </c>
      <c r="F19" s="65" t="s">
        <v>11</v>
      </c>
      <c r="G19" s="21"/>
      <c r="H19" s="22"/>
      <c r="I19" s="6" t="s">
        <v>21</v>
      </c>
    </row>
    <row r="20" spans="1:9" ht="18.75" customHeight="1">
      <c r="A20" s="33" t="s">
        <v>13</v>
      </c>
      <c r="B20" s="18"/>
      <c r="C20" s="18"/>
      <c r="D20" s="18"/>
      <c r="E20" s="35">
        <f>D20-C20</f>
        <v>0</v>
      </c>
      <c r="F20" s="36" t="e">
        <f>((D20-C20)/1000)/(0.75/B20)</f>
        <v>#DIV/0!</v>
      </c>
      <c r="G20" s="38" t="s">
        <v>14</v>
      </c>
      <c r="H20" s="22"/>
      <c r="I20" s="29" t="e">
        <f>ABS(E20-E22)/AVERAGE(E20,E22)</f>
        <v>#DIV/0!</v>
      </c>
    </row>
    <row r="21" spans="1:9" ht="18.75" customHeight="1">
      <c r="A21" s="31"/>
      <c r="B21" s="34"/>
      <c r="C21" s="19"/>
      <c r="D21" s="19"/>
      <c r="E21" s="31"/>
      <c r="F21" s="37"/>
      <c r="G21" s="32" t="s">
        <v>15</v>
      </c>
      <c r="H21" s="25"/>
      <c r="I21" s="30"/>
    </row>
    <row r="22" spans="1:9" ht="18.75" customHeight="1">
      <c r="A22" s="33" t="s">
        <v>16</v>
      </c>
      <c r="B22" s="18"/>
      <c r="C22" s="18"/>
      <c r="D22" s="18"/>
      <c r="E22" s="35">
        <f>D22-C22</f>
        <v>0</v>
      </c>
      <c r="F22" s="36" t="e">
        <f>((D22-C22)/1000)/(0.75/B22)</f>
        <v>#DIV/0!</v>
      </c>
      <c r="G22" s="38" t="s">
        <v>14</v>
      </c>
      <c r="H22" s="22"/>
      <c r="I22" s="30"/>
    </row>
    <row r="23" spans="1:9" ht="18.75" customHeight="1">
      <c r="A23" s="31"/>
      <c r="B23" s="34"/>
      <c r="C23" s="19"/>
      <c r="D23" s="19"/>
      <c r="E23" s="31"/>
      <c r="F23" s="37"/>
      <c r="G23" s="32" t="s">
        <v>15</v>
      </c>
      <c r="H23" s="25"/>
      <c r="I23" s="31"/>
    </row>
    <row r="24" spans="1:9" ht="15.75" customHeight="1">
      <c r="A24" s="42" t="s">
        <v>22</v>
      </c>
      <c r="B24" s="57"/>
      <c r="C24" s="57"/>
      <c r="D24" s="57"/>
      <c r="E24" s="58"/>
      <c r="F24" s="47" t="s">
        <v>39</v>
      </c>
      <c r="G24" s="63"/>
      <c r="H24" s="64"/>
      <c r="I24" s="1" t="s">
        <v>6</v>
      </c>
    </row>
    <row r="25" spans="1:9" ht="45" customHeight="1">
      <c r="A25" s="2"/>
      <c r="B25" s="3" t="s">
        <v>7</v>
      </c>
      <c r="C25" s="5" t="s">
        <v>8</v>
      </c>
      <c r="D25" s="5" t="s">
        <v>9</v>
      </c>
      <c r="E25" s="5" t="s">
        <v>23</v>
      </c>
      <c r="F25" s="65" t="s">
        <v>11</v>
      </c>
      <c r="G25" s="21"/>
      <c r="H25" s="22"/>
      <c r="I25" s="6" t="s">
        <v>24</v>
      </c>
    </row>
    <row r="26" spans="1:9" ht="18.75" customHeight="1">
      <c r="A26" s="33" t="s">
        <v>13</v>
      </c>
      <c r="B26" s="18"/>
      <c r="C26" s="18"/>
      <c r="D26" s="18"/>
      <c r="E26" s="35">
        <f>D26-C26</f>
        <v>0</v>
      </c>
      <c r="F26" s="36" t="e">
        <f>((D26-C26)/1000)/(15/B26)</f>
        <v>#DIV/0!</v>
      </c>
      <c r="G26" s="38" t="s">
        <v>14</v>
      </c>
      <c r="H26" s="22"/>
      <c r="I26" s="29" t="e">
        <f>ABS(E26-E28)/AVERAGE(E26,E28)</f>
        <v>#DIV/0!</v>
      </c>
    </row>
    <row r="27" spans="1:9" ht="18.75" customHeight="1">
      <c r="A27" s="31"/>
      <c r="B27" s="34"/>
      <c r="C27" s="19"/>
      <c r="D27" s="19"/>
      <c r="E27" s="31"/>
      <c r="F27" s="37"/>
      <c r="G27" s="32" t="s">
        <v>15</v>
      </c>
      <c r="H27" s="25"/>
      <c r="I27" s="30"/>
    </row>
    <row r="28" spans="1:9" ht="18.75" customHeight="1">
      <c r="A28" s="33" t="s">
        <v>16</v>
      </c>
      <c r="B28" s="18"/>
      <c r="C28" s="18"/>
      <c r="D28" s="18"/>
      <c r="E28" s="35">
        <f>D28-C28</f>
        <v>0</v>
      </c>
      <c r="F28" s="36" t="e">
        <f>((D28-C28)/1000)/(15/B28)</f>
        <v>#DIV/0!</v>
      </c>
      <c r="G28" s="38" t="s">
        <v>14</v>
      </c>
      <c r="H28" s="22"/>
      <c r="I28" s="30"/>
    </row>
    <row r="29" spans="1:9" ht="18.75" customHeight="1">
      <c r="A29" s="31"/>
      <c r="B29" s="34"/>
      <c r="C29" s="19"/>
      <c r="D29" s="19"/>
      <c r="E29" s="31"/>
      <c r="F29" s="37"/>
      <c r="G29" s="32" t="s">
        <v>15</v>
      </c>
      <c r="H29" s="25"/>
      <c r="I29" s="31"/>
    </row>
    <row r="30" spans="1:9" ht="15.75" customHeight="1">
      <c r="A30" s="20" t="s">
        <v>28</v>
      </c>
      <c r="B30" s="21"/>
      <c r="C30" s="21"/>
      <c r="D30" s="22"/>
      <c r="E30" s="69"/>
      <c r="F30" s="21"/>
      <c r="G30" s="21"/>
      <c r="H30" s="21"/>
      <c r="I30" s="22"/>
    </row>
    <row r="31" spans="1:9" ht="15.75" customHeight="1">
      <c r="A31" s="23"/>
      <c r="B31" s="24"/>
      <c r="C31" s="24"/>
      <c r="D31" s="25"/>
      <c r="E31" s="23"/>
      <c r="F31" s="24"/>
      <c r="G31" s="24"/>
      <c r="H31" s="24"/>
      <c r="I31" s="25"/>
    </row>
    <row r="32" spans="1:9" ht="15.75" customHeight="1">
      <c r="A32" s="27" t="s">
        <v>29</v>
      </c>
      <c r="B32" s="21"/>
      <c r="C32" s="21"/>
      <c r="D32" s="22"/>
      <c r="E32" s="28"/>
      <c r="F32" s="21"/>
      <c r="G32" s="21"/>
      <c r="H32" s="21"/>
      <c r="I32" s="22"/>
    </row>
    <row r="33" spans="1:9" ht="15.75" customHeight="1">
      <c r="A33" s="23"/>
      <c r="B33" s="24"/>
      <c r="C33" s="24"/>
      <c r="D33" s="25"/>
      <c r="E33" s="24"/>
      <c r="F33" s="24"/>
      <c r="G33" s="24"/>
      <c r="H33" s="24"/>
      <c r="I33" s="25"/>
    </row>
    <row r="34" spans="1:9" ht="15.75" customHeight="1">
      <c r="A34" s="7"/>
      <c r="B34" s="8"/>
      <c r="C34" s="9"/>
      <c r="D34" s="9"/>
      <c r="E34" s="9"/>
      <c r="F34" s="10"/>
      <c r="G34" s="11"/>
      <c r="H34" s="12"/>
      <c r="I34" s="7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2024-07-18T08:05:06Z</cp:lastPrinted>
  <dcterms:created xsi:type="dcterms:W3CDTF">2006-09-16T00:00:00Z</dcterms:created>
  <dcterms:modified xsi:type="dcterms:W3CDTF">2024-07-18T08:05:37Z</dcterms:modified>
</cp:coreProperties>
</file>