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2507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<sst xmlns="http://schemas.openxmlformats.org/spreadsheetml/2006/main" count="138" uniqueCount="43">
  <si>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</si>
  <si>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</si>
  <si>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</si>
  <si>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</si>
  <si>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</si>
  <si>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</si>
  <si>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</si>
  <si>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</si>
  <si>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</si>
  <si>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</si>
  <si>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</si>
  <si>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</si>
  <si>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</si>
  <si>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</si>
  <si>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</si>
  <si>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</si>
  <si>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</si>
  <si>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</si>
  <si>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</si>
  <si>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</si>
  <si>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</si>
  <si>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</si>
  <si>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</si>
  <si>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</si>
  <si>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</si>
  <si>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</si>
  <si>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</si>
  <si>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</si>
  <si>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</si>
  <si>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</si>
  <si>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</si>
  <si>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</si>
  <si>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</si>
  <si>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</si>
  <si>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</si>
  <si>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310724 (1)</t>
  </si>
  <si>
    <t>IQC POW 250724</t>
  </si>
  <si>
    <t>RB POW 250724</t>
  </si>
  <si>
    <t>PERMIT      AMIR       MAISARAH       31/07/2024</t>
  </si>
  <si>
    <t>RB (ppb): 0.023</t>
  </si>
  <si>
    <t>RB (ppb): 0.038</t>
  </si>
  <si>
    <t>RB (ppb): 0.064</t>
  </si>
  <si>
    <t>RB (ppb): 1.294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</si>
</sst>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3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vertical="center" wrapText="1"/>
    </xf>
    <xf numFmtId="165" fontId="3" fillId="4" borderId="13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3" fillId="7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2" fillId="6" borderId="13" xfId="0" applyNumberFormat="1" applyFont="1" applyFill="1" applyBorder="1"/>
    <xf numFmtId="0" fontId="2" fillId="6" borderId="13" xfId="0" applyFont="1" applyFill="1" applyBorder="1"/>
    <xf numFmtId="165" fontId="3" fillId="4" borderId="11" xfId="0" applyNumberFormat="1" applyFont="1" applyFill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G26" sqref="G26:H26"/>
    </sheetView>
  </sheetViews>
  <sheetFormatPr defaultColWidth="14.42578125" defaultRowHeight="15" customHeight="1"/>
  <cols>
    <col min="1" max="1" width="11.140625" customWidth="1"/>
    <col min="2" max="3" width="9.85546875" customWidth="1"/>
    <col min="4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55" t="s">
        <v>1</v>
      </c>
      <c r="B2" s="56"/>
      <c r="C2" s="56"/>
      <c r="D2" s="56"/>
      <c r="E2" s="56"/>
      <c r="F2" s="56"/>
      <c r="G2" s="56"/>
      <c r="H2" s="56"/>
      <c r="I2" s="28"/>
    </row>
    <row r="3" spans="1:9">
      <c r="A3" s="53" t="s">
        <v>2</v>
      </c>
      <c r="B3" s="40"/>
      <c r="C3" s="41"/>
      <c r="D3" s="57" t="s">
        <v>35</v>
      </c>
      <c r="E3" s="58"/>
      <c r="F3" s="58"/>
      <c r="G3" s="58"/>
      <c r="H3" s="58"/>
      <c r="I3" s="59"/>
    </row>
    <row r="4" spans="1:9">
      <c r="A4" s="53" t="s">
        <v>3</v>
      </c>
      <c r="B4" s="40"/>
      <c r="C4" s="41"/>
      <c r="D4" s="50" t="s">
        <v>36</v>
      </c>
      <c r="E4" s="40"/>
      <c r="F4" s="40"/>
      <c r="G4" s="40"/>
      <c r="H4" s="40"/>
      <c r="I4" s="41"/>
    </row>
    <row r="5" spans="1:9">
      <c r="A5" s="53" t="s">
        <v>4</v>
      </c>
      <c r="B5" s="40"/>
      <c r="C5" s="41"/>
      <c r="D5" s="50" t="s">
        <v>37</v>
      </c>
      <c r="E5" s="40"/>
      <c r="F5" s="40"/>
      <c r="G5" s="40"/>
      <c r="H5" s="40"/>
      <c r="I5" s="41"/>
    </row>
    <row r="6" spans="1:9" ht="14.25" customHeight="1">
      <c r="A6" s="39" t="s">
        <v>5</v>
      </c>
      <c r="B6" s="40"/>
      <c r="C6" s="40"/>
      <c r="D6" s="40"/>
      <c r="E6" s="41"/>
      <c r="F6" s="18" t="s">
        <v>39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42" t="s">
        <v>14</v>
      </c>
      <c r="B8" s="44">
        <v>0.502</v>
      </c>
      <c r="C8" s="44">
        <v>91.138999999999996</v>
      </c>
      <c r="D8" s="44">
        <v>4991.415</v>
      </c>
      <c r="E8" s="51">
        <f>D8-C8</f>
        <v>4900.2759999999998</v>
      </c>
      <c r="F8" s="29">
        <f>((D8-C8)/1000)/(2.5/B8)</f>
        <v>0.9839754208</v>
      </c>
      <c r="G8" s="31" t="s">
        <v>15</v>
      </c>
      <c r="H8" s="23"/>
      <c r="I8" s="24">
        <f>ABS(E8-E10)/AVERAGE(E8,E10)</f>
        <v>7.7671629328056133E-3</v>
      </c>
    </row>
    <row r="9" spans="1:9" ht="18.75" customHeight="1">
      <c r="A9" s="26"/>
      <c r="B9" s="45"/>
      <c r="C9" s="45"/>
      <c r="D9" s="46"/>
      <c r="E9" s="52"/>
      <c r="F9" s="30"/>
      <c r="G9" s="27" t="s">
        <v>16</v>
      </c>
      <c r="H9" s="28"/>
      <c r="I9" s="25"/>
    </row>
    <row r="10" spans="1:9" ht="18.75" customHeight="1">
      <c r="A10" s="42" t="s">
        <v>17</v>
      </c>
      <c r="B10" s="44">
        <v>0.501</v>
      </c>
      <c r="C10" s="44">
        <v>91.138999999999996</v>
      </c>
      <c r="D10" s="44">
        <v>4953.5010000000002</v>
      </c>
      <c r="E10" s="51">
        <f>D10-C10</f>
        <v>4862.3620000000001</v>
      </c>
      <c r="F10" s="29">
        <f>((D10-C10)/1000)/(2.5/B10)</f>
        <v>0.97441734479999997</v>
      </c>
      <c r="G10" s="31" t="s">
        <v>18</v>
      </c>
      <c r="H10" s="23"/>
      <c r="I10" s="25"/>
    </row>
    <row r="11" spans="1:9" ht="18.75" customHeight="1">
      <c r="A11" s="26"/>
      <c r="B11" s="45"/>
      <c r="C11" s="46"/>
      <c r="D11" s="46"/>
      <c r="E11" s="52"/>
      <c r="F11" s="30"/>
      <c r="G11" s="27" t="s">
        <v>19</v>
      </c>
      <c r="H11" s="28"/>
      <c r="I11" s="26"/>
    </row>
    <row r="12" spans="1:9" ht="15" customHeight="1">
      <c r="A12" s="39" t="s">
        <v>26</v>
      </c>
      <c r="B12" s="60"/>
      <c r="C12" s="60"/>
      <c r="D12" s="60"/>
      <c r="E12" s="61"/>
      <c r="F12" s="18" t="s">
        <v>40</v>
      </c>
      <c r="G12" s="62"/>
      <c r="H12" s="63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64" t="s">
        <v>12</v>
      </c>
      <c r="G13" s="65"/>
      <c r="H13" s="66"/>
      <c r="I13" s="6" t="s">
        <v>28</v>
      </c>
    </row>
    <row r="14" spans="1:9" ht="18.75" customHeight="1">
      <c r="A14" s="42" t="s">
        <v>14</v>
      </c>
      <c r="B14" s="44">
        <v>0.502</v>
      </c>
      <c r="C14" s="44">
        <v>46.975999999999999</v>
      </c>
      <c r="D14" s="44">
        <v>348.565</v>
      </c>
      <c r="E14" s="37">
        <f>D14-C14</f>
        <v>301.589</v>
      </c>
      <c r="F14" s="29">
        <f>((D14-C14)/1000)/(0.15/B14)</f>
        <v>1.0093178533333333</v>
      </c>
      <c r="G14" s="31" t="s">
        <v>15</v>
      </c>
      <c r="H14" s="36"/>
      <c r="I14" s="24">
        <f>ABS(E14-E16)/AVERAGE(E14,E16)</f>
        <v>6.7855704209055789E-2</v>
      </c>
    </row>
    <row r="15" spans="1:9" ht="18.75">
      <c r="A15" s="43"/>
      <c r="B15" s="45"/>
      <c r="C15" s="48"/>
      <c r="D15" s="48"/>
      <c r="E15" s="38"/>
      <c r="F15" s="35"/>
      <c r="G15" s="27" t="s">
        <v>16</v>
      </c>
      <c r="H15" s="34"/>
      <c r="I15" s="32"/>
    </row>
    <row r="16" spans="1:9" ht="18.75" customHeight="1">
      <c r="A16" s="42" t="s">
        <v>17</v>
      </c>
      <c r="B16" s="44">
        <v>0.501</v>
      </c>
      <c r="C16" s="44">
        <v>46.975999999999999</v>
      </c>
      <c r="D16" s="44">
        <v>328.77199999999999</v>
      </c>
      <c r="E16" s="37">
        <f>D16-C16</f>
        <v>281.79599999999999</v>
      </c>
      <c r="F16" s="29">
        <f>((D16-C16)/1000)/(0.15/B16)</f>
        <v>0.94119864000000009</v>
      </c>
      <c r="G16" s="31" t="s">
        <v>15</v>
      </c>
      <c r="H16" s="36"/>
      <c r="I16" s="32"/>
    </row>
    <row r="17" spans="1:9" ht="18.75" customHeight="1">
      <c r="A17" s="43"/>
      <c r="B17" s="45"/>
      <c r="C17" s="48"/>
      <c r="D17" s="48"/>
      <c r="E17" s="38"/>
      <c r="F17" s="35"/>
      <c r="G17" s="27" t="s">
        <v>16</v>
      </c>
      <c r="H17" s="34"/>
      <c r="I17" s="33"/>
    </row>
    <row r="18" spans="1:9" ht="15" customHeight="1">
      <c r="A18" s="39" t="s">
        <v>20</v>
      </c>
      <c r="B18" s="40"/>
      <c r="C18" s="40"/>
      <c r="D18" s="40"/>
      <c r="E18" s="41"/>
      <c r="F18" s="18" t="s">
        <v>41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>
      <c r="A20" s="42" t="s">
        <v>14</v>
      </c>
      <c r="B20" s="44">
        <v>0.502</v>
      </c>
      <c r="C20" s="44">
        <v>10.89</v>
      </c>
      <c r="D20" s="44">
        <v>544.24199999999996</v>
      </c>
      <c r="E20" s="37">
        <f>D20-C20</f>
        <v>533.35199999999998</v>
      </c>
      <c r="F20" s="29">
        <f>((D20-C20)/1000)/(0.25/B20)</f>
        <v>1.0709708159999998</v>
      </c>
      <c r="G20" s="31" t="s">
        <v>15</v>
      </c>
      <c r="H20" s="23"/>
      <c r="I20" s="24">
        <f>ABS(E20-E22)/AVERAGE(E20,E22)</f>
        <v>6.6216699160015352E-2</v>
      </c>
    </row>
    <row r="21" spans="1:9" ht="18.75" customHeight="1">
      <c r="A21" s="26"/>
      <c r="B21" s="45"/>
      <c r="C21" s="46"/>
      <c r="D21" s="46"/>
      <c r="E21" s="47"/>
      <c r="F21" s="30"/>
      <c r="G21" s="27" t="s">
        <v>16</v>
      </c>
      <c r="H21" s="28"/>
      <c r="I21" s="25"/>
    </row>
    <row r="22" spans="1:9" ht="18.75" customHeight="1">
      <c r="A22" s="42" t="s">
        <v>17</v>
      </c>
      <c r="B22" s="44">
        <v>0.501</v>
      </c>
      <c r="C22" s="44">
        <v>10.89</v>
      </c>
      <c r="D22" s="44">
        <v>510.05700000000002</v>
      </c>
      <c r="E22" s="37">
        <f>D22-C22</f>
        <v>499.16700000000003</v>
      </c>
      <c r="F22" s="29">
        <f>((D22-C22)/1000)/(0.25/B22)</f>
        <v>1.0003306680000001</v>
      </c>
      <c r="G22" s="31" t="s">
        <v>15</v>
      </c>
      <c r="H22" s="23"/>
      <c r="I22" s="25"/>
    </row>
    <row r="23" spans="1:9" ht="18.75" customHeight="1">
      <c r="A23" s="26"/>
      <c r="B23" s="45"/>
      <c r="C23" s="46"/>
      <c r="D23" s="46"/>
      <c r="E23" s="47"/>
      <c r="F23" s="30"/>
      <c r="G23" s="27" t="s">
        <v>16</v>
      </c>
      <c r="H23" s="28"/>
      <c r="I23" s="26"/>
    </row>
    <row r="24" spans="1:9" ht="15" customHeight="1">
      <c r="A24" s="39" t="s">
        <v>23</v>
      </c>
      <c r="B24" s="40"/>
      <c r="C24" s="40"/>
      <c r="D24" s="40"/>
      <c r="E24" s="41"/>
      <c r="F24" s="18" t="s">
        <v>42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>
      <c r="A26" s="42" t="s">
        <v>14</v>
      </c>
      <c r="B26" s="44">
        <v>0.502</v>
      </c>
      <c r="C26" s="44">
        <v>305.59899999999999</v>
      </c>
      <c r="D26" s="44">
        <v>10156.141</v>
      </c>
      <c r="E26" s="37">
        <f>D26-C26</f>
        <v>9850.5419999999995</v>
      </c>
      <c r="F26" s="29">
        <f>((D26-C26)/1000)/(5/B26)</f>
        <v>0.98899441679999989</v>
      </c>
      <c r="G26" s="31" t="s">
        <v>15</v>
      </c>
      <c r="H26" s="23"/>
      <c r="I26" s="24">
        <f>ABS(E26-E28)/AVERAGE(E26,E28)</f>
        <v>3.3863722730046397E-2</v>
      </c>
    </row>
    <row r="27" spans="1:9" ht="18.75" customHeight="1">
      <c r="A27" s="26"/>
      <c r="B27" s="45"/>
      <c r="C27" s="46"/>
      <c r="D27" s="49"/>
      <c r="E27" s="47"/>
      <c r="F27" s="30"/>
      <c r="G27" s="27" t="s">
        <v>16</v>
      </c>
      <c r="H27" s="28"/>
      <c r="I27" s="25"/>
    </row>
    <row r="28" spans="1:9" ht="18.75" customHeight="1">
      <c r="A28" s="42" t="s">
        <v>17</v>
      </c>
      <c r="B28" s="44">
        <v>0.501</v>
      </c>
      <c r="C28" s="44">
        <v>305.59899999999999</v>
      </c>
      <c r="D28" s="44">
        <v>9828.1190000000006</v>
      </c>
      <c r="E28" s="37">
        <f>D28-C28</f>
        <v>9522.52</v>
      </c>
      <c r="F28" s="29">
        <f>((D28-C28)/1000)/(5/B28)</f>
        <v>0.95415650399999996</v>
      </c>
      <c r="G28" s="31" t="s">
        <v>15</v>
      </c>
      <c r="H28" s="23"/>
      <c r="I28" s="25"/>
    </row>
    <row r="29" spans="1:9" ht="18.75" customHeight="1">
      <c r="A29" s="26"/>
      <c r="B29" s="45"/>
      <c r="C29" s="46"/>
      <c r="D29" s="49"/>
      <c r="E29" s="47"/>
      <c r="F29" s="30"/>
      <c r="G29" s="27" t="s">
        <v>16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67" t="s">
        <v>29</v>
      </c>
      <c r="B31" s="22"/>
      <c r="C31" s="22"/>
      <c r="D31" s="23"/>
      <c r="E31" s="69" t="s">
        <v>38</v>
      </c>
      <c r="F31" s="22"/>
      <c r="G31" s="22"/>
      <c r="H31" s="22"/>
      <c r="I31" s="23"/>
    </row>
    <row r="32" spans="1:9" ht="15.75" customHeight="1">
      <c r="A32" s="68"/>
      <c r="B32" s="56"/>
      <c r="C32" s="56"/>
      <c r="D32" s="28"/>
      <c r="E32" s="68"/>
      <c r="F32" s="56"/>
      <c r="G32" s="56"/>
      <c r="H32" s="56"/>
      <c r="I32" s="28"/>
    </row>
    <row r="33" spans="1:9" ht="15.75" customHeight="1">
      <c r="A33" s="70" t="s">
        <v>30</v>
      </c>
      <c r="B33" s="22"/>
      <c r="C33" s="22"/>
      <c r="D33" s="23"/>
      <c r="E33" s="71"/>
      <c r="F33" s="22"/>
      <c r="G33" s="22"/>
      <c r="H33" s="22"/>
      <c r="I33" s="23"/>
    </row>
    <row r="34" spans="1:9" ht="15.75" customHeight="1">
      <c r="A34" s="68"/>
      <c r="B34" s="56"/>
      <c r="C34" s="56"/>
      <c r="D34" s="28"/>
      <c r="E34" s="56"/>
      <c r="F34" s="56"/>
      <c r="G34" s="56"/>
      <c r="H34" s="56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G29" sqref="G29:H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55" t="s">
        <v>1</v>
      </c>
      <c r="B2" s="56"/>
      <c r="C2" s="56"/>
      <c r="D2" s="56"/>
      <c r="E2" s="56"/>
      <c r="F2" s="56"/>
      <c r="G2" s="56"/>
      <c r="H2" s="56"/>
      <c r="I2" s="28"/>
    </row>
    <row r="3" spans="1:9">
      <c r="A3" s="53" t="s">
        <v>2</v>
      </c>
      <c r="B3" s="40"/>
      <c r="C3" s="41"/>
      <c r="D3" s="50"/>
      <c r="E3" s="40"/>
      <c r="F3" s="40"/>
      <c r="G3" s="40"/>
      <c r="H3" s="40"/>
      <c r="I3" s="41"/>
    </row>
    <row r="4" spans="1:9">
      <c r="A4" s="53" t="s">
        <v>3</v>
      </c>
      <c r="B4" s="40"/>
      <c r="C4" s="41"/>
      <c r="D4" s="50"/>
      <c r="E4" s="40"/>
      <c r="F4" s="40"/>
      <c r="G4" s="40"/>
      <c r="H4" s="40"/>
      <c r="I4" s="41"/>
    </row>
    <row r="5" spans="1:9">
      <c r="A5" s="53" t="s">
        <v>4</v>
      </c>
      <c r="B5" s="40"/>
      <c r="C5" s="41"/>
      <c r="D5" s="50"/>
      <c r="E5" s="40"/>
      <c r="F5" s="40"/>
      <c r="G5" s="40"/>
      <c r="H5" s="40"/>
      <c r="I5" s="41"/>
    </row>
    <row r="6" spans="1:9">
      <c r="A6" s="39" t="s">
        <v>5</v>
      </c>
      <c r="B6" s="40"/>
      <c r="C6" s="40"/>
      <c r="D6" s="40"/>
      <c r="E6" s="41"/>
      <c r="F6" s="18" t="s">
        <v>6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42" t="s">
        <v>14</v>
      </c>
      <c r="B8" s="73"/>
      <c r="C8" s="73"/>
      <c r="D8" s="73"/>
      <c r="E8" s="72">
        <f>D8-C8</f>
        <v>0</v>
      </c>
      <c r="F8" s="29" t="e">
        <f>((D8-C8)/1000)/(7.5/B8)</f>
        <v>#DIV/0!</v>
      </c>
      <c r="G8" s="31" t="s">
        <v>31</v>
      </c>
      <c r="H8" s="23"/>
      <c r="I8" s="24" t="e">
        <f>ABS(E8-E10)/AVERAGE(E8,E10)</f>
        <v>#DIV/0!</v>
      </c>
    </row>
    <row r="9" spans="1:9" ht="18.75" customHeight="1">
      <c r="A9" s="26"/>
      <c r="B9" s="74"/>
      <c r="C9" s="75"/>
      <c r="D9" s="75"/>
      <c r="E9" s="30"/>
      <c r="F9" s="30"/>
      <c r="G9" s="27" t="s">
        <v>32</v>
      </c>
      <c r="H9" s="28"/>
      <c r="I9" s="25"/>
    </row>
    <row r="10" spans="1:9" ht="18.75" customHeight="1">
      <c r="A10" s="42" t="s">
        <v>17</v>
      </c>
      <c r="B10" s="73"/>
      <c r="C10" s="73"/>
      <c r="D10" s="73"/>
      <c r="E10" s="72">
        <f>D10-C10</f>
        <v>0</v>
      </c>
      <c r="F10" s="29" t="e">
        <f>((D10-C10)/1000)/(7.5/B10)</f>
        <v>#DIV/0!</v>
      </c>
      <c r="G10" s="31" t="s">
        <v>33</v>
      </c>
      <c r="H10" s="23"/>
      <c r="I10" s="25"/>
    </row>
    <row r="11" spans="1:9" ht="18.75" customHeight="1">
      <c r="A11" s="26"/>
      <c r="B11" s="74"/>
      <c r="C11" s="75"/>
      <c r="D11" s="75"/>
      <c r="E11" s="30"/>
      <c r="F11" s="30"/>
      <c r="G11" s="27" t="s">
        <v>34</v>
      </c>
      <c r="H11" s="28"/>
      <c r="I11" s="26"/>
    </row>
    <row r="12" spans="1:9" ht="24" customHeight="1">
      <c r="A12" s="39" t="s">
        <v>26</v>
      </c>
      <c r="B12" s="40"/>
      <c r="C12" s="40"/>
      <c r="D12" s="40"/>
      <c r="E12" s="41"/>
      <c r="F12" s="18" t="s">
        <v>6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13" t="s">
        <v>27</v>
      </c>
      <c r="F13" s="21" t="s">
        <v>12</v>
      </c>
      <c r="G13" s="22"/>
      <c r="H13" s="23"/>
      <c r="I13" s="6" t="s">
        <v>28</v>
      </c>
    </row>
    <row r="14" spans="1:9" ht="18.75" customHeight="1">
      <c r="A14" s="42" t="s">
        <v>14</v>
      </c>
      <c r="B14" s="73"/>
      <c r="C14" s="73"/>
      <c r="D14" s="73"/>
      <c r="E14" s="72">
        <f>D14-C14</f>
        <v>0</v>
      </c>
      <c r="F14" s="29" t="e">
        <f>((D14-C14)/1000)/(0.45/B14)</f>
        <v>#DIV/0!</v>
      </c>
      <c r="G14" s="31" t="s">
        <v>15</v>
      </c>
      <c r="H14" s="23"/>
      <c r="I14" s="24" t="e">
        <f>ABS(E14-E16)/AVERAGE(E14,E16)</f>
        <v>#DIV/0!</v>
      </c>
    </row>
    <row r="15" spans="1:9" ht="18.75">
      <c r="A15" s="26"/>
      <c r="B15" s="74"/>
      <c r="C15" s="75"/>
      <c r="D15" s="75"/>
      <c r="E15" s="30"/>
      <c r="F15" s="30"/>
      <c r="G15" s="27" t="s">
        <v>16</v>
      </c>
      <c r="H15" s="28"/>
      <c r="I15" s="25"/>
    </row>
    <row r="16" spans="1:9" ht="18.75" customHeight="1">
      <c r="A16" s="42" t="s">
        <v>17</v>
      </c>
      <c r="B16" s="73"/>
      <c r="C16" s="73"/>
      <c r="D16" s="73"/>
      <c r="E16" s="72">
        <f>D16-C16</f>
        <v>0</v>
      </c>
      <c r="F16" s="29" t="e">
        <f>((D16-C16)/1000)/(0.45/B16)</f>
        <v>#DIV/0!</v>
      </c>
      <c r="G16" s="31" t="s">
        <v>15</v>
      </c>
      <c r="H16" s="23"/>
      <c r="I16" s="25"/>
    </row>
    <row r="17" spans="1:9" ht="18.75" customHeight="1">
      <c r="A17" s="26"/>
      <c r="B17" s="74"/>
      <c r="C17" s="75"/>
      <c r="D17" s="75"/>
      <c r="E17" s="30"/>
      <c r="F17" s="30"/>
      <c r="G17" s="27" t="s">
        <v>16</v>
      </c>
      <c r="H17" s="28"/>
      <c r="I17" s="26"/>
    </row>
    <row r="18" spans="1:9" ht="15.75" customHeight="1">
      <c r="A18" s="39" t="s">
        <v>20</v>
      </c>
      <c r="B18" s="40"/>
      <c r="C18" s="40"/>
      <c r="D18" s="40"/>
      <c r="E18" s="41"/>
      <c r="F18" s="18" t="s">
        <v>6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>
      <c r="A20" s="42" t="s">
        <v>14</v>
      </c>
      <c r="B20" s="73"/>
      <c r="C20" s="73"/>
      <c r="D20" s="73"/>
      <c r="E20" s="76">
        <f>D20-C20</f>
        <v>0</v>
      </c>
      <c r="F20" s="29" t="e">
        <f>((D20-C20)/1000)/(0.75/B20)</f>
        <v>#DIV/0!</v>
      </c>
      <c r="G20" s="31" t="s">
        <v>15</v>
      </c>
      <c r="H20" s="23"/>
      <c r="I20" s="24" t="e">
        <f>ABS(E20-E22)/AVERAGE(E20,E22)</f>
        <v>#DIV/0!</v>
      </c>
    </row>
    <row r="21" spans="1:9" ht="18.75" customHeight="1">
      <c r="A21" s="26"/>
      <c r="B21" s="74"/>
      <c r="C21" s="75"/>
      <c r="D21" s="75"/>
      <c r="E21" s="26"/>
      <c r="F21" s="30"/>
      <c r="G21" s="27" t="s">
        <v>16</v>
      </c>
      <c r="H21" s="28"/>
      <c r="I21" s="25"/>
    </row>
    <row r="22" spans="1:9" ht="18.75" customHeight="1">
      <c r="A22" s="42" t="s">
        <v>17</v>
      </c>
      <c r="B22" s="73"/>
      <c r="C22" s="73"/>
      <c r="D22" s="73"/>
      <c r="E22" s="76">
        <f>D22-C22</f>
        <v>0</v>
      </c>
      <c r="F22" s="29" t="e">
        <f>((D22-C22)/1000)/(0.75/B22)</f>
        <v>#DIV/0!</v>
      </c>
      <c r="G22" s="31" t="s">
        <v>15</v>
      </c>
      <c r="H22" s="23"/>
      <c r="I22" s="25"/>
    </row>
    <row r="23" spans="1:9" ht="18.75" customHeight="1">
      <c r="A23" s="26"/>
      <c r="B23" s="74"/>
      <c r="C23" s="75"/>
      <c r="D23" s="75"/>
      <c r="E23" s="26"/>
      <c r="F23" s="30"/>
      <c r="G23" s="27" t="s">
        <v>16</v>
      </c>
      <c r="H23" s="28"/>
      <c r="I23" s="26"/>
    </row>
    <row r="24" spans="1:9" ht="15.75" customHeight="1">
      <c r="A24" s="39" t="s">
        <v>23</v>
      </c>
      <c r="B24" s="40"/>
      <c r="C24" s="40"/>
      <c r="D24" s="40"/>
      <c r="E24" s="41"/>
      <c r="F24" s="18" t="s">
        <v>6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>
      <c r="A26" s="42" t="s">
        <v>14</v>
      </c>
      <c r="B26" s="73"/>
      <c r="C26" s="73"/>
      <c r="D26" s="73"/>
      <c r="E26" s="76">
        <f>D26-C26</f>
        <v>0</v>
      </c>
      <c r="F26" s="29" t="e">
        <f>((D26-C26)/1000)/(15/B26)</f>
        <v>#DIV/0!</v>
      </c>
      <c r="G26" s="31" t="s">
        <v>15</v>
      </c>
      <c r="H26" s="23"/>
      <c r="I26" s="24" t="e">
        <f>ABS(E26-E28)/AVERAGE(E26,E28)</f>
        <v>#DIV/0!</v>
      </c>
    </row>
    <row r="27" spans="1:9" ht="18.75" customHeight="1">
      <c r="A27" s="26"/>
      <c r="B27" s="74"/>
      <c r="C27" s="75"/>
      <c r="D27" s="75"/>
      <c r="E27" s="26"/>
      <c r="F27" s="30"/>
      <c r="G27" s="27" t="s">
        <v>16</v>
      </c>
      <c r="H27" s="28"/>
      <c r="I27" s="25"/>
    </row>
    <row r="28" spans="1:9" ht="18.75" customHeight="1">
      <c r="A28" s="42" t="s">
        <v>17</v>
      </c>
      <c r="B28" s="73"/>
      <c r="C28" s="73"/>
      <c r="D28" s="73"/>
      <c r="E28" s="76">
        <f>D28-C28</f>
        <v>0</v>
      </c>
      <c r="F28" s="29" t="e">
        <f>((D28-C28)/1000)/(15/B28)</f>
        <v>#DIV/0!</v>
      </c>
      <c r="G28" s="31" t="s">
        <v>15</v>
      </c>
      <c r="H28" s="23"/>
      <c r="I28" s="25"/>
    </row>
    <row r="29" spans="1:9" ht="18.75" customHeight="1">
      <c r="A29" s="26"/>
      <c r="B29" s="74"/>
      <c r="C29" s="75"/>
      <c r="D29" s="75"/>
      <c r="E29" s="26"/>
      <c r="F29" s="30"/>
      <c r="G29" s="27" t="s">
        <v>16</v>
      </c>
      <c r="H29" s="28"/>
      <c r="I29" s="26"/>
    </row>
    <row r="30" spans="1:9" ht="15.75" customHeight="1">
      <c r="A30" s="67" t="s">
        <v>29</v>
      </c>
      <c r="B30" s="22"/>
      <c r="C30" s="22"/>
      <c r="D30" s="23"/>
      <c r="E30" s="77"/>
      <c r="F30" s="22"/>
      <c r="G30" s="22"/>
      <c r="H30" s="22"/>
      <c r="I30" s="23"/>
    </row>
    <row r="31" spans="1:9" ht="15.75" customHeight="1">
      <c r="A31" s="68"/>
      <c r="B31" s="56"/>
      <c r="C31" s="56"/>
      <c r="D31" s="28"/>
      <c r="E31" s="68"/>
      <c r="F31" s="56"/>
      <c r="G31" s="56"/>
      <c r="H31" s="56"/>
      <c r="I31" s="28"/>
    </row>
    <row r="32" spans="1:9" ht="15.75" customHeight="1">
      <c r="A32" s="70" t="s">
        <v>30</v>
      </c>
      <c r="B32" s="22"/>
      <c r="C32" s="22"/>
      <c r="D32" s="23"/>
      <c r="E32" s="71"/>
      <c r="F32" s="22"/>
      <c r="G32" s="22"/>
      <c r="H32" s="22"/>
      <c r="I32" s="23"/>
    </row>
    <row r="33" spans="1:9" ht="15.75" customHeight="1">
      <c r="A33" s="68"/>
      <c r="B33" s="56"/>
      <c r="C33" s="56"/>
      <c r="D33" s="28"/>
      <c r="E33" s="56"/>
      <c r="F33" s="56"/>
      <c r="G33" s="56"/>
      <c r="H33" s="56"/>
      <c r="I33" s="28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2024-08-06T23:37:30Z</cp:lastPrinted>
  <dcterms:created xsi:type="dcterms:W3CDTF">2006-09-16T00:00:00Z</dcterms:created>
  <dcterms:modified xsi:type="dcterms:W3CDTF">2024-08-06T23:37:40Z</dcterms:modified>
</cp:coreProperties>
</file>