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drawings/drawing4.xml" ContentType="application/vnd.openxmlformats-officedocument.drawing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drawings/drawing6.xml" ContentType="application/vnd.openxmlformats-officedocument.drawing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7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8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drawings/drawing10.xml" ContentType="application/vnd.openxmlformats-officedocument.drawing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11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12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ion\LIQ 101224- Titan\"/>
    </mc:Choice>
  </mc:AlternateContent>
  <xr:revisionPtr revIDLastSave="0" documentId="13_ncr:1_{AF9EDFD3-7703-493C-9E51-C4E066B77D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Titan" sheetId="7" r:id="rId1"/>
    <sheet name="SAMPEL 1 " sheetId="13" r:id="rId2"/>
    <sheet name="SAMPEL 2" sheetId="14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F4" i="7"/>
  <c r="F5" i="7"/>
  <c r="H12" i="7" l="1"/>
  <c r="H13" i="7"/>
  <c r="H9" i="7"/>
  <c r="H10" i="7"/>
  <c r="H11" i="7"/>
  <c r="H14" i="7"/>
  <c r="H15" i="7"/>
  <c r="H16" i="7"/>
  <c r="H17" i="7"/>
  <c r="F3" i="7"/>
  <c r="J6" i="7" l="1"/>
  <c r="C29" i="7" l="1"/>
  <c r="H8" i="7" l="1"/>
  <c r="H7" i="7"/>
  <c r="H6" i="7"/>
  <c r="J4" i="7" s="1"/>
  <c r="H3" i="7"/>
  <c r="H2" i="7"/>
  <c r="D3" i="24" l="1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3" i="14"/>
  <c r="D2" i="14"/>
  <c r="D29" i="24"/>
  <c r="A29" i="24"/>
  <c r="F9" i="24"/>
  <c r="F8" i="24"/>
  <c r="F7" i="24"/>
  <c r="E5" i="24"/>
  <c r="C8" i="24" s="1"/>
  <c r="E4" i="24"/>
  <c r="D2" i="13"/>
  <c r="H15" i="15" l="1"/>
  <c r="H12" i="15"/>
  <c r="H14" i="15"/>
  <c r="H13" i="15"/>
  <c r="H15" i="17"/>
  <c r="H14" i="17"/>
  <c r="H13" i="17"/>
  <c r="H12" i="17"/>
  <c r="H15" i="19"/>
  <c r="H14" i="19"/>
  <c r="H13" i="19"/>
  <c r="H12" i="19"/>
  <c r="H15" i="21"/>
  <c r="H12" i="21"/>
  <c r="H14" i="21"/>
  <c r="H13" i="21"/>
  <c r="H15" i="23"/>
  <c r="H14" i="23"/>
  <c r="H12" i="23"/>
  <c r="H13" i="23"/>
  <c r="H15" i="14"/>
  <c r="H14" i="14"/>
  <c r="H12" i="14"/>
  <c r="H13" i="14"/>
  <c r="H15" i="18"/>
  <c r="H12" i="18"/>
  <c r="H14" i="18"/>
  <c r="H13" i="18"/>
  <c r="H15" i="22"/>
  <c r="H14" i="22"/>
  <c r="H13" i="22"/>
  <c r="H12" i="22"/>
  <c r="H15" i="24"/>
  <c r="H14" i="24"/>
  <c r="H13" i="24"/>
  <c r="H12" i="24"/>
  <c r="H15" i="13"/>
  <c r="H12" i="13"/>
  <c r="H14" i="13"/>
  <c r="H13" i="13"/>
  <c r="H15" i="16"/>
  <c r="H14" i="16"/>
  <c r="H12" i="16"/>
  <c r="H13" i="16"/>
  <c r="H15" i="20"/>
  <c r="H14" i="20"/>
  <c r="H13" i="20"/>
  <c r="H12" i="20"/>
  <c r="F13" i="24"/>
  <c r="F14" i="24"/>
  <c r="F15" i="24"/>
  <c r="F12" i="24"/>
  <c r="G14" i="24"/>
  <c r="G15" i="24"/>
  <c r="G13" i="24"/>
  <c r="G12" i="24"/>
  <c r="J8" i="7"/>
  <c r="H17" i="15" s="1"/>
  <c r="J9" i="7"/>
  <c r="H17" i="16" s="1"/>
  <c r="J10" i="7"/>
  <c r="H17" i="17" s="1"/>
  <c r="J11" i="7"/>
  <c r="H17" i="18" s="1"/>
  <c r="J12" i="7"/>
  <c r="H17" i="19" s="1"/>
  <c r="J13" i="7"/>
  <c r="H17" i="20" s="1"/>
  <c r="J14" i="7"/>
  <c r="H17" i="21" s="1"/>
  <c r="J15" i="7"/>
  <c r="H17" i="22" s="1"/>
  <c r="J16" i="7"/>
  <c r="H17" i="23" s="1"/>
  <c r="J17" i="7"/>
  <c r="H17" i="24" s="1"/>
  <c r="J7" i="7"/>
  <c r="H17" i="14" s="1"/>
  <c r="J3" i="7"/>
  <c r="D29" i="23"/>
  <c r="A29" i="23"/>
  <c r="F9" i="23"/>
  <c r="F8" i="23"/>
  <c r="F7" i="23"/>
  <c r="E5" i="23"/>
  <c r="C8" i="23" s="1"/>
  <c r="E4" i="23"/>
  <c r="D29" i="22"/>
  <c r="A29" i="22"/>
  <c r="F9" i="22"/>
  <c r="F8" i="22"/>
  <c r="F7" i="22"/>
  <c r="E5" i="22"/>
  <c r="C8" i="22" s="1"/>
  <c r="E4" i="22"/>
  <c r="D29" i="21"/>
  <c r="A29" i="21"/>
  <c r="F9" i="21"/>
  <c r="F8" i="21"/>
  <c r="F7" i="21"/>
  <c r="E5" i="21"/>
  <c r="C8" i="21" s="1"/>
  <c r="E4" i="21"/>
  <c r="D29" i="20"/>
  <c r="A29" i="20"/>
  <c r="F9" i="20"/>
  <c r="F8" i="20"/>
  <c r="F7" i="20"/>
  <c r="E5" i="20"/>
  <c r="C8" i="20" s="1"/>
  <c r="E4" i="20"/>
  <c r="D29" i="19"/>
  <c r="A29" i="19"/>
  <c r="F9" i="19"/>
  <c r="F8" i="19"/>
  <c r="F7" i="19"/>
  <c r="E5" i="19"/>
  <c r="C8" i="19" s="1"/>
  <c r="E4" i="19"/>
  <c r="D29" i="18"/>
  <c r="A29" i="18"/>
  <c r="F9" i="18"/>
  <c r="F8" i="18"/>
  <c r="F7" i="18"/>
  <c r="E5" i="18"/>
  <c r="C8" i="18" s="1"/>
  <c r="E4" i="18"/>
  <c r="D29" i="17"/>
  <c r="A29" i="17"/>
  <c r="F9" i="17"/>
  <c r="F8" i="17"/>
  <c r="F7" i="17"/>
  <c r="E5" i="17"/>
  <c r="C8" i="17" s="1"/>
  <c r="E4" i="17"/>
  <c r="D29" i="16"/>
  <c r="A29" i="16"/>
  <c r="F9" i="16"/>
  <c r="F8" i="16"/>
  <c r="F7" i="16"/>
  <c r="E5" i="16"/>
  <c r="C8" i="16" s="1"/>
  <c r="E4" i="16"/>
  <c r="D29" i="15"/>
  <c r="A29" i="15"/>
  <c r="F9" i="15"/>
  <c r="F8" i="15"/>
  <c r="F7" i="15"/>
  <c r="E5" i="15"/>
  <c r="C8" i="15" s="1"/>
  <c r="E4" i="15"/>
  <c r="D29" i="14"/>
  <c r="A29" i="14"/>
  <c r="F9" i="14"/>
  <c r="F8" i="14"/>
  <c r="F7" i="14"/>
  <c r="E5" i="14"/>
  <c r="C8" i="14" s="1"/>
  <c r="E4" i="14"/>
  <c r="D29" i="13"/>
  <c r="A29" i="13"/>
  <c r="F9" i="13"/>
  <c r="F8" i="13"/>
  <c r="F7" i="13"/>
  <c r="E5" i="13"/>
  <c r="C8" i="13" s="1"/>
  <c r="E4" i="13"/>
  <c r="D3" i="13"/>
  <c r="C28" i="7"/>
  <c r="G14" i="16" l="1"/>
  <c r="G15" i="16"/>
  <c r="G12" i="16"/>
  <c r="G13" i="16"/>
  <c r="G14" i="20"/>
  <c r="G13" i="20"/>
  <c r="G15" i="20"/>
  <c r="G12" i="20"/>
  <c r="F13" i="23"/>
  <c r="F14" i="23"/>
  <c r="F12" i="23"/>
  <c r="F15" i="23"/>
  <c r="F13" i="18"/>
  <c r="F14" i="18"/>
  <c r="F15" i="18"/>
  <c r="F12" i="18"/>
  <c r="G14" i="19"/>
  <c r="G15" i="19"/>
  <c r="G12" i="19"/>
  <c r="G13" i="19"/>
  <c r="F13" i="22"/>
  <c r="F12" i="22"/>
  <c r="F14" i="22"/>
  <c r="F15" i="22"/>
  <c r="G14" i="23"/>
  <c r="G13" i="23"/>
  <c r="G15" i="23"/>
  <c r="G12" i="23"/>
  <c r="G14" i="15"/>
  <c r="G15" i="15"/>
  <c r="G12" i="15"/>
  <c r="G13" i="15"/>
  <c r="F13" i="13"/>
  <c r="F12" i="13"/>
  <c r="F14" i="13"/>
  <c r="F15" i="13"/>
  <c r="F13" i="17"/>
  <c r="F14" i="17"/>
  <c r="F12" i="17"/>
  <c r="F15" i="17"/>
  <c r="G14" i="18"/>
  <c r="G15" i="18"/>
  <c r="G13" i="18"/>
  <c r="G12" i="18"/>
  <c r="F13" i="21"/>
  <c r="F14" i="21"/>
  <c r="F15" i="21"/>
  <c r="F12" i="21"/>
  <c r="G14" i="22"/>
  <c r="G15" i="22"/>
  <c r="G12" i="22"/>
  <c r="G13" i="22"/>
  <c r="F13" i="15"/>
  <c r="F14" i="15"/>
  <c r="F12" i="15"/>
  <c r="F15" i="15"/>
  <c r="F13" i="19"/>
  <c r="F12" i="19"/>
  <c r="F14" i="19"/>
  <c r="F15" i="19"/>
  <c r="F13" i="14"/>
  <c r="F14" i="14"/>
  <c r="F15" i="14"/>
  <c r="F12" i="14"/>
  <c r="G14" i="14"/>
  <c r="G13" i="14"/>
  <c r="G15" i="14"/>
  <c r="G12" i="14"/>
  <c r="G14" i="13"/>
  <c r="G15" i="13"/>
  <c r="G13" i="13"/>
  <c r="G12" i="13"/>
  <c r="F13" i="16"/>
  <c r="F12" i="16"/>
  <c r="F14" i="16"/>
  <c r="F15" i="16"/>
  <c r="G14" i="17"/>
  <c r="G13" i="17"/>
  <c r="G15" i="17"/>
  <c r="G12" i="17"/>
  <c r="F13" i="20"/>
  <c r="F14" i="20"/>
  <c r="F12" i="20"/>
  <c r="F15" i="20"/>
  <c r="G14" i="21"/>
  <c r="G15" i="21"/>
  <c r="G13" i="21"/>
  <c r="G12" i="21"/>
  <c r="H17" i="13"/>
  <c r="D23" i="7" l="1"/>
  <c r="D24" i="7"/>
  <c r="E29" i="7"/>
  <c r="D29" i="7"/>
  <c r="F29" i="7"/>
  <c r="D25" i="7"/>
  <c r="G29" i="7"/>
  <c r="F17" i="7" l="1"/>
  <c r="F16" i="7" l="1"/>
  <c r="F15" i="7"/>
  <c r="F14" i="7"/>
  <c r="F13" i="7"/>
  <c r="F12" i="7"/>
  <c r="F11" i="7"/>
  <c r="F10" i="7"/>
  <c r="F9" i="7"/>
  <c r="F8" i="7"/>
  <c r="F7" i="7"/>
  <c r="F6" i="7"/>
  <c r="F2" i="7"/>
  <c r="G7" i="24" l="1"/>
  <c r="G7" i="19"/>
  <c r="G7" i="18"/>
  <c r="G7" i="14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4"/>
  <c r="G8" i="18"/>
  <c r="G8" i="17"/>
  <c r="G9" i="24"/>
  <c r="G9" i="17"/>
  <c r="G9" i="16"/>
  <c r="G9" i="21"/>
  <c r="G9" i="20"/>
  <c r="G9" i="19"/>
  <c r="G9" i="14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<sst xmlns="http://schemas.openxmlformats.org/spreadsheetml/2006/main" count="687" uniqueCount="92">
  <si>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</si>
  <si>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</si>
  <si>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</si>
  <si>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</si>
  <si>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</si>
  <si>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</si>
  <si>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</si>
  <si>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</si>
  <si>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</si>
  <si>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</si>
  <si>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</si>
  <si>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</si>
  <si>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</si>
  <si>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</si>
  <si>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</si>
  <si>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</si>
  <si>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</si>
  <si>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</si>
  <si>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</si>
  <si>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</si>
  <si>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</si>
  <si>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</si>
  <si>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</si>
  <si>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</si>
  <si>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</si>
  <si>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</si>
  <si>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</si>
  <si>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</si>
  <si>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</si>
  <si>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</si>
  <si>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</si>
  <si>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</si>
  <si>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</si>
  <si>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</si>
  <si>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</si>
  <si>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</si>
  <si>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</si>
  <si>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</si>
  <si>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</si>
  <si>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in IQC sample (µg/g) [content of elements spiked ÷ sample weight]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</si>
  <si>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</si>
  <si>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</si>
  <si>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</si>
  <si>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</si>
  <si>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</si>
  <si>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</si>
  <si>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</si>
  <si>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</si>
  <si>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</si>
  <si>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</si>
  <si>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</si>
  <si>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</si>
  <si>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Rb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</si>
  <si>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</si>
  <si>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</si>
  <si>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</si>
  <si>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</si>
  <si>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</si>
  <si>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</si>
  <si>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</si>
  <si>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</si>
  <si>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6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</si>
  <si>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</si>
  <si>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</si>
  <si>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</si>
  <si>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</si>
  <si>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</si>
  <si>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</si>
  <si>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</si>
  <si>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</si>
  <si>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</si>
  <si>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</si>
  <si>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Microwave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</si>
  <si>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</si>
  <si>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</si>
  <si>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</si>
  <si>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</si>
  <si>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</si>
  <si>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</si>
  <si>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Pilih Titan di sini &gt;&gt;</t>
  </si>
  <si>
    <t>NA</t>
  </si>
  <si>
    <t>T3</t>
  </si>
  <si>
    <t>YA</t>
  </si>
  <si>
    <t>XP 205DR</t>
  </si>
  <si>
    <t>RB LIQ 101224</t>
  </si>
  <si>
    <t>IQC LIQ BLK 101224</t>
  </si>
  <si>
    <t>IQC LIQ A 101224</t>
  </si>
  <si>
    <t>IQC LIQ B 101224</t>
  </si>
  <si>
    <t>CECAIR</t>
  </si>
  <si>
    <t>ASYIKIN</t>
  </si>
  <si>
    <t>IQC LIQ 101224</t>
  </si>
  <si>
    <t>101224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</si>
</sst>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6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1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9" fillId="0" borderId="36" xfId="0" applyFont="1" applyBorder="1"/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168" fontId="9" fillId="0" borderId="36" xfId="0" applyNumberFormat="1" applyFont="1" applyBorder="1"/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9" fillId="0" borderId="36" xfId="0" applyFont="1" applyBorder="1" applyAlignment="1">
      <alignment horizontal="left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167" fontId="23" fillId="0" borderId="0" xfId="0" applyNumberFormat="1" applyFont="1" applyAlignment="1">
      <alignment horizontal="left" vertical="top"/>
    </xf>
    <xf numFmtId="0" fontId="10" fillId="0" borderId="36" xfId="0" applyFont="1" applyBorder="1" applyAlignment="1">
      <alignment horizontal="left" vertical="top"/>
    </xf>
    <xf numFmtId="0" fontId="0" fillId="0" borderId="36" xfId="0" applyBorder="1" applyAlignment="1">
      <alignment horizontal="left"/>
    </xf>
    <xf numFmtId="49" fontId="9" fillId="0" borderId="36" xfId="0" applyNumberFormat="1" applyFont="1" applyBorder="1"/>
    <xf numFmtId="0" fontId="24" fillId="0" borderId="0" xfId="0" applyFont="1" applyAlignment="1">
      <alignment horizontal="left" vertical="top"/>
    </xf>
    <xf numFmtId="0" fontId="17" fillId="3" borderId="9" xfId="0" applyFont="1" applyFill="1" applyBorder="1" applyAlignment="1">
      <alignment horizontal="center" vertical="top"/>
    </xf>
    <xf numFmtId="0" fontId="16" fillId="0" borderId="0" xfId="0" applyFont="1" applyAlignment="1">
      <alignment horizontal="left"/>
    </xf>
    <xf numFmtId="167" fontId="0" fillId="0" borderId="1" xfId="0" applyNumberFormat="1" applyBorder="1" applyAlignment="1">
      <alignment horizontal="center" vertical="center" wrapText="1"/>
    </xf>
    <xf numFmtId="0" fontId="9" fillId="0" borderId="36" xfId="0" quotePrefix="1" applyFont="1" applyBorder="1" applyAlignment="1">
      <alignment horizontal="left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</cellXfs>
  <cellStyles count="2">
    <cellStyle name="Explanatory Text" xfId="1" builtinId="53"/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Titan!$C$29" lockText="1" noThreeD="1"/>
</file>

<file path=xl/ctrlProps/ctrlProp10.xml><?xml version="1.0" encoding="utf-8"?>
<formControlPr xmlns="http://schemas.microsoft.com/office/spreadsheetml/2009/9/main" objectType="CheckBox" fmlaLink="FormTitan!$F$29" lockText="1" noThreeD="1"/>
</file>

<file path=xl/ctrlProps/ctrlProp11.xml><?xml version="1.0" encoding="utf-8"?>
<formControlPr xmlns="http://schemas.microsoft.com/office/spreadsheetml/2009/9/main" objectType="CheckBox" checked="Checked" fmlaLink="FormTitan!$D$24" lockText="1" noThreeD="1"/>
</file>

<file path=xl/ctrlProps/ctrlProp12.xml><?xml version="1.0" encoding="utf-8"?>
<formControlPr xmlns="http://schemas.microsoft.com/office/spreadsheetml/2009/9/main" objectType="CheckBox" checked="Checked" fmlaLink="FormTitan!$D$23" lockText="1" noThreeD="1"/>
</file>

<file path=xl/ctrlProps/ctrlProp13.xml><?xml version="1.0" encoding="utf-8"?>
<formControlPr xmlns="http://schemas.microsoft.com/office/spreadsheetml/2009/9/main" objectType="CheckBox" checked="Checked" fmlaLink="FormTitan!$D$25" lockText="1" noThreeD="1"/>
</file>

<file path=xl/ctrlProps/ctrlProp14.xml><?xml version="1.0" encoding="utf-8"?>
<formControlPr xmlns="http://schemas.microsoft.com/office/spreadsheetml/2009/9/main" objectType="CheckBox" fmlaLink="FormTitan!$E$29" lockText="1" noThreeD="1"/>
</file>

<file path=xl/ctrlProps/ctrlProp15.xml><?xml version="1.0" encoding="utf-8"?>
<formControlPr xmlns="http://schemas.microsoft.com/office/spreadsheetml/2009/9/main" objectType="CheckBox" checked="Checked" fmlaLink="FormTitan!$C$29" lockText="1" noThreeD="1"/>
</file>

<file path=xl/ctrlProps/ctrlProp16.xml><?xml version="1.0" encoding="utf-8"?>
<formControlPr xmlns="http://schemas.microsoft.com/office/spreadsheetml/2009/9/main" objectType="CheckBox" fmlaLink="FormTitan!$D$29" lockText="1" noThreeD="1"/>
</file>

<file path=xl/ctrlProps/ctrlProp17.xml><?xml version="1.0" encoding="utf-8"?>
<formControlPr xmlns="http://schemas.microsoft.com/office/spreadsheetml/2009/9/main" objectType="CheckBox" fmlaLink="FormTitan!$F$29" lockText="1" noThreeD="1"/>
</file>

<file path=xl/ctrlProps/ctrlProp18.xml><?xml version="1.0" encoding="utf-8"?>
<formControlPr xmlns="http://schemas.microsoft.com/office/spreadsheetml/2009/9/main" objectType="CheckBox" checked="Checked" fmlaLink="FormTitan!$D$24" lockText="1" noThreeD="1"/>
</file>

<file path=xl/ctrlProps/ctrlProp19.xml><?xml version="1.0" encoding="utf-8"?>
<formControlPr xmlns="http://schemas.microsoft.com/office/spreadsheetml/2009/9/main" objectType="CheckBox" checked="Checked" fmlaLink="FormTitan!$D$23" lockText="1" noThreeD="1"/>
</file>

<file path=xl/ctrlProps/ctrlProp2.xml><?xml version="1.0" encoding="utf-8"?>
<formControlPr xmlns="http://schemas.microsoft.com/office/spreadsheetml/2009/9/main" objectType="CheckBox" fmlaLink="FormTitan!$D$29" lockText="1" noThreeD="1"/>
</file>

<file path=xl/ctrlProps/ctrlProp20.xml><?xml version="1.0" encoding="utf-8"?>
<formControlPr xmlns="http://schemas.microsoft.com/office/spreadsheetml/2009/9/main" objectType="CheckBox" checked="Checked" fmlaLink="FormTitan!$D$25" lockText="1" noThreeD="1"/>
</file>

<file path=xl/ctrlProps/ctrlProp21.xml><?xml version="1.0" encoding="utf-8"?>
<formControlPr xmlns="http://schemas.microsoft.com/office/spreadsheetml/2009/9/main" objectType="CheckBox" fmlaLink="FormTitan!$E$29" lockText="1" noThreeD="1"/>
</file>

<file path=xl/ctrlProps/ctrlProp22.xml><?xml version="1.0" encoding="utf-8"?>
<formControlPr xmlns="http://schemas.microsoft.com/office/spreadsheetml/2009/9/main" objectType="CheckBox" checked="Checked" fmlaLink="FormTitan!$C$29" lockText="1" noThreeD="1"/>
</file>

<file path=xl/ctrlProps/ctrlProp23.xml><?xml version="1.0" encoding="utf-8"?>
<formControlPr xmlns="http://schemas.microsoft.com/office/spreadsheetml/2009/9/main" objectType="CheckBox" fmlaLink="FormTitan!$D$29" lockText="1" noThreeD="1"/>
</file>

<file path=xl/ctrlProps/ctrlProp24.xml><?xml version="1.0" encoding="utf-8"?>
<formControlPr xmlns="http://schemas.microsoft.com/office/spreadsheetml/2009/9/main" objectType="CheckBox" fmlaLink="FormTitan!$F$29" lockText="1" noThreeD="1"/>
</file>

<file path=xl/ctrlProps/ctrlProp25.xml><?xml version="1.0" encoding="utf-8"?>
<formControlPr xmlns="http://schemas.microsoft.com/office/spreadsheetml/2009/9/main" objectType="CheckBox" checked="Checked" fmlaLink="FormTitan!$D$24" lockText="1" noThreeD="1"/>
</file>

<file path=xl/ctrlProps/ctrlProp26.xml><?xml version="1.0" encoding="utf-8"?>
<formControlPr xmlns="http://schemas.microsoft.com/office/spreadsheetml/2009/9/main" objectType="CheckBox" checked="Checked" fmlaLink="FormTitan!$D$23" lockText="1" noThreeD="1"/>
</file>

<file path=xl/ctrlProps/ctrlProp27.xml><?xml version="1.0" encoding="utf-8"?>
<formControlPr xmlns="http://schemas.microsoft.com/office/spreadsheetml/2009/9/main" objectType="CheckBox" checked="Checked" fmlaLink="FormTitan!$D$25" lockText="1" noThreeD="1"/>
</file>

<file path=xl/ctrlProps/ctrlProp28.xml><?xml version="1.0" encoding="utf-8"?>
<formControlPr xmlns="http://schemas.microsoft.com/office/spreadsheetml/2009/9/main" objectType="CheckBox" fmlaLink="FormTitan!$E$29" lockText="1" noThreeD="1"/>
</file>

<file path=xl/ctrlProps/ctrlProp29.xml><?xml version="1.0" encoding="utf-8"?>
<formControlPr xmlns="http://schemas.microsoft.com/office/spreadsheetml/2009/9/main" objectType="CheckBox" checked="Checked" fmlaLink="FormTitan!$C$29" lockText="1" noThreeD="1"/>
</file>

<file path=xl/ctrlProps/ctrlProp3.xml><?xml version="1.0" encoding="utf-8"?>
<formControlPr xmlns="http://schemas.microsoft.com/office/spreadsheetml/2009/9/main" objectType="CheckBox" fmlaLink="FormTitan!$F$29" lockText="1" noThreeD="1"/>
</file>

<file path=xl/ctrlProps/ctrlProp30.xml><?xml version="1.0" encoding="utf-8"?>
<formControlPr xmlns="http://schemas.microsoft.com/office/spreadsheetml/2009/9/main" objectType="CheckBox" fmlaLink="FormTitan!$D$29" lockText="1" noThreeD="1"/>
</file>

<file path=xl/ctrlProps/ctrlProp31.xml><?xml version="1.0" encoding="utf-8"?>
<formControlPr xmlns="http://schemas.microsoft.com/office/spreadsheetml/2009/9/main" objectType="CheckBox" fmlaLink="FormTitan!$F$29" lockText="1" noThreeD="1"/>
</file>

<file path=xl/ctrlProps/ctrlProp32.xml><?xml version="1.0" encoding="utf-8"?>
<formControlPr xmlns="http://schemas.microsoft.com/office/spreadsheetml/2009/9/main" objectType="CheckBox" checked="Checked" fmlaLink="FormTitan!$D$24" lockText="1" noThreeD="1"/>
</file>

<file path=xl/ctrlProps/ctrlProp33.xml><?xml version="1.0" encoding="utf-8"?>
<formControlPr xmlns="http://schemas.microsoft.com/office/spreadsheetml/2009/9/main" objectType="CheckBox" checked="Checked" fmlaLink="FormTitan!$D$23" lockText="1" noThreeD="1"/>
</file>

<file path=xl/ctrlProps/ctrlProp34.xml><?xml version="1.0" encoding="utf-8"?>
<formControlPr xmlns="http://schemas.microsoft.com/office/spreadsheetml/2009/9/main" objectType="CheckBox" checked="Checked" fmlaLink="FormTitan!$D$25" lockText="1" noThreeD="1"/>
</file>

<file path=xl/ctrlProps/ctrlProp35.xml><?xml version="1.0" encoding="utf-8"?>
<formControlPr xmlns="http://schemas.microsoft.com/office/spreadsheetml/2009/9/main" objectType="CheckBox" fmlaLink="FormTitan!$E$29" lockText="1" noThreeD="1"/>
</file>

<file path=xl/ctrlProps/ctrlProp36.xml><?xml version="1.0" encoding="utf-8"?>
<formControlPr xmlns="http://schemas.microsoft.com/office/spreadsheetml/2009/9/main" objectType="CheckBox" checked="Checked" fmlaLink="FormTitan!$C$29" lockText="1" noThreeD="1"/>
</file>

<file path=xl/ctrlProps/ctrlProp37.xml><?xml version="1.0" encoding="utf-8"?>
<formControlPr xmlns="http://schemas.microsoft.com/office/spreadsheetml/2009/9/main" objectType="CheckBox" fmlaLink="FormTitan!$D$29" lockText="1" noThreeD="1"/>
</file>

<file path=xl/ctrlProps/ctrlProp38.xml><?xml version="1.0" encoding="utf-8"?>
<formControlPr xmlns="http://schemas.microsoft.com/office/spreadsheetml/2009/9/main" objectType="CheckBox" fmlaLink="FormTitan!$F$29" lockText="1" noThreeD="1"/>
</file>

<file path=xl/ctrlProps/ctrlProp39.xml><?xml version="1.0" encoding="utf-8"?>
<formControlPr xmlns="http://schemas.microsoft.com/office/spreadsheetml/2009/9/main" objectType="CheckBox" checked="Checked" fmlaLink="FormTitan!$D$24" lockText="1" noThreeD="1"/>
</file>

<file path=xl/ctrlProps/ctrlProp4.xml><?xml version="1.0" encoding="utf-8"?>
<formControlPr xmlns="http://schemas.microsoft.com/office/spreadsheetml/2009/9/main" objectType="CheckBox" checked="Checked" fmlaLink="FormTitan!$D$24" lockText="1" noThreeD="1"/>
</file>

<file path=xl/ctrlProps/ctrlProp40.xml><?xml version="1.0" encoding="utf-8"?>
<formControlPr xmlns="http://schemas.microsoft.com/office/spreadsheetml/2009/9/main" objectType="CheckBox" checked="Checked" fmlaLink="FormTitan!$D$23" lockText="1" noThreeD="1"/>
</file>

<file path=xl/ctrlProps/ctrlProp41.xml><?xml version="1.0" encoding="utf-8"?>
<formControlPr xmlns="http://schemas.microsoft.com/office/spreadsheetml/2009/9/main" objectType="CheckBox" checked="Checked" fmlaLink="FormTitan!$D$25" lockText="1" noThreeD="1"/>
</file>

<file path=xl/ctrlProps/ctrlProp42.xml><?xml version="1.0" encoding="utf-8"?>
<formControlPr xmlns="http://schemas.microsoft.com/office/spreadsheetml/2009/9/main" objectType="CheckBox" fmlaLink="FormTitan!$E$29" lockText="1" noThreeD="1"/>
</file>

<file path=xl/ctrlProps/ctrlProp43.xml><?xml version="1.0" encoding="utf-8"?>
<formControlPr xmlns="http://schemas.microsoft.com/office/spreadsheetml/2009/9/main" objectType="CheckBox" checked="Checked" fmlaLink="FormTitan!$C$29" lockText="1" noThreeD="1"/>
</file>

<file path=xl/ctrlProps/ctrlProp44.xml><?xml version="1.0" encoding="utf-8"?>
<formControlPr xmlns="http://schemas.microsoft.com/office/spreadsheetml/2009/9/main" objectType="CheckBox" fmlaLink="FormTitan!$D$29" lockText="1" noThreeD="1"/>
</file>

<file path=xl/ctrlProps/ctrlProp45.xml><?xml version="1.0" encoding="utf-8"?>
<formControlPr xmlns="http://schemas.microsoft.com/office/spreadsheetml/2009/9/main" objectType="CheckBox" fmlaLink="FormTitan!$F$29" lockText="1" noThreeD="1"/>
</file>

<file path=xl/ctrlProps/ctrlProp46.xml><?xml version="1.0" encoding="utf-8"?>
<formControlPr xmlns="http://schemas.microsoft.com/office/spreadsheetml/2009/9/main" objectType="CheckBox" checked="Checked" fmlaLink="FormTitan!$D$24" lockText="1" noThreeD="1"/>
</file>

<file path=xl/ctrlProps/ctrlProp47.xml><?xml version="1.0" encoding="utf-8"?>
<formControlPr xmlns="http://schemas.microsoft.com/office/spreadsheetml/2009/9/main" objectType="CheckBox" checked="Checked" fmlaLink="FormTitan!$D$23" lockText="1" noThreeD="1"/>
</file>

<file path=xl/ctrlProps/ctrlProp48.xml><?xml version="1.0" encoding="utf-8"?>
<formControlPr xmlns="http://schemas.microsoft.com/office/spreadsheetml/2009/9/main" objectType="CheckBox" checked="Checked" fmlaLink="FormTitan!$D$25" lockText="1" noThreeD="1"/>
</file>

<file path=xl/ctrlProps/ctrlProp49.xml><?xml version="1.0" encoding="utf-8"?>
<formControlPr xmlns="http://schemas.microsoft.com/office/spreadsheetml/2009/9/main" objectType="CheckBox" fmlaLink="FormTitan!$E$29" lockText="1" noThreeD="1"/>
</file>

<file path=xl/ctrlProps/ctrlProp5.xml><?xml version="1.0" encoding="utf-8"?>
<formControlPr xmlns="http://schemas.microsoft.com/office/spreadsheetml/2009/9/main" objectType="CheckBox" checked="Checked" fmlaLink="FormTitan!$D$23" lockText="1" noThreeD="1"/>
</file>

<file path=xl/ctrlProps/ctrlProp50.xml><?xml version="1.0" encoding="utf-8"?>
<formControlPr xmlns="http://schemas.microsoft.com/office/spreadsheetml/2009/9/main" objectType="CheckBox" checked="Checked" fmlaLink="FormTitan!$C$29" lockText="1" noThreeD="1"/>
</file>

<file path=xl/ctrlProps/ctrlProp51.xml><?xml version="1.0" encoding="utf-8"?>
<formControlPr xmlns="http://schemas.microsoft.com/office/spreadsheetml/2009/9/main" objectType="CheckBox" fmlaLink="FormTitan!$D$29" lockText="1" noThreeD="1"/>
</file>

<file path=xl/ctrlProps/ctrlProp52.xml><?xml version="1.0" encoding="utf-8"?>
<formControlPr xmlns="http://schemas.microsoft.com/office/spreadsheetml/2009/9/main" objectType="CheckBox" fmlaLink="FormTitan!$F$29" lockText="1" noThreeD="1"/>
</file>

<file path=xl/ctrlProps/ctrlProp53.xml><?xml version="1.0" encoding="utf-8"?>
<formControlPr xmlns="http://schemas.microsoft.com/office/spreadsheetml/2009/9/main" objectType="CheckBox" checked="Checked" fmlaLink="FormTitan!$D$24" lockText="1" noThreeD="1"/>
</file>

<file path=xl/ctrlProps/ctrlProp54.xml><?xml version="1.0" encoding="utf-8"?>
<formControlPr xmlns="http://schemas.microsoft.com/office/spreadsheetml/2009/9/main" objectType="CheckBox" checked="Checked" fmlaLink="FormTitan!$D$23" lockText="1" noThreeD="1"/>
</file>

<file path=xl/ctrlProps/ctrlProp55.xml><?xml version="1.0" encoding="utf-8"?>
<formControlPr xmlns="http://schemas.microsoft.com/office/spreadsheetml/2009/9/main" objectType="CheckBox" checked="Checked" fmlaLink="FormTitan!$D$25" lockText="1" noThreeD="1"/>
</file>

<file path=xl/ctrlProps/ctrlProp56.xml><?xml version="1.0" encoding="utf-8"?>
<formControlPr xmlns="http://schemas.microsoft.com/office/spreadsheetml/2009/9/main" objectType="CheckBox" fmlaLink="FormTitan!$E$29" lockText="1" noThreeD="1"/>
</file>

<file path=xl/ctrlProps/ctrlProp57.xml><?xml version="1.0" encoding="utf-8"?>
<formControlPr xmlns="http://schemas.microsoft.com/office/spreadsheetml/2009/9/main" objectType="CheckBox" checked="Checked" fmlaLink="FormTitan!$C$29" lockText="1" noThreeD="1"/>
</file>

<file path=xl/ctrlProps/ctrlProp58.xml><?xml version="1.0" encoding="utf-8"?>
<formControlPr xmlns="http://schemas.microsoft.com/office/spreadsheetml/2009/9/main" objectType="CheckBox" fmlaLink="FormTitan!$D$29" lockText="1" noThreeD="1"/>
</file>

<file path=xl/ctrlProps/ctrlProp59.xml><?xml version="1.0" encoding="utf-8"?>
<formControlPr xmlns="http://schemas.microsoft.com/office/spreadsheetml/2009/9/main" objectType="CheckBox" fmlaLink="FormTitan!$F$29" lockText="1" noThreeD="1"/>
</file>

<file path=xl/ctrlProps/ctrlProp6.xml><?xml version="1.0" encoding="utf-8"?>
<formControlPr xmlns="http://schemas.microsoft.com/office/spreadsheetml/2009/9/main" objectType="CheckBox" checked="Checked" fmlaLink="FormTitan!$D$25" lockText="1" noThreeD="1"/>
</file>

<file path=xl/ctrlProps/ctrlProp60.xml><?xml version="1.0" encoding="utf-8"?>
<formControlPr xmlns="http://schemas.microsoft.com/office/spreadsheetml/2009/9/main" objectType="CheckBox" checked="Checked" fmlaLink="FormTitan!$D$24" lockText="1" noThreeD="1"/>
</file>

<file path=xl/ctrlProps/ctrlProp61.xml><?xml version="1.0" encoding="utf-8"?>
<formControlPr xmlns="http://schemas.microsoft.com/office/spreadsheetml/2009/9/main" objectType="CheckBox" checked="Checked" fmlaLink="FormTitan!$D$23" lockText="1" noThreeD="1"/>
</file>

<file path=xl/ctrlProps/ctrlProp62.xml><?xml version="1.0" encoding="utf-8"?>
<formControlPr xmlns="http://schemas.microsoft.com/office/spreadsheetml/2009/9/main" objectType="CheckBox" checked="Checked" fmlaLink="FormTitan!$D$25" lockText="1" noThreeD="1"/>
</file>

<file path=xl/ctrlProps/ctrlProp63.xml><?xml version="1.0" encoding="utf-8"?>
<formControlPr xmlns="http://schemas.microsoft.com/office/spreadsheetml/2009/9/main" objectType="CheckBox" fmlaLink="FormTitan!$E$29" lockText="1" noThreeD="1"/>
</file>

<file path=xl/ctrlProps/ctrlProp64.xml><?xml version="1.0" encoding="utf-8"?>
<formControlPr xmlns="http://schemas.microsoft.com/office/spreadsheetml/2009/9/main" objectType="CheckBox" checked="Checked" fmlaLink="FormTitan!$C$29" lockText="1" noThreeD="1"/>
</file>

<file path=xl/ctrlProps/ctrlProp65.xml><?xml version="1.0" encoding="utf-8"?>
<formControlPr xmlns="http://schemas.microsoft.com/office/spreadsheetml/2009/9/main" objectType="CheckBox" fmlaLink="FormTitan!$D$29" lockText="1" noThreeD="1"/>
</file>

<file path=xl/ctrlProps/ctrlProp66.xml><?xml version="1.0" encoding="utf-8"?>
<formControlPr xmlns="http://schemas.microsoft.com/office/spreadsheetml/2009/9/main" objectType="CheckBox" fmlaLink="FormTitan!$F$29" lockText="1" noThreeD="1"/>
</file>

<file path=xl/ctrlProps/ctrlProp67.xml><?xml version="1.0" encoding="utf-8"?>
<formControlPr xmlns="http://schemas.microsoft.com/office/spreadsheetml/2009/9/main" objectType="CheckBox" checked="Checked" fmlaLink="FormTitan!$D$24" lockText="1" noThreeD="1"/>
</file>

<file path=xl/ctrlProps/ctrlProp68.xml><?xml version="1.0" encoding="utf-8"?>
<formControlPr xmlns="http://schemas.microsoft.com/office/spreadsheetml/2009/9/main" objectType="CheckBox" checked="Checked" fmlaLink="FormTitan!$D$23" lockText="1" noThreeD="1"/>
</file>

<file path=xl/ctrlProps/ctrlProp69.xml><?xml version="1.0" encoding="utf-8"?>
<formControlPr xmlns="http://schemas.microsoft.com/office/spreadsheetml/2009/9/main" objectType="CheckBox" checked="Checked" fmlaLink="FormTitan!$D$25" lockText="1" noThreeD="1"/>
</file>

<file path=xl/ctrlProps/ctrlProp7.xml><?xml version="1.0" encoding="utf-8"?>
<formControlPr xmlns="http://schemas.microsoft.com/office/spreadsheetml/2009/9/main" objectType="CheckBox" fmlaLink="FormTitan!$E$29" lockText="1" noThreeD="1"/>
</file>

<file path=xl/ctrlProps/ctrlProp70.xml><?xml version="1.0" encoding="utf-8"?>
<formControlPr xmlns="http://schemas.microsoft.com/office/spreadsheetml/2009/9/main" objectType="CheckBox" fmlaLink="FormTitan!$E$29" lockText="1" noThreeD="1"/>
</file>

<file path=xl/ctrlProps/ctrlProp71.xml><?xml version="1.0" encoding="utf-8"?>
<formControlPr xmlns="http://schemas.microsoft.com/office/spreadsheetml/2009/9/main" objectType="CheckBox" checked="Checked" fmlaLink="FormTitan!$C$29" lockText="1" noThreeD="1"/>
</file>

<file path=xl/ctrlProps/ctrlProp72.xml><?xml version="1.0" encoding="utf-8"?>
<formControlPr xmlns="http://schemas.microsoft.com/office/spreadsheetml/2009/9/main" objectType="CheckBox" fmlaLink="FormTitan!$D$29" lockText="1" noThreeD="1"/>
</file>

<file path=xl/ctrlProps/ctrlProp73.xml><?xml version="1.0" encoding="utf-8"?>
<formControlPr xmlns="http://schemas.microsoft.com/office/spreadsheetml/2009/9/main" objectType="CheckBox" fmlaLink="FormTitan!$F$29" lockText="1" noThreeD="1"/>
</file>

<file path=xl/ctrlProps/ctrlProp74.xml><?xml version="1.0" encoding="utf-8"?>
<formControlPr xmlns="http://schemas.microsoft.com/office/spreadsheetml/2009/9/main" objectType="CheckBox" checked="Checked" fmlaLink="FormTitan!$D$24" lockText="1" noThreeD="1"/>
</file>

<file path=xl/ctrlProps/ctrlProp75.xml><?xml version="1.0" encoding="utf-8"?>
<formControlPr xmlns="http://schemas.microsoft.com/office/spreadsheetml/2009/9/main" objectType="CheckBox" checked="Checked" fmlaLink="FormTitan!$D$23" lockText="1" noThreeD="1"/>
</file>

<file path=xl/ctrlProps/ctrlProp76.xml><?xml version="1.0" encoding="utf-8"?>
<formControlPr xmlns="http://schemas.microsoft.com/office/spreadsheetml/2009/9/main" objectType="CheckBox" checked="Checked" fmlaLink="FormTitan!$D$25" lockText="1" noThreeD="1"/>
</file>

<file path=xl/ctrlProps/ctrlProp77.xml><?xml version="1.0" encoding="utf-8"?>
<formControlPr xmlns="http://schemas.microsoft.com/office/spreadsheetml/2009/9/main" objectType="CheckBox" fmlaLink="FormTitan!$E$29" lockText="1" noThreeD="1"/>
</file>

<file path=xl/ctrlProps/ctrlProp78.xml><?xml version="1.0" encoding="utf-8"?>
<formControlPr xmlns="http://schemas.microsoft.com/office/spreadsheetml/2009/9/main" objectType="CheckBox" checked="Checked" fmlaLink="FormTitan!$C$29" lockText="1" noThreeD="1"/>
</file>

<file path=xl/ctrlProps/ctrlProp79.xml><?xml version="1.0" encoding="utf-8"?>
<formControlPr xmlns="http://schemas.microsoft.com/office/spreadsheetml/2009/9/main" objectType="CheckBox" fmlaLink="FormTitan!$D$29" lockText="1" noThreeD="1"/>
</file>

<file path=xl/ctrlProps/ctrlProp8.xml><?xml version="1.0" encoding="utf-8"?>
<formControlPr xmlns="http://schemas.microsoft.com/office/spreadsheetml/2009/9/main" objectType="CheckBox" checked="Checked" fmlaLink="FormTitan!$C$29" lockText="1" noThreeD="1"/>
</file>

<file path=xl/ctrlProps/ctrlProp80.xml><?xml version="1.0" encoding="utf-8"?>
<formControlPr xmlns="http://schemas.microsoft.com/office/spreadsheetml/2009/9/main" objectType="CheckBox" fmlaLink="FormTitan!$F$29" lockText="1" noThreeD="1"/>
</file>

<file path=xl/ctrlProps/ctrlProp81.xml><?xml version="1.0" encoding="utf-8"?>
<formControlPr xmlns="http://schemas.microsoft.com/office/spreadsheetml/2009/9/main" objectType="CheckBox" checked="Checked" fmlaLink="FormTitan!$D$24" lockText="1" noThreeD="1"/>
</file>

<file path=xl/ctrlProps/ctrlProp82.xml><?xml version="1.0" encoding="utf-8"?>
<formControlPr xmlns="http://schemas.microsoft.com/office/spreadsheetml/2009/9/main" objectType="CheckBox" checked="Checked" fmlaLink="FormTitan!$D$23" lockText="1" noThreeD="1"/>
</file>

<file path=xl/ctrlProps/ctrlProp83.xml><?xml version="1.0" encoding="utf-8"?>
<formControlPr xmlns="http://schemas.microsoft.com/office/spreadsheetml/2009/9/main" objectType="CheckBox" checked="Checked" fmlaLink="FormTitan!$D$25" lockText="1" noThreeD="1"/>
</file>

<file path=xl/ctrlProps/ctrlProp84.xml><?xml version="1.0" encoding="utf-8"?>
<formControlPr xmlns="http://schemas.microsoft.com/office/spreadsheetml/2009/9/main" objectType="CheckBox" fmlaLink="FormTitan!$E$29" lockText="1" noThreeD="1"/>
</file>

<file path=xl/ctrlProps/ctrlProp9.xml><?xml version="1.0" encoding="utf-8"?>
<formControlPr xmlns="http://schemas.microsoft.com/office/spreadsheetml/2009/9/main" objectType="CheckBox" fmlaLink="FormTitan!$D$29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81" y="923328"/>
              <a:chExt cx="207819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8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6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BA0C24-E10D-43E4-B634-9189FA9FFC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6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311496"/>
    <xdr:sp macro="" textlink="FormTitan!D6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714501" y="7077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11.811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311496"/>
    <xdr:sp macro="" textlink="FormTitan!E6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724026" y="78390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Titan!F6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50.001</a:t>
          </a:fld>
          <a:endParaRPr lang="en-MY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5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5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5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5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5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6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6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6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6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6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7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7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7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7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7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203" cy="229184"/>
            </a:xfrm>
          </xdr:grpSpPr>
          <xdr:sp macro="" textlink="">
            <xdr:nvSpPr>
              <xdr:cNvPr id="7172" name="Check Box 4" hidden="1">
                <a:extLst>
                  <a:ext uri="{63B3BB69-23CF-44E3-9099-C40C66FF867C}">
                    <a14:compatExt spid="_x0000_s7172"/>
                  </a:ext>
                  <a:ext uri="{FF2B5EF4-FFF2-40B4-BE49-F238E27FC236}">
                    <a16:creationId xmlns:a16="http://schemas.microsoft.com/office/drawing/2014/main" id="{00000000-0008-0000-0200-0000041C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3" name="Check Box 5" hidden="1">
                <a:extLst>
                  <a:ext uri="{63B3BB69-23CF-44E3-9099-C40C66FF867C}">
                    <a14:compatExt spid="_x0000_s7173"/>
                  </a:ext>
                  <a:ext uri="{FF2B5EF4-FFF2-40B4-BE49-F238E27FC236}">
                    <a16:creationId xmlns:a16="http://schemas.microsoft.com/office/drawing/2014/main" id="{00000000-0008-0000-0200-0000051C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74" name="Check Box 6" hidden="1">
                <a:extLst>
                  <a:ext uri="{63B3BB69-23CF-44E3-9099-C40C66FF867C}">
                    <a14:compatExt spid="_x0000_s7174"/>
                  </a:ext>
                  <a:ext uri="{FF2B5EF4-FFF2-40B4-BE49-F238E27FC236}">
                    <a16:creationId xmlns:a16="http://schemas.microsoft.com/office/drawing/2014/main" id="{00000000-0008-0000-0200-0000061C0000}"/>
                  </a:ext>
                </a:extLst>
              </xdr:cNvPr>
              <xdr:cNvSpPr/>
            </xdr:nvSpPr>
            <xdr:spPr bwMode="auto">
              <a:xfrm>
                <a:off x="6792694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859D151-AAD0-4855-8B65-DC631B7196B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7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F51094D-92BB-4636-A63D-EAEC6022122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7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F655B47-225A-4DDC-923E-EA87C28371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7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5E012E4-23AD-407D-A18E-7EF01EA11AF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7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DD43438-5D8F-4F06-AFD9-46F3880FF4E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8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8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8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8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8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9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9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9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9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9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0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0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0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0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56737"/>
    <xdr:sp macro="" textlink="FormTitan!F10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5C3FDF9-F6BD-4BB2-90BF-D49E99E5017E}" type="TxLink">
            <a:rPr lang="en-US" sz="105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05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1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1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1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1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1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2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2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2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2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2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3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3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3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3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3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1" y="923328"/>
              <a:chExt cx="2078190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8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Titan!B22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101224</a:t>
          </a:fld>
          <a:endParaRPr lang="en-MY" sz="1100"/>
        </a:p>
      </xdr:txBody>
    </xdr:sp>
    <xdr:clientData/>
  </xdr:oneCellAnchor>
  <xdr:oneCellAnchor>
    <xdr:from>
      <xdr:col>5</xdr:col>
      <xdr:colOff>419100</xdr:colOff>
      <xdr:row>17</xdr:row>
      <xdr:rowOff>209550</xdr:rowOff>
    </xdr:from>
    <xdr:ext cx="742950" cy="248851"/>
    <xdr:sp macro="" textlink="FormTitan!H14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3695700" y="5162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T3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18</xdr:row>
      <xdr:rowOff>57149</xdr:rowOff>
    </xdr:from>
    <xdr:to>
      <xdr:col>0</xdr:col>
      <xdr:colOff>171451</xdr:colOff>
      <xdr:row>18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2482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Titan!C14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Titan!D14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Titan!E14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Titan!F14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59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7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66.xml"/><Relationship Id="rId5" Type="http://schemas.openxmlformats.org/officeDocument/2006/relationships/ctrlProp" Target="../ctrlProps/ctrlProp65.xml"/><Relationship Id="rId10" Type="http://schemas.openxmlformats.org/officeDocument/2006/relationships/ctrlProp" Target="../ctrlProps/ctrlProp70.xml"/><Relationship Id="rId4" Type="http://schemas.openxmlformats.org/officeDocument/2006/relationships/ctrlProp" Target="../ctrlProps/ctrlProp64.xml"/><Relationship Id="rId9" Type="http://schemas.openxmlformats.org/officeDocument/2006/relationships/ctrlProp" Target="../ctrlProps/ctrlProp6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2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0.xml"/><Relationship Id="rId5" Type="http://schemas.openxmlformats.org/officeDocument/2006/relationships/ctrlProp" Target="../ctrlProps/ctrlProp79.xml"/><Relationship Id="rId10" Type="http://schemas.openxmlformats.org/officeDocument/2006/relationships/ctrlProp" Target="../ctrlProps/ctrlProp84.xml"/><Relationship Id="rId4" Type="http://schemas.openxmlformats.org/officeDocument/2006/relationships/ctrlProp" Target="../ctrlProps/ctrlProp78.xml"/><Relationship Id="rId9" Type="http://schemas.openxmlformats.org/officeDocument/2006/relationships/ctrlProp" Target="../ctrlProps/ctrlProp8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10" Type="http://schemas.openxmlformats.org/officeDocument/2006/relationships/ctrlProp" Target="../ctrlProps/ctrlProp28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10" Type="http://schemas.openxmlformats.org/officeDocument/2006/relationships/ctrlProp" Target="../ctrlProps/ctrlProp35.xml"/><Relationship Id="rId4" Type="http://schemas.openxmlformats.org/officeDocument/2006/relationships/ctrlProp" Target="../ctrlProps/ctrlProp29.xml"/><Relationship Id="rId9" Type="http://schemas.openxmlformats.org/officeDocument/2006/relationships/ctrlProp" Target="../ctrlProps/ctrlProp3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8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ctrlProp" Target="../ctrlProps/ctrlProp36.xml"/><Relationship Id="rId9" Type="http://schemas.openxmlformats.org/officeDocument/2006/relationships/ctrlProp" Target="../ctrlProps/ctrlProp4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7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45.xml"/><Relationship Id="rId5" Type="http://schemas.openxmlformats.org/officeDocument/2006/relationships/ctrlProp" Target="../ctrlProps/ctrlProp44.xml"/><Relationship Id="rId10" Type="http://schemas.openxmlformats.org/officeDocument/2006/relationships/ctrlProp" Target="../ctrlProps/ctrlProp49.xml"/><Relationship Id="rId4" Type="http://schemas.openxmlformats.org/officeDocument/2006/relationships/ctrlProp" Target="../ctrlProps/ctrlProp43.xml"/><Relationship Id="rId9" Type="http://schemas.openxmlformats.org/officeDocument/2006/relationships/ctrlProp" Target="../ctrlProps/ctrlProp4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3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2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36"/>
  <sheetViews>
    <sheetView tabSelected="1" zoomScale="115" zoomScaleNormal="115" workbookViewId="0">
      <selection activeCell="H5" sqref="H5"/>
    </sheetView>
  </sheetViews>
  <sheetFormatPr defaultRowHeight="12.75" x14ac:dyDescent="0.2"/>
  <cols>
    <col min="1" max="1" width="28.1640625" bestFit="1" customWidth="1"/>
    <col min="2" max="2" width="37.33203125" customWidth="1"/>
    <col min="3" max="3" width="17.5" style="32" bestFit="1" customWidth="1"/>
    <col min="4" max="4" width="12.6640625" style="32" customWidth="1"/>
    <col min="5" max="5" width="12.83203125" style="32" bestFit="1" customWidth="1"/>
    <col min="6" max="6" width="13.5" bestFit="1" customWidth="1"/>
    <col min="7" max="7" width="21.6640625" style="36" bestFit="1" customWidth="1"/>
    <col min="8" max="8" width="15.6640625" bestFit="1" customWidth="1"/>
    <col min="9" max="9" width="16.33203125" bestFit="1" customWidth="1"/>
    <col min="10" max="12" width="9.33203125" style="153"/>
    <col min="13" max="13" width="9.6640625" style="153" bestFit="1" customWidth="1"/>
  </cols>
  <sheetData>
    <row r="1" spans="1:20" ht="25.5" x14ac:dyDescent="0.2">
      <c r="B1" s="49" t="s">
        <v>48</v>
      </c>
      <c r="C1" s="50" t="s">
        <v>68</v>
      </c>
      <c r="D1" s="51" t="s">
        <v>49</v>
      </c>
      <c r="E1" s="51" t="s">
        <v>50</v>
      </c>
      <c r="F1" s="24" t="s">
        <v>51</v>
      </c>
      <c r="G1" s="53" t="s">
        <v>43</v>
      </c>
      <c r="H1" s="58" t="s">
        <v>78</v>
      </c>
      <c r="I1" s="42" t="s">
        <v>77</v>
      </c>
      <c r="N1" s="46"/>
      <c r="O1" s="46"/>
      <c r="P1" s="46"/>
      <c r="Q1" s="46"/>
      <c r="R1" s="46"/>
      <c r="S1" s="61"/>
      <c r="T1" s="61"/>
    </row>
    <row r="2" spans="1:20" x14ac:dyDescent="0.2">
      <c r="A2" s="29" t="s">
        <v>52</v>
      </c>
      <c r="B2" s="45" t="s">
        <v>84</v>
      </c>
      <c r="C2" s="33"/>
      <c r="D2" s="31">
        <v>11.798</v>
      </c>
      <c r="E2" s="31">
        <v>61.868000000000002</v>
      </c>
      <c r="F2" s="52">
        <f>E2-D2</f>
        <v>50.07</v>
      </c>
      <c r="G2" s="54"/>
      <c r="H2" s="59" t="str">
        <f>H4</f>
        <v>T3</v>
      </c>
      <c r="I2" s="44"/>
      <c r="N2" s="46"/>
      <c r="O2" s="46"/>
      <c r="P2" s="46"/>
      <c r="Q2" s="46"/>
      <c r="R2" s="46"/>
      <c r="S2" s="61"/>
      <c r="T2" s="61"/>
    </row>
    <row r="3" spans="1:20" ht="13.5" thickBot="1" x14ac:dyDescent="0.25">
      <c r="A3" s="29" t="s">
        <v>53</v>
      </c>
      <c r="B3" s="45" t="s">
        <v>85</v>
      </c>
      <c r="C3" s="31">
        <v>0.502</v>
      </c>
      <c r="D3" s="31">
        <v>11.792999999999999</v>
      </c>
      <c r="E3" s="31">
        <v>61.875</v>
      </c>
      <c r="F3" s="52">
        <f t="shared" ref="F3:F17" si="0">E3-D3</f>
        <v>50.082000000000001</v>
      </c>
      <c r="G3" s="54"/>
      <c r="H3" s="59" t="str">
        <f>H5</f>
        <v>T3</v>
      </c>
      <c r="I3" s="44"/>
      <c r="J3" s="153" t="str">
        <f>IF(I6=1,"(1)/ 2 / 3 / 4 / NA",IF(I6=2,"1 /(2)/ 3 / 4 / NA",IF(I6=3,"1 / 2 /(3)/ 4 / NA",IF(I6=4,"1 / 2 / 3 /(4)/ NA",IF(I6="NA","1 / 2 / 3 / 4 /(NA)")))))</f>
        <v>1 / 2 / 3 / 4 /(NA)</v>
      </c>
      <c r="K3" s="154"/>
      <c r="L3" s="154"/>
      <c r="M3" s="154"/>
      <c r="N3" s="46"/>
      <c r="O3" s="46"/>
      <c r="P3" s="46"/>
      <c r="Q3" s="46"/>
      <c r="R3" s="46"/>
      <c r="S3" s="61"/>
      <c r="T3" s="61"/>
    </row>
    <row r="4" spans="1:20" ht="15.75" thickBot="1" x14ac:dyDescent="0.3">
      <c r="A4" s="29" t="s">
        <v>54</v>
      </c>
      <c r="B4" s="45" t="s">
        <v>86</v>
      </c>
      <c r="C4" s="31">
        <v>0.502</v>
      </c>
      <c r="D4" s="31">
        <v>11.772</v>
      </c>
      <c r="E4" s="31">
        <v>61.872</v>
      </c>
      <c r="F4" s="52">
        <f t="shared" si="0"/>
        <v>50.1</v>
      </c>
      <c r="G4" s="62" t="s">
        <v>79</v>
      </c>
      <c r="H4" s="23" t="s">
        <v>81</v>
      </c>
      <c r="I4" s="44"/>
      <c r="J4" s="153" t="str">
        <f>IF(H6="T1","T1",IF(H6="T2","T2",IF(H6="T3","T3",IF(H6="T4","T4",""))))</f>
        <v>T3</v>
      </c>
      <c r="N4" s="46"/>
      <c r="O4" s="46"/>
      <c r="P4" s="46"/>
      <c r="Q4" s="46"/>
      <c r="R4" s="46"/>
      <c r="S4" s="61"/>
      <c r="T4" s="61"/>
    </row>
    <row r="5" spans="1:20" ht="15.75" thickBot="1" x14ac:dyDescent="0.3">
      <c r="A5" s="29" t="s">
        <v>55</v>
      </c>
      <c r="B5" s="45" t="s">
        <v>87</v>
      </c>
      <c r="C5" s="31">
        <v>0.502</v>
      </c>
      <c r="D5" s="31">
        <v>11.8</v>
      </c>
      <c r="E5" s="31">
        <v>61.82</v>
      </c>
      <c r="F5" s="52">
        <f t="shared" si="0"/>
        <v>50.019999999999996</v>
      </c>
      <c r="G5" s="62" t="s">
        <v>79</v>
      </c>
      <c r="H5" s="23" t="s">
        <v>81</v>
      </c>
      <c r="I5" s="44"/>
      <c r="J5" s="153" t="str">
        <f>IF(H5=H4,"",IF(H5="T1","/ T1",IF(H5="T2","/ T2",IF(H5="T3","/ T3",IF(H5="T4","/ T4","")))))</f>
        <v/>
      </c>
      <c r="N5" s="46"/>
      <c r="O5" s="46"/>
      <c r="P5" s="46"/>
      <c r="Q5" s="46"/>
      <c r="R5" s="46"/>
      <c r="S5" s="61"/>
      <c r="T5" s="61"/>
    </row>
    <row r="6" spans="1:20" ht="15" x14ac:dyDescent="0.25">
      <c r="A6" s="29" t="s">
        <v>56</v>
      </c>
      <c r="B6" s="65">
        <v>2024110121</v>
      </c>
      <c r="C6" s="31">
        <v>0.503</v>
      </c>
      <c r="D6" s="31">
        <v>11.811</v>
      </c>
      <c r="E6" s="31">
        <v>61.811999999999998</v>
      </c>
      <c r="F6" s="52">
        <f t="shared" si="0"/>
        <v>50.000999999999998</v>
      </c>
      <c r="G6" s="55" t="s">
        <v>88</v>
      </c>
      <c r="H6" s="59" t="str">
        <f>H4</f>
        <v>T3</v>
      </c>
      <c r="I6" s="43" t="s">
        <v>80</v>
      </c>
      <c r="J6" s="153" t="str">
        <f>IF(I6=1,"(1)/ 2 / 3 / 4 / NA",IF(I6="Sila Pilih"," 1 / 2 / 3 / 4 / NA",IF(I6=2,"1 /(2)/ 3 / 4 / NA",IF(I6=3,"1 / 2 /(3)/ 4 / NA",IF(I6=4,"1 / 2 / 3 /(4)/ NA",IF(I6="NA","1 / 2 / 3 / 4 /(NA)"))))))</f>
        <v>1 / 2 / 3 / 4 /(NA)</v>
      </c>
      <c r="N6" s="46"/>
      <c r="O6" s="46"/>
      <c r="P6" s="46"/>
      <c r="Q6" s="46"/>
      <c r="R6" s="46"/>
      <c r="S6" s="61"/>
      <c r="T6" s="61"/>
    </row>
    <row r="7" spans="1:20" ht="15" x14ac:dyDescent="0.25">
      <c r="A7" s="29" t="s">
        <v>57</v>
      </c>
      <c r="B7" s="65"/>
      <c r="C7" s="31"/>
      <c r="D7" s="31"/>
      <c r="E7" s="31"/>
      <c r="F7" s="52">
        <f t="shared" si="0"/>
        <v>0</v>
      </c>
      <c r="G7" s="55" t="s">
        <v>44</v>
      </c>
      <c r="H7" s="59" t="str">
        <f>H4</f>
        <v>T3</v>
      </c>
      <c r="I7" s="43" t="s">
        <v>44</v>
      </c>
      <c r="J7" s="153" t="str">
        <f>IF(I7=1,"(1)/ 2 / 3 / 4 / NA",IF(I7="Sila Pilih"," 1 / 2 / 3 / 4 / NA",IF(I7=2,"1 /(2)/ 3 / 4 / NA",IF(I7=3,"1 / 2 /(3)/ 4 / NA",IF(I7=4,"1 / 2 / 3 /(4)/ NA",IF(I7="NA","1 / 2 / 3 / 4 /(NA)"))))))</f>
        <v xml:space="preserve"> 1 / 2 / 3 / 4 / NA</v>
      </c>
      <c r="N7" s="46"/>
      <c r="O7" s="46"/>
      <c r="P7" s="46"/>
      <c r="Q7" s="46"/>
      <c r="R7" s="46"/>
      <c r="S7" s="61"/>
      <c r="T7" s="61"/>
    </row>
    <row r="8" spans="1:20" ht="15" x14ac:dyDescent="0.25">
      <c r="A8" s="29" t="s">
        <v>58</v>
      </c>
      <c r="B8" s="65"/>
      <c r="C8" s="31"/>
      <c r="D8" s="31"/>
      <c r="E8" s="31"/>
      <c r="F8" s="52">
        <f t="shared" si="0"/>
        <v>0</v>
      </c>
      <c r="G8" s="55" t="s">
        <v>44</v>
      </c>
      <c r="H8" s="59" t="str">
        <f>H4</f>
        <v>T3</v>
      </c>
      <c r="I8" s="43" t="s">
        <v>44</v>
      </c>
      <c r="J8" s="153" t="str">
        <f t="shared" ref="J8:J17" si="1">IF(I8=1,"(1)/ 2 / 3 / 4 / NA",IF(I8="Sila Pilih"," 1 / 2 / 3 / 4 / NA",IF(I8=2,"1 /(2)/ 3 / 4 / NA",IF(I8=3,"1 / 2 /(3)/ 4 / NA",IF(I8=4,"1 / 2 / 3 /(4)/ NA",IF(I8="NA","1 / 2 / 3 / 4 /(NA)"))))))</f>
        <v xml:space="preserve"> 1 / 2 / 3 / 4 / NA</v>
      </c>
      <c r="N8" s="46"/>
      <c r="O8" s="46"/>
      <c r="P8" s="46"/>
      <c r="Q8" s="46"/>
      <c r="R8" s="46"/>
      <c r="S8" s="61"/>
      <c r="T8" s="61"/>
    </row>
    <row r="9" spans="1:20" ht="15" x14ac:dyDescent="0.25">
      <c r="A9" s="29" t="s">
        <v>59</v>
      </c>
      <c r="B9" s="65"/>
      <c r="C9" s="31"/>
      <c r="D9" s="31"/>
      <c r="E9" s="31"/>
      <c r="F9" s="52">
        <f t="shared" si="0"/>
        <v>0</v>
      </c>
      <c r="G9" s="55" t="s">
        <v>44</v>
      </c>
      <c r="H9" s="59" t="str">
        <f>H4</f>
        <v>T3</v>
      </c>
      <c r="I9" s="43" t="s">
        <v>44</v>
      </c>
      <c r="J9" s="153" t="str">
        <f t="shared" si="1"/>
        <v xml:space="preserve"> 1 / 2 / 3 / 4 / NA</v>
      </c>
      <c r="N9" s="46"/>
      <c r="O9" s="46"/>
      <c r="P9" s="46"/>
      <c r="Q9" s="46"/>
      <c r="R9" s="46"/>
      <c r="S9" s="61"/>
      <c r="T9" s="61"/>
    </row>
    <row r="10" spans="1:20" ht="15" x14ac:dyDescent="0.25">
      <c r="A10" s="29" t="s">
        <v>60</v>
      </c>
      <c r="B10" s="65"/>
      <c r="C10" s="31"/>
      <c r="D10" s="31"/>
      <c r="E10" s="31"/>
      <c r="F10" s="52">
        <f t="shared" si="0"/>
        <v>0</v>
      </c>
      <c r="G10" s="55" t="s">
        <v>44</v>
      </c>
      <c r="H10" s="59" t="str">
        <f>H4</f>
        <v>T3</v>
      </c>
      <c r="I10" s="43" t="s">
        <v>44</v>
      </c>
      <c r="J10" s="153" t="str">
        <f t="shared" si="1"/>
        <v xml:space="preserve"> 1 / 2 / 3 / 4 / NA</v>
      </c>
      <c r="N10" s="46"/>
      <c r="O10" s="46"/>
      <c r="P10" s="46"/>
      <c r="Q10" s="46"/>
      <c r="R10" s="46"/>
      <c r="S10" s="61"/>
      <c r="T10" s="61"/>
    </row>
    <row r="11" spans="1:20" ht="15" x14ac:dyDescent="0.25">
      <c r="A11" s="29" t="s">
        <v>61</v>
      </c>
      <c r="B11" s="65"/>
      <c r="C11" s="31"/>
      <c r="D11" s="31"/>
      <c r="E11" s="31"/>
      <c r="F11" s="52">
        <f t="shared" si="0"/>
        <v>0</v>
      </c>
      <c r="G11" s="55" t="s">
        <v>44</v>
      </c>
      <c r="H11" s="59" t="str">
        <f>H4</f>
        <v>T3</v>
      </c>
      <c r="I11" s="43" t="s">
        <v>44</v>
      </c>
      <c r="J11" s="153" t="str">
        <f t="shared" si="1"/>
        <v xml:space="preserve"> 1 / 2 / 3 / 4 / NA</v>
      </c>
      <c r="N11" s="46"/>
      <c r="O11" s="46"/>
      <c r="P11" s="46"/>
      <c r="Q11" s="46"/>
      <c r="R11" s="46"/>
      <c r="S11" s="61"/>
      <c r="T11" s="61"/>
    </row>
    <row r="12" spans="1:20" ht="15" x14ac:dyDescent="0.25">
      <c r="A12" s="29" t="s">
        <v>62</v>
      </c>
      <c r="B12" s="65"/>
      <c r="C12" s="31"/>
      <c r="D12" s="31"/>
      <c r="E12" s="31"/>
      <c r="F12" s="52">
        <f t="shared" si="0"/>
        <v>0</v>
      </c>
      <c r="G12" s="55" t="s">
        <v>44</v>
      </c>
      <c r="H12" s="59" t="str">
        <f>H5</f>
        <v>T3</v>
      </c>
      <c r="I12" s="43" t="s">
        <v>44</v>
      </c>
      <c r="J12" s="153" t="str">
        <f t="shared" si="1"/>
        <v xml:space="preserve"> 1 / 2 / 3 / 4 / NA</v>
      </c>
      <c r="N12" s="46"/>
      <c r="O12" s="46"/>
      <c r="P12" s="46"/>
      <c r="Q12" s="46"/>
      <c r="R12" s="46"/>
      <c r="S12" s="61"/>
      <c r="T12" s="61"/>
    </row>
    <row r="13" spans="1:20" ht="15" x14ac:dyDescent="0.25">
      <c r="A13" s="29" t="s">
        <v>63</v>
      </c>
      <c r="B13" s="65"/>
      <c r="C13" s="31"/>
      <c r="D13" s="31"/>
      <c r="E13" s="31"/>
      <c r="F13" s="52">
        <f t="shared" si="0"/>
        <v>0</v>
      </c>
      <c r="G13" s="55" t="s">
        <v>44</v>
      </c>
      <c r="H13" s="59" t="str">
        <f>H5</f>
        <v>T3</v>
      </c>
      <c r="I13" s="43" t="s">
        <v>44</v>
      </c>
      <c r="J13" s="153" t="str">
        <f t="shared" si="1"/>
        <v xml:space="preserve"> 1 / 2 / 3 / 4 / NA</v>
      </c>
      <c r="N13" s="46"/>
      <c r="O13" s="46"/>
      <c r="P13" s="46"/>
      <c r="Q13" s="46"/>
      <c r="R13" s="46"/>
      <c r="S13" s="61"/>
      <c r="T13" s="61"/>
    </row>
    <row r="14" spans="1:20" ht="15" x14ac:dyDescent="0.25">
      <c r="A14" s="29" t="s">
        <v>64</v>
      </c>
      <c r="B14" s="65"/>
      <c r="C14" s="31"/>
      <c r="D14" s="31"/>
      <c r="E14" s="31"/>
      <c r="F14" s="52">
        <f t="shared" si="0"/>
        <v>0</v>
      </c>
      <c r="G14" s="55" t="s">
        <v>44</v>
      </c>
      <c r="H14" s="59" t="str">
        <f>H5</f>
        <v>T3</v>
      </c>
      <c r="I14" s="43" t="s">
        <v>44</v>
      </c>
      <c r="J14" s="153" t="str">
        <f t="shared" si="1"/>
        <v xml:space="preserve"> 1 / 2 / 3 / 4 / NA</v>
      </c>
      <c r="N14" s="46"/>
      <c r="O14" s="46"/>
      <c r="P14" s="46"/>
      <c r="Q14" s="46"/>
      <c r="R14" s="46"/>
      <c r="S14" s="61"/>
      <c r="T14" s="61"/>
    </row>
    <row r="15" spans="1:20" ht="15" x14ac:dyDescent="0.25">
      <c r="A15" s="29" t="s">
        <v>65</v>
      </c>
      <c r="B15" s="65"/>
      <c r="C15" s="31"/>
      <c r="D15" s="31"/>
      <c r="E15" s="31"/>
      <c r="F15" s="52">
        <f t="shared" si="0"/>
        <v>0</v>
      </c>
      <c r="G15" s="55" t="s">
        <v>44</v>
      </c>
      <c r="H15" s="59" t="str">
        <f>H5</f>
        <v>T3</v>
      </c>
      <c r="I15" s="43" t="s">
        <v>44</v>
      </c>
      <c r="J15" s="153" t="str">
        <f t="shared" si="1"/>
        <v xml:space="preserve"> 1 / 2 / 3 / 4 / NA</v>
      </c>
      <c r="N15" s="46"/>
      <c r="O15" s="46"/>
      <c r="P15" s="46"/>
      <c r="Q15" s="46"/>
      <c r="R15" s="46"/>
      <c r="S15" s="61"/>
      <c r="T15" s="61"/>
    </row>
    <row r="16" spans="1:20" ht="15" x14ac:dyDescent="0.25">
      <c r="A16" s="29" t="s">
        <v>66</v>
      </c>
      <c r="B16" s="65"/>
      <c r="C16" s="31"/>
      <c r="D16" s="31"/>
      <c r="E16" s="31"/>
      <c r="F16" s="52">
        <f t="shared" si="0"/>
        <v>0</v>
      </c>
      <c r="G16" s="55" t="s">
        <v>44</v>
      </c>
      <c r="H16" s="59" t="str">
        <f>H5</f>
        <v>T3</v>
      </c>
      <c r="I16" s="43" t="s">
        <v>44</v>
      </c>
      <c r="J16" s="153" t="str">
        <f t="shared" si="1"/>
        <v xml:space="preserve"> 1 / 2 / 3 / 4 / NA</v>
      </c>
      <c r="N16" s="46"/>
      <c r="O16" s="46"/>
      <c r="P16" s="46"/>
      <c r="Q16" s="46"/>
      <c r="R16" s="46"/>
      <c r="S16" s="61"/>
      <c r="T16" s="61"/>
    </row>
    <row r="17" spans="1:20" ht="15" x14ac:dyDescent="0.25">
      <c r="A17" s="29" t="s">
        <v>67</v>
      </c>
      <c r="B17" s="65"/>
      <c r="C17" s="31"/>
      <c r="D17" s="31"/>
      <c r="E17" s="31"/>
      <c r="F17" s="52">
        <f t="shared" si="0"/>
        <v>0</v>
      </c>
      <c r="G17" s="55" t="s">
        <v>44</v>
      </c>
      <c r="H17" s="59" t="str">
        <f>H5</f>
        <v>T3</v>
      </c>
      <c r="I17" s="43" t="s">
        <v>44</v>
      </c>
      <c r="J17" s="153" t="str">
        <f t="shared" si="1"/>
        <v xml:space="preserve"> 1 / 2 / 3 / 4 / NA</v>
      </c>
      <c r="N17" s="46"/>
      <c r="O17" s="46"/>
      <c r="P17" s="46"/>
      <c r="Q17" s="46"/>
      <c r="R17" s="46"/>
      <c r="S17" s="61"/>
      <c r="T17" s="61"/>
    </row>
    <row r="18" spans="1:20" x14ac:dyDescent="0.2">
      <c r="N18" s="46"/>
      <c r="O18" s="46"/>
      <c r="P18" s="46"/>
      <c r="Q18" s="46"/>
      <c r="R18" s="46"/>
      <c r="S18" s="61"/>
      <c r="T18" s="61"/>
    </row>
    <row r="19" spans="1:20" x14ac:dyDescent="0.2">
      <c r="A19" s="22" t="s">
        <v>76</v>
      </c>
      <c r="B19" s="30" t="s">
        <v>89</v>
      </c>
      <c r="N19" s="46"/>
      <c r="O19" s="46"/>
      <c r="P19" s="46"/>
      <c r="Q19" s="46"/>
      <c r="R19" s="46"/>
      <c r="S19" s="61"/>
      <c r="T19" s="61"/>
    </row>
    <row r="20" spans="1:20" x14ac:dyDescent="0.2">
      <c r="A20" s="22" t="s">
        <v>75</v>
      </c>
      <c r="B20" s="40">
        <v>45636</v>
      </c>
      <c r="N20" s="61"/>
      <c r="O20" s="61"/>
      <c r="P20" s="61"/>
      <c r="Q20" s="61"/>
      <c r="R20" s="61"/>
      <c r="S20" s="61"/>
      <c r="T20" s="61"/>
    </row>
    <row r="21" spans="1:20" x14ac:dyDescent="0.2">
      <c r="A21" s="22" t="s">
        <v>69</v>
      </c>
      <c r="B21" s="60" t="s">
        <v>90</v>
      </c>
      <c r="C21" s="35" t="s">
        <v>70</v>
      </c>
      <c r="N21" s="61"/>
      <c r="O21" s="61"/>
      <c r="P21" s="61"/>
      <c r="Q21" s="61"/>
      <c r="R21" s="61"/>
      <c r="S21" s="61"/>
      <c r="T21" s="61"/>
    </row>
    <row r="22" spans="1:20" ht="13.5" thickBot="1" x14ac:dyDescent="0.25">
      <c r="A22" t="s">
        <v>71</v>
      </c>
      <c r="B22" s="60" t="s">
        <v>91</v>
      </c>
      <c r="C22" s="48"/>
      <c r="D22" s="48"/>
      <c r="E22" s="48"/>
      <c r="F22" s="46"/>
      <c r="G22" s="47"/>
      <c r="H22" s="46"/>
      <c r="N22" s="61"/>
      <c r="O22" s="61"/>
      <c r="P22" s="61"/>
      <c r="Q22" s="61"/>
      <c r="R22" s="61"/>
      <c r="S22" s="61"/>
      <c r="T22" s="61"/>
    </row>
    <row r="23" spans="1:20" ht="15.75" thickBot="1" x14ac:dyDescent="0.3">
      <c r="A23" s="22" t="s">
        <v>45</v>
      </c>
      <c r="B23" s="23" t="s">
        <v>82</v>
      </c>
      <c r="C23" s="46"/>
      <c r="D23" s="46" t="b">
        <f>IF(B23="YA", TRUE)</f>
        <v>1</v>
      </c>
      <c r="E23" s="46"/>
      <c r="F23" s="56"/>
      <c r="G23" s="47"/>
      <c r="H23" s="46"/>
      <c r="I23" s="46"/>
      <c r="N23" s="61"/>
      <c r="O23" s="61"/>
      <c r="P23" s="61"/>
      <c r="Q23" s="61"/>
      <c r="R23" s="61"/>
      <c r="S23" s="61"/>
      <c r="T23" s="61"/>
    </row>
    <row r="24" spans="1:20" ht="15.75" thickBot="1" x14ac:dyDescent="0.3">
      <c r="A24" s="22" t="s">
        <v>46</v>
      </c>
      <c r="B24" s="23" t="s">
        <v>82</v>
      </c>
      <c r="C24" s="46"/>
      <c r="D24" s="46" t="b">
        <f>IF(B24="YA", TRUE)</f>
        <v>1</v>
      </c>
      <c r="E24" s="46"/>
      <c r="F24" s="56"/>
      <c r="G24" s="47"/>
      <c r="H24" s="46"/>
      <c r="I24" s="46"/>
      <c r="N24" s="61"/>
      <c r="O24" s="61"/>
      <c r="P24" s="61"/>
      <c r="Q24" s="61"/>
      <c r="R24" s="61"/>
      <c r="S24" s="61"/>
      <c r="T24" s="61"/>
    </row>
    <row r="25" spans="1:20" ht="15.75" thickBot="1" x14ac:dyDescent="0.3">
      <c r="A25" s="22" t="s">
        <v>47</v>
      </c>
      <c r="B25" s="23" t="s">
        <v>82</v>
      </c>
      <c r="C25" s="46"/>
      <c r="D25" s="46" t="b">
        <f>IF(B25="YA", TRUE)</f>
        <v>1</v>
      </c>
      <c r="E25" s="46"/>
      <c r="F25" s="56"/>
      <c r="G25" s="47"/>
      <c r="H25" s="46"/>
      <c r="I25" s="46"/>
      <c r="N25" s="61"/>
      <c r="O25" s="61"/>
      <c r="P25" s="61"/>
      <c r="Q25" s="61"/>
      <c r="R25" s="61"/>
      <c r="S25" s="61"/>
      <c r="T25" s="61"/>
    </row>
    <row r="26" spans="1:20" ht="14.25" customHeight="1" x14ac:dyDescent="0.2">
      <c r="C26" s="46"/>
      <c r="D26" s="46"/>
      <c r="E26" s="46"/>
      <c r="F26" s="46"/>
      <c r="G26" s="47"/>
      <c r="H26" s="46"/>
      <c r="I26" s="46"/>
      <c r="N26" s="61"/>
      <c r="O26" s="61"/>
      <c r="P26" s="61"/>
      <c r="Q26" s="61"/>
      <c r="R26" s="61"/>
      <c r="S26" s="61"/>
      <c r="T26" s="61"/>
    </row>
    <row r="27" spans="1:20" ht="15" x14ac:dyDescent="0.25">
      <c r="A27" s="46" t="s">
        <v>72</v>
      </c>
      <c r="B27" s="63"/>
      <c r="C27" s="48"/>
      <c r="D27" s="48"/>
      <c r="E27" s="48"/>
      <c r="F27" s="46"/>
      <c r="G27" s="47"/>
      <c r="H27" s="46"/>
      <c r="I27" s="46"/>
      <c r="N27" s="61"/>
      <c r="O27" s="61"/>
      <c r="P27" s="61"/>
      <c r="Q27" s="61"/>
      <c r="R27" s="61"/>
      <c r="S27" s="61"/>
      <c r="T27" s="61"/>
    </row>
    <row r="28" spans="1:20" s="46" customFormat="1" ht="15.75" thickBot="1" x14ac:dyDescent="0.3">
      <c r="A28" s="46" t="s">
        <v>74</v>
      </c>
      <c r="B28" s="56" t="s">
        <v>44</v>
      </c>
      <c r="C28" s="48" t="b">
        <f>IF(B28=1,TRUE)</f>
        <v>0</v>
      </c>
      <c r="D28" s="48"/>
      <c r="E28" s="48"/>
      <c r="F28" s="47"/>
      <c r="G28" s="47"/>
      <c r="J28" s="153"/>
      <c r="K28" s="153"/>
      <c r="L28" s="153"/>
      <c r="M28" s="153"/>
      <c r="N28" s="61"/>
      <c r="O28" s="61"/>
      <c r="P28" s="61"/>
      <c r="Q28" s="61"/>
      <c r="R28" s="61"/>
      <c r="S28" s="61"/>
      <c r="T28" s="61"/>
    </row>
    <row r="29" spans="1:20" ht="15.75" thickBot="1" x14ac:dyDescent="0.3">
      <c r="A29" t="s">
        <v>22</v>
      </c>
      <c r="B29" s="23" t="s">
        <v>83</v>
      </c>
      <c r="C29" s="48" t="b">
        <f>IF(B29="XP 205DR",TRUE)</f>
        <v>1</v>
      </c>
      <c r="D29" s="48" t="b">
        <f>IF(B29="MSA 225S-100-DA",TRUE)</f>
        <v>0</v>
      </c>
      <c r="E29" s="48" t="b">
        <f>IF(B29="MSE 225S-100-DU ",TRUE)</f>
        <v>0</v>
      </c>
      <c r="F29" s="46" t="b">
        <f>IF(B29="PG 603S",TRUE)</f>
        <v>0</v>
      </c>
      <c r="G29" s="47" t="b">
        <f>IF(B29="Lain-lain",TRUE)</f>
        <v>0</v>
      </c>
      <c r="H29" s="46"/>
      <c r="I29" s="46"/>
      <c r="N29" s="61"/>
      <c r="O29" s="61"/>
      <c r="P29" s="61"/>
      <c r="Q29" s="61"/>
      <c r="R29" s="61"/>
      <c r="S29" s="61"/>
      <c r="T29" s="61"/>
    </row>
    <row r="30" spans="1:20" x14ac:dyDescent="0.2">
      <c r="C30" s="48"/>
      <c r="D30" s="48"/>
      <c r="E30" s="48"/>
      <c r="F30" s="46"/>
      <c r="G30" s="47"/>
      <c r="H30" s="46"/>
      <c r="I30" s="46"/>
      <c r="N30" s="61"/>
      <c r="O30" s="61"/>
      <c r="P30" s="61"/>
      <c r="Q30" s="61"/>
      <c r="R30" s="61"/>
      <c r="S30" s="61"/>
      <c r="T30" s="61"/>
    </row>
    <row r="31" spans="1:20" x14ac:dyDescent="0.2">
      <c r="C31" s="48"/>
      <c r="D31" s="48"/>
      <c r="E31" s="48"/>
      <c r="F31" s="46"/>
      <c r="G31" s="47"/>
      <c r="H31" s="46"/>
      <c r="I31" s="46"/>
    </row>
    <row r="32" spans="1:20" ht="14.25" x14ac:dyDescent="0.2">
      <c r="C32" s="48"/>
      <c r="D32" s="48"/>
      <c r="E32" s="57"/>
      <c r="F32" s="46"/>
      <c r="G32" s="47"/>
      <c r="H32" s="46"/>
      <c r="I32" s="46"/>
    </row>
    <row r="33" spans="3:9" x14ac:dyDescent="0.2">
      <c r="C33" s="48"/>
      <c r="D33" s="48"/>
      <c r="E33" s="48"/>
      <c r="F33" s="46"/>
      <c r="G33" s="47"/>
      <c r="H33" s="46"/>
      <c r="I33" s="46"/>
    </row>
    <row r="34" spans="3:9" x14ac:dyDescent="0.2">
      <c r="C34" s="48"/>
      <c r="D34" s="48"/>
      <c r="E34" s="48"/>
      <c r="F34" s="46"/>
      <c r="G34" s="47"/>
      <c r="H34" s="46"/>
      <c r="I34" s="46"/>
    </row>
    <row r="35" spans="3:9" x14ac:dyDescent="0.2">
      <c r="C35" s="48"/>
      <c r="D35" s="48"/>
      <c r="E35" s="48"/>
      <c r="F35" s="46"/>
      <c r="G35" s="47"/>
      <c r="H35" s="46"/>
      <c r="I35" s="46"/>
    </row>
    <row r="36" spans="3:9" x14ac:dyDescent="0.2">
      <c r="C36" s="48"/>
      <c r="D36" s="48"/>
      <c r="E36" s="48"/>
      <c r="F36" s="46"/>
      <c r="G36" s="47"/>
      <c r="H36" s="46"/>
      <c r="I36" s="46"/>
    </row>
  </sheetData>
  <phoneticPr fontId="25" type="noConversion"/>
  <conditionalFormatting sqref="B2:B17">
    <cfRule type="expression" dxfId="12" priority="2">
      <formula>LEN(B2)=0</formula>
    </cfRule>
  </conditionalFormatting>
  <conditionalFormatting sqref="B19:B22">
    <cfRule type="expression" dxfId="11" priority="47">
      <formula>LEN(B19)=0</formula>
    </cfRule>
  </conditionalFormatting>
  <conditionalFormatting sqref="B23:B25 F23:F25">
    <cfRule type="cellIs" dxfId="10" priority="38" operator="equal">
      <formula>"TIDAK"</formula>
    </cfRule>
    <cfRule type="cellIs" dxfId="9" priority="39" operator="equal">
      <formula>"ya"</formula>
    </cfRule>
    <cfRule type="cellIs" dxfId="8" priority="40" operator="equal">
      <formula>"Sila Pilih"</formula>
    </cfRule>
  </conditionalFormatting>
  <conditionalFormatting sqref="B29">
    <cfRule type="cellIs" dxfId="7" priority="49" operator="equal">
      <formula>"Sila Pilih"</formula>
    </cfRule>
  </conditionalFormatting>
  <conditionalFormatting sqref="D2:E2 C3:E17">
    <cfRule type="expression" dxfId="6" priority="1">
      <formula>LEN(C2)=0</formula>
    </cfRule>
  </conditionalFormatting>
  <conditionalFormatting sqref="F2:F17">
    <cfRule type="cellIs" dxfId="5" priority="17" operator="equal">
      <formula>0</formula>
    </cfRule>
  </conditionalFormatting>
  <conditionalFormatting sqref="F5">
    <cfRule type="cellIs" priority="21" operator="equal">
      <formula>0</formula>
    </cfRule>
  </conditionalFormatting>
  <conditionalFormatting sqref="G6:G17">
    <cfRule type="cellIs" dxfId="4" priority="3" operator="equal">
      <formula>"Sila Pilih"</formula>
    </cfRule>
  </conditionalFormatting>
  <conditionalFormatting sqref="H2:H3">
    <cfRule type="expression" dxfId="3" priority="8">
      <formula>LEN(H2)=0</formula>
    </cfRule>
  </conditionalFormatting>
  <conditionalFormatting sqref="H2:H17">
    <cfRule type="cellIs" dxfId="2" priority="6" operator="equal">
      <formula>"Sila Pilih"</formula>
    </cfRule>
  </conditionalFormatting>
  <conditionalFormatting sqref="H6:H17">
    <cfRule type="expression" dxfId="1" priority="14">
      <formula>LEN(H6)=0</formula>
    </cfRule>
  </conditionalFormatting>
  <conditionalFormatting sqref="I6:I17">
    <cfRule type="cellIs" dxfId="0" priority="23" operator="equal">
      <formula>"Sila Pilih"</formula>
    </cfRule>
  </conditionalFormatting>
  <dataValidations count="5">
    <dataValidation type="list" allowBlank="1" showInputMessage="1" showErrorMessage="1" sqref="B27 H4:H5" xr:uid="{00000000-0002-0000-0000-000000000000}">
      <formula1>"Sila Pilih, T1, T2, T3, T4"</formula1>
    </dataValidation>
    <dataValidation type="list" allowBlank="1" showInputMessage="1" showErrorMessage="1" sqref="B28 I6:I17" xr:uid="{00000000-0002-0000-0000-000001000000}">
      <formula1>"Sila Pilih, 1, 2, 3, 4, NA"</formula1>
    </dataValidation>
    <dataValidation type="list" allowBlank="1" showInputMessage="1" showErrorMessage="1" sqref="B29" xr:uid="{00000000-0002-0000-0000-000002000000}">
      <formula1>"Sila Pilih, XP 205DR, MSA 225S-100-DA, PG 603S, MSE 225S-100-DU , Lain-lain"</formula1>
    </dataValidation>
    <dataValidation type="list" allowBlank="1" showInputMessage="1" showErrorMessage="1" sqref="B23:B25 F23:F25" xr:uid="{00000000-0002-0000-0000-000003000000}">
      <formula1>"Sila Pilih, YA, TIDAK"</formula1>
    </dataValidation>
    <dataValidation type="list" allowBlank="1" showInputMessage="1" showErrorMessage="1" sqref="G6:G17" xr:uid="{00000000-0002-0000-0000-000004000000}">
      <formula1>"Sila Pilih, KAPSUL KERAS, TABLET, SERBUK, CECAIR, PIL KERAS, KAPSUL LEMBUT, KRIM, PIL PASTE"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FormTitan!B14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FormTitan!G14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FormTitan!J14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FormTitan!B15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FormTitan!G15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FormTitan!J15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FormTitan!B16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FormTitan!G16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FormTitan!J16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9"/>
  <sheetViews>
    <sheetView view="pageLayout" zoomScaleNormal="100" workbookViewId="0">
      <selection activeCell="G13" sqref="G13:H1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FormTitan!B17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FormTitan!G17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FormTitan!J17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4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FormTitan!B6</f>
        <v>2024110121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FormTitan!G6</f>
        <v>CECAIR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FormTitan!J6</f>
        <v>1 / 2 / 3 / 4 /(NA)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view="pageLayout" zoomScaleNormal="100" workbookViewId="0">
      <selection activeCell="F12" sqref="F1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FormTitan!B7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FormTitan!G7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FormTitan!J7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view="pageLayout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FormTitan!B8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FormTitan!G8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FormTitan!J8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view="pageLayout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FormTitan!B9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FormTitan!G9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FormTitan!J9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view="pageLayout" topLeftCell="A3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FormTitan!B10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FormTitan!G10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FormTitan!J10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"/>
  <sheetViews>
    <sheetView view="pageLayout" topLeftCell="A4" zoomScaleNormal="100" workbookViewId="0">
      <selection activeCell="G14" sqref="G14:H1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FormTitan!B11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FormTitan!G11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FormTitan!J11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9"/>
  <sheetViews>
    <sheetView view="pageLayout" topLeftCell="A5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FormTitan!B12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FormTitan!G12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FormTitan!J12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view="pageLayout" topLeftCell="A2" zoomScaleNormal="100" workbookViewId="0">
      <selection activeCell="F12" sqref="F12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39" t="s">
        <v>0</v>
      </c>
      <c r="B1" s="140"/>
      <c r="C1" s="140"/>
      <c r="D1" s="140"/>
      <c r="E1" s="140"/>
      <c r="F1" s="140"/>
      <c r="G1" s="140"/>
      <c r="H1" s="141"/>
    </row>
    <row r="2" spans="1:8" ht="18.95" customHeight="1" x14ac:dyDescent="0.2">
      <c r="A2" s="142" t="s">
        <v>42</v>
      </c>
      <c r="B2" s="143"/>
      <c r="C2" s="144"/>
      <c r="D2" s="145">
        <f>FormTitan!B13</f>
        <v>0</v>
      </c>
      <c r="E2" s="145"/>
      <c r="F2" s="145"/>
      <c r="G2" s="145"/>
      <c r="H2" s="146"/>
    </row>
    <row r="3" spans="1:8" ht="24" customHeight="1" x14ac:dyDescent="0.2">
      <c r="A3" s="147" t="s">
        <v>43</v>
      </c>
      <c r="B3" s="148"/>
      <c r="C3" s="149"/>
      <c r="D3" s="150" t="str">
        <f>FormTitan!G13</f>
        <v>Sila Pilih</v>
      </c>
      <c r="E3" s="151"/>
      <c r="F3" s="151"/>
      <c r="G3" s="151"/>
      <c r="H3" s="152"/>
    </row>
    <row r="4" spans="1:8" ht="19.899999999999999" customHeight="1" x14ac:dyDescent="0.2">
      <c r="A4" s="20" t="s">
        <v>41</v>
      </c>
      <c r="B4" s="19"/>
      <c r="C4" s="19"/>
      <c r="D4" s="21"/>
      <c r="E4" s="21" t="str">
        <f>FormTitan!B2</f>
        <v>RB LIQ 101224</v>
      </c>
      <c r="F4" s="137" t="s">
        <v>38</v>
      </c>
      <c r="G4" s="137"/>
      <c r="H4" s="138"/>
    </row>
    <row r="5" spans="1:8" ht="19.899999999999999" customHeight="1" x14ac:dyDescent="0.2">
      <c r="A5" s="34" t="s">
        <v>21</v>
      </c>
      <c r="B5" s="7"/>
      <c r="C5" s="7"/>
      <c r="D5" s="7"/>
      <c r="E5" s="131" t="str">
        <f>FormTitan!B21</f>
        <v>IQC LIQ 101224</v>
      </c>
      <c r="F5" s="131"/>
      <c r="G5" s="132" t="s">
        <v>40</v>
      </c>
      <c r="H5" s="133"/>
    </row>
    <row r="6" spans="1:8" ht="25.5" customHeight="1" x14ac:dyDescent="0.2">
      <c r="A6" s="134" t="s">
        <v>1</v>
      </c>
      <c r="B6" s="135"/>
      <c r="C6" s="135"/>
      <c r="D6" s="135"/>
      <c r="E6" s="136"/>
      <c r="F6" s="28" t="s">
        <v>8</v>
      </c>
      <c r="G6" s="114" t="s">
        <v>9</v>
      </c>
      <c r="H6" s="117"/>
    </row>
    <row r="7" spans="1:8" ht="21" customHeight="1" x14ac:dyDescent="0.2">
      <c r="A7" s="121" t="s">
        <v>2</v>
      </c>
      <c r="B7" s="122"/>
      <c r="C7" s="128"/>
      <c r="D7" s="129"/>
      <c r="E7" s="130"/>
      <c r="F7" s="18">
        <f>FormTitan!C3</f>
        <v>0.502</v>
      </c>
      <c r="G7" s="126">
        <f>FormTitan!F3</f>
        <v>50.082000000000001</v>
      </c>
      <c r="H7" s="127"/>
    </row>
    <row r="8" spans="1:8" ht="21" customHeight="1" x14ac:dyDescent="0.2">
      <c r="A8" s="121" t="s">
        <v>3</v>
      </c>
      <c r="B8" s="122"/>
      <c r="C8" s="123" t="str">
        <f>E5</f>
        <v>IQC LIQ 101224</v>
      </c>
      <c r="D8" s="124"/>
      <c r="E8" s="125"/>
      <c r="F8" s="18">
        <f>FormTitan!C4</f>
        <v>0.502</v>
      </c>
      <c r="G8" s="126">
        <f>FormTitan!F4</f>
        <v>50.1</v>
      </c>
      <c r="H8" s="127"/>
    </row>
    <row r="9" spans="1:8" ht="20.100000000000001" customHeight="1" x14ac:dyDescent="0.2">
      <c r="A9" s="121" t="s">
        <v>4</v>
      </c>
      <c r="B9" s="122"/>
      <c r="C9" s="128"/>
      <c r="D9" s="129"/>
      <c r="E9" s="130"/>
      <c r="F9" s="18">
        <f>FormTitan!C5</f>
        <v>0.502</v>
      </c>
      <c r="G9" s="126">
        <f>FormTitan!F5</f>
        <v>50.019999999999996</v>
      </c>
      <c r="H9" s="127"/>
    </row>
    <row r="10" spans="1:8" ht="48.75" customHeight="1" x14ac:dyDescent="0.2">
      <c r="A10" s="106"/>
      <c r="B10" s="108" t="s">
        <v>5</v>
      </c>
      <c r="C10" s="109"/>
      <c r="D10" s="109"/>
      <c r="E10" s="110"/>
      <c r="F10" s="114" t="s">
        <v>39</v>
      </c>
      <c r="G10" s="115"/>
      <c r="H10" s="116"/>
    </row>
    <row r="11" spans="1:8" ht="20.25" customHeight="1" x14ac:dyDescent="0.2">
      <c r="A11" s="107"/>
      <c r="B11" s="111"/>
      <c r="C11" s="112"/>
      <c r="D11" s="112"/>
      <c r="E11" s="113"/>
      <c r="F11" s="5" t="s">
        <v>3</v>
      </c>
      <c r="G11" s="114" t="s">
        <v>18</v>
      </c>
      <c r="H11" s="117"/>
    </row>
    <row r="12" spans="1:8" ht="21.75" customHeight="1" x14ac:dyDescent="0.2">
      <c r="A12" s="6" t="s">
        <v>10</v>
      </c>
      <c r="B12" s="118">
        <v>2.5</v>
      </c>
      <c r="C12" s="119"/>
      <c r="D12" s="119"/>
      <c r="E12" s="120"/>
      <c r="F12" s="64">
        <f>IF(ISNUMBER(SEARCH("IQC",$D$2)),"NA",($B12/F$8))</f>
        <v>4.9800796812749004</v>
      </c>
      <c r="G12" s="101">
        <f>IF(ISNUMBER(SEARCH("IQC",$D$2)),"NA",($B12/F$9))</f>
        <v>4.9800796812749004</v>
      </c>
      <c r="H12" s="102" t="e">
        <f t="shared" ref="H12:H15" si="0">IF(ISNUMBER(SEARCH("IQC",$D$2)),"NA",($B12/H$8))</f>
        <v>#DIV/0!</v>
      </c>
    </row>
    <row r="13" spans="1:8" ht="21.95" customHeight="1" x14ac:dyDescent="0.2">
      <c r="A13" s="6" t="s">
        <v>11</v>
      </c>
      <c r="B13" s="98">
        <v>0.25</v>
      </c>
      <c r="C13" s="99"/>
      <c r="D13" s="99"/>
      <c r="E13" s="100"/>
      <c r="F13" s="64">
        <f t="shared" ref="F13:F15" si="1">IF(ISNUMBER(SEARCH("IQC",$D$2)),"NA",(B13/F$8))</f>
        <v>0.49800796812749004</v>
      </c>
      <c r="G13" s="101">
        <f t="shared" ref="G13:G15" si="2">IF(ISNUMBER(SEARCH("IQC",$D$2)),"NA",($B13/F$9))</f>
        <v>0.49800796812749004</v>
      </c>
      <c r="H13" s="102" t="e">
        <f t="shared" si="0"/>
        <v>#DIV/0!</v>
      </c>
    </row>
    <row r="14" spans="1:8" ht="21.95" customHeight="1" x14ac:dyDescent="0.2">
      <c r="A14" s="6" t="s">
        <v>12</v>
      </c>
      <c r="B14" s="103">
        <v>5</v>
      </c>
      <c r="C14" s="104"/>
      <c r="D14" s="104"/>
      <c r="E14" s="105"/>
      <c r="F14" s="64">
        <f t="shared" si="1"/>
        <v>9.9601593625498008</v>
      </c>
      <c r="G14" s="101">
        <f t="shared" si="2"/>
        <v>9.9601593625498008</v>
      </c>
      <c r="H14" s="102" t="e">
        <f t="shared" si="0"/>
        <v>#DIV/0!</v>
      </c>
    </row>
    <row r="15" spans="1:8" ht="21.95" customHeight="1" x14ac:dyDescent="0.2">
      <c r="A15" s="6" t="s">
        <v>13</v>
      </c>
      <c r="B15" s="98">
        <v>0.15</v>
      </c>
      <c r="C15" s="99"/>
      <c r="D15" s="99"/>
      <c r="E15" s="100"/>
      <c r="F15" s="64">
        <f t="shared" si="1"/>
        <v>0.29880478087649404</v>
      </c>
      <c r="G15" s="101">
        <f t="shared" si="2"/>
        <v>0.29880478087649404</v>
      </c>
      <c r="H15" s="102" t="e">
        <f t="shared" si="0"/>
        <v>#DIV/0!</v>
      </c>
    </row>
    <row r="16" spans="1:8" ht="15" customHeight="1" x14ac:dyDescent="0.2">
      <c r="A16" s="1" t="s">
        <v>6</v>
      </c>
      <c r="H16" s="2"/>
    </row>
    <row r="17" spans="1:8" ht="18.75" customHeight="1" x14ac:dyDescent="0.25">
      <c r="A17" s="94" t="s">
        <v>31</v>
      </c>
      <c r="B17" s="95"/>
      <c r="C17" s="95"/>
      <c r="D17" s="95"/>
      <c r="E17" s="96" t="s">
        <v>29</v>
      </c>
      <c r="F17" s="97"/>
      <c r="G17" s="27" t="s">
        <v>74</v>
      </c>
      <c r="H17" s="15" t="str">
        <f>FormTitan!J13</f>
        <v xml:space="preserve"> 1 / 2 / 3 / 4 / NA</v>
      </c>
    </row>
    <row r="18" spans="1:8" ht="18.75" customHeight="1" x14ac:dyDescent="0.25">
      <c r="A18" s="87" t="s">
        <v>32</v>
      </c>
      <c r="B18" s="88"/>
      <c r="C18" s="88"/>
      <c r="D18" s="88"/>
      <c r="E18" s="89" t="s">
        <v>29</v>
      </c>
      <c r="F18" s="89"/>
      <c r="G18" s="25"/>
      <c r="H18" s="16"/>
    </row>
    <row r="19" spans="1:8" ht="18.75" customHeight="1" x14ac:dyDescent="0.25">
      <c r="A19" s="87" t="s">
        <v>33</v>
      </c>
      <c r="B19" s="88"/>
      <c r="C19" s="88"/>
      <c r="D19" s="88"/>
      <c r="E19" s="89" t="s">
        <v>73</v>
      </c>
      <c r="F19" s="89"/>
      <c r="G19" s="25"/>
      <c r="H19" s="16"/>
    </row>
    <row r="20" spans="1:8" ht="18.75" customHeight="1" x14ac:dyDescent="0.25">
      <c r="A20" s="87" t="s">
        <v>34</v>
      </c>
      <c r="B20" s="88"/>
      <c r="C20" s="88"/>
      <c r="D20" s="88"/>
      <c r="E20" s="89" t="s">
        <v>29</v>
      </c>
      <c r="F20" s="89"/>
      <c r="G20" s="25"/>
      <c r="H20" s="16"/>
    </row>
    <row r="21" spans="1:8" ht="18.75" customHeight="1" x14ac:dyDescent="0.25">
      <c r="A21" s="87" t="s">
        <v>35</v>
      </c>
      <c r="B21" s="88"/>
      <c r="C21" s="88"/>
      <c r="D21" s="88"/>
      <c r="E21" s="89"/>
      <c r="F21" s="89"/>
      <c r="G21" s="25"/>
      <c r="H21" s="16"/>
    </row>
    <row r="22" spans="1:8" ht="18.75" customHeight="1" x14ac:dyDescent="0.25">
      <c r="A22" s="90" t="s">
        <v>36</v>
      </c>
      <c r="B22" s="91"/>
      <c r="C22" s="91"/>
      <c r="D22" s="91"/>
      <c r="E22" s="92" t="s">
        <v>30</v>
      </c>
      <c r="F22" s="93"/>
      <c r="G22" s="26"/>
      <c r="H22" s="17"/>
    </row>
    <row r="23" spans="1:8" ht="15" customHeight="1" x14ac:dyDescent="0.2">
      <c r="A23" s="4" t="s">
        <v>17</v>
      </c>
    </row>
    <row r="24" spans="1:8" s="7" customFormat="1" ht="21.6" customHeight="1" x14ac:dyDescent="0.2">
      <c r="A24" s="37" t="s">
        <v>22</v>
      </c>
      <c r="B24" s="8"/>
      <c r="C24" s="8"/>
      <c r="D24" s="8" t="s">
        <v>23</v>
      </c>
      <c r="E24" s="8"/>
      <c r="F24" s="38" t="s">
        <v>24</v>
      </c>
      <c r="G24" s="8"/>
      <c r="H24" s="39" t="s">
        <v>25</v>
      </c>
    </row>
    <row r="25" spans="1:8" s="7" customFormat="1" ht="21.6" customHeight="1" x14ac:dyDescent="0.2">
      <c r="A25" s="9"/>
      <c r="B25" s="10"/>
      <c r="C25" s="10"/>
      <c r="D25" s="41" t="s">
        <v>26</v>
      </c>
      <c r="E25" s="10"/>
      <c r="F25" s="12" t="s">
        <v>28</v>
      </c>
      <c r="G25" s="12"/>
      <c r="H25" s="11"/>
    </row>
    <row r="26" spans="1:8" ht="60.75" customHeight="1" x14ac:dyDescent="0.2">
      <c r="A26" s="78" t="s">
        <v>19</v>
      </c>
      <c r="B26" s="79"/>
      <c r="C26" s="79"/>
      <c r="D26" s="80" t="s">
        <v>15</v>
      </c>
      <c r="E26" s="80"/>
      <c r="F26" s="13" t="s">
        <v>27</v>
      </c>
      <c r="G26" s="80" t="s">
        <v>15</v>
      </c>
      <c r="H26" s="81"/>
    </row>
    <row r="27" spans="1:8" ht="60.75" customHeight="1" x14ac:dyDescent="0.2">
      <c r="A27" s="82" t="s">
        <v>20</v>
      </c>
      <c r="B27" s="83"/>
      <c r="C27" s="83"/>
      <c r="D27" s="84" t="s">
        <v>15</v>
      </c>
      <c r="E27" s="84"/>
      <c r="F27" s="14" t="s">
        <v>16</v>
      </c>
      <c r="G27" s="85" t="s">
        <v>37</v>
      </c>
      <c r="H27" s="86"/>
    </row>
    <row r="28" spans="1:8" ht="42.75" customHeight="1" x14ac:dyDescent="0.2">
      <c r="A28" s="66" t="s">
        <v>14</v>
      </c>
      <c r="B28" s="67"/>
      <c r="C28" s="67"/>
      <c r="D28" s="67"/>
      <c r="E28" s="68"/>
      <c r="F28" s="69" t="s">
        <v>7</v>
      </c>
      <c r="G28" s="70"/>
      <c r="H28" s="71"/>
    </row>
    <row r="29" spans="1:8" ht="18" customHeight="1" x14ac:dyDescent="0.2">
      <c r="A29" s="72" t="str">
        <f>FormTitan!B19</f>
        <v>ASYIKIN</v>
      </c>
      <c r="B29" s="73"/>
      <c r="C29" s="73"/>
      <c r="D29" s="74">
        <f>FormTitan!B20</f>
        <v>45636</v>
      </c>
      <c r="E29" s="75"/>
      <c r="F29" s="3"/>
      <c r="G29" s="76"/>
      <c r="H29" s="77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FormTitan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2024-12-12T02:25:39Z</cp:lastPrinted>
  <dcterms:created xsi:type="dcterms:W3CDTF">2024-04-02T02:54:16Z</dcterms:created>
  <dcterms:modified xsi:type="dcterms:W3CDTF">2024-12-12T02:26:08Z</dcterms:modified>
</cp:coreProperties>
</file>