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131124\"/>
    </mc:Choice>
  </mc:AlternateContent>
  <xr:revisionPtr revIDLastSave="0" documentId="13_ncr:1_{1A81C9AB-E907-4AD2-94BA-E1ED6F57B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H13" i="7"/>
  <c r="H9" i="7"/>
  <c r="H10" i="7"/>
  <c r="H11" i="7"/>
  <c r="H14" i="7"/>
  <c r="H15" i="7"/>
  <c r="H16" i="7"/>
  <c r="H17" i="7"/>
  <c r="F3" i="7"/>
  <c r="J6" i="7" l="1"/>
  <c r="J5" i="7" l="1"/>
  <c r="C29" i="7"/>
  <c r="H8" i="7" l="1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J8" i="7" l="1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H17" i="13" l="1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<sst xmlns="http://schemas.openxmlformats.org/spreadsheetml/2006/main" count="886" uniqueCount="95">
  <si>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</si>
  <si>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</si>
  <si>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</si>
  <si>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</si>
  <si>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</si>
  <si>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</si>
  <si>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</si>
  <si>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</si>
  <si>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</si>
  <si>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</si>
  <si>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</si>
  <si>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</si>
  <si>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</si>
  <si>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</si>
  <si>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</si>
  <si>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</si>
  <si>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</si>
  <si>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</si>
  <si>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</si>
  <si>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</si>
  <si>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</si>
  <si>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</si>
  <si>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</si>
  <si>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</si>
  <si>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</si>
  <si>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</si>
  <si>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</si>
  <si>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</si>
  <si>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</si>
  <si>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</si>
  <si>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</si>
  <si>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</si>
  <si>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</si>
  <si>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</si>
  <si>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</si>
  <si>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</si>
  <si>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</si>
  <si>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</si>
  <si>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</si>
  <si>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</si>
  <si>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</si>
  <si>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</si>
  <si>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</si>
  <si>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</si>
  <si>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</si>
  <si>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</si>
  <si>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</si>
  <si>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</si>
  <si>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</si>
  <si>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</si>
  <si>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</si>
  <si>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</si>
  <si>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</si>
  <si>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</si>
  <si>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</si>
  <si>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</si>
  <si>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</si>
  <si>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</si>
  <si>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</si>
  <si>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</si>
  <si>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</si>
  <si>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</si>
  <si>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</si>
  <si>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</si>
  <si>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</si>
  <si>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</si>
  <si>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</si>
  <si>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</si>
  <si>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</si>
  <si>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</si>
  <si>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</si>
  <si>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</si>
  <si>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</si>
  <si>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</si>
  <si>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</si>
  <si>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</si>
  <si>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</si>
  <si>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</si>
  <si>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</si>
  <si>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</si>
  <si>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NA</t>
  </si>
  <si>
    <t>T3</t>
  </si>
  <si>
    <t>AMIR / PERMIT</t>
  </si>
  <si>
    <t>YA</t>
  </si>
  <si>
    <t>XP 205DR</t>
  </si>
  <si>
    <t>SERBUK</t>
  </si>
  <si>
    <t>131124</t>
  </si>
  <si>
    <t>RB POW 131124</t>
  </si>
  <si>
    <t>IQC POW BLK 131124</t>
  </si>
  <si>
    <t>IQC POW 1 131124</t>
  </si>
  <si>
    <t>IQC POW 2 131124</t>
  </si>
  <si>
    <t>IQC POW 3 131124</t>
  </si>
  <si>
    <t>IQC POW 4 131124</t>
  </si>
  <si>
    <t>IQC POW 5 131124</t>
  </si>
  <si>
    <t>IQC POW 6 131124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</si>
</sst>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3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11.914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62.021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50.107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9" y="923328"/>
              <a:chExt cx="2078191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50.117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50.119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50.150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9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F11" sqref="F11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87</v>
      </c>
      <c r="C2" s="33"/>
      <c r="D2" s="31">
        <v>11.813000000000001</v>
      </c>
      <c r="E2" s="31">
        <v>61.941000000000003</v>
      </c>
      <c r="F2" s="52">
        <f>E2-D2</f>
        <v>50.128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88</v>
      </c>
      <c r="C3" s="31">
        <v>0.505</v>
      </c>
      <c r="D3" s="31">
        <v>11.831</v>
      </c>
      <c r="E3" s="31">
        <v>61.927</v>
      </c>
      <c r="F3" s="52">
        <f t="shared" ref="F3:F17" si="0">E3-D3</f>
        <v>50.096000000000004</v>
      </c>
      <c r="G3" s="54"/>
      <c r="H3" s="59" t="str">
        <f>H5</f>
        <v>T3</v>
      </c>
      <c r="I3" s="44"/>
      <c r="J3" s="46" t="str">
        <f>IF(I6=1,"(1)/ 2 / 3 / 4 / NA",IF(I6=2,"1 /(2)/ 3 / 4 / NA",IF(I6=3,"1 / 2 /(3)/ 4 / NA",IF(I6=4,"1 / 2 / 3 /(4)/ NA",IF(I6="NA","1 / 2 / 3 / 4 /(NA)")))))</f>
        <v>1 / 2 / 3 / 4 /(NA)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80</v>
      </c>
      <c r="C4" s="65" t="s">
        <v>80</v>
      </c>
      <c r="D4" s="65" t="s">
        <v>80</v>
      </c>
      <c r="E4" s="65" t="s">
        <v>80</v>
      </c>
      <c r="F4" s="67" t="s">
        <v>80</v>
      </c>
      <c r="G4" s="63" t="s">
        <v>79</v>
      </c>
      <c r="H4" s="23" t="s">
        <v>81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80</v>
      </c>
      <c r="C5" s="65" t="s">
        <v>80</v>
      </c>
      <c r="D5" s="65" t="s">
        <v>80</v>
      </c>
      <c r="E5" s="65" t="s">
        <v>80</v>
      </c>
      <c r="F5" s="67" t="s">
        <v>80</v>
      </c>
      <c r="G5" s="63" t="s">
        <v>79</v>
      </c>
      <c r="H5" s="23" t="s">
        <v>81</v>
      </c>
      <c r="I5" s="44"/>
      <c r="J5" s="46" t="str">
        <f>IF(H5="T1","/ T1",IF(H5="T2","/ T2",IF(H5="T3","/ T3",IF(H5="T4","/ T4",""))))</f>
        <v>/ T3</v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66" t="s">
        <v>89</v>
      </c>
      <c r="C6" s="31">
        <v>0.505</v>
      </c>
      <c r="D6" s="31">
        <v>11.914</v>
      </c>
      <c r="E6" s="31">
        <v>62.021000000000001</v>
      </c>
      <c r="F6" s="52">
        <f t="shared" si="0"/>
        <v>50.106999999999999</v>
      </c>
      <c r="G6" s="55" t="s">
        <v>85</v>
      </c>
      <c r="H6" s="59" t="str">
        <f>H4</f>
        <v>T3</v>
      </c>
      <c r="I6" s="43" t="s">
        <v>80</v>
      </c>
      <c r="J6" s="46" t="str">
        <f>IF(I6=1,"(1)/ 2 / 3 / 4 / NA",IF(I6="Sila Pilih"," 1 / 2 / 3 / 4 / NA",IF(I6=2,"1 /(2)/ 3 / 4 / NA",IF(I6=3,"1 / 2 /(3)/ 4 / NA",IF(I6=4,"1 / 2 / 3 /(4)/ NA",IF(I6="NA","1 / 2 / 3 / 4 /(NA)"))))))</f>
        <v>1 / 2 / 3 / 4 /(NA)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66" t="s">
        <v>90</v>
      </c>
      <c r="C7" s="31">
        <v>0.5</v>
      </c>
      <c r="D7" s="31">
        <v>11.821</v>
      </c>
      <c r="E7" s="31">
        <v>61.945</v>
      </c>
      <c r="F7" s="52">
        <f t="shared" si="0"/>
        <v>50.124000000000002</v>
      </c>
      <c r="G7" s="55" t="s">
        <v>85</v>
      </c>
      <c r="H7" s="59" t="str">
        <f>H4</f>
        <v>T3</v>
      </c>
      <c r="I7" s="43" t="s">
        <v>80</v>
      </c>
      <c r="J7" s="46" t="str">
        <f>IF(I7=1,"(1)/ 2 / 3 / 4 / NA",IF(I7="Sila Pilih"," 1 / 2 / 3 / 4 / NA",IF(I7=2,"1 /(2)/ 3 / 4 / NA",IF(I7=3,"1 / 2 /(3)/ 4 / NA",IF(I7=4,"1 / 2 / 3 /(4)/ NA",IF(I7="NA","1 / 2 / 3 / 4 /(NA)"))))))</f>
        <v>1 / 2 / 3 / 4 /(NA)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66" t="s">
        <v>91</v>
      </c>
      <c r="C8" s="31">
        <v>0.501</v>
      </c>
      <c r="D8" s="31">
        <v>11.824</v>
      </c>
      <c r="E8" s="31">
        <v>61.941000000000003</v>
      </c>
      <c r="F8" s="52">
        <f t="shared" si="0"/>
        <v>50.117000000000004</v>
      </c>
      <c r="G8" s="55" t="s">
        <v>85</v>
      </c>
      <c r="H8" s="59" t="str">
        <f>H4</f>
        <v>T3</v>
      </c>
      <c r="I8" s="43" t="s">
        <v>80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66" t="s">
        <v>92</v>
      </c>
      <c r="C9" s="31">
        <v>0.505</v>
      </c>
      <c r="D9" s="31">
        <v>11.811999999999999</v>
      </c>
      <c r="E9" s="31">
        <v>61.930999999999997</v>
      </c>
      <c r="F9" s="52">
        <f t="shared" si="0"/>
        <v>50.119</v>
      </c>
      <c r="G9" s="55" t="s">
        <v>85</v>
      </c>
      <c r="H9" s="59" t="str">
        <f>H4</f>
        <v>T3</v>
      </c>
      <c r="I9" s="43" t="s">
        <v>80</v>
      </c>
      <c r="J9" s="46" t="str">
        <f t="shared" si="1"/>
        <v>1 / 2 / 3 / 4 /(NA)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66" t="s">
        <v>93</v>
      </c>
      <c r="C10" s="31">
        <v>0.502</v>
      </c>
      <c r="D10" s="31">
        <v>11.819000000000001</v>
      </c>
      <c r="E10" s="31">
        <v>61.969000000000001</v>
      </c>
      <c r="F10" s="52">
        <f t="shared" si="0"/>
        <v>50.15</v>
      </c>
      <c r="G10" s="55" t="s">
        <v>85</v>
      </c>
      <c r="H10" s="59" t="str">
        <f>H4</f>
        <v>T3</v>
      </c>
      <c r="I10" s="43" t="s">
        <v>80</v>
      </c>
      <c r="J10" s="46" t="str">
        <f t="shared" si="1"/>
        <v>1 / 2 / 3 / 4 /(NA)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66" t="s">
        <v>94</v>
      </c>
      <c r="C11" s="31">
        <v>0.503</v>
      </c>
      <c r="D11" s="31">
        <v>11.835000000000001</v>
      </c>
      <c r="E11" s="31">
        <v>61.941000000000003</v>
      </c>
      <c r="F11" s="52">
        <f t="shared" si="0"/>
        <v>50.106000000000002</v>
      </c>
      <c r="G11" s="55" t="s">
        <v>85</v>
      </c>
      <c r="H11" s="59" t="str">
        <f>H4</f>
        <v>T3</v>
      </c>
      <c r="I11" s="43" t="s">
        <v>80</v>
      </c>
      <c r="J11" s="46" t="str">
        <f t="shared" si="1"/>
        <v>1 / 2 / 3 / 4 /(NA)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66"/>
      <c r="C12" s="31"/>
      <c r="D12" s="31"/>
      <c r="E12" s="31"/>
      <c r="F12" s="52">
        <f t="shared" si="0"/>
        <v>0</v>
      </c>
      <c r="G12" s="55" t="s">
        <v>85</v>
      </c>
      <c r="H12" s="59" t="str">
        <f>H5</f>
        <v>T3</v>
      </c>
      <c r="I12" s="43" t="s">
        <v>80</v>
      </c>
      <c r="J12" s="46" t="str">
        <f t="shared" si="1"/>
        <v>1 / 2 / 3 / 4 /(NA)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66"/>
      <c r="C13" s="31"/>
      <c r="D13" s="31"/>
      <c r="E13" s="31"/>
      <c r="F13" s="52">
        <f t="shared" si="0"/>
        <v>0</v>
      </c>
      <c r="G13" s="55" t="s">
        <v>85</v>
      </c>
      <c r="H13" s="59" t="str">
        <f>H5</f>
        <v>T3</v>
      </c>
      <c r="I13" s="43" t="s">
        <v>80</v>
      </c>
      <c r="J13" s="46" t="str">
        <f t="shared" si="1"/>
        <v>1 / 2 / 3 / 4 /(NA)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66"/>
      <c r="C14" s="31"/>
      <c r="D14" s="31"/>
      <c r="E14" s="31"/>
      <c r="F14" s="52">
        <f t="shared" si="0"/>
        <v>0</v>
      </c>
      <c r="G14" s="55" t="s">
        <v>85</v>
      </c>
      <c r="H14" s="59" t="str">
        <f>H5</f>
        <v>T3</v>
      </c>
      <c r="I14" s="43" t="s">
        <v>80</v>
      </c>
      <c r="J14" s="46" t="str">
        <f t="shared" si="1"/>
        <v>1 / 2 / 3 / 4 /(NA)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66"/>
      <c r="C15" s="31"/>
      <c r="D15" s="31"/>
      <c r="E15" s="31"/>
      <c r="F15" s="52">
        <f t="shared" si="0"/>
        <v>0</v>
      </c>
      <c r="G15" s="55" t="s">
        <v>85</v>
      </c>
      <c r="H15" s="59" t="str">
        <f>H5</f>
        <v>T3</v>
      </c>
      <c r="I15" s="43" t="s">
        <v>80</v>
      </c>
      <c r="J15" s="46" t="str">
        <f t="shared" si="1"/>
        <v>1 / 2 / 3 / 4 /(NA)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66"/>
      <c r="C16" s="31"/>
      <c r="D16" s="31"/>
      <c r="E16" s="31"/>
      <c r="F16" s="52">
        <f t="shared" si="0"/>
        <v>0</v>
      </c>
      <c r="G16" s="55" t="s">
        <v>85</v>
      </c>
      <c r="H16" s="59" t="str">
        <f>H5</f>
        <v>T3</v>
      </c>
      <c r="I16" s="43" t="s">
        <v>80</v>
      </c>
      <c r="J16" s="46" t="str">
        <f t="shared" si="1"/>
        <v>1 / 2 / 3 / 4 /(NA)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66"/>
      <c r="C17" s="31"/>
      <c r="D17" s="31"/>
      <c r="E17" s="31"/>
      <c r="F17" s="52">
        <f t="shared" si="0"/>
        <v>0</v>
      </c>
      <c r="G17" s="55" t="s">
        <v>85</v>
      </c>
      <c r="H17" s="59" t="str">
        <f>H5</f>
        <v>T3</v>
      </c>
      <c r="I17" s="43" t="s">
        <v>80</v>
      </c>
      <c r="J17" s="46" t="str">
        <f t="shared" si="1"/>
        <v>1 / 2 / 3 / 4 /(NA)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82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45609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30" t="s">
        <v>80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86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83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83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83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84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 D2:E2 B3:E17">
    <cfRule type="expression" dxfId="11" priority="55">
      <formula>LEN(B2)=0</formula>
    </cfRule>
  </conditionalFormatting>
  <conditionalFormatting sqref="B19:B22">
    <cfRule type="expression" dxfId="10" priority="45">
      <formula>LEN(B19)=0</formula>
    </cfRule>
  </conditionalFormatting>
  <conditionalFormatting sqref="B23:B25 F23:F25">
    <cfRule type="cellIs" dxfId="9" priority="36" operator="equal">
      <formula>"TIDAK"</formula>
    </cfRule>
    <cfRule type="cellIs" dxfId="8" priority="37" operator="equal">
      <formula>"ya"</formula>
    </cfRule>
    <cfRule type="cellIs" dxfId="7" priority="38" operator="equal">
      <formula>"Sila Pilih"</formula>
    </cfRule>
  </conditionalFormatting>
  <conditionalFormatting sqref="B29">
    <cfRule type="cellIs" dxfId="6" priority="47" operator="equal">
      <formula>"Sila Pilih"</formula>
    </cfRule>
  </conditionalFormatting>
  <conditionalFormatting sqref="F2:F17">
    <cfRule type="cellIs" dxfId="5" priority="15" operator="equal">
      <formula>0</formula>
    </cfRule>
  </conditionalFormatting>
  <conditionalFormatting sqref="F5">
    <cfRule type="cellIs" priority="19" operator="equal">
      <formula>0</formula>
    </cfRule>
  </conditionalFormatting>
  <conditionalFormatting sqref="G6:G17">
    <cfRule type="cellIs" dxfId="4" priority="1" operator="equal">
      <formula>"Sila Pilih"</formula>
    </cfRule>
  </conditionalFormatting>
  <conditionalFormatting sqref="H2:H3">
    <cfRule type="expression" dxfId="3" priority="6">
      <formula>LEN(H2)=0</formula>
    </cfRule>
  </conditionalFormatting>
  <conditionalFormatting sqref="H2:H17">
    <cfRule type="cellIs" dxfId="2" priority="4" operator="equal">
      <formula>"Sila Pilih"</formula>
    </cfRule>
  </conditionalFormatting>
  <conditionalFormatting sqref="H6:H17">
    <cfRule type="expression" dxfId="1" priority="12">
      <formula>LEN(H6)=0</formula>
    </cfRule>
  </conditionalFormatting>
  <conditionalFormatting sqref="I6:I17">
    <cfRule type="cellIs" dxfId="0" priority="2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FormTitan!B14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FormTitan!G14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FormTitan!J14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FormTitan!B15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FormTitan!G15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FormTitan!J15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FormTitan!B16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FormTitan!G16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FormTitan!J16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FormTitan!B17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FormTitan!G17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FormTitan!J17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0" zoomScaleNormal="100" workbookViewId="0">
      <selection activeCell="E4" sqref="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FormTitan!B6</f>
        <v>IQC POW 1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FormTitan!G6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FormTitan!J6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FormTitan!B7</f>
        <v>IQC POW 2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FormTitan!G7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FormTitan!J7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FormTitan!B8</f>
        <v>IQC POW 3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FormTitan!G8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FormTitan!J8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FormTitan!B9</f>
        <v>IQC POW 4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FormTitan!G9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FormTitan!J9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FormTitan!B10</f>
        <v>IQC POW 5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FormTitan!G10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FormTitan!J10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10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 t="str">
        <f>FormTitan!B11</f>
        <v>IQC POW 6 131124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FormTitan!G11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FormTitan!J11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FormTitan!B12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FormTitan!G12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FormTitan!J12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18.95" customHeight="1" x14ac:dyDescent="0.2">
      <c r="A2" s="74" t="s">
        <v>42</v>
      </c>
      <c r="B2" s="75"/>
      <c r="C2" s="76"/>
      <c r="D2" s="77">
        <f>FormTitan!B13</f>
        <v>0</v>
      </c>
      <c r="E2" s="77"/>
      <c r="F2" s="77"/>
      <c r="G2" s="77"/>
      <c r="H2" s="78"/>
    </row>
    <row r="3" spans="1:8" ht="24" customHeight="1" x14ac:dyDescent="0.2">
      <c r="A3" s="79" t="s">
        <v>43</v>
      </c>
      <c r="B3" s="80"/>
      <c r="C3" s="81"/>
      <c r="D3" s="82" t="str">
        <f>FormTitan!G13</f>
        <v>SERBUK</v>
      </c>
      <c r="E3" s="83"/>
      <c r="F3" s="83"/>
      <c r="G3" s="83"/>
      <c r="H3" s="84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131124</v>
      </c>
      <c r="F4" s="69" t="s">
        <v>38</v>
      </c>
      <c r="G4" s="69"/>
      <c r="H4" s="70"/>
    </row>
    <row r="5" spans="1:8" ht="19.899999999999999" customHeight="1" x14ac:dyDescent="0.2">
      <c r="A5" s="34" t="s">
        <v>21</v>
      </c>
      <c r="B5" s="7"/>
      <c r="C5" s="7"/>
      <c r="D5" s="7"/>
      <c r="E5" s="85" t="str">
        <f>FormTitan!B21</f>
        <v>NA</v>
      </c>
      <c r="F5" s="85"/>
      <c r="G5" s="86" t="s">
        <v>40</v>
      </c>
      <c r="H5" s="87"/>
    </row>
    <row r="6" spans="1:8" ht="25.5" customHeight="1" x14ac:dyDescent="0.2">
      <c r="A6" s="88" t="s">
        <v>1</v>
      </c>
      <c r="B6" s="89"/>
      <c r="C6" s="89"/>
      <c r="D6" s="89"/>
      <c r="E6" s="90"/>
      <c r="F6" s="28" t="s">
        <v>8</v>
      </c>
      <c r="G6" s="91" t="s">
        <v>9</v>
      </c>
      <c r="H6" s="92"/>
    </row>
    <row r="7" spans="1:8" ht="21" customHeight="1" x14ac:dyDescent="0.2">
      <c r="A7" s="93" t="s">
        <v>2</v>
      </c>
      <c r="B7" s="94"/>
      <c r="C7" s="95"/>
      <c r="D7" s="96"/>
      <c r="E7" s="97"/>
      <c r="F7" s="18">
        <f>FormTitan!C3</f>
        <v>0.505</v>
      </c>
      <c r="G7" s="98">
        <f>FormTitan!F3</f>
        <v>50.096000000000004</v>
      </c>
      <c r="H7" s="99"/>
    </row>
    <row r="8" spans="1:8" ht="21" customHeight="1" x14ac:dyDescent="0.2">
      <c r="A8" s="93" t="s">
        <v>3</v>
      </c>
      <c r="B8" s="94"/>
      <c r="C8" s="100" t="str">
        <f>E5</f>
        <v>NA</v>
      </c>
      <c r="D8" s="101"/>
      <c r="E8" s="102"/>
      <c r="F8" s="18" t="str">
        <f>FormTitan!C4</f>
        <v>NA</v>
      </c>
      <c r="G8" s="98" t="str">
        <f>FormTitan!F4</f>
        <v>NA</v>
      </c>
      <c r="H8" s="99"/>
    </row>
    <row r="9" spans="1:8" ht="20.100000000000001" customHeight="1" x14ac:dyDescent="0.2">
      <c r="A9" s="93" t="s">
        <v>4</v>
      </c>
      <c r="B9" s="94"/>
      <c r="C9" s="95"/>
      <c r="D9" s="96"/>
      <c r="E9" s="97"/>
      <c r="F9" s="18" t="str">
        <f>FormTitan!C5</f>
        <v>NA</v>
      </c>
      <c r="G9" s="98" t="str">
        <f>FormTitan!F5</f>
        <v>NA</v>
      </c>
      <c r="H9" s="99"/>
    </row>
    <row r="10" spans="1:8" ht="48.75" customHeight="1" x14ac:dyDescent="0.2">
      <c r="A10" s="103"/>
      <c r="B10" s="105" t="s">
        <v>5</v>
      </c>
      <c r="C10" s="106"/>
      <c r="D10" s="106"/>
      <c r="E10" s="107"/>
      <c r="F10" s="91" t="s">
        <v>39</v>
      </c>
      <c r="G10" s="111"/>
      <c r="H10" s="112"/>
    </row>
    <row r="11" spans="1:8" ht="20.25" customHeight="1" x14ac:dyDescent="0.2">
      <c r="A11" s="104"/>
      <c r="B11" s="108"/>
      <c r="C11" s="109"/>
      <c r="D11" s="109"/>
      <c r="E11" s="110"/>
      <c r="F11" s="5" t="s">
        <v>3</v>
      </c>
      <c r="G11" s="91" t="s">
        <v>18</v>
      </c>
      <c r="H11" s="92"/>
    </row>
    <row r="12" spans="1:8" ht="21.75" customHeight="1" x14ac:dyDescent="0.2">
      <c r="A12" s="6" t="s">
        <v>10</v>
      </c>
      <c r="B12" s="113">
        <v>2.5</v>
      </c>
      <c r="C12" s="114"/>
      <c r="D12" s="114"/>
      <c r="E12" s="115"/>
      <c r="F12" s="68" t="s">
        <v>80</v>
      </c>
      <c r="G12" s="116" t="s">
        <v>80</v>
      </c>
      <c r="H12" s="117"/>
    </row>
    <row r="13" spans="1:8" ht="21.95" customHeight="1" x14ac:dyDescent="0.2">
      <c r="A13" s="6" t="s">
        <v>11</v>
      </c>
      <c r="B13" s="118">
        <v>0.25</v>
      </c>
      <c r="C13" s="119"/>
      <c r="D13" s="119"/>
      <c r="E13" s="120"/>
      <c r="F13" s="68" t="s">
        <v>80</v>
      </c>
      <c r="G13" s="116" t="s">
        <v>80</v>
      </c>
      <c r="H13" s="117"/>
    </row>
    <row r="14" spans="1:8" ht="21.95" customHeight="1" x14ac:dyDescent="0.2">
      <c r="A14" s="6" t="s">
        <v>12</v>
      </c>
      <c r="B14" s="121">
        <v>5</v>
      </c>
      <c r="C14" s="122"/>
      <c r="D14" s="122"/>
      <c r="E14" s="123"/>
      <c r="F14" s="68" t="s">
        <v>80</v>
      </c>
      <c r="G14" s="116" t="s">
        <v>80</v>
      </c>
      <c r="H14" s="117"/>
    </row>
    <row r="15" spans="1:8" ht="21.95" customHeight="1" x14ac:dyDescent="0.2">
      <c r="A15" s="6" t="s">
        <v>13</v>
      </c>
      <c r="B15" s="118">
        <v>0.15</v>
      </c>
      <c r="C15" s="119"/>
      <c r="D15" s="119"/>
      <c r="E15" s="120"/>
      <c r="F15" s="68" t="s">
        <v>80</v>
      </c>
      <c r="G15" s="116" t="s">
        <v>80</v>
      </c>
      <c r="H15" s="117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4" t="s">
        <v>31</v>
      </c>
      <c r="B17" s="125"/>
      <c r="C17" s="125"/>
      <c r="D17" s="125"/>
      <c r="E17" s="126" t="s">
        <v>29</v>
      </c>
      <c r="F17" s="127"/>
      <c r="G17" s="27" t="s">
        <v>74</v>
      </c>
      <c r="H17" s="15" t="str">
        <f>FormTitan!J13</f>
        <v>1 / 2 / 3 / 4 /(NA)</v>
      </c>
    </row>
    <row r="18" spans="1:8" ht="18.75" customHeight="1" x14ac:dyDescent="0.25">
      <c r="A18" s="128" t="s">
        <v>32</v>
      </c>
      <c r="B18" s="129"/>
      <c r="C18" s="129"/>
      <c r="D18" s="129"/>
      <c r="E18" s="130" t="s">
        <v>29</v>
      </c>
      <c r="F18" s="130"/>
      <c r="G18" s="25"/>
      <c r="H18" s="16"/>
    </row>
    <row r="19" spans="1:8" ht="18.75" customHeight="1" x14ac:dyDescent="0.25">
      <c r="A19" s="128" t="s">
        <v>33</v>
      </c>
      <c r="B19" s="129"/>
      <c r="C19" s="129"/>
      <c r="D19" s="129"/>
      <c r="E19" s="130" t="s">
        <v>73</v>
      </c>
      <c r="F19" s="130"/>
      <c r="G19" s="25"/>
      <c r="H19" s="16"/>
    </row>
    <row r="20" spans="1:8" ht="18.75" customHeight="1" x14ac:dyDescent="0.25">
      <c r="A20" s="128" t="s">
        <v>34</v>
      </c>
      <c r="B20" s="129"/>
      <c r="C20" s="129"/>
      <c r="D20" s="129"/>
      <c r="E20" s="130" t="s">
        <v>29</v>
      </c>
      <c r="F20" s="130"/>
      <c r="G20" s="25"/>
      <c r="H20" s="16"/>
    </row>
    <row r="21" spans="1:8" ht="18.75" customHeight="1" x14ac:dyDescent="0.25">
      <c r="A21" s="128" t="s">
        <v>35</v>
      </c>
      <c r="B21" s="129"/>
      <c r="C21" s="129"/>
      <c r="D21" s="129"/>
      <c r="E21" s="130"/>
      <c r="F21" s="130"/>
      <c r="G21" s="25"/>
      <c r="H21" s="16"/>
    </row>
    <row r="22" spans="1:8" ht="18.75" customHeight="1" x14ac:dyDescent="0.25">
      <c r="A22" s="131" t="s">
        <v>36</v>
      </c>
      <c r="B22" s="132"/>
      <c r="C22" s="132"/>
      <c r="D22" s="132"/>
      <c r="E22" s="133" t="s">
        <v>30</v>
      </c>
      <c r="F22" s="134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135" t="s">
        <v>19</v>
      </c>
      <c r="B26" s="136"/>
      <c r="C26" s="136"/>
      <c r="D26" s="137" t="s">
        <v>15</v>
      </c>
      <c r="E26" s="137"/>
      <c r="F26" s="13" t="s">
        <v>27</v>
      </c>
      <c r="G26" s="137" t="s">
        <v>15</v>
      </c>
      <c r="H26" s="138"/>
    </row>
    <row r="27" spans="1:8" ht="60.75" customHeight="1" x14ac:dyDescent="0.2">
      <c r="A27" s="139" t="s">
        <v>20</v>
      </c>
      <c r="B27" s="140"/>
      <c r="C27" s="140"/>
      <c r="D27" s="141" t="s">
        <v>15</v>
      </c>
      <c r="E27" s="141"/>
      <c r="F27" s="14" t="s">
        <v>16</v>
      </c>
      <c r="G27" s="142" t="s">
        <v>37</v>
      </c>
      <c r="H27" s="143"/>
    </row>
    <row r="28" spans="1:8" ht="42.75" customHeight="1" x14ac:dyDescent="0.2">
      <c r="A28" s="144" t="s">
        <v>14</v>
      </c>
      <c r="B28" s="145"/>
      <c r="C28" s="145"/>
      <c r="D28" s="145"/>
      <c r="E28" s="146"/>
      <c r="F28" s="147" t="s">
        <v>7</v>
      </c>
      <c r="G28" s="148"/>
      <c r="H28" s="149"/>
    </row>
    <row r="29" spans="1:8" ht="18" customHeight="1" x14ac:dyDescent="0.2">
      <c r="A29" s="150" t="str">
        <f>FormTitan!B19</f>
        <v>AMIR / PERMIT</v>
      </c>
      <c r="B29" s="151"/>
      <c r="C29" s="151"/>
      <c r="D29" s="152">
        <f>FormTitan!B20</f>
        <v>45609</v>
      </c>
      <c r="E29" s="153"/>
      <c r="F29" s="3"/>
      <c r="G29" s="154"/>
      <c r="H29" s="15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2024-11-19T02:40:31Z</cp:lastPrinted>
  <dcterms:created xsi:type="dcterms:W3CDTF">2024-04-02T02:54:16Z</dcterms:created>
  <dcterms:modified xsi:type="dcterms:W3CDTF">2024-11-19T02:41:27Z</dcterms:modified>
</cp:coreProperties>
</file>