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271124\"/>
    </mc:Choice>
  </mc:AlternateContent>
  <xr:revisionPtr revIDLastSave="0" documentId="13_ncr:1_{53A48232-DAA2-4F4F-AC88-6943B4176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4" l="1"/>
  <c r="G15" i="24"/>
  <c r="F15" i="24"/>
  <c r="H14" i="24"/>
  <c r="G14" i="24"/>
  <c r="F14" i="24"/>
  <c r="H13" i="24"/>
  <c r="G13" i="24"/>
  <c r="F13" i="24"/>
  <c r="H12" i="24"/>
  <c r="G12" i="24"/>
  <c r="F12" i="24"/>
  <c r="H15" i="23"/>
  <c r="G15" i="23"/>
  <c r="F15" i="23"/>
  <c r="H14" i="23"/>
  <c r="G14" i="23"/>
  <c r="F14" i="23"/>
  <c r="H13" i="23"/>
  <c r="G13" i="23"/>
  <c r="F13" i="23"/>
  <c r="H12" i="23"/>
  <c r="G12" i="23"/>
  <c r="F12" i="23"/>
  <c r="H15" i="22"/>
  <c r="G15" i="22"/>
  <c r="F15" i="22"/>
  <c r="H14" i="22"/>
  <c r="G14" i="22"/>
  <c r="F14" i="22"/>
  <c r="H13" i="22"/>
  <c r="G13" i="22"/>
  <c r="F13" i="22"/>
  <c r="H12" i="22"/>
  <c r="G12" i="22"/>
  <c r="F12" i="22"/>
  <c r="H15" i="21"/>
  <c r="G15" i="21"/>
  <c r="F15" i="21"/>
  <c r="H14" i="21"/>
  <c r="G14" i="21"/>
  <c r="F14" i="21"/>
  <c r="H13" i="21"/>
  <c r="G13" i="21"/>
  <c r="F13" i="21"/>
  <c r="H12" i="21"/>
  <c r="G12" i="21"/>
  <c r="F12" i="21"/>
  <c r="H15" i="20"/>
  <c r="G15" i="20"/>
  <c r="F15" i="20"/>
  <c r="H14" i="20"/>
  <c r="G14" i="20"/>
  <c r="F14" i="20"/>
  <c r="H13" i="20"/>
  <c r="G13" i="20"/>
  <c r="F13" i="20"/>
  <c r="H12" i="20"/>
  <c r="G12" i="20"/>
  <c r="F12" i="20"/>
  <c r="H15" i="19"/>
  <c r="G15" i="19"/>
  <c r="F15" i="19"/>
  <c r="H14" i="19"/>
  <c r="G14" i="19"/>
  <c r="F14" i="19"/>
  <c r="H13" i="19"/>
  <c r="G13" i="19"/>
  <c r="F13" i="19"/>
  <c r="H12" i="19"/>
  <c r="G12" i="19"/>
  <c r="F12" i="19"/>
  <c r="H15" i="18"/>
  <c r="G15" i="18"/>
  <c r="F15" i="18"/>
  <c r="H14" i="18"/>
  <c r="G14" i="18"/>
  <c r="F14" i="18"/>
  <c r="H13" i="18"/>
  <c r="G13" i="18"/>
  <c r="F13" i="18"/>
  <c r="H12" i="18"/>
  <c r="G12" i="18"/>
  <c r="F12" i="18"/>
  <c r="H15" i="17"/>
  <c r="G15" i="17"/>
  <c r="F15" i="17"/>
  <c r="H14" i="17"/>
  <c r="G14" i="17"/>
  <c r="F14" i="17"/>
  <c r="H13" i="17"/>
  <c r="G13" i="17"/>
  <c r="F13" i="17"/>
  <c r="H12" i="17"/>
  <c r="G12" i="17"/>
  <c r="F12" i="17"/>
  <c r="H15" i="16"/>
  <c r="G15" i="16"/>
  <c r="F15" i="16"/>
  <c r="H14" i="16"/>
  <c r="G14" i="16"/>
  <c r="F14" i="16"/>
  <c r="H13" i="16"/>
  <c r="G13" i="16"/>
  <c r="F13" i="16"/>
  <c r="H12" i="16"/>
  <c r="G12" i="16"/>
  <c r="F12" i="16"/>
  <c r="H15" i="15"/>
  <c r="G15" i="15"/>
  <c r="F15" i="15"/>
  <c r="H14" i="15"/>
  <c r="G14" i="15"/>
  <c r="F14" i="15"/>
  <c r="H13" i="15"/>
  <c r="G13" i="15"/>
  <c r="F13" i="15"/>
  <c r="H12" i="15"/>
  <c r="G12" i="15"/>
  <c r="F12" i="15"/>
  <c r="H15" i="14"/>
  <c r="G15" i="14"/>
  <c r="F15" i="14"/>
  <c r="H14" i="14"/>
  <c r="G14" i="14"/>
  <c r="F14" i="14"/>
  <c r="H13" i="14"/>
  <c r="G13" i="14"/>
  <c r="F13" i="14"/>
  <c r="H12" i="14"/>
  <c r="G12" i="14"/>
  <c r="F12" i="14"/>
  <c r="H15" i="13"/>
  <c r="G15" i="13"/>
  <c r="F15" i="13"/>
  <c r="H14" i="13"/>
  <c r="G14" i="13"/>
  <c r="F14" i="13"/>
  <c r="H13" i="13"/>
  <c r="G13" i="13"/>
  <c r="F13" i="13"/>
  <c r="H12" i="13"/>
  <c r="G12" i="13"/>
  <c r="F12" i="13"/>
  <c r="F4" i="7"/>
  <c r="F5" i="7"/>
  <c r="H12" i="7" l="1"/>
  <c r="H13" i="7"/>
  <c r="H9" i="7"/>
  <c r="H10" i="7"/>
  <c r="H11" i="7"/>
  <c r="H14" i="7"/>
  <c r="H15" i="7"/>
  <c r="H16" i="7"/>
  <c r="H17" i="7"/>
  <c r="F3" i="7"/>
  <c r="J6" i="7" l="1"/>
  <c r="J5" i="7" l="1"/>
  <c r="C29" i="7"/>
  <c r="H8" i="7" l="1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J8" i="7" l="1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H17" i="13" l="1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<sst xmlns="http://schemas.openxmlformats.org/spreadsheetml/2006/main" count="678" uniqueCount="94">
  <si>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</si>
  <si>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</si>
  <si>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</si>
  <si>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</si>
  <si>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</si>
  <si>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</si>
  <si>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</si>
  <si>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</si>
  <si>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</si>
  <si>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</si>
  <si>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</si>
  <si>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</si>
  <si>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</si>
  <si>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</si>
  <si>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</si>
  <si>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</si>
  <si>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</si>
  <si>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</si>
  <si>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</si>
  <si>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</si>
  <si>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</si>
  <si>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</si>
  <si>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</si>
  <si>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</si>
  <si>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</si>
  <si>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</si>
  <si>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</si>
  <si>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</si>
  <si>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</si>
  <si>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</si>
  <si>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</si>
  <si>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</si>
  <si>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</si>
  <si>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</si>
  <si>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</si>
  <si>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</si>
  <si>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</si>
  <si>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</si>
  <si>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</si>
  <si>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</si>
  <si>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</si>
  <si>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</si>
  <si>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</si>
  <si>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</si>
  <si>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</si>
  <si>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</si>
  <si>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</si>
  <si>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</si>
  <si>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</si>
  <si>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</si>
  <si>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</si>
  <si>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</si>
  <si>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</si>
  <si>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</si>
  <si>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</si>
  <si>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</si>
  <si>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</si>
  <si>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</si>
  <si>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</si>
  <si>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</si>
  <si>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</si>
  <si>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</si>
  <si>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</si>
  <si>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</si>
  <si>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</si>
  <si>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</si>
  <si>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</si>
  <si>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</si>
  <si>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</si>
  <si>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</si>
  <si>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</si>
  <si>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</si>
  <si>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</si>
  <si>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</si>
  <si>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</si>
  <si>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</si>
  <si>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</si>
  <si>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</si>
  <si>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</si>
  <si>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</si>
  <si>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NA</t>
  </si>
  <si>
    <t>T3</t>
  </si>
  <si>
    <t>YA</t>
  </si>
  <si>
    <t>XP 205DR</t>
  </si>
  <si>
    <t>SERBUK</t>
  </si>
  <si>
    <t>RB POW 271124</t>
  </si>
  <si>
    <t>IQC POW BLK 271124</t>
  </si>
  <si>
    <t>IQC POW A 271124</t>
  </si>
  <si>
    <t>IQC POW B 271124</t>
  </si>
  <si>
    <t>ASYIKIN IQBAL</t>
  </si>
  <si>
    <t>IQC POW 271124</t>
  </si>
  <si>
    <t>271124</t>
  </si>
  <si>
    <t>TABLET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</si>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</sst>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0" fillId="0" borderId="1" xfId="0" applyNumberForma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0" y="923328"/>
              <a:chExt cx="207819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50.021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11.851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49.991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50.098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20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50.036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8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7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I17" sqref="I17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85</v>
      </c>
      <c r="C2" s="33"/>
      <c r="D2" s="31">
        <v>11.781000000000001</v>
      </c>
      <c r="E2" s="31">
        <v>61.847999999999999</v>
      </c>
      <c r="F2" s="52">
        <f>E2-D2</f>
        <v>50.067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86</v>
      </c>
      <c r="C3" s="31">
        <v>0.501</v>
      </c>
      <c r="D3" s="31">
        <v>11.859</v>
      </c>
      <c r="E3" s="31">
        <v>61.851999999999997</v>
      </c>
      <c r="F3" s="52">
        <f t="shared" ref="F3:F17" si="0">E3-D3</f>
        <v>49.992999999999995</v>
      </c>
      <c r="G3" s="54"/>
      <c r="H3" s="59" t="str">
        <f>H5</f>
        <v>T3</v>
      </c>
      <c r="I3" s="44"/>
      <c r="J3" s="46" t="str">
        <f>IF(I6=1,"(1)/ 2 / 3 / 4 / NA",IF(I6=2,"1 /(2)/ 3 / 4 / NA",IF(I6=3,"1 / 2 /(3)/ 4 / NA",IF(I6=4,"1 / 2 / 3 /(4)/ NA",IF(I6="NA","1 / 2 / 3 / 4 /(NA)")))))</f>
        <v>(1)/ 2 / 3 / 4 / NA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87</v>
      </c>
      <c r="C4" s="31">
        <v>0.501</v>
      </c>
      <c r="D4" s="31">
        <v>11.84</v>
      </c>
      <c r="E4" s="31">
        <v>61.863999999999997</v>
      </c>
      <c r="F4" s="52">
        <f t="shared" si="0"/>
        <v>50.024000000000001</v>
      </c>
      <c r="G4" s="63" t="s">
        <v>79</v>
      </c>
      <c r="H4" s="23" t="s">
        <v>81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88</v>
      </c>
      <c r="C5" s="31">
        <v>0.504</v>
      </c>
      <c r="D5" s="31">
        <v>11.794</v>
      </c>
      <c r="E5" s="31">
        <v>61.865000000000002</v>
      </c>
      <c r="F5" s="52">
        <f t="shared" si="0"/>
        <v>50.070999999999998</v>
      </c>
      <c r="G5" s="63" t="s">
        <v>79</v>
      </c>
      <c r="H5" s="23" t="s">
        <v>81</v>
      </c>
      <c r="I5" s="44"/>
      <c r="J5" s="46" t="str">
        <f>IF(H5="T1","/ T1",IF(H5="T2","/ T2",IF(H5="T3","/ T3",IF(H5="T4","/ T4",""))))</f>
        <v>/ T3</v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45">
        <v>2024110015</v>
      </c>
      <c r="C6" s="31">
        <v>0.504</v>
      </c>
      <c r="D6" s="31">
        <v>11.858000000000001</v>
      </c>
      <c r="E6" s="31">
        <v>61.878999999999998</v>
      </c>
      <c r="F6" s="52">
        <f t="shared" si="0"/>
        <v>50.021000000000001</v>
      </c>
      <c r="G6" s="55" t="s">
        <v>92</v>
      </c>
      <c r="H6" s="59" t="str">
        <f>H4</f>
        <v>T3</v>
      </c>
      <c r="I6" s="43">
        <v>1</v>
      </c>
      <c r="J6" s="46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59">
        <v>2024110016</v>
      </c>
      <c r="C7" s="31">
        <v>0.504</v>
      </c>
      <c r="D7" s="31">
        <v>11.789</v>
      </c>
      <c r="E7" s="31">
        <v>61.837000000000003</v>
      </c>
      <c r="F7" s="52">
        <f t="shared" si="0"/>
        <v>50.048000000000002</v>
      </c>
      <c r="G7" s="55" t="s">
        <v>93</v>
      </c>
      <c r="H7" s="59" t="str">
        <f>H4</f>
        <v>T3</v>
      </c>
      <c r="I7" s="43">
        <v>2</v>
      </c>
      <c r="J7" s="46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59">
        <v>2024110019</v>
      </c>
      <c r="C8" s="31">
        <v>0.50600000000000001</v>
      </c>
      <c r="D8" s="31">
        <v>11.786</v>
      </c>
      <c r="E8" s="31">
        <v>61.872</v>
      </c>
      <c r="F8" s="52">
        <f t="shared" si="0"/>
        <v>50.085999999999999</v>
      </c>
      <c r="G8" s="55" t="s">
        <v>93</v>
      </c>
      <c r="H8" s="59" t="str">
        <f>H4</f>
        <v>T3</v>
      </c>
      <c r="I8" s="43">
        <v>3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59">
        <v>2024110020</v>
      </c>
      <c r="C9" s="31">
        <v>0.504</v>
      </c>
      <c r="D9" s="31">
        <v>11.788</v>
      </c>
      <c r="E9" s="31">
        <v>61.866</v>
      </c>
      <c r="F9" s="52">
        <f t="shared" si="0"/>
        <v>50.078000000000003</v>
      </c>
      <c r="G9" s="55" t="s">
        <v>84</v>
      </c>
      <c r="H9" s="59" t="str">
        <f>H4</f>
        <v>T3</v>
      </c>
      <c r="I9" s="43" t="s">
        <v>80</v>
      </c>
      <c r="J9" s="46" t="str">
        <f t="shared" si="1"/>
        <v>1 / 2 / 3 / 4 /(NA)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59">
        <v>2024110021</v>
      </c>
      <c r="C10" s="31">
        <v>0.502</v>
      </c>
      <c r="D10" s="31">
        <v>11.794</v>
      </c>
      <c r="E10" s="31">
        <v>61.83</v>
      </c>
      <c r="F10" s="52">
        <f t="shared" si="0"/>
        <v>50.036000000000001</v>
      </c>
      <c r="G10" s="55" t="s">
        <v>84</v>
      </c>
      <c r="H10" s="59" t="str">
        <f>H4</f>
        <v>T3</v>
      </c>
      <c r="I10" s="43" t="s">
        <v>80</v>
      </c>
      <c r="J10" s="46" t="str">
        <f t="shared" si="1"/>
        <v>1 / 2 / 3 / 4 /(NA)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59">
        <v>2024110022</v>
      </c>
      <c r="C11" s="31">
        <v>0.504</v>
      </c>
      <c r="D11" s="31">
        <v>11.798</v>
      </c>
      <c r="E11" s="31">
        <v>61.863</v>
      </c>
      <c r="F11" s="52">
        <f t="shared" si="0"/>
        <v>50.064999999999998</v>
      </c>
      <c r="G11" s="55" t="s">
        <v>84</v>
      </c>
      <c r="H11" s="59" t="str">
        <f>H4</f>
        <v>T3</v>
      </c>
      <c r="I11" s="43" t="s">
        <v>80</v>
      </c>
      <c r="J11" s="46" t="str">
        <f t="shared" si="1"/>
        <v>1 / 2 / 3 / 4 /(NA)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59">
        <v>2024110026</v>
      </c>
      <c r="C12" s="31">
        <v>0.503</v>
      </c>
      <c r="D12" s="31">
        <v>11.8</v>
      </c>
      <c r="E12" s="31">
        <v>61.854999999999997</v>
      </c>
      <c r="F12" s="52">
        <f t="shared" si="0"/>
        <v>50.054999999999993</v>
      </c>
      <c r="G12" s="55" t="s">
        <v>93</v>
      </c>
      <c r="H12" s="59" t="str">
        <f>H5</f>
        <v>T3</v>
      </c>
      <c r="I12" s="43">
        <v>1</v>
      </c>
      <c r="J12" s="46" t="str">
        <f t="shared" si="1"/>
        <v>(1)/ 2 / 3 / 4 / NA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59">
        <v>2024110081</v>
      </c>
      <c r="C13" s="31">
        <v>0.505</v>
      </c>
      <c r="D13" s="31">
        <v>11.829000000000001</v>
      </c>
      <c r="E13" s="31">
        <v>61.866</v>
      </c>
      <c r="F13" s="52">
        <f t="shared" si="0"/>
        <v>50.036999999999999</v>
      </c>
      <c r="G13" s="55" t="s">
        <v>92</v>
      </c>
      <c r="H13" s="59" t="str">
        <f>H5</f>
        <v>T3</v>
      </c>
      <c r="I13" s="43">
        <v>2</v>
      </c>
      <c r="J13" s="46" t="str">
        <f t="shared" si="1"/>
        <v>1 /(2)/ 3 / 4 / NA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59">
        <v>2024110082</v>
      </c>
      <c r="C14" s="31">
        <v>0.50800000000000001</v>
      </c>
      <c r="D14" s="31">
        <v>11.85</v>
      </c>
      <c r="E14" s="31">
        <v>61.85</v>
      </c>
      <c r="F14" s="52">
        <f t="shared" si="0"/>
        <v>50</v>
      </c>
      <c r="G14" s="55" t="s">
        <v>92</v>
      </c>
      <c r="H14" s="59" t="str">
        <f>H5</f>
        <v>T3</v>
      </c>
      <c r="I14" s="43">
        <v>3</v>
      </c>
      <c r="J14" s="46" t="str">
        <f t="shared" si="1"/>
        <v>1 / 2 /(3)/ 4 / NA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59">
        <v>2024110083</v>
      </c>
      <c r="C15" s="31">
        <v>0.50900000000000001</v>
      </c>
      <c r="D15" s="31">
        <v>11.851000000000001</v>
      </c>
      <c r="E15" s="31">
        <v>61.866999999999997</v>
      </c>
      <c r="F15" s="52">
        <f t="shared" si="0"/>
        <v>50.015999999999998</v>
      </c>
      <c r="G15" s="55" t="s">
        <v>92</v>
      </c>
      <c r="H15" s="59" t="str">
        <f>H5</f>
        <v>T3</v>
      </c>
      <c r="I15" s="43">
        <v>1</v>
      </c>
      <c r="J15" s="46" t="str">
        <f t="shared" si="1"/>
        <v>(1)/ 2 / 3 / 4 / NA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59">
        <v>2024110084</v>
      </c>
      <c r="C16" s="31">
        <v>0.501</v>
      </c>
      <c r="D16" s="31">
        <v>11.835000000000001</v>
      </c>
      <c r="E16" s="31">
        <v>61.826000000000001</v>
      </c>
      <c r="F16" s="52">
        <f t="shared" si="0"/>
        <v>49.991</v>
      </c>
      <c r="G16" s="55" t="s">
        <v>92</v>
      </c>
      <c r="H16" s="59" t="str">
        <f>H5</f>
        <v>T3</v>
      </c>
      <c r="I16" s="43">
        <v>2</v>
      </c>
      <c r="J16" s="46" t="str">
        <f t="shared" si="1"/>
        <v>1 /(2)/ 3 / 4 / NA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59">
        <v>2024110085</v>
      </c>
      <c r="C17" s="31">
        <v>0.503</v>
      </c>
      <c r="D17" s="31">
        <v>11.778</v>
      </c>
      <c r="E17" s="31">
        <v>61.875999999999998</v>
      </c>
      <c r="F17" s="52">
        <f t="shared" si="0"/>
        <v>50.097999999999999</v>
      </c>
      <c r="G17" s="55" t="s">
        <v>92</v>
      </c>
      <c r="H17" s="59" t="str">
        <f>H5</f>
        <v>T3</v>
      </c>
      <c r="I17" s="43">
        <v>3</v>
      </c>
      <c r="J17" s="46" t="str">
        <f t="shared" si="1"/>
        <v>1 / 2 /(3)/ 4 / NA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89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45623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30" t="s">
        <v>90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91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82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82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82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83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:B17">
    <cfRule type="expression" dxfId="12" priority="2">
      <formula>LEN(B2)=0</formula>
    </cfRule>
  </conditionalFormatting>
  <conditionalFormatting sqref="B19:B22">
    <cfRule type="expression" dxfId="11" priority="47">
      <formula>LEN(B19)=0</formula>
    </cfRule>
  </conditionalFormatting>
  <conditionalFormatting sqref="B23:B25 F23:F25">
    <cfRule type="cellIs" dxfId="10" priority="38" operator="equal">
      <formula>"TIDAK"</formula>
    </cfRule>
    <cfRule type="cellIs" dxfId="9" priority="39" operator="equal">
      <formula>"ya"</formula>
    </cfRule>
    <cfRule type="cellIs" dxfId="8" priority="40" operator="equal">
      <formula>"Sila Pilih"</formula>
    </cfRule>
  </conditionalFormatting>
  <conditionalFormatting sqref="B29">
    <cfRule type="cellIs" dxfId="7" priority="49" operator="equal">
      <formula>"Sila Pilih"</formula>
    </cfRule>
  </conditionalFormatting>
  <conditionalFormatting sqref="D2:E2 C3:E17">
    <cfRule type="expression" dxfId="6" priority="1">
      <formula>LEN(C2)=0</formula>
    </cfRule>
  </conditionalFormatting>
  <conditionalFormatting sqref="F2:F17">
    <cfRule type="cellIs" dxfId="5" priority="17" operator="equal">
      <formula>0</formula>
    </cfRule>
  </conditionalFormatting>
  <conditionalFormatting sqref="F5">
    <cfRule type="cellIs" priority="21" operator="equal">
      <formula>0</formula>
    </cfRule>
  </conditionalFormatting>
  <conditionalFormatting sqref="G6:G17">
    <cfRule type="cellIs" dxfId="4" priority="3" operator="equal">
      <formula>"Sila Pilih"</formula>
    </cfRule>
  </conditionalFormatting>
  <conditionalFormatting sqref="H2:H3">
    <cfRule type="expression" dxfId="3" priority="8">
      <formula>LEN(H2)=0</formula>
    </cfRule>
  </conditionalFormatting>
  <conditionalFormatting sqref="H2:H17">
    <cfRule type="cellIs" dxfId="2" priority="6" operator="equal">
      <formula>"Sila Pilih"</formula>
    </cfRule>
  </conditionalFormatting>
  <conditionalFormatting sqref="H6:H17">
    <cfRule type="expression" dxfId="1" priority="14">
      <formula>LEN(H6)=0</formula>
    </cfRule>
  </conditionalFormatting>
  <conditionalFormatting sqref="I6:I17">
    <cfRule type="cellIs" dxfId="0" priority="23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FormTitan!B14</f>
        <v>2024110082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FormTitan!G14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FormTitan!J14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FormTitan!B15</f>
        <v>2024110083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FormTitan!G15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FormTitan!J15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FormTitan!B16</f>
        <v>2024110084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FormTitan!G16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FormTitan!J16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G13" sqref="G13:H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FormTitan!B17</f>
        <v>2024110085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FormTitan!G17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FormTitan!J17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0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FormTitan!B6</f>
        <v>2024110015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FormTitan!G6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FormTitan!J6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FormTitan!B7</f>
        <v>2024110016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FormTitan!G7</f>
        <v>KAPSUL KERAS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FormTitan!J7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FormTitan!B8</f>
        <v>2024110019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FormTitan!G8</f>
        <v>KAPSUL KERAS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FormTitan!J8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FormTitan!B9</f>
        <v>2024110020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FormTitan!G9</f>
        <v>SERBUK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FormTitan!J9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FormTitan!B10</f>
        <v>2024110021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FormTitan!G10</f>
        <v>SERBUK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FormTitan!J10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4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FormTitan!B11</f>
        <v>2024110022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FormTitan!G11</f>
        <v>SERBUK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FormTitan!J11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FormTitan!B12</f>
        <v>2024110026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FormTitan!G12</f>
        <v>KAPSUL KERAS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FormTitan!J12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42</v>
      </c>
      <c r="B2" s="72"/>
      <c r="C2" s="73"/>
      <c r="D2" s="74">
        <f>FormTitan!B13</f>
        <v>2024110081</v>
      </c>
      <c r="E2" s="74"/>
      <c r="F2" s="74"/>
      <c r="G2" s="74"/>
      <c r="H2" s="75"/>
    </row>
    <row r="3" spans="1:8" ht="24" customHeight="1" x14ac:dyDescent="0.2">
      <c r="A3" s="76" t="s">
        <v>43</v>
      </c>
      <c r="B3" s="77"/>
      <c r="C3" s="78"/>
      <c r="D3" s="79" t="str">
        <f>FormTitan!G13</f>
        <v>TABLET</v>
      </c>
      <c r="E3" s="80"/>
      <c r="F3" s="80"/>
      <c r="G3" s="80"/>
      <c r="H3" s="81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4" t="s">
        <v>21</v>
      </c>
      <c r="B5" s="7"/>
      <c r="C5" s="7"/>
      <c r="D5" s="7"/>
      <c r="E5" s="82" t="str">
        <f>FormTitan!B21</f>
        <v>IQC POW 271124</v>
      </c>
      <c r="F5" s="82"/>
      <c r="G5" s="83" t="s">
        <v>40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8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8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tr">
        <f>E5</f>
        <v>IQC POW 271124</v>
      </c>
      <c r="D8" s="98"/>
      <c r="E8" s="99"/>
      <c r="F8" s="18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8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5" t="s">
        <v>3</v>
      </c>
      <c r="G11" s="88" t="s">
        <v>18</v>
      </c>
      <c r="H11" s="89"/>
    </row>
    <row r="12" spans="1:8" ht="21.75" customHeight="1" x14ac:dyDescent="0.2">
      <c r="A12" s="6" t="s">
        <v>10</v>
      </c>
      <c r="B12" s="110">
        <v>2.5</v>
      </c>
      <c r="C12" s="111"/>
      <c r="D12" s="111"/>
      <c r="E12" s="112"/>
      <c r="F12" s="65">
        <f>IF(ISNUMBER(SEARCH("IQC",$D$2)),"NA",($B12/F$8))</f>
        <v>4.9900199600798407</v>
      </c>
      <c r="G12" s="113">
        <f>IF(ISNUMBER(SEARCH("IQC",$D$2)),"NA",($B12/F$9))</f>
        <v>4.9603174603174605</v>
      </c>
      <c r="H12" s="114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5">
        <v>0.25</v>
      </c>
      <c r="C13" s="116"/>
      <c r="D13" s="116"/>
      <c r="E13" s="117"/>
      <c r="F13" s="65">
        <f t="shared" ref="F13:F15" si="1">IF(ISNUMBER(SEARCH("IQC",$D$2)),"NA",(B13/F$8))</f>
        <v>0.49900199600798401</v>
      </c>
      <c r="G13" s="113">
        <f t="shared" ref="G13:G15" si="2">IF(ISNUMBER(SEARCH("IQC",$D$2)),"NA",($B13/F$9))</f>
        <v>0.49603174603174605</v>
      </c>
      <c r="H13" s="114" t="e">
        <f t="shared" si="0"/>
        <v>#DIV/0!</v>
      </c>
    </row>
    <row r="14" spans="1:8" ht="21.95" customHeight="1" x14ac:dyDescent="0.2">
      <c r="A14" s="6" t="s">
        <v>12</v>
      </c>
      <c r="B14" s="118">
        <v>5</v>
      </c>
      <c r="C14" s="119"/>
      <c r="D14" s="119"/>
      <c r="E14" s="120"/>
      <c r="F14" s="65">
        <f t="shared" si="1"/>
        <v>9.9800399201596814</v>
      </c>
      <c r="G14" s="113">
        <f t="shared" si="2"/>
        <v>9.9206349206349209</v>
      </c>
      <c r="H14" s="114" t="e">
        <f t="shared" si="0"/>
        <v>#DIV/0!</v>
      </c>
    </row>
    <row r="15" spans="1:8" ht="21.95" customHeight="1" x14ac:dyDescent="0.2">
      <c r="A15" s="6" t="s">
        <v>13</v>
      </c>
      <c r="B15" s="115">
        <v>0.15</v>
      </c>
      <c r="C15" s="116"/>
      <c r="D15" s="116"/>
      <c r="E15" s="117"/>
      <c r="F15" s="65">
        <f t="shared" si="1"/>
        <v>0.29940119760479039</v>
      </c>
      <c r="G15" s="113">
        <f t="shared" si="2"/>
        <v>0.29761904761904762</v>
      </c>
      <c r="H15" s="114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7" t="s">
        <v>74</v>
      </c>
      <c r="H17" s="15" t="str">
        <f>FormTitan!J13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5"/>
      <c r="H18" s="16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73</v>
      </c>
      <c r="F19" s="127"/>
      <c r="G19" s="25"/>
      <c r="H19" s="16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5"/>
      <c r="H20" s="16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5"/>
      <c r="H21" s="16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3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4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IQBAL</v>
      </c>
      <c r="B29" s="148"/>
      <c r="C29" s="148"/>
      <c r="D29" s="149">
        <f>FormTitan!B20</f>
        <v>45623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2024-11-19T02:40:31Z</cp:lastPrinted>
  <dcterms:created xsi:type="dcterms:W3CDTF">2024-04-02T02:54:16Z</dcterms:created>
  <dcterms:modified xsi:type="dcterms:W3CDTF">2024-11-29T03:42:40Z</dcterms:modified>
</cp:coreProperties>
</file>