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UPM Verifikasi\Mikropipet\"/>
    </mc:Choice>
  </mc:AlternateContent>
  <xr:revisionPtr revIDLastSave="0" documentId="13_ncr:1_{6994CE13-46A6-45E1-A750-B63BFC9A81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" i="1" l="1"/>
  <c r="C10" i="1" s="1"/>
  <c r="E70" i="1" s="1"/>
  <c r="D23" i="4"/>
  <c r="C77" i="2"/>
  <c r="C76" i="2"/>
  <c r="C71" i="2"/>
  <c r="F70" i="2"/>
  <c r="E70" i="2"/>
  <c r="E69" i="2"/>
  <c r="F69" i="2" s="1"/>
  <c r="F68" i="2"/>
  <c r="E68" i="2"/>
  <c r="E67" i="2"/>
  <c r="F67" i="2" s="1"/>
  <c r="F66" i="2"/>
  <c r="E66" i="2"/>
  <c r="E65" i="2"/>
  <c r="F65" i="2" s="1"/>
  <c r="F64" i="2"/>
  <c r="E64" i="2"/>
  <c r="E63" i="2"/>
  <c r="F63" i="2" s="1"/>
  <c r="F62" i="2"/>
  <c r="E62" i="2"/>
  <c r="E61" i="2"/>
  <c r="E71" i="2" s="1"/>
  <c r="C52" i="2"/>
  <c r="C54" i="2" s="1"/>
  <c r="C57" i="2" s="1"/>
  <c r="C51" i="2"/>
  <c r="C53" i="2" s="1"/>
  <c r="E48" i="2"/>
  <c r="C48" i="2"/>
  <c r="E47" i="2"/>
  <c r="E46" i="2"/>
  <c r="E45" i="2"/>
  <c r="E44" i="2"/>
  <c r="E43" i="2"/>
  <c r="E42" i="2"/>
  <c r="E41" i="2"/>
  <c r="E40" i="2"/>
  <c r="E39" i="2"/>
  <c r="E38" i="2"/>
  <c r="C29" i="2"/>
  <c r="C24" i="2"/>
  <c r="E23" i="2"/>
  <c r="E22" i="2"/>
  <c r="E21" i="2"/>
  <c r="E20" i="2"/>
  <c r="E19" i="2"/>
  <c r="E18" i="2"/>
  <c r="E17" i="2"/>
  <c r="E16" i="2"/>
  <c r="E15" i="2"/>
  <c r="E14" i="2"/>
  <c r="E24" i="2" s="1"/>
  <c r="C28" i="2" s="1"/>
  <c r="C30" i="2" s="1"/>
  <c r="C10" i="2"/>
  <c r="C48" i="1"/>
  <c r="C24" i="1"/>
  <c r="E14" i="1" l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C31" i="2"/>
  <c r="C34" i="2" s="1"/>
  <c r="F61" i="2"/>
  <c r="E48" i="1" l="1"/>
  <c r="C51" i="1" s="1"/>
  <c r="C53" i="1" s="1"/>
  <c r="C52" i="1"/>
  <c r="C54" i="1" s="1"/>
  <c r="C75" i="1"/>
  <c r="E71" i="1"/>
  <c r="C74" i="1" s="1"/>
  <c r="C76" i="1" s="1"/>
  <c r="E24" i="1"/>
  <c r="C28" i="1" s="1"/>
  <c r="C30" i="1" s="1"/>
  <c r="C29" i="1"/>
  <c r="C80" i="2"/>
  <c r="F71" i="2"/>
  <c r="C79" i="2" s="1"/>
  <c r="C81" i="2" s="1"/>
  <c r="C57" i="1" l="1"/>
  <c r="C31" i="1"/>
  <c r="C34" i="1" s="1"/>
  <c r="C77" i="1"/>
  <c r="C80" i="1" s="1"/>
  <c r="C82" i="2"/>
  <c r="C85" i="2" s="1"/>
</calcChain>
</file>

<file path=xl/sharedStrings.xml><?xml version="1.0" encoding="utf-8"?>
<sst xmlns="http://schemas.openxmlformats.org/spreadsheetml/2006/main" count="220" uniqueCount="77">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</sst>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UPM%20Verifikasi\UPM%20Temperature%20Correction%20Worksheet.xlsx" TargetMode="External"/><Relationship Id="rId1" Type="http://schemas.openxmlformats.org/officeDocument/2006/relationships/externalLinkPath" Target="/Users/Gunasama/Desktop/UPM%20Verifikasi/UPM%20Temperature%20Correction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81248258"/>
      <sheetName val="111668831"/>
    </sheetNames>
    <sheetDataSet>
      <sheetData sheetId="0">
        <row r="28">
          <cell r="C28">
            <v>21.507750000000001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4" workbookViewId="0">
      <selection activeCell="C21" sqref="C21:D21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6" t="s">
        <v>1</v>
      </c>
      <c r="D1" s="59"/>
      <c r="E1" s="69"/>
      <c r="F1" s="49"/>
      <c r="G1" s="3"/>
      <c r="H1" s="3"/>
      <c r="I1" s="3"/>
      <c r="J1" s="3"/>
      <c r="K1" s="3"/>
      <c r="L1" s="70"/>
      <c r="M1" s="5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6" t="s">
        <v>2</v>
      </c>
      <c r="D2" s="59"/>
      <c r="E2" s="69"/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6" t="s">
        <v>3</v>
      </c>
      <c r="D3" s="59"/>
      <c r="E3" s="67"/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8" t="s">
        <v>5</v>
      </c>
      <c r="D4" s="59"/>
      <c r="E4" s="59"/>
      <c r="F4" s="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8" t="s">
        <v>7</v>
      </c>
      <c r="D5" s="59"/>
      <c r="E5" s="62">
        <v>21.6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0" t="s">
        <v>8</v>
      </c>
      <c r="D6" s="61"/>
      <c r="E6" s="62">
        <v>62.9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63">
        <f>'[1]181248258'!$C$28</f>
        <v>21.507750000000001</v>
      </c>
      <c r="D7" s="64"/>
      <c r="E7" s="64"/>
      <c r="F7" s="6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/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/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7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1.0032000000000001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8"/>
      <c r="B11" s="59"/>
      <c r="C11" s="59"/>
      <c r="D11" s="59"/>
      <c r="E11" s="59"/>
      <c r="F11" s="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8">
        <v>100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>
        <v>100</v>
      </c>
      <c r="D14" s="49"/>
      <c r="E14" s="15">
        <f>C14*C10</f>
        <v>100.32000000000001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>
        <v>100.51</v>
      </c>
      <c r="D15" s="49"/>
      <c r="E15" s="15">
        <f>C15*C10</f>
        <v>100.83163200000001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>
        <v>100.2</v>
      </c>
      <c r="D16" s="49"/>
      <c r="E16" s="15">
        <f>C16*C10</f>
        <v>100.52064000000001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>
        <v>100</v>
      </c>
      <c r="D17" s="49"/>
      <c r="E17" s="15">
        <f>C17*C10</f>
        <v>100.32000000000001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>
        <v>100</v>
      </c>
      <c r="D18" s="49"/>
      <c r="E18" s="15">
        <f>C18*C10</f>
        <v>100.32000000000001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>
        <v>100.7</v>
      </c>
      <c r="D19" s="49"/>
      <c r="E19" s="15">
        <f>C19*C10</f>
        <v>101.02224000000001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>
        <v>100</v>
      </c>
      <c r="D20" s="49"/>
      <c r="E20" s="15">
        <f>C20*C10</f>
        <v>100.32000000000001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>
        <v>100.58</v>
      </c>
      <c r="D21" s="49"/>
      <c r="E21" s="15">
        <f>C21*C10</f>
        <v>100.90185600000001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>
        <v>100.2</v>
      </c>
      <c r="D22" s="49"/>
      <c r="E22" s="15">
        <f>C22*C10</f>
        <v>100.52064000000001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>
        <v>100.01</v>
      </c>
      <c r="D23" s="49"/>
      <c r="E23" s="15">
        <f>C23*C10</f>
        <v>100.33003200000002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>
        <f>AVERAGE(C14:D23)</f>
        <v>100.22</v>
      </c>
      <c r="D24" s="49"/>
      <c r="E24" s="15">
        <f>AVERAGE(E14:E23)</f>
        <v>100.54070400000001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>
        <f>E24</f>
        <v>100.54070400000001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>
        <f>STDEV(E14:E23)</f>
        <v>0.27627997671927002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>
        <f>ABS((100*(C28-E12)/E12))</f>
        <v>0.54070400000000518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>
        <f>ABS((100*C29/C28))</f>
        <v>0.27479415373824118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21">
        <v>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2509</v>
      </c>
      <c r="D38" s="49"/>
      <c r="E38" s="24">
        <f>C38*C10</f>
        <v>2517.0288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2504</v>
      </c>
      <c r="D39" s="49"/>
      <c r="E39" s="24">
        <f>C39*C10</f>
        <v>2512.0128000000004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2501</v>
      </c>
      <c r="D40" s="49"/>
      <c r="E40" s="24">
        <f>C40*C10</f>
        <v>2509.0032000000001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2499</v>
      </c>
      <c r="D41" s="49"/>
      <c r="E41" s="24">
        <f>C41*C10</f>
        <v>2506.9968000000003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2505</v>
      </c>
      <c r="D42" s="49"/>
      <c r="E42" s="24">
        <f>C42*C10</f>
        <v>2513.0160000000001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2500</v>
      </c>
      <c r="D43" s="49"/>
      <c r="E43" s="24">
        <f>C43*C10</f>
        <v>2508.0000000000005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2504</v>
      </c>
      <c r="D44" s="49"/>
      <c r="E44" s="24">
        <f>C44*C10</f>
        <v>2512.0128000000004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2499</v>
      </c>
      <c r="D45" s="49"/>
      <c r="E45" s="26">
        <f>C45*C10</f>
        <v>2506.9968000000003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2505</v>
      </c>
      <c r="D46" s="49"/>
      <c r="E46" s="24">
        <f>C46*C10</f>
        <v>2513.0160000000001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2505</v>
      </c>
      <c r="D47" s="49"/>
      <c r="E47" s="24">
        <f>C47*C10</f>
        <v>2513.0160000000001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4">
        <f>AVERAGE(C38:D47)</f>
        <v>2503.1</v>
      </c>
      <c r="D48" s="49"/>
      <c r="E48" s="26">
        <f>AVERAGE(E38:E47)</f>
        <v>2511.1099199999999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8"/>
      <c r="B49" s="59"/>
      <c r="C49" s="59"/>
      <c r="D49" s="59"/>
      <c r="E49" s="59"/>
      <c r="F49" s="5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>
        <f>E48</f>
        <v>2511.1099199999999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>
        <f>STDEV(E38:E47)</f>
        <v>3.2576121414311019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>
        <f>ABS((100*(C51-E36)/E36))</f>
        <v>402.22198400000002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5">
        <f>ABS((100*C52/C51))</f>
        <v>0.12972797867132405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str">
        <f>IF(AND(C54&lt;=C56,C53&lt;=C55),"PASS","FAIL")</f>
        <v>FAIL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79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506</v>
      </c>
      <c r="D61" s="49"/>
      <c r="E61" s="24">
        <f>C61*C10</f>
        <v>507.61920000000003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507</v>
      </c>
      <c r="D62" s="49"/>
      <c r="E62" s="24">
        <f>C62*C10</f>
        <v>508.62240000000003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510</v>
      </c>
      <c r="D63" s="49"/>
      <c r="E63" s="24">
        <f>C63*C10</f>
        <v>511.63200000000006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509</v>
      </c>
      <c r="D64" s="49"/>
      <c r="E64" s="24">
        <f>C64*C10</f>
        <v>510.62880000000007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512</v>
      </c>
      <c r="D65" s="49"/>
      <c r="E65" s="24">
        <f>C65*C10</f>
        <v>513.63840000000005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507</v>
      </c>
      <c r="D66" s="49"/>
      <c r="E66" s="24">
        <f>C66*C10</f>
        <v>508.62240000000003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503</v>
      </c>
      <c r="D67" s="49"/>
      <c r="E67" s="24">
        <f>C67*C10</f>
        <v>504.60960000000006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509</v>
      </c>
      <c r="D68" s="49"/>
      <c r="E68" s="24">
        <f>C68*C10</f>
        <v>510.62880000000007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507</v>
      </c>
      <c r="D69" s="49"/>
      <c r="E69" s="24">
        <f>C69*C10</f>
        <v>508.62240000000003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504</v>
      </c>
      <c r="D70" s="49"/>
      <c r="E70" s="24">
        <f>C70*C10</f>
        <v>505.61280000000005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4">
        <v>507</v>
      </c>
      <c r="D71" s="49"/>
      <c r="E71" s="24">
        <f>AVERAGE(E61:E70)</f>
        <v>509.02368000000007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4">
        <f>E71</f>
        <v>509.02368000000007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4">
        <f>STDEV(E61:E70)</f>
        <v>2.7248983658111032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5">
        <f>ABS((100*(C74-E59)/E59))</f>
        <v>1.8047360000000139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5">
        <f>ABS((100*C75/C74))</f>
        <v>0.53531858592729964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2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83" t="s">
        <v>44</v>
      </c>
      <c r="C82" s="77" t="s">
        <v>45</v>
      </c>
      <c r="D82" s="78"/>
      <c r="E82" s="78"/>
      <c r="F82" s="7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81"/>
      <c r="C83" s="59"/>
      <c r="D83" s="59"/>
      <c r="E83" s="59"/>
      <c r="F83" s="7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82"/>
      <c r="C84" s="61"/>
      <c r="D84" s="61"/>
      <c r="E84" s="61"/>
      <c r="F84" s="7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2" t="s">
        <v>46</v>
      </c>
      <c r="B86" s="53"/>
      <c r="C86" s="49"/>
      <c r="D86" s="14" t="s">
        <v>47</v>
      </c>
      <c r="E86" s="79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71" t="s">
        <v>49</v>
      </c>
      <c r="B87" s="78"/>
      <c r="C87" s="72"/>
      <c r="D87" s="80" t="s">
        <v>50</v>
      </c>
      <c r="E87" s="71" t="s">
        <v>51</v>
      </c>
      <c r="F87" s="7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73"/>
      <c r="B88" s="59"/>
      <c r="C88" s="74"/>
      <c r="D88" s="81"/>
      <c r="E88" s="73"/>
      <c r="F88" s="7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73"/>
      <c r="B89" s="59"/>
      <c r="C89" s="74"/>
      <c r="D89" s="81"/>
      <c r="E89" s="73"/>
      <c r="F89" s="7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73"/>
      <c r="B90" s="59"/>
      <c r="C90" s="74"/>
      <c r="D90" s="81"/>
      <c r="E90" s="73"/>
      <c r="F90" s="7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73"/>
      <c r="B91" s="59"/>
      <c r="C91" s="74"/>
      <c r="D91" s="81"/>
      <c r="E91" s="73"/>
      <c r="F91" s="7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73"/>
      <c r="B92" s="59"/>
      <c r="C92" s="74"/>
      <c r="D92" s="81"/>
      <c r="E92" s="73"/>
      <c r="F92" s="7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73"/>
      <c r="B93" s="59"/>
      <c r="C93" s="74"/>
      <c r="D93" s="81"/>
      <c r="E93" s="73"/>
      <c r="F93" s="7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73"/>
      <c r="B94" s="59"/>
      <c r="C94" s="74"/>
      <c r="D94" s="81"/>
      <c r="E94" s="73"/>
      <c r="F94" s="7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75"/>
      <c r="B95" s="61"/>
      <c r="C95" s="76"/>
      <c r="D95" s="82"/>
      <c r="E95" s="75"/>
      <c r="F95" s="7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/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66" t="s">
        <v>1</v>
      </c>
      <c r="D1" s="59"/>
      <c r="E1" s="69"/>
      <c r="F1" s="49"/>
      <c r="G1" s="3"/>
      <c r="H1" s="3"/>
      <c r="I1" s="3"/>
      <c r="J1" s="3"/>
      <c r="K1" s="3"/>
      <c r="L1" s="70"/>
      <c r="M1" s="5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66" t="s">
        <v>2</v>
      </c>
      <c r="D2" s="59"/>
      <c r="E2" s="69"/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66" t="s">
        <v>3</v>
      </c>
      <c r="D3" s="59"/>
      <c r="E3" s="86"/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68" t="s">
        <v>5</v>
      </c>
      <c r="D4" s="59"/>
      <c r="E4" s="59"/>
      <c r="F4" s="5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68" t="s">
        <v>52</v>
      </c>
      <c r="D5" s="59"/>
      <c r="E5" s="62"/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60" t="s">
        <v>8</v>
      </c>
      <c r="D6" s="61"/>
      <c r="E6" s="62"/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1"/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1"/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1"/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57" t="str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/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8"/>
      <c r="B11" s="59"/>
      <c r="C11" s="59"/>
      <c r="D11" s="59"/>
      <c r="E11" s="59"/>
      <c r="F11" s="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2" t="s">
        <v>14</v>
      </c>
      <c r="C12" s="53"/>
      <c r="D12" s="49"/>
      <c r="E12" s="31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56"/>
      <c r="D14" s="49"/>
      <c r="E14" s="15" t="e">
        <f>C14*C10</f>
        <v>#VALUE!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56"/>
      <c r="D15" s="49"/>
      <c r="E15" s="15" t="e">
        <f>C15*C10</f>
        <v>#VALUE!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56"/>
      <c r="D16" s="49"/>
      <c r="E16" s="15" t="e">
        <f>C16*C10</f>
        <v>#VALUE!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56"/>
      <c r="D17" s="49"/>
      <c r="E17" s="15" t="e">
        <f>C17*C10</f>
        <v>#VALUE!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56"/>
      <c r="D18" s="49"/>
      <c r="E18" s="15" t="e">
        <f>C18*C10</f>
        <v>#VALUE!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56"/>
      <c r="D19" s="49"/>
      <c r="E19" s="15" t="e">
        <f>C19*C10</f>
        <v>#VALUE!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56"/>
      <c r="D20" s="49"/>
      <c r="E20" s="15" t="e">
        <f>C20*C10</f>
        <v>#VALUE!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56"/>
      <c r="D21" s="49"/>
      <c r="E21" s="15" t="e">
        <f>C21*C10</f>
        <v>#VALUE!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56"/>
      <c r="D22" s="49"/>
      <c r="E22" s="15" t="e">
        <f>C22*C10</f>
        <v>#VALUE!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56"/>
      <c r="D23" s="49"/>
      <c r="E23" s="15" t="e">
        <f>C23*C10</f>
        <v>#VALUE!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4" t="e">
        <f>AVERAGE(C14:D23)</f>
        <v>#DIV/0!</v>
      </c>
      <c r="D24" s="49"/>
      <c r="E24" s="15" t="e">
        <f>AVERAGE(E14:E23)</f>
        <v>#VALUE!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4" t="e">
        <f>E24</f>
        <v>#VALUE!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4" t="e">
        <f>STDEV(E14:E23)</f>
        <v>#VALUE!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5" t="e">
        <f>ABS((100*(C28-E12)/E12))</f>
        <v>#VALUE!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5" t="e">
        <f>ABS((100*C29/C28))</f>
        <v>#VALUE!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0"/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1"/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2" t="e">
        <f>IF(AND(C31&lt;=C33,C30&lt;=C32),"PASS","FAIL")</f>
        <v>#VALUE!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2" t="s">
        <v>14</v>
      </c>
      <c r="C36" s="53"/>
      <c r="D36" s="49"/>
      <c r="E36" s="3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/>
      <c r="D38" s="49"/>
      <c r="E38" s="24" t="e">
        <f>C38*C10</f>
        <v>#VALUE!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/>
      <c r="D39" s="49"/>
      <c r="E39" s="24" t="e">
        <f>C39*C10</f>
        <v>#VALUE!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/>
      <c r="D40" s="49"/>
      <c r="E40" s="24" t="e">
        <f>C40*C10</f>
        <v>#VALUE!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/>
      <c r="D41" s="49"/>
      <c r="E41" s="24" t="e">
        <f>C41*C10</f>
        <v>#VALUE!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/>
      <c r="D42" s="49"/>
      <c r="E42" s="24" t="e">
        <f>C42*C10</f>
        <v>#VALUE!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/>
      <c r="D43" s="49"/>
      <c r="E43" s="24" t="e">
        <f>C43*C10</f>
        <v>#VALUE!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/>
      <c r="D44" s="49"/>
      <c r="E44" s="24" t="e">
        <f>C44*C10</f>
        <v>#VALUE!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/>
      <c r="D45" s="49"/>
      <c r="E45" s="26" t="e">
        <f>C45*C10</f>
        <v>#VALUE!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/>
      <c r="D46" s="49"/>
      <c r="E46" s="24" t="e">
        <f>C46*C10</f>
        <v>#VALUE!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/>
      <c r="D47" s="49"/>
      <c r="E47" s="24" t="e">
        <f>C47*C10</f>
        <v>#VALUE!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84" t="e">
        <f>AVERAGE(C38:D47)</f>
        <v>#DIV/0!</v>
      </c>
      <c r="D48" s="49"/>
      <c r="E48" s="26" t="e">
        <f>AVERAGE(E38:E47)</f>
        <v>#VALUE!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8"/>
      <c r="B49" s="59"/>
      <c r="C49" s="59"/>
      <c r="D49" s="59"/>
      <c r="E49" s="59"/>
      <c r="F49" s="5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4" t="e">
        <f>E48</f>
        <v>#VALUE!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2" t="e">
        <f>STDEV(E38:E47)</f>
        <v>#VALUE!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5" t="e">
        <f>ABS((100*(C51-E36)/E36))</f>
        <v>#VALUE!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85" t="e">
        <f>ABS((100*C52/C51))</f>
        <v>#VALUE!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0"/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1"/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2" t="e">
        <f>IF(AND(C54&lt;=C56,C53&lt;=C55),"PASS","FAIL")</f>
        <v>#VALUE!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79" t="s">
        <v>42</v>
      </c>
      <c r="C59" s="53"/>
      <c r="D59" s="49"/>
      <c r="E59" s="88"/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/>
      <c r="D61" s="49"/>
      <c r="E61" s="23" t="e">
        <f>C61*C10</f>
        <v>#VALUE!</v>
      </c>
      <c r="F61" s="33" t="e">
        <f>E61+C77</f>
        <v>#VALUE!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/>
      <c r="D62" s="49"/>
      <c r="E62" s="23" t="e">
        <f>C62*C10</f>
        <v>#VALUE!</v>
      </c>
      <c r="F62" s="33" t="e">
        <f>E62+C77</f>
        <v>#VALUE!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/>
      <c r="D63" s="49"/>
      <c r="E63" s="23" t="e">
        <f>C63*C10</f>
        <v>#VALUE!</v>
      </c>
      <c r="F63" s="33" t="e">
        <f>E63+C77</f>
        <v>#VALUE!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/>
      <c r="D64" s="49"/>
      <c r="E64" s="23" t="e">
        <f>C64*C10</f>
        <v>#VALUE!</v>
      </c>
      <c r="F64" s="33" t="e">
        <f>E64+C77</f>
        <v>#VALUE!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/>
      <c r="D65" s="49"/>
      <c r="E65" s="23" t="e">
        <f>C65*C10</f>
        <v>#VALUE!</v>
      </c>
      <c r="F65" s="33" t="e">
        <f>E65+C77</f>
        <v>#VALUE!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/>
      <c r="D66" s="49"/>
      <c r="E66" s="23" t="e">
        <f>C66*C10</f>
        <v>#VALUE!</v>
      </c>
      <c r="F66" s="33" t="e">
        <f>E66+C77</f>
        <v>#VALUE!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/>
      <c r="D67" s="49"/>
      <c r="E67" s="23" t="e">
        <f>C67*C10</f>
        <v>#VALUE!</v>
      </c>
      <c r="F67" s="33" t="e">
        <f>E67+C77</f>
        <v>#VALUE!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/>
      <c r="D68" s="49"/>
      <c r="E68" s="23" t="e">
        <f>C68*C10</f>
        <v>#VALUE!</v>
      </c>
      <c r="F68" s="33" t="e">
        <f>E68+C77</f>
        <v>#VALUE!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/>
      <c r="D69" s="49"/>
      <c r="E69" s="23" t="e">
        <f>C69*C10</f>
        <v>#VALUE!</v>
      </c>
      <c r="F69" s="33" t="e">
        <f>E69+C77</f>
        <v>#VALUE!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/>
      <c r="D70" s="49"/>
      <c r="E70" s="23" t="e">
        <f>C70*C10</f>
        <v>#VALUE!</v>
      </c>
      <c r="F70" s="33" t="e">
        <f>E70+C77</f>
        <v>#VALUE!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84" t="e">
        <f>AVERAGE(C61:D70)</f>
        <v>#DIV/0!</v>
      </c>
      <c r="D71" s="49"/>
      <c r="E71" s="23" t="e">
        <f t="shared" ref="E71:F71" si="0">AVERAGE(E61:E70)</f>
        <v>#VALUE!</v>
      </c>
      <c r="F71" s="33" t="e">
        <f t="shared" si="0"/>
        <v>#VALUE!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7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4" t="e">
        <f>C75*C10</f>
        <v>#VALUE!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4" t="e">
        <f>ABS(E70-C76)/10</f>
        <v>#VALUE!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4" t="e">
        <f>F71</f>
        <v>#VALUE!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4" t="e">
        <f>STDEV(F61:F70)</f>
        <v>#VALUE!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5" t="e">
        <f>ABS((100*(C79-E59)/E59))</f>
        <v>#VALUE!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5" t="e">
        <f>ABS((100*C80/C79))</f>
        <v>#VALUE!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0"/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1"/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2" t="e">
        <f>IF(AND(C82&lt;=C84,C81&lt;=C83),"PASS","FAIL")</f>
        <v>#VALUE!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83" t="s">
        <v>44</v>
      </c>
      <c r="C87" s="77" t="s">
        <v>61</v>
      </c>
      <c r="D87" s="78"/>
      <c r="E87" s="78"/>
      <c r="F87" s="7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81"/>
      <c r="C88" s="59"/>
      <c r="D88" s="59"/>
      <c r="E88" s="59"/>
      <c r="F88" s="7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82"/>
      <c r="C89" s="61"/>
      <c r="D89" s="61"/>
      <c r="E89" s="61"/>
      <c r="F89" s="7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2" t="s">
        <v>46</v>
      </c>
      <c r="B91" s="53"/>
      <c r="C91" s="49"/>
      <c r="D91" s="14" t="s">
        <v>47</v>
      </c>
      <c r="E91" s="79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71" t="s">
        <v>49</v>
      </c>
      <c r="B92" s="78"/>
      <c r="C92" s="72"/>
      <c r="D92" s="80" t="s">
        <v>50</v>
      </c>
      <c r="E92" s="71" t="s">
        <v>51</v>
      </c>
      <c r="F92" s="7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73"/>
      <c r="B93" s="59"/>
      <c r="C93" s="74"/>
      <c r="D93" s="81"/>
      <c r="E93" s="73"/>
      <c r="F93" s="7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73"/>
      <c r="B94" s="59"/>
      <c r="C94" s="74"/>
      <c r="D94" s="81"/>
      <c r="E94" s="73"/>
      <c r="F94" s="7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73"/>
      <c r="B95" s="59"/>
      <c r="C95" s="74"/>
      <c r="D95" s="81"/>
      <c r="E95" s="73"/>
      <c r="F95" s="7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73"/>
      <c r="B96" s="59"/>
      <c r="C96" s="74"/>
      <c r="D96" s="81"/>
      <c r="E96" s="73"/>
      <c r="F96" s="7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73"/>
      <c r="B97" s="59"/>
      <c r="C97" s="74"/>
      <c r="D97" s="81"/>
      <c r="E97" s="73"/>
      <c r="F97" s="7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73"/>
      <c r="B98" s="59"/>
      <c r="C98" s="74"/>
      <c r="D98" s="81"/>
      <c r="E98" s="73"/>
      <c r="F98" s="7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73"/>
      <c r="B99" s="59"/>
      <c r="C99" s="74"/>
      <c r="D99" s="81"/>
      <c r="E99" s="73"/>
      <c r="F99" s="7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75"/>
      <c r="B100" s="61"/>
      <c r="C100" s="76"/>
      <c r="D100" s="82"/>
      <c r="E100" s="75"/>
      <c r="F100" s="7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89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0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0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0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0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0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0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0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0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0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0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0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0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0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0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0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0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0"/>
      <c r="D18" s="91"/>
      <c r="E18" s="92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3" t="s">
        <v>68</v>
      </c>
      <c r="C16" s="59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3" t="s">
        <v>70</v>
      </c>
      <c r="C18" s="59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3" t="s">
        <v>71</v>
      </c>
      <c r="C20" s="59"/>
      <c r="D20" s="46"/>
      <c r="E20" s="41" t="s">
        <v>72</v>
      </c>
    </row>
    <row r="21" spans="2:5" ht="15.75" customHeight="1" x14ac:dyDescent="0.25">
      <c r="B21" s="93" t="s">
        <v>73</v>
      </c>
      <c r="C21" s="59"/>
    </row>
    <row r="22" spans="2:5" ht="15.75" customHeight="1" x14ac:dyDescent="0.25"/>
    <row r="23" spans="2:5" ht="15.75" customHeight="1" x14ac:dyDescent="0.25">
      <c r="B23" s="93" t="s">
        <v>74</v>
      </c>
      <c r="C23" s="59"/>
      <c r="D23" s="47" t="e">
        <f>D16/D18*D20</f>
        <v>#DIV/0!</v>
      </c>
      <c r="E23" s="41" t="s">
        <v>72</v>
      </c>
    </row>
    <row r="24" spans="2:5" ht="15.75" customHeight="1" x14ac:dyDescent="0.25">
      <c r="B24" s="93" t="s">
        <v>75</v>
      </c>
      <c r="C24" s="59"/>
    </row>
    <row r="25" spans="2:5" ht="15.75" customHeight="1" x14ac:dyDescent="0.25">
      <c r="B25" s="93" t="s">
        <v>73</v>
      </c>
      <c r="C25" s="59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dcterms:created xsi:type="dcterms:W3CDTF">2024-07-31T04:41:53Z</dcterms:created>
  <dcterms:modified xsi:type="dcterms:W3CDTF">2024-10-01T09:07:13Z</dcterms:modified>
</cp:coreProperties>
</file>