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4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5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6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7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8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9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drawings/drawing10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1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12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13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drawings/drawing14.xml" ContentType="application/vnd.openxmlformats-officedocument.drawing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15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41.163.98\Users\Gunasama\Documents\DIYANA\LATEST Borang 16 DIS 2024\311224 LIQ\Digestion\Gerhardt\Gerhadt\"/>
    </mc:Choice>
  </mc:AlternateContent>
  <xr:revisionPtr revIDLastSave="0" documentId="13_ncr:1_{C891D9E0-F821-4F6F-AB1F-30C4C1D8DF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" sheetId="7" r:id="rId1"/>
    <sheet name="SAMPEL 1 " sheetId="13" r:id="rId2"/>
    <sheet name="SAMPEL 2" sheetId="30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7" l="1"/>
  <c r="F5" i="7"/>
  <c r="F6" i="7"/>
  <c r="F7" i="7"/>
  <c r="H2" i="7" l="1"/>
  <c r="H18" i="30" l="1"/>
  <c r="D3" i="30"/>
  <c r="D2" i="30"/>
  <c r="D30" i="30"/>
  <c r="A30" i="30"/>
  <c r="G9" i="30"/>
  <c r="F9" i="30"/>
  <c r="G16" i="30" s="1"/>
  <c r="G8" i="30"/>
  <c r="F8" i="30"/>
  <c r="F14" i="30" s="1"/>
  <c r="C8" i="30"/>
  <c r="G7" i="30"/>
  <c r="F7" i="30"/>
  <c r="M2" i="7"/>
  <c r="M1" i="7"/>
  <c r="L5" i="7"/>
  <c r="G14" i="30" l="1"/>
  <c r="F15" i="30"/>
  <c r="G15" i="30"/>
  <c r="F13" i="30"/>
  <c r="F16" i="30"/>
  <c r="G13" i="30"/>
  <c r="F7" i="13" l="1"/>
  <c r="F8" i="13"/>
  <c r="F14" i="13" s="1"/>
  <c r="F13" i="13" l="1"/>
  <c r="F16" i="13"/>
  <c r="F15" i="13"/>
  <c r="H3" i="7" l="1"/>
  <c r="H5" i="7"/>
  <c r="H8" i="7"/>
  <c r="E23" i="13" l="1"/>
  <c r="E23" i="30"/>
  <c r="L8" i="7"/>
  <c r="E4" i="15"/>
  <c r="C8" i="13"/>
  <c r="C32" i="7"/>
  <c r="E32" i="7"/>
  <c r="H18" i="13"/>
  <c r="E4" i="27" l="1"/>
  <c r="E4" i="29"/>
  <c r="E4" i="25"/>
  <c r="E4" i="24"/>
  <c r="E4" i="23"/>
  <c r="E4" i="22"/>
  <c r="E4" i="21"/>
  <c r="E4" i="20"/>
  <c r="E4" i="19"/>
  <c r="E4" i="18"/>
  <c r="E4" i="17"/>
  <c r="E4" i="16"/>
  <c r="F3" i="7" l="1"/>
  <c r="F2" i="7"/>
  <c r="F20" i="7" l="1"/>
  <c r="F21" i="7"/>
  <c r="F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C8" i="29" s="1"/>
  <c r="D2" i="25"/>
  <c r="D29" i="27"/>
  <c r="A29" i="27"/>
  <c r="F9" i="27"/>
  <c r="G15" i="27" s="1"/>
  <c r="F8" i="27"/>
  <c r="F15" i="27" s="1"/>
  <c r="F7" i="27"/>
  <c r="E5" i="27"/>
  <c r="C8" i="27" s="1"/>
  <c r="D29" i="25"/>
  <c r="A29" i="25"/>
  <c r="F9" i="25"/>
  <c r="G14" i="25" s="1"/>
  <c r="F8" i="25"/>
  <c r="F13" i="25" s="1"/>
  <c r="F7" i="25"/>
  <c r="E5" i="25"/>
  <c r="C8" i="25" s="1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29" i="24"/>
  <c r="A29" i="24"/>
  <c r="F9" i="24"/>
  <c r="F8" i="24"/>
  <c r="F7" i="24"/>
  <c r="E5" i="24"/>
  <c r="C8" i="24" s="1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30" i="13"/>
  <c r="A30" i="13"/>
  <c r="F9" i="13"/>
  <c r="D3" i="13"/>
  <c r="G16" i="13" l="1"/>
  <c r="G15" i="13"/>
  <c r="G14" i="13"/>
  <c r="G13" i="13"/>
  <c r="G14" i="19"/>
  <c r="G15" i="19"/>
  <c r="G12" i="19"/>
  <c r="G13" i="19"/>
  <c r="F14" i="20"/>
  <c r="F15" i="20"/>
  <c r="F12" i="20"/>
  <c r="F13" i="20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G15" i="18"/>
  <c r="G12" i="18"/>
  <c r="G13" i="18"/>
  <c r="G14" i="18"/>
  <c r="F15" i="19"/>
  <c r="F12" i="19"/>
  <c r="F13" i="19"/>
  <c r="F14" i="19"/>
  <c r="F32" i="7" l="1"/>
  <c r="G32" i="7"/>
  <c r="F19" i="7" l="1"/>
  <c r="F18" i="7" l="1"/>
  <c r="F17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8"/>
  <c r="G8" i="17"/>
  <c r="G9" i="24"/>
  <c r="G9" i="17"/>
  <c r="G9" i="16"/>
  <c r="G9" i="21"/>
  <c r="G9" i="20"/>
  <c r="G9" i="19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<sst xmlns="http://schemas.openxmlformats.org/spreadsheetml/2006/main" count="832" uniqueCount="112">
  <si>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</si>
  <si>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</si>
  <si>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</si>
  <si>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</si>
  <si>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</si>
  <si>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</si>
  <si>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</si>
  <si>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</si>
  <si>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</si>
  <si>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</si>
  <si>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</si>
  <si>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</si>
  <si>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</si>
  <si>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</si>
  <si>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</si>
  <si>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</si>
  <si>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</si>
  <si>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</si>
  <si>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</si>
  <si>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</si>
  <si>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</si>
  <si>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</si>
  <si>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</si>
  <si>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</si>
  <si>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</si>
  <si>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</si>
  <si>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</si>
  <si>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</si>
  <si>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</si>
  <si>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</si>
  <si>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</si>
  <si>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</si>
  <si>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</si>
  <si>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</si>
  <si>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</si>
  <si>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</si>
  <si>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</si>
  <si>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</si>
  <si>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</si>
  <si>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</si>
  <si>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</si>
  <si>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</si>
  <si>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</si>
  <si>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</si>
  <si>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</si>
  <si>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</si>
  <si>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</si>
  <si>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</si>
  <si>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</si>
  <si>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</si>
  <si>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</si>
  <si>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</si>
  <si>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</si>
  <si>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</si>
  <si>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</si>
  <si>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</si>
  <si>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</si>
  <si>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</si>
  <si>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</si>
  <si>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</si>
  <si>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</si>
  <si>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</si>
  <si>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</si>
  <si>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</si>
  <si>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</si>
  <si>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</si>
  <si>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</si>
  <si>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</si>
  <si>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</si>
  <si>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</si>
  <si>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</si>
  <si>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</si>
  <si>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</si>
  <si>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</si>
  <si>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</si>
  <si>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</si>
  <si>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</si>
  <si>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</si>
  <si>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</si>
  <si>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</si>
  <si>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</si>
  <si>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</si>
  <si>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</si>
  <si>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</si>
  <si>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</si>
  <si>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</si>
  <si>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</si>
  <si>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</si>
  <si>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</si>
  <si>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</si>
  <si>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</si>
  <si>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</si>
  <si>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Sampel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</si>
  <si>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</si>
  <si>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</si>
  <si>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</si>
  <si>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</si>
  <si>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</si>
  <si>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</si>
  <si>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NA</t>
  </si>
  <si>
    <t>RB GH A &amp; B 311224</t>
  </si>
  <si>
    <t>RB GH A 311224</t>
  </si>
  <si>
    <t>RB GH B 311224</t>
  </si>
  <si>
    <t>GH2</t>
  </si>
  <si>
    <t>NORDIYANA     IQBAL</t>
  </si>
  <si>
    <t>YA</t>
  </si>
  <si>
    <t>TIDAK</t>
  </si>
  <si>
    <t>IQC LIQ BLK 311224</t>
  </si>
  <si>
    <t>IQC LIQ A 311224</t>
  </si>
  <si>
    <t>IQC LIQ B 311224</t>
  </si>
  <si>
    <t>CECAIR</t>
  </si>
  <si>
    <t>IQC LIQ 311224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</si>
</sst>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5" fillId="0" borderId="23" xfId="0" applyFont="1" applyBorder="1" applyAlignment="1">
      <alignment vertical="center"/>
    </xf>
    <xf numFmtId="0" fontId="25" fillId="0" borderId="24" xfId="0" applyFont="1" applyBorder="1" applyAlignment="1">
      <alignment vertical="center" wrapText="1"/>
    </xf>
    <xf numFmtId="0" fontId="25" fillId="0" borderId="24" xfId="0" applyFont="1" applyBorder="1" applyAlignment="1">
      <alignment horizontal="right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14" fillId="0" borderId="0" xfId="0" applyFont="1" applyAlignment="1">
      <alignment horizontal="right"/>
    </xf>
    <xf numFmtId="0" fontId="14" fillId="0" borderId="25" xfId="0" applyFont="1" applyBorder="1" applyAlignment="1">
      <alignment horizontal="center"/>
    </xf>
    <xf numFmtId="167" fontId="27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vertical="center" wrapText="1"/>
    </xf>
    <xf numFmtId="0" fontId="9" fillId="0" borderId="27" xfId="0" applyFont="1" applyBorder="1" applyAlignment="1">
      <alignment horizontal="left" vertical="center" wrapText="1"/>
    </xf>
    <xf numFmtId="167" fontId="23" fillId="0" borderId="0" xfId="0" applyNumberFormat="1" applyFont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center" vertical="center" wrapText="1"/>
    </xf>
    <xf numFmtId="167" fontId="7" fillId="2" borderId="31" xfId="0" applyNumberFormat="1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168" fontId="9" fillId="0" borderId="36" xfId="0" applyNumberFormat="1" applyFont="1" applyBorder="1" applyAlignment="1">
      <alignment horizontal="center" vertical="top"/>
    </xf>
    <xf numFmtId="0" fontId="16" fillId="0" borderId="35" xfId="0" applyFont="1" applyBorder="1" applyAlignment="1">
      <alignment horizontal="center" vertical="top"/>
    </xf>
    <xf numFmtId="167" fontId="14" fillId="0" borderId="1" xfId="0" applyNumberFormat="1" applyFont="1" applyBorder="1" applyAlignment="1">
      <alignment horizontal="center" vertical="center" wrapText="1"/>
    </xf>
    <xf numFmtId="167" fontId="14" fillId="0" borderId="39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7" fillId="0" borderId="24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/>
    </xf>
    <xf numFmtId="0" fontId="27" fillId="0" borderId="34" xfId="0" applyFont="1" applyBorder="1" applyAlignment="1">
      <alignment horizontal="left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26" fillId="0" borderId="34" xfId="0" applyFont="1" applyBorder="1"/>
    <xf numFmtId="0" fontId="2" fillId="0" borderId="9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67" fontId="2" fillId="2" borderId="31" xfId="0" applyNumberFormat="1" applyFont="1" applyFill="1" applyBorder="1" applyAlignment="1">
      <alignment horizontal="center" vertical="center" wrapText="1"/>
    </xf>
    <xf numFmtId="167" fontId="2" fillId="2" borderId="32" xfId="0" applyNumberFormat="1" applyFont="1" applyFill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 wrapText="1"/>
    </xf>
    <xf numFmtId="167" fontId="14" fillId="0" borderId="31" xfId="0" applyNumberFormat="1" applyFont="1" applyBorder="1" applyAlignment="1">
      <alignment horizontal="center" vertical="center" wrapText="1"/>
    </xf>
    <xf numFmtId="167" fontId="14" fillId="0" borderId="3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24" xfId="1" applyFill="1" applyBorder="1" applyAlignment="1">
      <alignment horizontal="center" vertical="center" wrapText="1"/>
    </xf>
    <xf numFmtId="0" fontId="29" fillId="0" borderId="24" xfId="1" applyFont="1" applyFill="1" applyBorder="1" applyAlignment="1">
      <alignment horizontal="center" vertical="center" wrapText="1"/>
    </xf>
    <xf numFmtId="0" fontId="29" fillId="0" borderId="25" xfId="1" applyFont="1" applyFill="1" applyBorder="1" applyAlignment="1">
      <alignment horizontal="center" vertical="center" wrapText="1"/>
    </xf>
    <xf numFmtId="0" fontId="12" fillId="0" borderId="27" xfId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5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35"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66"/>
      <color rgb="FFFFFF99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!$D$29" lockText="1" noThreeD="1"/>
</file>

<file path=xl/ctrlProps/ctrlProp10.xml><?xml version="1.0" encoding="utf-8"?>
<formControlPr xmlns="http://schemas.microsoft.com/office/spreadsheetml/2009/9/main" objectType="CheckBox" fmlaLink="Form!$D$28" lockText="1" noThreeD="1"/>
</file>

<file path=xl/ctrlProps/ctrlProp100.xml><?xml version="1.0" encoding="utf-8"?>
<formControlPr xmlns="http://schemas.microsoft.com/office/spreadsheetml/2009/9/main" objectType="CheckBox" fmlaLink="Form!$E$32" lockText="1" noThreeD="1"/>
</file>

<file path=xl/ctrlProps/ctrlProp101.xml><?xml version="1.0" encoding="utf-8"?>
<formControlPr xmlns="http://schemas.microsoft.com/office/spreadsheetml/2009/9/main" objectType="CheckBox" fmlaLink="Form!$C$32" lockText="1" noThreeD="1"/>
</file>

<file path=xl/ctrlProps/ctrlProp102.xml><?xml version="1.0" encoding="utf-8"?>
<formControlPr xmlns="http://schemas.microsoft.com/office/spreadsheetml/2009/9/main" objectType="CheckBox" fmlaLink="Form!$D$32" lockText="1" noThreeD="1"/>
</file>

<file path=xl/ctrlProps/ctrlProp103.xml><?xml version="1.0" encoding="utf-8"?>
<formControlPr xmlns="http://schemas.microsoft.com/office/spreadsheetml/2009/9/main" objectType="CheckBox" checked="Checked" fmlaLink="Form!$F$32" lockText="1" noThreeD="1"/>
</file>

<file path=xl/ctrlProps/ctrlProp104.xml><?xml version="1.0" encoding="utf-8"?>
<formControlPr xmlns="http://schemas.microsoft.com/office/spreadsheetml/2009/9/main" objectType="CheckBox" fmlaLink="Form!$D$29" lockText="1" noThreeD="1"/>
</file>

<file path=xl/ctrlProps/ctrlProp105.xml><?xml version="1.0" encoding="utf-8"?>
<formControlPr xmlns="http://schemas.microsoft.com/office/spreadsheetml/2009/9/main" objectType="CheckBox" fmlaLink="Form!$D$28" lockText="1" noThreeD="1"/>
</file>

<file path=xl/ctrlProps/ctrlProp106.xml><?xml version="1.0" encoding="utf-8"?>
<formControlPr xmlns="http://schemas.microsoft.com/office/spreadsheetml/2009/9/main" objectType="CheckBox" fmlaLink="Form!$D$30" lockText="1" noThreeD="1"/>
</file>

<file path=xl/ctrlProps/ctrlProp107.xml><?xml version="1.0" encoding="utf-8"?>
<formControlPr xmlns="http://schemas.microsoft.com/office/spreadsheetml/2009/9/main" objectType="CheckBox" fmlaLink="Form!$E$32" lockText="1" noThreeD="1"/>
</file>

<file path=xl/ctrlProps/ctrlProp11.xml><?xml version="1.0" encoding="utf-8"?>
<formControlPr xmlns="http://schemas.microsoft.com/office/spreadsheetml/2009/9/main" objectType="CheckBox" fmlaLink="Form!$D$30" lockText="1" noThreeD="1"/>
</file>

<file path=xl/ctrlProps/ctrlProp12.xml><?xml version="1.0" encoding="utf-8"?>
<formControlPr xmlns="http://schemas.microsoft.com/office/spreadsheetml/2009/9/main" objectType="CheckBox" fmlaLink="Form!$C$32" lockText="1" noThreeD="1"/>
</file>

<file path=xl/ctrlProps/ctrlProp13.xml><?xml version="1.0" encoding="utf-8"?>
<formControlPr xmlns="http://schemas.microsoft.com/office/spreadsheetml/2009/9/main" objectType="CheckBox" fmlaLink="Form!$D$32" lockText="1" noThreeD="1"/>
</file>

<file path=xl/ctrlProps/ctrlProp14.xml><?xml version="1.0" encoding="utf-8"?>
<formControlPr xmlns="http://schemas.microsoft.com/office/spreadsheetml/2009/9/main" objectType="CheckBox" checked="Checked" fmlaLink="Form!$F$32" lockText="1" noThreeD="1"/>
</file>

<file path=xl/ctrlProps/ctrlProp15.xml><?xml version="1.0" encoding="utf-8"?>
<formControlPr xmlns="http://schemas.microsoft.com/office/spreadsheetml/2009/9/main" objectType="CheckBox" fmlaLink="Form!$E$32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C$32" lockText="1" noThreeD="1"/>
</file>

<file path=xl/ctrlProps/ctrlProp18.xml><?xml version="1.0" encoding="utf-8"?>
<formControlPr xmlns="http://schemas.microsoft.com/office/spreadsheetml/2009/9/main" objectType="CheckBox" fmlaLink="'SAMPEL 1 '!E25" lockText="1" noThreeD="1"/>
</file>

<file path=xl/ctrlProps/ctrlProp19.xml><?xml version="1.0" encoding="utf-8"?>
<formControlPr xmlns="http://schemas.microsoft.com/office/spreadsheetml/2009/9/main" objectType="CheckBox" fmlaLink="'SAMPEL 1 '!H26" lockText="1" noThreeD="1"/>
</file>

<file path=xl/ctrlProps/ctrlProp2.xml><?xml version="1.0" encoding="utf-8"?>
<formControlPr xmlns="http://schemas.microsoft.com/office/spreadsheetml/2009/9/main" objectType="CheckBox" fmlaLink="Form!$D$28" lockText="1" noThreeD="1"/>
</file>

<file path=xl/ctrlProps/ctrlProp20.xml><?xml version="1.0" encoding="utf-8"?>
<formControlPr xmlns="http://schemas.microsoft.com/office/spreadsheetml/2009/9/main" objectType="CheckBox" fmlaLink="Form!$D$29" lockText="1" noThreeD="1"/>
</file>

<file path=xl/ctrlProps/ctrlProp21.xml><?xml version="1.0" encoding="utf-8"?>
<formControlPr xmlns="http://schemas.microsoft.com/office/spreadsheetml/2009/9/main" objectType="CheckBox" fmlaLink="Form!$D$28" lockText="1" noThreeD="1"/>
</file>

<file path=xl/ctrlProps/ctrlProp22.xml><?xml version="1.0" encoding="utf-8"?>
<formControlPr xmlns="http://schemas.microsoft.com/office/spreadsheetml/2009/9/main" objectType="CheckBox" fmlaLink="Form!$D$30" lockText="1" noThreeD="1"/>
</file>

<file path=xl/ctrlProps/ctrlProp23.xml><?xml version="1.0" encoding="utf-8"?>
<formControlPr xmlns="http://schemas.microsoft.com/office/spreadsheetml/2009/9/main" objectType="CheckBox" fmlaLink="'[1]SAMPEL 1 '!$D$26" lockText="1" noThreeD="1"/>
</file>

<file path=xl/ctrlProps/ctrlProp24.xml><?xml version="1.0" encoding="utf-8"?>
<formControlPr xmlns="http://schemas.microsoft.com/office/spreadsheetml/2009/9/main" objectType="CheckBox" fmlaLink="Form!$C$32" lockText="1" noThreeD="1"/>
</file>

<file path=xl/ctrlProps/ctrlProp25.xml><?xml version="1.0" encoding="utf-8"?>
<formControlPr xmlns="http://schemas.microsoft.com/office/spreadsheetml/2009/9/main" objectType="CheckBox" fmlaLink="'SAMPEL 1 '!E25" lockText="1" noThreeD="1"/>
</file>

<file path=xl/ctrlProps/ctrlProp26.xml><?xml version="1.0" encoding="utf-8"?>
<formControlPr xmlns="http://schemas.microsoft.com/office/spreadsheetml/2009/9/main" objectType="CheckBox" checked="Checked" fmlaLink="Form!$F$32" lockText="1" noThreeD="1"/>
</file>

<file path=xl/ctrlProps/ctrlProp27.xml><?xml version="1.0" encoding="utf-8"?>
<formControlPr xmlns="http://schemas.microsoft.com/office/spreadsheetml/2009/9/main" objectType="CheckBox" fmlaLink="Form!$D$29" lockText="1" noThreeD="1"/>
</file>

<file path=xl/ctrlProps/ctrlProp28.xml><?xml version="1.0" encoding="utf-8"?>
<formControlPr xmlns="http://schemas.microsoft.com/office/spreadsheetml/2009/9/main" objectType="CheckBox" fmlaLink="Form!$D$28" lockText="1" noThreeD="1"/>
</file>

<file path=xl/ctrlProps/ctrlProp29.xml><?xml version="1.0" encoding="utf-8"?>
<formControlPr xmlns="http://schemas.microsoft.com/office/spreadsheetml/2009/9/main" objectType="CheckBox" fmlaLink="Form!$D$30" lockText="1" noThreeD="1"/>
</file>

<file path=xl/ctrlProps/ctrlProp3.xml><?xml version="1.0" encoding="utf-8"?>
<formControlPr xmlns="http://schemas.microsoft.com/office/spreadsheetml/2009/9/main" objectType="CheckBox" fmlaLink="Form!$D$30" lockText="1" noThreeD="1"/>
</file>

<file path=xl/ctrlProps/ctrlProp30.xml><?xml version="1.0" encoding="utf-8"?>
<formControlPr xmlns="http://schemas.microsoft.com/office/spreadsheetml/2009/9/main" objectType="CheckBox" fmlaLink="Form!$E$32" lockText="1" noThreeD="1"/>
</file>

<file path=xl/ctrlProps/ctrlProp31.xml><?xml version="1.0" encoding="utf-8"?>
<formControlPr xmlns="http://schemas.microsoft.com/office/spreadsheetml/2009/9/main" objectType="CheckBox" fmlaLink="Form!$C$32" lockText="1" noThreeD="1"/>
</file>

<file path=xl/ctrlProps/ctrlProp32.xml><?xml version="1.0" encoding="utf-8"?>
<formControlPr xmlns="http://schemas.microsoft.com/office/spreadsheetml/2009/9/main" objectType="CheckBox" fmlaLink="Form!$D$32" lockText="1" noThreeD="1"/>
</file>

<file path=xl/ctrlProps/ctrlProp33.xml><?xml version="1.0" encoding="utf-8"?>
<formControlPr xmlns="http://schemas.microsoft.com/office/spreadsheetml/2009/9/main" objectType="CheckBox" checked="Checked" fmlaLink="Form!$F$32" lockText="1" noThreeD="1"/>
</file>

<file path=xl/ctrlProps/ctrlProp34.xml><?xml version="1.0" encoding="utf-8"?>
<formControlPr xmlns="http://schemas.microsoft.com/office/spreadsheetml/2009/9/main" objectType="CheckBox" fmlaLink="Form!$D$29" lockText="1" noThreeD="1"/>
</file>

<file path=xl/ctrlProps/ctrlProp35.xml><?xml version="1.0" encoding="utf-8"?>
<formControlPr xmlns="http://schemas.microsoft.com/office/spreadsheetml/2009/9/main" objectType="CheckBox" fmlaLink="Form!$D$28" lockText="1" noThreeD="1"/>
</file>

<file path=xl/ctrlProps/ctrlProp36.xml><?xml version="1.0" encoding="utf-8"?>
<formControlPr xmlns="http://schemas.microsoft.com/office/spreadsheetml/2009/9/main" objectType="CheckBox" fmlaLink="Form!$D$30" lockText="1" noThreeD="1"/>
</file>

<file path=xl/ctrlProps/ctrlProp37.xml><?xml version="1.0" encoding="utf-8"?>
<formControlPr xmlns="http://schemas.microsoft.com/office/spreadsheetml/2009/9/main" objectType="CheckBox" fmlaLink="Form!$E$32" lockText="1" noThreeD="1"/>
</file>

<file path=xl/ctrlProps/ctrlProp38.xml><?xml version="1.0" encoding="utf-8"?>
<formControlPr xmlns="http://schemas.microsoft.com/office/spreadsheetml/2009/9/main" objectType="CheckBox" fmlaLink="Form!$C$32" lockText="1" noThreeD="1"/>
</file>

<file path=xl/ctrlProps/ctrlProp39.xml><?xml version="1.0" encoding="utf-8"?>
<formControlPr xmlns="http://schemas.microsoft.com/office/spreadsheetml/2009/9/main" objectType="CheckBox" fmlaLink="Form!$D$32" lockText="1" noThreeD="1"/>
</file>

<file path=xl/ctrlProps/ctrlProp4.xml><?xml version="1.0" encoding="utf-8"?>
<formControlPr xmlns="http://schemas.microsoft.com/office/spreadsheetml/2009/9/main" objectType="CheckBox" fmlaLink="Form!$C$32" lockText="1" noThreeD="1"/>
</file>

<file path=xl/ctrlProps/ctrlProp40.xml><?xml version="1.0" encoding="utf-8"?>
<formControlPr xmlns="http://schemas.microsoft.com/office/spreadsheetml/2009/9/main" objectType="CheckBox" checked="Checked" fmlaLink="Form!$F$32" lockText="1" noThreeD="1"/>
</file>

<file path=xl/ctrlProps/ctrlProp41.xml><?xml version="1.0" encoding="utf-8"?>
<formControlPr xmlns="http://schemas.microsoft.com/office/spreadsheetml/2009/9/main" objectType="CheckBox" fmlaLink="Form!$D$29" lockText="1" noThreeD="1"/>
</file>

<file path=xl/ctrlProps/ctrlProp42.xml><?xml version="1.0" encoding="utf-8"?>
<formControlPr xmlns="http://schemas.microsoft.com/office/spreadsheetml/2009/9/main" objectType="CheckBox" fmlaLink="Form!$D$28" lockText="1" noThreeD="1"/>
</file>

<file path=xl/ctrlProps/ctrlProp43.xml><?xml version="1.0" encoding="utf-8"?>
<formControlPr xmlns="http://schemas.microsoft.com/office/spreadsheetml/2009/9/main" objectType="CheckBox" fmlaLink="Form!$D$30" lockText="1" noThreeD="1"/>
</file>

<file path=xl/ctrlProps/ctrlProp44.xml><?xml version="1.0" encoding="utf-8"?>
<formControlPr xmlns="http://schemas.microsoft.com/office/spreadsheetml/2009/9/main" objectType="CheckBox" fmlaLink="Form!$E$32" lockText="1" noThreeD="1"/>
</file>

<file path=xl/ctrlProps/ctrlProp45.xml><?xml version="1.0" encoding="utf-8"?>
<formControlPr xmlns="http://schemas.microsoft.com/office/spreadsheetml/2009/9/main" objectType="CheckBox" fmlaLink="Form!$C$32" lockText="1" noThreeD="1"/>
</file>

<file path=xl/ctrlProps/ctrlProp46.xml><?xml version="1.0" encoding="utf-8"?>
<formControlPr xmlns="http://schemas.microsoft.com/office/spreadsheetml/2009/9/main" objectType="CheckBox" fmlaLink="Form!$D$32" lockText="1" noThreeD="1"/>
</file>

<file path=xl/ctrlProps/ctrlProp47.xml><?xml version="1.0" encoding="utf-8"?>
<formControlPr xmlns="http://schemas.microsoft.com/office/spreadsheetml/2009/9/main" objectType="CheckBox" checked="Checked" fmlaLink="Form!$F$32" lockText="1" noThreeD="1"/>
</file>

<file path=xl/ctrlProps/ctrlProp48.xml><?xml version="1.0" encoding="utf-8"?>
<formControlPr xmlns="http://schemas.microsoft.com/office/spreadsheetml/2009/9/main" objectType="CheckBox" fmlaLink="Form!$D$29" lockText="1" noThreeD="1"/>
</file>

<file path=xl/ctrlProps/ctrlProp49.xml><?xml version="1.0" encoding="utf-8"?>
<formControlPr xmlns="http://schemas.microsoft.com/office/spreadsheetml/2009/9/main" objectType="CheckBox" fmlaLink="Form!$D$28" lockText="1" noThreeD="1"/>
</file>

<file path=xl/ctrlProps/ctrlProp5.xml><?xml version="1.0" encoding="utf-8"?>
<formControlPr xmlns="http://schemas.microsoft.com/office/spreadsheetml/2009/9/main" objectType="CheckBox" fmlaLink="Form!$D$32" lockText="1" noThreeD="1"/>
</file>

<file path=xl/ctrlProps/ctrlProp50.xml><?xml version="1.0" encoding="utf-8"?>
<formControlPr xmlns="http://schemas.microsoft.com/office/spreadsheetml/2009/9/main" objectType="CheckBox" fmlaLink="Form!$D$30" lockText="1" noThreeD="1"/>
</file>

<file path=xl/ctrlProps/ctrlProp51.xml><?xml version="1.0" encoding="utf-8"?>
<formControlPr xmlns="http://schemas.microsoft.com/office/spreadsheetml/2009/9/main" objectType="CheckBox" fmlaLink="Form!$E$32" lockText="1" noThreeD="1"/>
</file>

<file path=xl/ctrlProps/ctrlProp52.xml><?xml version="1.0" encoding="utf-8"?>
<formControlPr xmlns="http://schemas.microsoft.com/office/spreadsheetml/2009/9/main" objectType="CheckBox" fmlaLink="Form!$C$32" lockText="1" noThreeD="1"/>
</file>

<file path=xl/ctrlProps/ctrlProp53.xml><?xml version="1.0" encoding="utf-8"?>
<formControlPr xmlns="http://schemas.microsoft.com/office/spreadsheetml/2009/9/main" objectType="CheckBox" fmlaLink="Form!$D$32" lockText="1" noThreeD="1"/>
</file>

<file path=xl/ctrlProps/ctrlProp54.xml><?xml version="1.0" encoding="utf-8"?>
<formControlPr xmlns="http://schemas.microsoft.com/office/spreadsheetml/2009/9/main" objectType="CheckBox" checked="Checked" fmlaLink="Form!$F$32" lockText="1" noThreeD="1"/>
</file>

<file path=xl/ctrlProps/ctrlProp55.xml><?xml version="1.0" encoding="utf-8"?>
<formControlPr xmlns="http://schemas.microsoft.com/office/spreadsheetml/2009/9/main" objectType="CheckBox" fmlaLink="Form!$D$29" lockText="1" noThreeD="1"/>
</file>

<file path=xl/ctrlProps/ctrlProp56.xml><?xml version="1.0" encoding="utf-8"?>
<formControlPr xmlns="http://schemas.microsoft.com/office/spreadsheetml/2009/9/main" objectType="CheckBox" fmlaLink="Form!$D$28" lockText="1" noThreeD="1"/>
</file>

<file path=xl/ctrlProps/ctrlProp57.xml><?xml version="1.0" encoding="utf-8"?>
<formControlPr xmlns="http://schemas.microsoft.com/office/spreadsheetml/2009/9/main" objectType="CheckBox" fmlaLink="Form!$D$30" lockText="1" noThreeD="1"/>
</file>

<file path=xl/ctrlProps/ctrlProp58.xml><?xml version="1.0" encoding="utf-8"?>
<formControlPr xmlns="http://schemas.microsoft.com/office/spreadsheetml/2009/9/main" objectType="CheckBox" fmlaLink="Form!$E$32" lockText="1" noThreeD="1"/>
</file>

<file path=xl/ctrlProps/ctrlProp59.xml><?xml version="1.0" encoding="utf-8"?>
<formControlPr xmlns="http://schemas.microsoft.com/office/spreadsheetml/2009/9/main" objectType="CheckBox" fmlaLink="Form!$C$32" lockText="1" noThreeD="1"/>
</file>

<file path=xl/ctrlProps/ctrlProp6.xml><?xml version="1.0" encoding="utf-8"?>
<formControlPr xmlns="http://schemas.microsoft.com/office/spreadsheetml/2009/9/main" objectType="CheckBox" checked="Checked" fmlaLink="Form!$F$32" lockText="1" noThreeD="1"/>
</file>

<file path=xl/ctrlProps/ctrlProp60.xml><?xml version="1.0" encoding="utf-8"?>
<formControlPr xmlns="http://schemas.microsoft.com/office/spreadsheetml/2009/9/main" objectType="CheckBox" fmlaLink="Form!$D$32" lockText="1" noThreeD="1"/>
</file>

<file path=xl/ctrlProps/ctrlProp61.xml><?xml version="1.0" encoding="utf-8"?>
<formControlPr xmlns="http://schemas.microsoft.com/office/spreadsheetml/2009/9/main" objectType="CheckBox" checked="Checked" fmlaLink="Form!$F$32" lockText="1" noThreeD="1"/>
</file>

<file path=xl/ctrlProps/ctrlProp62.xml><?xml version="1.0" encoding="utf-8"?>
<formControlPr xmlns="http://schemas.microsoft.com/office/spreadsheetml/2009/9/main" objectType="CheckBox" fmlaLink="Form!$D$29" lockText="1" noThreeD="1"/>
</file>

<file path=xl/ctrlProps/ctrlProp63.xml><?xml version="1.0" encoding="utf-8"?>
<formControlPr xmlns="http://schemas.microsoft.com/office/spreadsheetml/2009/9/main" objectType="CheckBox" fmlaLink="Form!$D$28" lockText="1" noThreeD="1"/>
</file>

<file path=xl/ctrlProps/ctrlProp64.xml><?xml version="1.0" encoding="utf-8"?>
<formControlPr xmlns="http://schemas.microsoft.com/office/spreadsheetml/2009/9/main" objectType="CheckBox" fmlaLink="Form!$D$30" lockText="1" noThreeD="1"/>
</file>

<file path=xl/ctrlProps/ctrlProp65.xml><?xml version="1.0" encoding="utf-8"?>
<formControlPr xmlns="http://schemas.microsoft.com/office/spreadsheetml/2009/9/main" objectType="CheckBox" fmlaLink="Form!$E$32" lockText="1" noThreeD="1"/>
</file>

<file path=xl/ctrlProps/ctrlProp66.xml><?xml version="1.0" encoding="utf-8"?>
<formControlPr xmlns="http://schemas.microsoft.com/office/spreadsheetml/2009/9/main" objectType="CheckBox" fmlaLink="Form!$C$32" lockText="1" noThreeD="1"/>
</file>

<file path=xl/ctrlProps/ctrlProp67.xml><?xml version="1.0" encoding="utf-8"?>
<formControlPr xmlns="http://schemas.microsoft.com/office/spreadsheetml/2009/9/main" objectType="CheckBox" fmlaLink="Form!$D$32" lockText="1" noThreeD="1"/>
</file>

<file path=xl/ctrlProps/ctrlProp68.xml><?xml version="1.0" encoding="utf-8"?>
<formControlPr xmlns="http://schemas.microsoft.com/office/spreadsheetml/2009/9/main" objectType="CheckBox" checked="Checked" fmlaLink="Form!$F$32" lockText="1" noThreeD="1"/>
</file>

<file path=xl/ctrlProps/ctrlProp69.xml><?xml version="1.0" encoding="utf-8"?>
<formControlPr xmlns="http://schemas.microsoft.com/office/spreadsheetml/2009/9/main" objectType="CheckBox" fmlaLink="Form!$D$29" lockText="1" noThreeD="1"/>
</file>

<file path=xl/ctrlProps/ctrlProp7.xml><?xml version="1.0" encoding="utf-8"?>
<formControlPr xmlns="http://schemas.microsoft.com/office/spreadsheetml/2009/9/main" objectType="CheckBox" fmlaLink="Form!$E$32" lockText="1" noThreeD="1"/>
</file>

<file path=xl/ctrlProps/ctrlProp70.xml><?xml version="1.0" encoding="utf-8"?>
<formControlPr xmlns="http://schemas.microsoft.com/office/spreadsheetml/2009/9/main" objectType="CheckBox" fmlaLink="Form!$D$28" lockText="1" noThreeD="1"/>
</file>

<file path=xl/ctrlProps/ctrlProp71.xml><?xml version="1.0" encoding="utf-8"?>
<formControlPr xmlns="http://schemas.microsoft.com/office/spreadsheetml/2009/9/main" objectType="CheckBox" fmlaLink="Form!$D$30" lockText="1" noThreeD="1"/>
</file>

<file path=xl/ctrlProps/ctrlProp72.xml><?xml version="1.0" encoding="utf-8"?>
<formControlPr xmlns="http://schemas.microsoft.com/office/spreadsheetml/2009/9/main" objectType="CheckBox" fmlaLink="Form!$E$32" lockText="1" noThreeD="1"/>
</file>

<file path=xl/ctrlProps/ctrlProp73.xml><?xml version="1.0" encoding="utf-8"?>
<formControlPr xmlns="http://schemas.microsoft.com/office/spreadsheetml/2009/9/main" objectType="CheckBox" fmlaLink="Form!$C$32" lockText="1" noThreeD="1"/>
</file>

<file path=xl/ctrlProps/ctrlProp74.xml><?xml version="1.0" encoding="utf-8"?>
<formControlPr xmlns="http://schemas.microsoft.com/office/spreadsheetml/2009/9/main" objectType="CheckBox" fmlaLink="Form!$D$32" lockText="1" noThreeD="1"/>
</file>

<file path=xl/ctrlProps/ctrlProp75.xml><?xml version="1.0" encoding="utf-8"?>
<formControlPr xmlns="http://schemas.microsoft.com/office/spreadsheetml/2009/9/main" objectType="CheckBox" checked="Checked" fmlaLink="Form!$F$32" lockText="1" noThreeD="1"/>
</file>

<file path=xl/ctrlProps/ctrlProp76.xml><?xml version="1.0" encoding="utf-8"?>
<formControlPr xmlns="http://schemas.microsoft.com/office/spreadsheetml/2009/9/main" objectType="CheckBox" fmlaLink="Form!$D$29" lockText="1" noThreeD="1"/>
</file>

<file path=xl/ctrlProps/ctrlProp77.xml><?xml version="1.0" encoding="utf-8"?>
<formControlPr xmlns="http://schemas.microsoft.com/office/spreadsheetml/2009/9/main" objectType="CheckBox" fmlaLink="Form!$D$28" lockText="1" noThreeD="1"/>
</file>

<file path=xl/ctrlProps/ctrlProp78.xml><?xml version="1.0" encoding="utf-8"?>
<formControlPr xmlns="http://schemas.microsoft.com/office/spreadsheetml/2009/9/main" objectType="CheckBox" fmlaLink="Form!$D$30" lockText="1" noThreeD="1"/>
</file>

<file path=xl/ctrlProps/ctrlProp79.xml><?xml version="1.0" encoding="utf-8"?>
<formControlPr xmlns="http://schemas.microsoft.com/office/spreadsheetml/2009/9/main" objectType="CheckBox" fmlaLink="Form!$E$32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Form!$C$32" lockText="1" noThreeD="1"/>
</file>

<file path=xl/ctrlProps/ctrlProp81.xml><?xml version="1.0" encoding="utf-8"?>
<formControlPr xmlns="http://schemas.microsoft.com/office/spreadsheetml/2009/9/main" objectType="CheckBox" fmlaLink="Form!$D$32" lockText="1" noThreeD="1"/>
</file>

<file path=xl/ctrlProps/ctrlProp82.xml><?xml version="1.0" encoding="utf-8"?>
<formControlPr xmlns="http://schemas.microsoft.com/office/spreadsheetml/2009/9/main" objectType="CheckBox" checked="Checked" fmlaLink="Form!$F$32" lockText="1" noThreeD="1"/>
</file>

<file path=xl/ctrlProps/ctrlProp83.xml><?xml version="1.0" encoding="utf-8"?>
<formControlPr xmlns="http://schemas.microsoft.com/office/spreadsheetml/2009/9/main" objectType="CheckBox" fmlaLink="Form!$D$29" lockText="1" noThreeD="1"/>
</file>

<file path=xl/ctrlProps/ctrlProp84.xml><?xml version="1.0" encoding="utf-8"?>
<formControlPr xmlns="http://schemas.microsoft.com/office/spreadsheetml/2009/9/main" objectType="CheckBox" fmlaLink="Form!$D$28" lockText="1" noThreeD="1"/>
</file>

<file path=xl/ctrlProps/ctrlProp85.xml><?xml version="1.0" encoding="utf-8"?>
<formControlPr xmlns="http://schemas.microsoft.com/office/spreadsheetml/2009/9/main" objectType="CheckBox" fmlaLink="Form!$D$30" lockText="1" noThreeD="1"/>
</file>

<file path=xl/ctrlProps/ctrlProp86.xml><?xml version="1.0" encoding="utf-8"?>
<formControlPr xmlns="http://schemas.microsoft.com/office/spreadsheetml/2009/9/main" objectType="CheckBox" fmlaLink="Form!$E$32" lockText="1" noThreeD="1"/>
</file>

<file path=xl/ctrlProps/ctrlProp87.xml><?xml version="1.0" encoding="utf-8"?>
<formControlPr xmlns="http://schemas.microsoft.com/office/spreadsheetml/2009/9/main" objectType="CheckBox" fmlaLink="Form!$C$32" lockText="1" noThreeD="1"/>
</file>

<file path=xl/ctrlProps/ctrlProp88.xml><?xml version="1.0" encoding="utf-8"?>
<formControlPr xmlns="http://schemas.microsoft.com/office/spreadsheetml/2009/9/main" objectType="CheckBox" fmlaLink="Form!$D$32" lockText="1" noThreeD="1"/>
</file>

<file path=xl/ctrlProps/ctrlProp89.xml><?xml version="1.0" encoding="utf-8"?>
<formControlPr xmlns="http://schemas.microsoft.com/office/spreadsheetml/2009/9/main" objectType="CheckBox" checked="Checked" fmlaLink="Form!$F$32" lockText="1" noThreeD="1"/>
</file>

<file path=xl/ctrlProps/ctrlProp9.xml><?xml version="1.0" encoding="utf-8"?>
<formControlPr xmlns="http://schemas.microsoft.com/office/spreadsheetml/2009/9/main" objectType="CheckBox" fmlaLink="Form!$D$29" lockText="1" noThreeD="1"/>
</file>

<file path=xl/ctrlProps/ctrlProp90.xml><?xml version="1.0" encoding="utf-8"?>
<formControlPr xmlns="http://schemas.microsoft.com/office/spreadsheetml/2009/9/main" objectType="CheckBox" fmlaLink="Form!$D$29" lockText="1" noThreeD="1"/>
</file>

<file path=xl/ctrlProps/ctrlProp91.xml><?xml version="1.0" encoding="utf-8"?>
<formControlPr xmlns="http://schemas.microsoft.com/office/spreadsheetml/2009/9/main" objectType="CheckBox" fmlaLink="Form!$D$28" lockText="1" noThreeD="1"/>
</file>

<file path=xl/ctrlProps/ctrlProp92.xml><?xml version="1.0" encoding="utf-8"?>
<formControlPr xmlns="http://schemas.microsoft.com/office/spreadsheetml/2009/9/main" objectType="CheckBox" fmlaLink="Form!$D$30" lockText="1" noThreeD="1"/>
</file>

<file path=xl/ctrlProps/ctrlProp93.xml><?xml version="1.0" encoding="utf-8"?>
<formControlPr xmlns="http://schemas.microsoft.com/office/spreadsheetml/2009/9/main" objectType="CheckBox" fmlaLink="Form!$E$32" lockText="1" noThreeD="1"/>
</file>

<file path=xl/ctrlProps/ctrlProp94.xml><?xml version="1.0" encoding="utf-8"?>
<formControlPr xmlns="http://schemas.microsoft.com/office/spreadsheetml/2009/9/main" objectType="CheckBox" fmlaLink="Form!$C$32" lockText="1" noThreeD="1"/>
</file>

<file path=xl/ctrlProps/ctrlProp95.xml><?xml version="1.0" encoding="utf-8"?>
<formControlPr xmlns="http://schemas.microsoft.com/office/spreadsheetml/2009/9/main" objectType="CheckBox" fmlaLink="Form!$D$32" lockText="1" noThreeD="1"/>
</file>

<file path=xl/ctrlProps/ctrlProp96.xml><?xml version="1.0" encoding="utf-8"?>
<formControlPr xmlns="http://schemas.microsoft.com/office/spreadsheetml/2009/9/main" objectType="CheckBox" checked="Checked" fmlaLink="Form!$F$32" lockText="1" noThreeD="1"/>
</file>

<file path=xl/ctrlProps/ctrlProp97.xml><?xml version="1.0" encoding="utf-8"?>
<formControlPr xmlns="http://schemas.microsoft.com/office/spreadsheetml/2009/9/main" objectType="CheckBox" fmlaLink="Form!$D$29" lockText="1" noThreeD="1"/>
</file>

<file path=xl/ctrlProps/ctrlProp98.xml><?xml version="1.0" encoding="utf-8"?>
<formControlPr xmlns="http://schemas.microsoft.com/office/spreadsheetml/2009/9/main" objectType="CheckBox" fmlaLink="Form!$D$28" lockText="1" noThreeD="1"/>
</file>

<file path=xl/ctrlProps/ctrlProp99.xml><?xml version="1.0" encoding="utf-8"?>
<formControlPr xmlns="http://schemas.microsoft.com/office/spreadsheetml/2009/9/main" objectType="CheckBox" fmlaLink="Form!$D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7" y="910738"/>
              <a:chExt cx="208657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7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0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311224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5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5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5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69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7" y="923328"/>
              <a:chExt cx="2078170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30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27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311224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5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5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76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5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5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%20-%20Refer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1.xml"/><Relationship Id="rId5" Type="http://schemas.openxmlformats.org/officeDocument/2006/relationships/ctrlProp" Target="../ctrlProps/ctrlProp60.xml"/><Relationship Id="rId10" Type="http://schemas.openxmlformats.org/officeDocument/2006/relationships/ctrlProp" Target="../ctrlProps/ctrlProp65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0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10" Type="http://schemas.openxmlformats.org/officeDocument/2006/relationships/ctrlProp" Target="../ctrlProps/ctrlProp72.xml"/><Relationship Id="rId4" Type="http://schemas.openxmlformats.org/officeDocument/2006/relationships/ctrlProp" Target="../ctrlProps/ctrlProp66.xml"/><Relationship Id="rId9" Type="http://schemas.openxmlformats.org/officeDocument/2006/relationships/ctrlProp" Target="../ctrlProps/ctrlProp7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5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10" Type="http://schemas.openxmlformats.org/officeDocument/2006/relationships/ctrlProp" Target="../ctrlProps/ctrlProp86.xml"/><Relationship Id="rId4" Type="http://schemas.openxmlformats.org/officeDocument/2006/relationships/ctrlProp" Target="../ctrlProps/ctrlProp80.xml"/><Relationship Id="rId9" Type="http://schemas.openxmlformats.org/officeDocument/2006/relationships/ctrlProp" Target="../ctrlProps/ctrlProp8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9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9.xml"/><Relationship Id="rId5" Type="http://schemas.openxmlformats.org/officeDocument/2006/relationships/ctrlProp" Target="../ctrlProps/ctrlProp88.xml"/><Relationship Id="rId10" Type="http://schemas.openxmlformats.org/officeDocument/2006/relationships/ctrlProp" Target="../ctrlProps/ctrlProp93.xml"/><Relationship Id="rId4" Type="http://schemas.openxmlformats.org/officeDocument/2006/relationships/ctrlProp" Target="../ctrlProps/ctrlProp87.xml"/><Relationship Id="rId9" Type="http://schemas.openxmlformats.org/officeDocument/2006/relationships/ctrlProp" Target="../ctrlProps/ctrlProp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8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6.xml"/><Relationship Id="rId5" Type="http://schemas.openxmlformats.org/officeDocument/2006/relationships/ctrlProp" Target="../ctrlProps/ctrlProp95.xml"/><Relationship Id="rId10" Type="http://schemas.openxmlformats.org/officeDocument/2006/relationships/ctrlProp" Target="../ctrlProps/ctrlProp100.xml"/><Relationship Id="rId4" Type="http://schemas.openxmlformats.org/officeDocument/2006/relationships/ctrlProp" Target="../ctrlProps/ctrlProp94.xml"/><Relationship Id="rId9" Type="http://schemas.openxmlformats.org/officeDocument/2006/relationships/ctrlProp" Target="../ctrlProps/ctrlProp9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3.xml"/><Relationship Id="rId5" Type="http://schemas.openxmlformats.org/officeDocument/2006/relationships/ctrlProp" Target="../ctrlProps/ctrlProp102.xml"/><Relationship Id="rId10" Type="http://schemas.openxmlformats.org/officeDocument/2006/relationships/ctrlProp" Target="../ctrlProps/ctrlProp107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10" Type="http://schemas.openxmlformats.org/officeDocument/2006/relationships/ctrlProp" Target="../ctrlProps/ctrlProp37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10" Type="http://schemas.openxmlformats.org/officeDocument/2006/relationships/ctrlProp" Target="../ctrlProps/ctrlProp44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7.xml"/><Relationship Id="rId5" Type="http://schemas.openxmlformats.org/officeDocument/2006/relationships/ctrlProp" Target="../ctrlProps/ctrlProp46.xml"/><Relationship Id="rId10" Type="http://schemas.openxmlformats.org/officeDocument/2006/relationships/ctrlProp" Target="../ctrlProps/ctrlProp51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4"/>
  <sheetViews>
    <sheetView tabSelected="1" zoomScale="115" zoomScaleNormal="115" workbookViewId="0">
      <selection activeCell="G27" sqref="G27"/>
    </sheetView>
  </sheetViews>
  <sheetFormatPr defaultRowHeight="12.75" x14ac:dyDescent="0.2"/>
  <cols>
    <col min="1" max="1" width="28.1640625" bestFit="1" customWidth="1"/>
    <col min="2" max="2" width="37.33203125" style="3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ht="25.5" x14ac:dyDescent="0.2">
      <c r="B1" s="24" t="s">
        <v>45</v>
      </c>
      <c r="C1" s="46" t="s">
        <v>63</v>
      </c>
      <c r="D1" s="47" t="s">
        <v>46</v>
      </c>
      <c r="E1" s="47" t="s">
        <v>47</v>
      </c>
      <c r="F1" s="24" t="s">
        <v>48</v>
      </c>
      <c r="G1" s="49" t="s">
        <v>40</v>
      </c>
      <c r="H1" s="40" t="s">
        <v>72</v>
      </c>
      <c r="I1" s="40" t="s">
        <v>71</v>
      </c>
      <c r="J1" s="53"/>
      <c r="K1" s="53"/>
      <c r="L1" s="89" t="s">
        <v>97</v>
      </c>
      <c r="M1" s="89" t="str">
        <f>IF(OR(H6="gh1", H6="gh2", H6="Sila pilih"), "", H6)</f>
        <v/>
      </c>
      <c r="N1" s="89"/>
      <c r="O1" s="89"/>
    </row>
    <row r="2" spans="1:18" x14ac:dyDescent="0.2">
      <c r="A2" s="29" t="s">
        <v>78</v>
      </c>
      <c r="B2" s="83" t="s">
        <v>101</v>
      </c>
      <c r="C2" s="32"/>
      <c r="D2" s="30">
        <v>13.67</v>
      </c>
      <c r="E2" s="30">
        <v>113.706</v>
      </c>
      <c r="F2" s="48">
        <f>E2-D2</f>
        <v>100.036</v>
      </c>
      <c r="G2" s="50"/>
      <c r="H2" s="59" t="str">
        <f>H6</f>
        <v>GH2</v>
      </c>
      <c r="I2" s="42"/>
      <c r="J2" s="53"/>
      <c r="K2" s="53"/>
      <c r="L2" s="89" t="s">
        <v>98</v>
      </c>
      <c r="M2" s="89" t="str">
        <f>IF(OR(H7="gh1", H7="gh2", H7="Sila pilih"), "", H7)</f>
        <v/>
      </c>
      <c r="N2" s="89"/>
      <c r="O2" s="89"/>
    </row>
    <row r="3" spans="1:18" x14ac:dyDescent="0.2">
      <c r="A3" s="29" t="s">
        <v>79</v>
      </c>
      <c r="B3" s="83" t="s">
        <v>102</v>
      </c>
      <c r="C3" s="32"/>
      <c r="D3" s="30">
        <v>13.68</v>
      </c>
      <c r="E3" s="30">
        <v>113.709</v>
      </c>
      <c r="F3" s="48">
        <f>E3-D3</f>
        <v>100.029</v>
      </c>
      <c r="G3" s="50"/>
      <c r="H3" s="59" t="str">
        <f>H7</f>
        <v>GH2</v>
      </c>
      <c r="I3" s="42"/>
      <c r="J3" s="43"/>
      <c r="K3" s="43"/>
      <c r="L3" s="89"/>
      <c r="M3" s="89"/>
      <c r="N3" s="89"/>
      <c r="O3" s="89"/>
    </row>
    <row r="4" spans="1:18" x14ac:dyDescent="0.2">
      <c r="A4" s="29" t="s">
        <v>80</v>
      </c>
      <c r="B4" s="83" t="s">
        <v>100</v>
      </c>
      <c r="C4" s="56"/>
      <c r="D4" s="56"/>
      <c r="E4" s="56"/>
      <c r="F4" s="48"/>
      <c r="G4" s="57"/>
      <c r="H4" s="60"/>
      <c r="I4" s="58"/>
      <c r="J4" s="89"/>
      <c r="K4" s="89"/>
      <c r="L4" s="89"/>
      <c r="M4" s="89"/>
      <c r="N4" s="89"/>
      <c r="O4" s="89"/>
      <c r="P4" s="89"/>
      <c r="Q4" s="89"/>
      <c r="R4" s="89"/>
    </row>
    <row r="5" spans="1:18" ht="13.5" thickBot="1" x14ac:dyDescent="0.25">
      <c r="A5" s="29" t="s">
        <v>49</v>
      </c>
      <c r="B5" s="83" t="s">
        <v>107</v>
      </c>
      <c r="C5" s="238">
        <v>1.5089999999999999</v>
      </c>
      <c r="D5" s="30">
        <v>13.714</v>
      </c>
      <c r="E5" s="30">
        <v>113.742</v>
      </c>
      <c r="F5" s="48">
        <f t="shared" ref="F4:F8" si="0">E5-D5</f>
        <v>100.02800000000001</v>
      </c>
      <c r="G5" s="50"/>
      <c r="H5" s="59" t="str">
        <f>H6</f>
        <v>GH2</v>
      </c>
      <c r="I5" s="42"/>
      <c r="J5" s="89" t="str">
        <f>IF(I8=1,"(1)/ 2 / 3 / 4 / NA",IF(I8=2,"1 /(2)/ 3 / 4 / NA",IF(I8=3,"1 / 2 /(3)/ 4 / NA",IF(I8=4,"1 / 2 / 3 /(4)/ NA",IF(I8="NA","1 / 2 / 3 / 4 /(NA)")))))</f>
        <v>1 / 2 / 3 / 4 /(NA)</v>
      </c>
      <c r="K5" s="90"/>
      <c r="L5" s="90" t="str">
        <f>IF(OR(H6="T1", H6="T2", H6="T3", H6="T4"),
    IF(OR(H7="T1", H7="T2", H7="T3", H7="T4"),
        H6 &amp; " / " &amp; H7,
        H6),
    IF(OR(H7="T1", H7="T2", H7="T3", H7="T4"),
        H7,
        ""))</f>
        <v/>
      </c>
      <c r="M5" s="90"/>
      <c r="N5" s="89"/>
      <c r="O5" s="89"/>
      <c r="P5" s="89"/>
      <c r="Q5" s="89"/>
      <c r="R5" s="89"/>
    </row>
    <row r="6" spans="1:18" ht="15.75" thickBot="1" x14ac:dyDescent="0.3">
      <c r="A6" s="29" t="s">
        <v>50</v>
      </c>
      <c r="B6" s="83" t="s">
        <v>108</v>
      </c>
      <c r="C6" s="239">
        <v>1.508</v>
      </c>
      <c r="D6" s="83">
        <v>13.692</v>
      </c>
      <c r="E6" s="83">
        <v>113.71599999999999</v>
      </c>
      <c r="F6" s="48">
        <f t="shared" si="0"/>
        <v>100.024</v>
      </c>
      <c r="G6" s="50"/>
      <c r="H6" s="23" t="s">
        <v>103</v>
      </c>
      <c r="I6" s="42"/>
      <c r="J6" s="89"/>
      <c r="K6" s="89"/>
      <c r="L6" s="89"/>
      <c r="M6" s="89"/>
      <c r="N6" s="89"/>
      <c r="O6" s="89"/>
      <c r="P6" s="89"/>
      <c r="Q6" s="89"/>
      <c r="R6" s="89"/>
    </row>
    <row r="7" spans="1:18" ht="15.75" thickBot="1" x14ac:dyDescent="0.3">
      <c r="A7" s="29" t="s">
        <v>51</v>
      </c>
      <c r="B7" s="83" t="s">
        <v>109</v>
      </c>
      <c r="C7" s="239">
        <v>1.5069999999999999</v>
      </c>
      <c r="D7" s="83">
        <v>13.714</v>
      </c>
      <c r="E7" s="83">
        <v>113.736</v>
      </c>
      <c r="F7" s="48">
        <f t="shared" si="0"/>
        <v>100.02200000000001</v>
      </c>
      <c r="G7" s="50"/>
      <c r="H7" s="23" t="s">
        <v>103</v>
      </c>
      <c r="I7" s="55"/>
      <c r="J7" s="89"/>
      <c r="K7" s="89"/>
      <c r="L7" s="89"/>
      <c r="M7" s="89"/>
      <c r="N7" s="89"/>
      <c r="O7" s="89"/>
      <c r="P7" s="89"/>
      <c r="Q7" s="89"/>
      <c r="R7" s="89"/>
    </row>
    <row r="8" spans="1:18" ht="15" x14ac:dyDescent="0.25">
      <c r="A8" s="29" t="s">
        <v>52</v>
      </c>
      <c r="B8" s="83">
        <v>2024120171</v>
      </c>
      <c r="C8" s="238">
        <v>1.506</v>
      </c>
      <c r="D8" s="30">
        <v>13.709</v>
      </c>
      <c r="E8" s="30">
        <v>113.712</v>
      </c>
      <c r="F8" s="48">
        <f t="shared" si="0"/>
        <v>100.003</v>
      </c>
      <c r="G8" s="51" t="s">
        <v>110</v>
      </c>
      <c r="H8" s="59" t="str">
        <f>H6</f>
        <v>GH2</v>
      </c>
      <c r="I8" s="41" t="s">
        <v>99</v>
      </c>
      <c r="J8" s="89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89"/>
      <c r="L8" s="89" t="str">
        <f>H8</f>
        <v>GH2</v>
      </c>
      <c r="M8" s="89"/>
      <c r="N8" s="89"/>
      <c r="O8" s="89"/>
      <c r="P8" s="89"/>
      <c r="Q8" s="89"/>
      <c r="R8" s="89"/>
    </row>
    <row r="9" spans="1:18" ht="15" x14ac:dyDescent="0.25">
      <c r="A9" s="29" t="s">
        <v>53</v>
      </c>
      <c r="B9" s="83"/>
      <c r="C9" s="238"/>
      <c r="D9" s="30"/>
      <c r="E9" s="30"/>
      <c r="F9" s="48"/>
      <c r="G9" s="51" t="s">
        <v>41</v>
      </c>
      <c r="H9" s="59"/>
      <c r="I9" s="41"/>
      <c r="J9" s="89" t="b">
        <f>IF(I9=1,"(1)/ 2 / 3 / 4 / NA",IF(I9="Sila Pilih"," 1 / 2 / 3 / 4 / NA",IF(I9=2,"1 /(2)/ 3 / 4 / NA",IF(I9=3,"1 / 2 /(3)/ 4 / NA",IF(I9=4,"1 / 2 / 3 /(4)/ NA",IF(I9="NA","1 / 2 / 3 / 4 /(NA)"))))))</f>
        <v>0</v>
      </c>
      <c r="K9" s="89"/>
      <c r="L9" s="89"/>
      <c r="M9" s="89"/>
      <c r="N9" s="89"/>
      <c r="O9" s="89"/>
      <c r="P9" s="89"/>
      <c r="Q9" s="89"/>
      <c r="R9" s="89"/>
    </row>
    <row r="10" spans="1:18" ht="15" x14ac:dyDescent="0.25">
      <c r="A10" s="29" t="s">
        <v>54</v>
      </c>
      <c r="B10" s="83"/>
      <c r="C10" s="238"/>
      <c r="D10" s="30"/>
      <c r="E10" s="30"/>
      <c r="F10" s="48"/>
      <c r="G10" s="51" t="s">
        <v>41</v>
      </c>
      <c r="H10" s="59"/>
      <c r="I10" s="41"/>
      <c r="J10" s="89" t="b">
        <f t="shared" ref="J10:J19" si="1">IF(I10=1,"(1)/ 2 / 3 / 4 / NA",IF(I10="Sila Pilih"," 1 / 2 / 3 / 4 / NA",IF(I10=2,"1 /(2)/ 3 / 4 / NA",IF(I10=3,"1 / 2 /(3)/ 4 / NA",IF(I10=4,"1 / 2 / 3 /(4)/ NA",IF(I10="NA","1 / 2 / 3 / 4 /(NA)"))))))</f>
        <v>0</v>
      </c>
      <c r="K10" s="89"/>
      <c r="L10" s="89"/>
      <c r="M10" s="89"/>
      <c r="N10" s="89"/>
      <c r="O10" s="89"/>
      <c r="P10" s="89"/>
      <c r="Q10" s="89"/>
      <c r="R10" s="89"/>
    </row>
    <row r="11" spans="1:18" ht="15" x14ac:dyDescent="0.25">
      <c r="A11" s="29" t="s">
        <v>55</v>
      </c>
      <c r="B11" s="83"/>
      <c r="C11" s="238"/>
      <c r="D11" s="30"/>
      <c r="E11" s="30"/>
      <c r="F11" s="48"/>
      <c r="G11" s="51" t="s">
        <v>41</v>
      </c>
      <c r="H11" s="59"/>
      <c r="I11" s="41"/>
      <c r="J11" s="89" t="b">
        <f t="shared" si="1"/>
        <v>0</v>
      </c>
      <c r="K11" s="89"/>
      <c r="L11" s="89"/>
      <c r="M11" s="89"/>
      <c r="N11" s="89"/>
      <c r="O11" s="89"/>
      <c r="P11" s="89"/>
      <c r="Q11" s="89"/>
      <c r="R11" s="89"/>
    </row>
    <row r="12" spans="1:18" ht="15" x14ac:dyDescent="0.25">
      <c r="A12" s="29" t="s">
        <v>56</v>
      </c>
      <c r="B12" s="83"/>
      <c r="C12" s="238"/>
      <c r="D12" s="30"/>
      <c r="E12" s="30"/>
      <c r="F12" s="48"/>
      <c r="G12" s="51" t="s">
        <v>41</v>
      </c>
      <c r="H12" s="59"/>
      <c r="I12" s="41"/>
      <c r="J12" s="89" t="b">
        <f t="shared" si="1"/>
        <v>0</v>
      </c>
      <c r="K12" s="89"/>
      <c r="L12" s="89"/>
      <c r="M12" s="89"/>
      <c r="N12" s="89"/>
      <c r="O12" s="89"/>
      <c r="P12" s="89"/>
      <c r="Q12" s="89"/>
      <c r="R12" s="89"/>
    </row>
    <row r="13" spans="1:18" ht="15" x14ac:dyDescent="0.25">
      <c r="A13" s="29" t="s">
        <v>92</v>
      </c>
      <c r="B13" s="83"/>
      <c r="C13" s="238"/>
      <c r="D13" s="30"/>
      <c r="E13" s="30"/>
      <c r="F13" s="48"/>
      <c r="G13" s="51" t="s">
        <v>41</v>
      </c>
      <c r="H13" s="59"/>
      <c r="I13" s="41"/>
      <c r="J13" s="89" t="b">
        <f t="shared" si="1"/>
        <v>0</v>
      </c>
      <c r="K13" s="89"/>
      <c r="L13" s="89"/>
      <c r="M13" s="89"/>
      <c r="N13" s="89"/>
      <c r="O13" s="89"/>
      <c r="P13" s="89"/>
      <c r="Q13" s="89"/>
      <c r="R13" s="89"/>
    </row>
    <row r="14" spans="1:18" ht="15" x14ac:dyDescent="0.25">
      <c r="A14" s="29" t="s">
        <v>57</v>
      </c>
      <c r="B14" s="83"/>
      <c r="C14" s="238"/>
      <c r="D14" s="30"/>
      <c r="E14" s="30"/>
      <c r="F14" s="48"/>
      <c r="G14" s="51" t="s">
        <v>41</v>
      </c>
      <c r="H14" s="59"/>
      <c r="I14" s="41"/>
      <c r="J14" s="89" t="b">
        <f t="shared" si="1"/>
        <v>0</v>
      </c>
      <c r="K14" s="89"/>
      <c r="L14" s="89"/>
      <c r="M14" s="89"/>
      <c r="N14" s="89"/>
      <c r="O14" s="89"/>
      <c r="P14" s="89"/>
      <c r="Q14" s="89"/>
      <c r="R14" s="89"/>
    </row>
    <row r="15" spans="1:18" ht="15" x14ac:dyDescent="0.25">
      <c r="A15" s="29" t="s">
        <v>58</v>
      </c>
      <c r="B15" s="83"/>
      <c r="C15" s="238"/>
      <c r="D15" s="30"/>
      <c r="E15" s="30"/>
      <c r="F15" s="48"/>
      <c r="G15" s="51" t="s">
        <v>41</v>
      </c>
      <c r="H15" s="59"/>
      <c r="I15" s="41"/>
      <c r="J15" s="89" t="b">
        <f t="shared" si="1"/>
        <v>0</v>
      </c>
      <c r="K15" s="89"/>
      <c r="L15" s="89"/>
      <c r="M15" s="89"/>
      <c r="N15" s="89"/>
      <c r="O15" s="89"/>
      <c r="P15" s="89"/>
      <c r="Q15" s="89"/>
      <c r="R15" s="89"/>
    </row>
    <row r="16" spans="1:18" ht="15" x14ac:dyDescent="0.25">
      <c r="A16" s="29" t="s">
        <v>59</v>
      </c>
      <c r="B16" s="83"/>
      <c r="C16" s="238"/>
      <c r="D16" s="30"/>
      <c r="E16" s="30"/>
      <c r="F16" s="48"/>
      <c r="G16" s="51" t="s">
        <v>41</v>
      </c>
      <c r="H16" s="59"/>
      <c r="I16" s="41"/>
      <c r="J16" s="89" t="b">
        <f t="shared" si="1"/>
        <v>0</v>
      </c>
      <c r="K16" s="89"/>
      <c r="L16" s="89"/>
      <c r="M16" s="89"/>
      <c r="N16" s="89"/>
      <c r="O16" s="89"/>
      <c r="P16" s="89"/>
      <c r="Q16" s="89"/>
      <c r="R16" s="89"/>
    </row>
    <row r="17" spans="1:18" ht="15" x14ac:dyDescent="0.25">
      <c r="A17" s="29" t="s">
        <v>60</v>
      </c>
      <c r="B17" s="83"/>
      <c r="C17" s="238"/>
      <c r="D17" s="30"/>
      <c r="E17" s="30"/>
      <c r="F17" s="48">
        <f t="shared" ref="F8:F22" si="2">E17-D17</f>
        <v>0</v>
      </c>
      <c r="G17" s="51" t="s">
        <v>41</v>
      </c>
      <c r="H17" s="59"/>
      <c r="I17" s="41"/>
      <c r="J17" s="89" t="b">
        <f t="shared" si="1"/>
        <v>0</v>
      </c>
      <c r="K17" s="89"/>
      <c r="L17" s="89"/>
      <c r="M17" s="89"/>
      <c r="N17" s="89"/>
      <c r="O17" s="89"/>
      <c r="P17" s="89"/>
      <c r="Q17" s="89"/>
      <c r="R17" s="89"/>
    </row>
    <row r="18" spans="1:18" ht="15" x14ac:dyDescent="0.25">
      <c r="A18" s="29" t="s">
        <v>61</v>
      </c>
      <c r="B18" s="84"/>
      <c r="C18" s="238"/>
      <c r="D18" s="30"/>
      <c r="E18" s="30"/>
      <c r="F18" s="48">
        <f t="shared" si="2"/>
        <v>0</v>
      </c>
      <c r="G18" s="51" t="s">
        <v>41</v>
      </c>
      <c r="H18" s="59"/>
      <c r="I18" s="41" t="s">
        <v>41</v>
      </c>
      <c r="J18" s="89" t="str">
        <f t="shared" si="1"/>
        <v xml:space="preserve"> 1 / 2 / 3 / 4 / NA</v>
      </c>
      <c r="K18" s="89"/>
      <c r="L18" s="89"/>
      <c r="M18" s="89"/>
      <c r="N18" s="89"/>
      <c r="O18" s="89"/>
      <c r="P18" s="89"/>
      <c r="Q18" s="89"/>
      <c r="R18" s="89"/>
    </row>
    <row r="19" spans="1:18" ht="15" x14ac:dyDescent="0.25">
      <c r="A19" s="29" t="s">
        <v>62</v>
      </c>
      <c r="B19" s="83"/>
      <c r="C19" s="238"/>
      <c r="D19" s="30"/>
      <c r="E19" s="30"/>
      <c r="F19" s="48">
        <f t="shared" si="2"/>
        <v>0</v>
      </c>
      <c r="G19" s="51" t="s">
        <v>41</v>
      </c>
      <c r="H19" s="59"/>
      <c r="I19" s="41" t="s">
        <v>41</v>
      </c>
      <c r="J19" s="89" t="str">
        <f t="shared" si="1"/>
        <v xml:space="preserve"> 1 / 2 / 3 / 4 / NA</v>
      </c>
      <c r="K19" s="89"/>
      <c r="L19" s="89"/>
      <c r="M19" s="89"/>
      <c r="N19" s="89"/>
      <c r="O19" s="89"/>
      <c r="P19" s="89"/>
      <c r="Q19" s="89"/>
      <c r="R19" s="89"/>
    </row>
    <row r="20" spans="1:18" ht="15" x14ac:dyDescent="0.25">
      <c r="A20" s="29" t="s">
        <v>75</v>
      </c>
      <c r="B20" s="83"/>
      <c r="C20" s="238"/>
      <c r="D20" s="30"/>
      <c r="E20" s="30"/>
      <c r="F20" s="48">
        <f t="shared" si="2"/>
        <v>0</v>
      </c>
      <c r="G20" s="51" t="s">
        <v>41</v>
      </c>
      <c r="H20" s="59"/>
      <c r="I20" s="41" t="s">
        <v>41</v>
      </c>
      <c r="J20" s="89" t="str">
        <f t="shared" ref="J20" si="3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89"/>
      <c r="L20" s="89"/>
      <c r="M20" s="89"/>
      <c r="N20" s="89"/>
      <c r="O20" s="89"/>
      <c r="P20" s="89"/>
      <c r="Q20" s="89"/>
      <c r="R20" s="89"/>
    </row>
    <row r="21" spans="1:18" ht="15" x14ac:dyDescent="0.25">
      <c r="A21" s="29" t="s">
        <v>76</v>
      </c>
      <c r="B21" s="83"/>
      <c r="C21" s="238"/>
      <c r="D21" s="30"/>
      <c r="E21" s="30"/>
      <c r="F21" s="48">
        <f t="shared" si="2"/>
        <v>0</v>
      </c>
      <c r="G21" s="51" t="s">
        <v>41</v>
      </c>
      <c r="H21" s="59"/>
      <c r="I21" s="41" t="s">
        <v>41</v>
      </c>
      <c r="J21" s="89" t="str">
        <f t="shared" ref="J21" si="4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89"/>
      <c r="L21" s="89"/>
      <c r="M21" s="89"/>
      <c r="N21" s="89"/>
      <c r="O21" s="89"/>
      <c r="P21" s="89"/>
      <c r="Q21" s="89"/>
      <c r="R21" s="89"/>
    </row>
    <row r="22" spans="1:18" ht="15" x14ac:dyDescent="0.25">
      <c r="A22" s="29" t="s">
        <v>77</v>
      </c>
      <c r="B22" s="83"/>
      <c r="C22" s="238"/>
      <c r="D22" s="30"/>
      <c r="E22" s="30"/>
      <c r="F22" s="48">
        <f t="shared" si="2"/>
        <v>0</v>
      </c>
      <c r="G22" s="51" t="s">
        <v>41</v>
      </c>
      <c r="H22" s="59"/>
      <c r="I22" s="41" t="s">
        <v>41</v>
      </c>
      <c r="J22" s="89" t="str">
        <f t="shared" ref="J22" si="5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89"/>
      <c r="L22" s="89"/>
      <c r="M22" s="89"/>
      <c r="N22" s="89"/>
      <c r="O22" s="89"/>
      <c r="P22" s="89"/>
      <c r="Q22" s="89"/>
      <c r="R22" s="89"/>
    </row>
    <row r="23" spans="1:18" x14ac:dyDescent="0.2">
      <c r="J23" s="43"/>
      <c r="K23" s="43"/>
      <c r="L23" s="89"/>
      <c r="M23" s="89"/>
      <c r="N23" s="89"/>
      <c r="O23" s="89"/>
    </row>
    <row r="24" spans="1:18" x14ac:dyDescent="0.2">
      <c r="A24" s="22" t="s">
        <v>70</v>
      </c>
      <c r="B24" s="83" t="s">
        <v>104</v>
      </c>
      <c r="J24" s="43"/>
      <c r="K24" s="43"/>
      <c r="L24" s="89"/>
      <c r="M24" s="89"/>
      <c r="N24" s="89"/>
      <c r="O24" s="89"/>
    </row>
    <row r="25" spans="1:18" x14ac:dyDescent="0.2">
      <c r="A25" s="22" t="s">
        <v>69</v>
      </c>
      <c r="B25" s="85">
        <v>45657</v>
      </c>
      <c r="J25" s="43"/>
      <c r="K25" s="43"/>
    </row>
    <row r="26" spans="1:18" x14ac:dyDescent="0.2">
      <c r="A26" s="22" t="s">
        <v>64</v>
      </c>
      <c r="B26" s="83" t="s">
        <v>111</v>
      </c>
      <c r="C26" s="34" t="s">
        <v>65</v>
      </c>
      <c r="J26" s="43"/>
      <c r="K26" s="43"/>
    </row>
    <row r="27" spans="1:18" ht="13.5" thickBot="1" x14ac:dyDescent="0.25">
      <c r="A27" t="s">
        <v>66</v>
      </c>
      <c r="B27" s="83">
        <v>311224</v>
      </c>
      <c r="C27" s="45"/>
      <c r="D27" s="45"/>
      <c r="E27" s="45"/>
      <c r="F27" s="43"/>
      <c r="G27" s="44"/>
      <c r="H27" s="44"/>
    </row>
    <row r="28" spans="1:18" ht="15.75" thickBot="1" x14ac:dyDescent="0.3">
      <c r="A28" s="22" t="s">
        <v>42</v>
      </c>
      <c r="B28" s="86" t="s">
        <v>105</v>
      </c>
      <c r="C28" s="43"/>
      <c r="D28" s="43" t="b">
        <v>0</v>
      </c>
      <c r="E28" s="43"/>
      <c r="F28" s="52"/>
      <c r="G28" s="44"/>
      <c r="H28" s="44"/>
      <c r="I28" s="43"/>
    </row>
    <row r="29" spans="1:18" ht="15.75" thickBot="1" x14ac:dyDescent="0.3">
      <c r="A29" s="22" t="s">
        <v>44</v>
      </c>
      <c r="B29" s="86" t="s">
        <v>105</v>
      </c>
      <c r="C29" s="43"/>
      <c r="D29" s="43" t="b">
        <v>0</v>
      </c>
      <c r="E29" s="43"/>
      <c r="F29" s="52"/>
      <c r="G29" s="44"/>
      <c r="H29" s="44"/>
      <c r="I29" s="43"/>
    </row>
    <row r="30" spans="1:18" ht="15.75" thickBot="1" x14ac:dyDescent="0.3">
      <c r="A30" s="22" t="s">
        <v>43</v>
      </c>
      <c r="B30" s="86" t="s">
        <v>106</v>
      </c>
      <c r="C30" s="43"/>
      <c r="D30" s="43" t="b">
        <v>0</v>
      </c>
      <c r="E30" s="43"/>
      <c r="F30" s="52"/>
      <c r="G30" s="44"/>
      <c r="H30" s="44"/>
      <c r="I30" s="43"/>
    </row>
    <row r="31" spans="1:18" ht="14.25" customHeight="1" thickBot="1" x14ac:dyDescent="0.25">
      <c r="C31" s="43"/>
      <c r="D31" s="43"/>
      <c r="E31" s="43"/>
      <c r="F31" s="43"/>
      <c r="G31" s="44"/>
      <c r="H31" s="44"/>
      <c r="I31" s="43"/>
    </row>
    <row r="32" spans="1:18" ht="15.75" thickBot="1" x14ac:dyDescent="0.25">
      <c r="A32" t="s">
        <v>20</v>
      </c>
      <c r="B32" s="86" t="s">
        <v>23</v>
      </c>
      <c r="C32" s="45" t="b">
        <f>IF(B32="XP 205DR",TRUE)</f>
        <v>0</v>
      </c>
      <c r="D32" s="45" t="b">
        <v>0</v>
      </c>
      <c r="E32" s="45" t="b">
        <f>IF(B32="MSE 225S-100-DU ",TRUE)</f>
        <v>0</v>
      </c>
      <c r="F32" s="43" t="b">
        <f>IF(B32="PG 603S",TRUE)</f>
        <v>1</v>
      </c>
      <c r="G32" s="44" t="b">
        <f>IF(B32="Lain-lain",TRUE)</f>
        <v>0</v>
      </c>
      <c r="H32" s="44"/>
      <c r="I32" s="43"/>
    </row>
    <row r="33" spans="3:9" x14ac:dyDescent="0.2">
      <c r="C33" s="45"/>
      <c r="D33" s="45"/>
      <c r="E33" s="45"/>
      <c r="F33" s="43"/>
      <c r="G33" s="44"/>
      <c r="H33" s="44"/>
      <c r="I33" s="43"/>
    </row>
    <row r="34" spans="3:9" x14ac:dyDescent="0.2">
      <c r="C34" s="45"/>
      <c r="D34" s="45"/>
      <c r="E34" s="45"/>
      <c r="F34" s="43"/>
      <c r="G34" s="44"/>
      <c r="H34" s="44"/>
      <c r="I34" s="43"/>
    </row>
    <row r="35" spans="3:9" ht="14.25" x14ac:dyDescent="0.2">
      <c r="C35" s="45"/>
      <c r="D35" s="45"/>
      <c r="E35" s="79"/>
      <c r="F35" s="43"/>
      <c r="G35" s="44"/>
      <c r="H35" s="44"/>
      <c r="I35" s="43"/>
    </row>
    <row r="36" spans="3:9" x14ac:dyDescent="0.2">
      <c r="C36" s="73"/>
      <c r="D36" s="73"/>
      <c r="E36" s="73"/>
      <c r="F36" s="53"/>
      <c r="G36" s="74"/>
      <c r="H36" s="74"/>
      <c r="I36" s="43"/>
    </row>
    <row r="37" spans="3:9" x14ac:dyDescent="0.2">
      <c r="C37" s="73"/>
      <c r="D37" s="73"/>
      <c r="E37" s="73"/>
      <c r="F37" s="53"/>
      <c r="G37" s="74"/>
      <c r="H37" s="74"/>
      <c r="I37" s="43"/>
    </row>
    <row r="38" spans="3:9" x14ac:dyDescent="0.2">
      <c r="C38" s="73"/>
      <c r="D38" s="73"/>
      <c r="E38" s="73"/>
      <c r="F38" s="53"/>
      <c r="G38" s="74"/>
      <c r="H38" s="74"/>
      <c r="I38" s="43"/>
    </row>
    <row r="39" spans="3:9" x14ac:dyDescent="0.2">
      <c r="C39" s="73"/>
      <c r="D39" s="73"/>
      <c r="E39" s="73"/>
      <c r="F39" s="53"/>
      <c r="G39" s="74"/>
      <c r="H39" s="74"/>
      <c r="I39" s="43"/>
    </row>
    <row r="40" spans="3:9" x14ac:dyDescent="0.2">
      <c r="C40" s="73"/>
      <c r="D40" s="73"/>
      <c r="E40" s="73"/>
      <c r="F40" s="53"/>
      <c r="G40" s="74"/>
      <c r="H40" s="74"/>
    </row>
    <row r="41" spans="3:9" x14ac:dyDescent="0.2">
      <c r="C41" s="72"/>
    </row>
    <row r="42" spans="3:9" x14ac:dyDescent="0.2">
      <c r="C42" s="72"/>
    </row>
    <row r="43" spans="3:9" x14ac:dyDescent="0.2">
      <c r="C43" s="72"/>
    </row>
    <row r="44" spans="3:9" x14ac:dyDescent="0.2">
      <c r="C44" s="72"/>
    </row>
  </sheetData>
  <conditionalFormatting sqref="B24:B27">
    <cfRule type="expression" dxfId="34" priority="80">
      <formula>LEN(B24)=0</formula>
    </cfRule>
  </conditionalFormatting>
  <conditionalFormatting sqref="B28:B30 F28:F30">
    <cfRule type="cellIs" dxfId="33" priority="71" operator="equal">
      <formula>"TIDAK"</formula>
    </cfRule>
    <cfRule type="cellIs" dxfId="32" priority="72" operator="equal">
      <formula>"ya"</formula>
    </cfRule>
    <cfRule type="cellIs" dxfId="31" priority="73" operator="equal">
      <formula>"Sila Pilih"</formula>
    </cfRule>
  </conditionalFormatting>
  <conditionalFormatting sqref="B32">
    <cfRule type="cellIs" dxfId="30" priority="82" operator="equal">
      <formula>"Sila Pilih"</formula>
    </cfRule>
  </conditionalFormatting>
  <conditionalFormatting sqref="B5:E22">
    <cfRule type="expression" dxfId="29" priority="25">
      <formula>LEN(B5)=0</formula>
    </cfRule>
  </conditionalFormatting>
  <conditionalFormatting sqref="D2:E3 B2:B4">
    <cfRule type="expression" dxfId="28" priority="19">
      <formula>LEN(B2)=0</formula>
    </cfRule>
  </conditionalFormatting>
  <conditionalFormatting sqref="F2:F8">
    <cfRule type="cellIs" dxfId="27" priority="50" operator="equal">
      <formula>0</formula>
    </cfRule>
  </conditionalFormatting>
  <conditionalFormatting sqref="F9:F22">
    <cfRule type="cellIs" dxfId="26" priority="58" operator="equal">
      <formula>0</formula>
    </cfRule>
  </conditionalFormatting>
  <conditionalFormatting sqref="G8:G22">
    <cfRule type="cellIs" dxfId="25" priority="7" operator="equal">
      <formula>"Sila Pilih"</formula>
    </cfRule>
  </conditionalFormatting>
  <conditionalFormatting sqref="H2:H3">
    <cfRule type="cellIs" dxfId="24" priority="4" operator="equal">
      <formula>"Sila Pilih"</formula>
    </cfRule>
  </conditionalFormatting>
  <conditionalFormatting sqref="H5 H8:H22">
    <cfRule type="cellIs" dxfId="23" priority="9" operator="equal">
      <formula>"Sila Pilih"</formula>
    </cfRule>
  </conditionalFormatting>
  <conditionalFormatting sqref="H6:H7">
    <cfRule type="cellIs" dxfId="22" priority="5" operator="equal">
      <formula>"Sila Pilih"</formula>
    </cfRule>
  </conditionalFormatting>
  <conditionalFormatting sqref="I8:I22">
    <cfRule type="cellIs" dxfId="21" priority="22" operator="equal">
      <formula>"Sila Pilih"</formula>
    </cfRule>
  </conditionalFormatting>
  <conditionalFormatting sqref="L8">
    <cfRule type="expression" dxfId="20" priority="3">
      <formula>H8="Sila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J27" sqref="J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Form!B16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Form!G16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b">
        <f>Form!J16</f>
        <v>0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Form!B17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Form!G17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b">
        <f>Form!J17</f>
        <v>0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Form!B18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Form!G18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str">
        <f>Form!J18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Form!B19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Form!G19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str">
        <f>Form!J19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Form!B20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Form!G20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str">
        <f>Form!J20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4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Form!B21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Form!G21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str">
        <f>Form!J21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28" zoomScaleNormal="100" workbookViewId="0">
      <selection activeCell="G15" sqref="G15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236"/>
      <c r="C1" s="236"/>
      <c r="D1" s="236"/>
      <c r="E1" s="236"/>
      <c r="F1" s="236"/>
      <c r="G1" s="236"/>
      <c r="H1" s="237"/>
    </row>
    <row r="2" spans="1:8" ht="18.95" customHeight="1" x14ac:dyDescent="0.2">
      <c r="A2" s="96" t="s">
        <v>39</v>
      </c>
      <c r="B2" s="97"/>
      <c r="C2" s="98"/>
      <c r="D2" s="99">
        <f>Form!B22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Form!G22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str">
        <f>Form!J22</f>
        <v xml:space="preserve"> 1 / 2 / 3 / 4 / NA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30"/>
  <sheetViews>
    <sheetView view="pageLayout" zoomScaleNormal="100" zoomScaleSheetLayoutView="100" workbookViewId="0">
      <selection activeCell="F13" sqref="F13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Form!B8</f>
        <v>2024120171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Form!G8</f>
        <v>CECAIR</v>
      </c>
      <c r="E3" s="105"/>
      <c r="F3" s="105"/>
      <c r="G3" s="105"/>
      <c r="H3" s="106"/>
    </row>
    <row r="4" spans="1:8" ht="19.899999999999999" customHeight="1" x14ac:dyDescent="0.2">
      <c r="A4" s="62" t="s">
        <v>81</v>
      </c>
      <c r="B4" s="63"/>
      <c r="C4" s="63"/>
      <c r="D4" s="64"/>
      <c r="E4" s="64"/>
      <c r="F4" s="91" t="s">
        <v>91</v>
      </c>
      <c r="G4" s="91"/>
      <c r="H4" s="92"/>
    </row>
    <row r="5" spans="1:8" ht="19.899999999999999" customHeight="1" x14ac:dyDescent="0.2">
      <c r="A5" s="120" t="s">
        <v>19</v>
      </c>
      <c r="B5" s="120"/>
      <c r="C5" s="120"/>
      <c r="D5" s="120"/>
      <c r="E5" s="107"/>
      <c r="F5" s="107"/>
      <c r="G5" s="108" t="s">
        <v>82</v>
      </c>
      <c r="H5" s="108"/>
    </row>
    <row r="6" spans="1:8" ht="25.5" customHeight="1" x14ac:dyDescent="0.2">
      <c r="A6" s="109" t="s">
        <v>0</v>
      </c>
      <c r="B6" s="110"/>
      <c r="C6" s="110"/>
      <c r="D6" s="110"/>
      <c r="E6" s="111"/>
      <c r="F6" s="61" t="s">
        <v>94</v>
      </c>
      <c r="G6" s="112" t="s">
        <v>95</v>
      </c>
      <c r="H6" s="113"/>
    </row>
    <row r="7" spans="1:8" ht="21" customHeight="1" x14ac:dyDescent="0.2">
      <c r="A7" s="114" t="s">
        <v>1</v>
      </c>
      <c r="B7" s="115"/>
      <c r="C7" s="116"/>
      <c r="D7" s="116"/>
      <c r="E7" s="117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122"/>
      <c r="C8" s="123" t="str">
        <f>Form!B26</f>
        <v>IQC LIQ 311224</v>
      </c>
      <c r="D8" s="123"/>
      <c r="E8" s="124"/>
      <c r="F8" s="18">
        <f>Form!C6</f>
        <v>1.508</v>
      </c>
      <c r="G8" s="118">
        <f>Form!F6</f>
        <v>100.024</v>
      </c>
      <c r="H8" s="119"/>
    </row>
    <row r="9" spans="1:8" ht="21" customHeight="1" x14ac:dyDescent="0.2">
      <c r="A9" s="125" t="s">
        <v>3</v>
      </c>
      <c r="B9" s="126"/>
      <c r="C9" s="127"/>
      <c r="D9" s="127"/>
      <c r="E9" s="128"/>
      <c r="F9" s="82">
        <f>Form!C7</f>
        <v>1.5069999999999999</v>
      </c>
      <c r="G9" s="129">
        <f>Form!F7</f>
        <v>100.02200000000001</v>
      </c>
      <c r="H9" s="130"/>
    </row>
    <row r="10" spans="1:8" ht="20.100000000000001" customHeight="1" x14ac:dyDescent="0.2">
      <c r="A10" s="178"/>
      <c r="B10" s="178"/>
      <c r="C10" s="179"/>
      <c r="D10" s="179"/>
      <c r="E10" s="179"/>
      <c r="F10" s="179"/>
      <c r="G10" s="179"/>
      <c r="H10" s="179"/>
    </row>
    <row r="11" spans="1:8" ht="33.75" customHeight="1" x14ac:dyDescent="0.2">
      <c r="A11" s="190"/>
      <c r="B11" s="180" t="s">
        <v>83</v>
      </c>
      <c r="C11" s="180"/>
      <c r="D11" s="182" t="s">
        <v>84</v>
      </c>
      <c r="E11" s="183"/>
      <c r="F11" s="112" t="s">
        <v>85</v>
      </c>
      <c r="G11" s="192"/>
      <c r="H11" s="193"/>
    </row>
    <row r="12" spans="1:8" ht="15" x14ac:dyDescent="0.2">
      <c r="A12" s="191"/>
      <c r="B12" s="181"/>
      <c r="C12" s="181"/>
      <c r="D12" s="184"/>
      <c r="E12" s="185"/>
      <c r="F12" s="6" t="s">
        <v>2</v>
      </c>
      <c r="G12" s="194" t="s">
        <v>16</v>
      </c>
      <c r="H12" s="195"/>
    </row>
    <row r="13" spans="1:8" ht="21.75" customHeight="1" x14ac:dyDescent="0.2">
      <c r="A13" s="81" t="s">
        <v>8</v>
      </c>
      <c r="B13" s="186">
        <v>2.5</v>
      </c>
      <c r="C13" s="187"/>
      <c r="D13" s="188">
        <v>7.5</v>
      </c>
      <c r="E13" s="189"/>
      <c r="F13" s="87">
        <f>IF(F8&lt;1, F8/B13, F8/D13)</f>
        <v>0.20106666666666667</v>
      </c>
      <c r="G13" s="131">
        <f>IF(F9&lt;1, F9/B13, F9/D13)</f>
        <v>0.20093333333333332</v>
      </c>
      <c r="H13" s="132"/>
    </row>
    <row r="14" spans="1:8" ht="21.95" customHeight="1" x14ac:dyDescent="0.2">
      <c r="A14" s="65" t="s">
        <v>9</v>
      </c>
      <c r="B14" s="135">
        <v>0.25</v>
      </c>
      <c r="C14" s="136"/>
      <c r="D14" s="137">
        <v>0.75</v>
      </c>
      <c r="E14" s="138"/>
      <c r="F14" s="87">
        <f>IF(F8&lt;1, F8/B14, F8/D14)</f>
        <v>2.0106666666666668</v>
      </c>
      <c r="G14" s="131">
        <f>IF(F9&lt;1, F9/B14, F9/D14)</f>
        <v>2.0093333333333332</v>
      </c>
      <c r="H14" s="132"/>
    </row>
    <row r="15" spans="1:8" ht="21.95" customHeight="1" x14ac:dyDescent="0.2">
      <c r="A15" s="65" t="s">
        <v>10</v>
      </c>
      <c r="B15" s="139">
        <v>5</v>
      </c>
      <c r="C15" s="140"/>
      <c r="D15" s="141">
        <v>15</v>
      </c>
      <c r="E15" s="142"/>
      <c r="F15" s="87">
        <f>IF(F8&lt;1, F8/B15, F8/D15)</f>
        <v>0.10053333333333334</v>
      </c>
      <c r="G15" s="131">
        <f>IF(F9&lt;1, F9/B15, F9/D15)</f>
        <v>0.10046666666666666</v>
      </c>
      <c r="H15" s="132"/>
    </row>
    <row r="16" spans="1:8" ht="21.95" customHeight="1" x14ac:dyDescent="0.2">
      <c r="A16" s="66" t="s">
        <v>11</v>
      </c>
      <c r="B16" s="143">
        <v>0.15</v>
      </c>
      <c r="C16" s="144"/>
      <c r="D16" s="145">
        <v>0.45</v>
      </c>
      <c r="E16" s="146"/>
      <c r="F16" s="88">
        <f>IF(F8&lt;1, F8/B16, F8/D16)</f>
        <v>3.3511111111111109</v>
      </c>
      <c r="G16" s="133">
        <f>IF(F9&lt;1, F9/B16, F9/D16)</f>
        <v>3.3488888888888884</v>
      </c>
      <c r="H16" s="134"/>
    </row>
    <row r="17" spans="1:8" ht="15" customHeight="1" x14ac:dyDescent="0.2">
      <c r="A17" s="67" t="s">
        <v>86</v>
      </c>
      <c r="B17" s="68"/>
      <c r="C17" s="68"/>
      <c r="D17" s="68"/>
      <c r="E17" s="68"/>
      <c r="F17" s="68"/>
      <c r="G17" s="68"/>
      <c r="H17" s="69"/>
    </row>
    <row r="18" spans="1:8" ht="18.75" customHeight="1" x14ac:dyDescent="0.25">
      <c r="A18" s="147" t="s">
        <v>29</v>
      </c>
      <c r="B18" s="148"/>
      <c r="C18" s="148"/>
      <c r="D18" s="148"/>
      <c r="E18" s="149" t="s">
        <v>27</v>
      </c>
      <c r="F18" s="150"/>
      <c r="G18" s="70" t="s">
        <v>87</v>
      </c>
      <c r="H18" s="71" t="str">
        <f>Form!I8</f>
        <v>NA</v>
      </c>
    </row>
    <row r="19" spans="1:8" ht="18.75" customHeight="1" x14ac:dyDescent="0.25">
      <c r="A19" s="151" t="s">
        <v>30</v>
      </c>
      <c r="B19" s="152"/>
      <c r="C19" s="152"/>
      <c r="D19" s="152"/>
      <c r="E19" s="153" t="s">
        <v>27</v>
      </c>
      <c r="F19" s="153"/>
      <c r="G19" s="25"/>
      <c r="H19" s="16"/>
    </row>
    <row r="20" spans="1:8" ht="18.75" customHeight="1" x14ac:dyDescent="0.25">
      <c r="A20" s="151" t="s">
        <v>31</v>
      </c>
      <c r="B20" s="152"/>
      <c r="C20" s="152"/>
      <c r="D20" s="152"/>
      <c r="E20" s="153" t="s">
        <v>96</v>
      </c>
      <c r="F20" s="153"/>
      <c r="G20" s="25"/>
      <c r="H20" s="16"/>
    </row>
    <row r="21" spans="1:8" ht="18.75" customHeight="1" x14ac:dyDescent="0.25">
      <c r="A21" s="151" t="s">
        <v>32</v>
      </c>
      <c r="B21" s="152"/>
      <c r="C21" s="152"/>
      <c r="D21" s="152"/>
      <c r="E21" s="153" t="s">
        <v>27</v>
      </c>
      <c r="F21" s="153"/>
      <c r="G21" s="25"/>
      <c r="H21" s="16"/>
    </row>
    <row r="22" spans="1:8" ht="18.75" customHeight="1" x14ac:dyDescent="0.25">
      <c r="A22" s="151" t="s">
        <v>33</v>
      </c>
      <c r="B22" s="152"/>
      <c r="C22" s="152"/>
      <c r="D22" s="152"/>
      <c r="E22" s="153"/>
      <c r="F22" s="153"/>
      <c r="G22" s="25"/>
      <c r="H22" s="16"/>
    </row>
    <row r="23" spans="1:8" ht="18.75" customHeight="1" x14ac:dyDescent="0.25">
      <c r="A23" s="154" t="s">
        <v>34</v>
      </c>
      <c r="B23" s="155"/>
      <c r="C23" s="155"/>
      <c r="D23" s="155"/>
      <c r="E23" s="156" t="str">
        <f>Form!H8</f>
        <v>GH2</v>
      </c>
      <c r="F23" s="156"/>
      <c r="G23" s="26"/>
      <c r="H23" s="17"/>
    </row>
    <row r="24" spans="1:8" ht="27" customHeight="1" x14ac:dyDescent="0.2">
      <c r="A24" s="75" t="s">
        <v>15</v>
      </c>
    </row>
    <row r="25" spans="1:8" s="7" customFormat="1" ht="21.6" customHeight="1" x14ac:dyDescent="0.2">
      <c r="A25" s="76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77"/>
      <c r="B26" s="10"/>
      <c r="C26" s="10"/>
      <c r="D26" s="78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57" t="s">
        <v>17</v>
      </c>
      <c r="B27" s="158"/>
      <c r="C27" s="158"/>
      <c r="D27" s="159" t="s">
        <v>13</v>
      </c>
      <c r="E27" s="159"/>
      <c r="F27" s="80" t="s">
        <v>25</v>
      </c>
      <c r="G27" s="160" t="s">
        <v>13</v>
      </c>
      <c r="H27" s="161"/>
    </row>
    <row r="28" spans="1:8" ht="56.25" customHeight="1" x14ac:dyDescent="0.2">
      <c r="A28" s="125" t="s">
        <v>90</v>
      </c>
      <c r="B28" s="126"/>
      <c r="C28" s="126"/>
      <c r="D28" s="162" t="s">
        <v>13</v>
      </c>
      <c r="E28" s="162"/>
      <c r="F28" s="163" t="s">
        <v>14</v>
      </c>
      <c r="G28" s="164"/>
      <c r="H28" s="165"/>
    </row>
    <row r="29" spans="1:8" ht="22.5" customHeight="1" x14ac:dyDescent="0.2">
      <c r="A29" s="166" t="s">
        <v>12</v>
      </c>
      <c r="B29" s="167"/>
      <c r="C29" s="167"/>
      <c r="D29" s="167"/>
      <c r="E29" s="168"/>
      <c r="F29" s="169" t="s">
        <v>5</v>
      </c>
      <c r="G29" s="170"/>
      <c r="H29" s="171"/>
    </row>
    <row r="30" spans="1:8" ht="15.75" x14ac:dyDescent="0.2">
      <c r="A30" s="172" t="str">
        <f>Form!B24</f>
        <v>NORDIYANA     IQBAL</v>
      </c>
      <c r="B30" s="173"/>
      <c r="C30" s="173"/>
      <c r="D30" s="174">
        <f>Form!B25</f>
        <v>45657</v>
      </c>
      <c r="E30" s="175"/>
      <c r="F30" s="3"/>
      <c r="G30" s="176"/>
      <c r="H30" s="177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B13:C13">
    <cfRule type="expression" dxfId="19" priority="11">
      <formula>AND(F8&gt;0.1, F8&lt;1, F9&gt;0.1, F9&lt;1)</formula>
    </cfRule>
  </conditionalFormatting>
  <conditionalFormatting sqref="B14:C14">
    <cfRule type="expression" dxfId="18" priority="8">
      <formula>AND(F8&gt;0.1, F8&lt;1, F9&gt;0.1, F9&lt;1)</formula>
    </cfRule>
  </conditionalFormatting>
  <conditionalFormatting sqref="B15:C15">
    <cfRule type="expression" dxfId="17" priority="7">
      <formula>AND(F8&gt;0.1, F8&lt;1, F9&gt;0.1, F9&lt;1)</formula>
    </cfRule>
  </conditionalFormatting>
  <conditionalFormatting sqref="B16:C16">
    <cfRule type="expression" dxfId="16" priority="6">
      <formula>AND(F8&gt;0.1, F8&lt;1, F9&gt;0.1, F9&lt;1)</formula>
    </cfRule>
  </conditionalFormatting>
  <conditionalFormatting sqref="D13:E13">
    <cfRule type="expression" dxfId="15" priority="5">
      <formula>AND(F8&gt;1, F9&gt;1)</formula>
    </cfRule>
    <cfRule type="expression" dxfId="14" priority="9">
      <formula>CELL("ÄDDRESS")="D13"</formula>
    </cfRule>
  </conditionalFormatting>
  <conditionalFormatting sqref="D14:E14">
    <cfRule type="expression" dxfId="13" priority="4">
      <formula>AND(F8&gt;1, F9&gt;1)</formula>
    </cfRule>
  </conditionalFormatting>
  <conditionalFormatting sqref="D15:E15">
    <cfRule type="expression" dxfId="12" priority="3">
      <formula>AND(F8&gt;1, F9&gt;1)</formula>
    </cfRule>
  </conditionalFormatting>
  <conditionalFormatting sqref="D16:E16">
    <cfRule type="expression" dxfId="11" priority="2">
      <formula>AND(F8&gt;1, F9&gt;1)</formula>
    </cfRule>
  </conditionalFormatting>
  <conditionalFormatting sqref="E23:F23">
    <cfRule type="expression" dxfId="1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dimension ref="A1:H30"/>
  <sheetViews>
    <sheetView view="pageLayout" topLeftCell="A14" zoomScaleNormal="100" zoomScaleSheetLayoutView="100" workbookViewId="0">
      <selection activeCell="A30" sqref="A30:C30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Form!B9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96" t="str">
        <f>Form!G9</f>
        <v>Sila Pilih</v>
      </c>
      <c r="E3" s="197"/>
      <c r="F3" s="197"/>
      <c r="G3" s="197"/>
      <c r="H3" s="198"/>
    </row>
    <row r="4" spans="1:8" ht="19.899999999999999" customHeight="1" x14ac:dyDescent="0.2">
      <c r="A4" s="62" t="s">
        <v>81</v>
      </c>
      <c r="B4" s="63"/>
      <c r="C4" s="63"/>
      <c r="D4" s="64"/>
      <c r="E4" s="64"/>
      <c r="F4" s="91" t="s">
        <v>91</v>
      </c>
      <c r="G4" s="91"/>
      <c r="H4" s="92"/>
    </row>
    <row r="5" spans="1:8" ht="19.899999999999999" customHeight="1" x14ac:dyDescent="0.2">
      <c r="A5" s="120" t="s">
        <v>19</v>
      </c>
      <c r="B5" s="120"/>
      <c r="C5" s="120"/>
      <c r="D5" s="120"/>
      <c r="E5" s="107"/>
      <c r="F5" s="107"/>
      <c r="G5" s="108" t="s">
        <v>82</v>
      </c>
      <c r="H5" s="108"/>
    </row>
    <row r="6" spans="1:8" ht="25.5" customHeight="1" x14ac:dyDescent="0.2">
      <c r="A6" s="109" t="s">
        <v>0</v>
      </c>
      <c r="B6" s="110"/>
      <c r="C6" s="110"/>
      <c r="D6" s="110"/>
      <c r="E6" s="111"/>
      <c r="F6" s="61" t="s">
        <v>94</v>
      </c>
      <c r="G6" s="112" t="s">
        <v>95</v>
      </c>
      <c r="H6" s="113"/>
    </row>
    <row r="7" spans="1:8" ht="21" customHeight="1" x14ac:dyDescent="0.2">
      <c r="A7" s="114" t="s">
        <v>1</v>
      </c>
      <c r="B7" s="115"/>
      <c r="C7" s="116"/>
      <c r="D7" s="116"/>
      <c r="E7" s="117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122"/>
      <c r="C8" s="123" t="str">
        <f>Form!B26</f>
        <v>IQC LIQ 311224</v>
      </c>
      <c r="D8" s="123"/>
      <c r="E8" s="124"/>
      <c r="F8" s="18">
        <f>Form!C6</f>
        <v>1.508</v>
      </c>
      <c r="G8" s="118">
        <f>Form!F6</f>
        <v>100.024</v>
      </c>
      <c r="H8" s="119"/>
    </row>
    <row r="9" spans="1:8" ht="21" customHeight="1" x14ac:dyDescent="0.2">
      <c r="A9" s="125" t="s">
        <v>3</v>
      </c>
      <c r="B9" s="126"/>
      <c r="C9" s="127"/>
      <c r="D9" s="127"/>
      <c r="E9" s="128"/>
      <c r="F9" s="82">
        <f>Form!C7</f>
        <v>1.5069999999999999</v>
      </c>
      <c r="G9" s="129">
        <f>Form!F7</f>
        <v>100.02200000000001</v>
      </c>
      <c r="H9" s="130"/>
    </row>
    <row r="10" spans="1:8" ht="20.100000000000001" customHeight="1" x14ac:dyDescent="0.2">
      <c r="A10" s="178"/>
      <c r="B10" s="178"/>
      <c r="C10" s="179"/>
      <c r="D10" s="179"/>
      <c r="E10" s="179"/>
      <c r="F10" s="179"/>
      <c r="G10" s="179"/>
      <c r="H10" s="179"/>
    </row>
    <row r="11" spans="1:8" ht="33.75" customHeight="1" x14ac:dyDescent="0.2">
      <c r="A11" s="190"/>
      <c r="B11" s="180" t="s">
        <v>83</v>
      </c>
      <c r="C11" s="180"/>
      <c r="D11" s="182" t="s">
        <v>84</v>
      </c>
      <c r="E11" s="183"/>
      <c r="F11" s="112" t="s">
        <v>85</v>
      </c>
      <c r="G11" s="192"/>
      <c r="H11" s="193"/>
    </row>
    <row r="12" spans="1:8" ht="15" x14ac:dyDescent="0.2">
      <c r="A12" s="191"/>
      <c r="B12" s="181"/>
      <c r="C12" s="181"/>
      <c r="D12" s="184"/>
      <c r="E12" s="185"/>
      <c r="F12" s="6" t="s">
        <v>2</v>
      </c>
      <c r="G12" s="194" t="s">
        <v>16</v>
      </c>
      <c r="H12" s="195"/>
    </row>
    <row r="13" spans="1:8" ht="21.75" customHeight="1" x14ac:dyDescent="0.2">
      <c r="A13" s="81" t="s">
        <v>8</v>
      </c>
      <c r="B13" s="186">
        <v>2.5</v>
      </c>
      <c r="C13" s="187"/>
      <c r="D13" s="188">
        <v>7.5</v>
      </c>
      <c r="E13" s="189"/>
      <c r="F13" s="87">
        <f>IF(F8&lt;1, F8/B13, F8/D13)</f>
        <v>0.20106666666666667</v>
      </c>
      <c r="G13" s="131">
        <f>IF(F9&lt;1, F9/B13, F9/D13)</f>
        <v>0.20093333333333332</v>
      </c>
      <c r="H13" s="132"/>
    </row>
    <row r="14" spans="1:8" ht="21.95" customHeight="1" x14ac:dyDescent="0.2">
      <c r="A14" s="65" t="s">
        <v>9</v>
      </c>
      <c r="B14" s="135">
        <v>0.25</v>
      </c>
      <c r="C14" s="136"/>
      <c r="D14" s="137">
        <v>0.75</v>
      </c>
      <c r="E14" s="138"/>
      <c r="F14" s="87">
        <f>IF(F8&lt;1, F8/B14, F8/D14)</f>
        <v>2.0106666666666668</v>
      </c>
      <c r="G14" s="131">
        <f>IF(F9&lt;1, F9/B14, F9/D14)</f>
        <v>2.0093333333333332</v>
      </c>
      <c r="H14" s="132"/>
    </row>
    <row r="15" spans="1:8" ht="21.95" customHeight="1" x14ac:dyDescent="0.2">
      <c r="A15" s="65" t="s">
        <v>10</v>
      </c>
      <c r="B15" s="139">
        <v>5</v>
      </c>
      <c r="C15" s="140"/>
      <c r="D15" s="141">
        <v>15</v>
      </c>
      <c r="E15" s="142"/>
      <c r="F15" s="87">
        <f>IF(F8&lt;1, F8/B15, F8/D15)</f>
        <v>0.10053333333333334</v>
      </c>
      <c r="G15" s="131">
        <f>IF(F9&lt;1, F9/B15, F9/D15)</f>
        <v>0.10046666666666666</v>
      </c>
      <c r="H15" s="132"/>
    </row>
    <row r="16" spans="1:8" ht="21.95" customHeight="1" x14ac:dyDescent="0.2">
      <c r="A16" s="66" t="s">
        <v>11</v>
      </c>
      <c r="B16" s="143">
        <v>0.15</v>
      </c>
      <c r="C16" s="144"/>
      <c r="D16" s="145">
        <v>0.45</v>
      </c>
      <c r="E16" s="146"/>
      <c r="F16" s="88">
        <f>IF(F8&lt;1, F8/B16, F8/D16)</f>
        <v>3.3511111111111109</v>
      </c>
      <c r="G16" s="133">
        <f>IF(F9&lt;1, F9/B16, F9/D16)</f>
        <v>3.3488888888888884</v>
      </c>
      <c r="H16" s="134"/>
    </row>
    <row r="17" spans="1:8" ht="15" customHeight="1" x14ac:dyDescent="0.2">
      <c r="A17" s="67" t="s">
        <v>86</v>
      </c>
      <c r="B17" s="68"/>
      <c r="C17" s="68"/>
      <c r="D17" s="68"/>
      <c r="E17" s="68"/>
      <c r="F17" s="68"/>
      <c r="G17" s="68"/>
      <c r="H17" s="69"/>
    </row>
    <row r="18" spans="1:8" ht="18.75" customHeight="1" x14ac:dyDescent="0.25">
      <c r="A18" s="147" t="s">
        <v>29</v>
      </c>
      <c r="B18" s="148"/>
      <c r="C18" s="148"/>
      <c r="D18" s="148"/>
      <c r="E18" s="149" t="s">
        <v>27</v>
      </c>
      <c r="F18" s="150"/>
      <c r="G18" s="70" t="s">
        <v>87</v>
      </c>
      <c r="H18" s="71">
        <f>Form!I9</f>
        <v>0</v>
      </c>
    </row>
    <row r="19" spans="1:8" ht="18.75" customHeight="1" x14ac:dyDescent="0.25">
      <c r="A19" s="151" t="s">
        <v>30</v>
      </c>
      <c r="B19" s="152"/>
      <c r="C19" s="152"/>
      <c r="D19" s="152"/>
      <c r="E19" s="153" t="s">
        <v>27</v>
      </c>
      <c r="F19" s="153"/>
      <c r="G19" s="25"/>
      <c r="H19" s="16"/>
    </row>
    <row r="20" spans="1:8" ht="18.75" customHeight="1" x14ac:dyDescent="0.25">
      <c r="A20" s="151" t="s">
        <v>31</v>
      </c>
      <c r="B20" s="152"/>
      <c r="C20" s="152"/>
      <c r="D20" s="152"/>
      <c r="E20" s="153" t="s">
        <v>96</v>
      </c>
      <c r="F20" s="153"/>
      <c r="G20" s="25"/>
      <c r="H20" s="16"/>
    </row>
    <row r="21" spans="1:8" ht="18.75" customHeight="1" x14ac:dyDescent="0.25">
      <c r="A21" s="151" t="s">
        <v>32</v>
      </c>
      <c r="B21" s="152"/>
      <c r="C21" s="152"/>
      <c r="D21" s="152"/>
      <c r="E21" s="153" t="s">
        <v>27</v>
      </c>
      <c r="F21" s="153"/>
      <c r="G21" s="25"/>
      <c r="H21" s="16"/>
    </row>
    <row r="22" spans="1:8" ht="18.75" customHeight="1" x14ac:dyDescent="0.25">
      <c r="A22" s="151" t="s">
        <v>33</v>
      </c>
      <c r="B22" s="152"/>
      <c r="C22" s="152"/>
      <c r="D22" s="152"/>
      <c r="E22" s="153"/>
      <c r="F22" s="153"/>
      <c r="G22" s="25"/>
      <c r="H22" s="16"/>
    </row>
    <row r="23" spans="1:8" ht="18.75" customHeight="1" x14ac:dyDescent="0.25">
      <c r="A23" s="154" t="s">
        <v>34</v>
      </c>
      <c r="B23" s="155"/>
      <c r="C23" s="155"/>
      <c r="D23" s="155"/>
      <c r="E23" s="156" t="str">
        <f>Form!H8</f>
        <v>GH2</v>
      </c>
      <c r="F23" s="156"/>
      <c r="G23" s="26"/>
      <c r="H23" s="17"/>
    </row>
    <row r="24" spans="1:8" ht="27" customHeight="1" x14ac:dyDescent="0.2">
      <c r="A24" s="75" t="s">
        <v>15</v>
      </c>
    </row>
    <row r="25" spans="1:8" s="7" customFormat="1" ht="21.6" customHeight="1" x14ac:dyDescent="0.2">
      <c r="A25" s="76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77"/>
      <c r="B26" s="10"/>
      <c r="C26" s="10"/>
      <c r="D26" s="78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57" t="s">
        <v>17</v>
      </c>
      <c r="B27" s="158"/>
      <c r="C27" s="158"/>
      <c r="D27" s="159" t="s">
        <v>13</v>
      </c>
      <c r="E27" s="159"/>
      <c r="F27" s="80" t="s">
        <v>25</v>
      </c>
      <c r="G27" s="160" t="s">
        <v>13</v>
      </c>
      <c r="H27" s="161"/>
    </row>
    <row r="28" spans="1:8" ht="56.25" customHeight="1" x14ac:dyDescent="0.2">
      <c r="A28" s="125" t="s">
        <v>90</v>
      </c>
      <c r="B28" s="126"/>
      <c r="C28" s="126"/>
      <c r="D28" s="162" t="s">
        <v>13</v>
      </c>
      <c r="E28" s="162"/>
      <c r="F28" s="163" t="s">
        <v>14</v>
      </c>
      <c r="G28" s="164"/>
      <c r="H28" s="165"/>
    </row>
    <row r="29" spans="1:8" ht="22.5" customHeight="1" x14ac:dyDescent="0.2">
      <c r="A29" s="166" t="s">
        <v>12</v>
      </c>
      <c r="B29" s="167"/>
      <c r="C29" s="167"/>
      <c r="D29" s="167"/>
      <c r="E29" s="168"/>
      <c r="F29" s="169" t="s">
        <v>5</v>
      </c>
      <c r="G29" s="170"/>
      <c r="H29" s="171"/>
    </row>
    <row r="30" spans="1:8" ht="15.75" x14ac:dyDescent="0.2">
      <c r="A30" s="172" t="str">
        <f>Form!B24</f>
        <v>NORDIYANA     IQBAL</v>
      </c>
      <c r="B30" s="173"/>
      <c r="C30" s="173"/>
      <c r="D30" s="174">
        <f>Form!B25</f>
        <v>45657</v>
      </c>
      <c r="E30" s="175"/>
      <c r="F30" s="3"/>
      <c r="G30" s="176"/>
      <c r="H30" s="177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B13:C13">
    <cfRule type="expression" dxfId="9" priority="10">
      <formula>AND(F8&gt;0.1, F8&lt;1, F9&gt;0.1, F9&lt;1)</formula>
    </cfRule>
  </conditionalFormatting>
  <conditionalFormatting sqref="B14:C14">
    <cfRule type="expression" dxfId="8" priority="8">
      <formula>AND(F8&gt;0.1, F8&lt;1, F9&gt;0.1, F9&lt;1)</formula>
    </cfRule>
  </conditionalFormatting>
  <conditionalFormatting sqref="B15:C15">
    <cfRule type="expression" dxfId="7" priority="7">
      <formula>AND(F8&gt;0.1, F8&lt;1, F9&gt;0.1, F9&lt;1)</formula>
    </cfRule>
  </conditionalFormatting>
  <conditionalFormatting sqref="B16:C16">
    <cfRule type="expression" dxfId="6" priority="6">
      <formula>AND(F8&gt;0.1, F8&lt;1, F9&gt;0.1, F9&lt;1)</formula>
    </cfRule>
  </conditionalFormatting>
  <conditionalFormatting sqref="D13:E13">
    <cfRule type="expression" dxfId="5" priority="5">
      <formula>AND(F8&gt;1, F9&gt;1)</formula>
    </cfRule>
    <cfRule type="expression" dxfId="4" priority="9">
      <formula>CELL("ÄDDRESS")="D13"</formula>
    </cfRule>
  </conditionalFormatting>
  <conditionalFormatting sqref="D14:E14">
    <cfRule type="expression" dxfId="3" priority="4">
      <formula>AND(F8&gt;1, F9&gt;1)</formula>
    </cfRule>
  </conditionalFormatting>
  <conditionalFormatting sqref="D15:E15">
    <cfRule type="expression" dxfId="2" priority="3">
      <formula>AND(F8&gt;1, F9&gt;1)</formula>
    </cfRule>
  </conditionalFormatting>
  <conditionalFormatting sqref="D16:E16">
    <cfRule type="expression" dxfId="1" priority="2">
      <formula>AND(F8&gt;1, F9&gt;1)</formula>
    </cfRule>
  </conditionalFormatting>
  <conditionalFormatting sqref="E23:F23">
    <cfRule type="expression" dxfId="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2" zoomScaleNormal="100" workbookViewId="0">
      <selection activeCell="D4" sqref="D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Form!B10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Form!G10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b">
        <f>Form!J10</f>
        <v>0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Form!B11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Form!G11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b">
        <f>Form!J11</f>
        <v>0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Form!B12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Form!G12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b">
        <f>Form!J12</f>
        <v>0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Form!B13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Form!G13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b">
        <f>Form!J13</f>
        <v>0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Form!B14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Form!G14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b">
        <f>Form!J14</f>
        <v>0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93" t="s">
        <v>93</v>
      </c>
      <c r="B1" s="94"/>
      <c r="C1" s="94"/>
      <c r="D1" s="94"/>
      <c r="E1" s="94"/>
      <c r="F1" s="94"/>
      <c r="G1" s="94"/>
      <c r="H1" s="95"/>
    </row>
    <row r="2" spans="1:8" ht="18.95" customHeight="1" x14ac:dyDescent="0.2">
      <c r="A2" s="96" t="s">
        <v>39</v>
      </c>
      <c r="B2" s="97"/>
      <c r="C2" s="98"/>
      <c r="D2" s="99">
        <f>Form!B15</f>
        <v>0</v>
      </c>
      <c r="E2" s="99"/>
      <c r="F2" s="99"/>
      <c r="G2" s="99"/>
      <c r="H2" s="100"/>
    </row>
    <row r="3" spans="1:8" ht="24" customHeight="1" x14ac:dyDescent="0.2">
      <c r="A3" s="101" t="s">
        <v>40</v>
      </c>
      <c r="B3" s="102"/>
      <c r="C3" s="103"/>
      <c r="D3" s="104" t="str">
        <f>Form!G15</f>
        <v>Sila Pilih</v>
      </c>
      <c r="E3" s="105"/>
      <c r="F3" s="105"/>
      <c r="G3" s="105"/>
      <c r="H3" s="106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199" t="s">
        <v>36</v>
      </c>
      <c r="G4" s="199"/>
      <c r="H4" s="200"/>
    </row>
    <row r="5" spans="1:8" ht="19.899999999999999" customHeight="1" x14ac:dyDescent="0.2">
      <c r="A5" s="33" t="s">
        <v>19</v>
      </c>
      <c r="B5" s="7"/>
      <c r="C5" s="7"/>
      <c r="D5" s="7"/>
      <c r="E5" s="201" t="str">
        <f>Form!B26</f>
        <v>IQC LIQ 311224</v>
      </c>
      <c r="F5" s="201"/>
      <c r="G5" s="202" t="s">
        <v>37</v>
      </c>
      <c r="H5" s="203"/>
    </row>
    <row r="6" spans="1:8" ht="25.5" customHeight="1" x14ac:dyDescent="0.2">
      <c r="A6" s="204" t="s">
        <v>0</v>
      </c>
      <c r="B6" s="205"/>
      <c r="C6" s="205"/>
      <c r="D6" s="205"/>
      <c r="E6" s="206"/>
      <c r="F6" s="28" t="s">
        <v>6</v>
      </c>
      <c r="G6" s="207" t="s">
        <v>7</v>
      </c>
      <c r="H6" s="208"/>
    </row>
    <row r="7" spans="1:8" ht="21" customHeight="1" x14ac:dyDescent="0.2">
      <c r="A7" s="121" t="s">
        <v>1</v>
      </c>
      <c r="B7" s="209"/>
      <c r="C7" s="210"/>
      <c r="D7" s="211"/>
      <c r="E7" s="212"/>
      <c r="F7" s="18">
        <f>Form!C5</f>
        <v>1.5089999999999999</v>
      </c>
      <c r="G7" s="118">
        <f>Form!F5</f>
        <v>100.02800000000001</v>
      </c>
      <c r="H7" s="119"/>
    </row>
    <row r="8" spans="1:8" ht="21" customHeight="1" x14ac:dyDescent="0.2">
      <c r="A8" s="121" t="s">
        <v>2</v>
      </c>
      <c r="B8" s="209"/>
      <c r="C8" s="213" t="str">
        <f>E5</f>
        <v>IQC LIQ 311224</v>
      </c>
      <c r="D8" s="214"/>
      <c r="E8" s="215"/>
      <c r="F8" s="18">
        <f>Form!C6</f>
        <v>1.508</v>
      </c>
      <c r="G8" s="118">
        <f>Form!F6</f>
        <v>100.024</v>
      </c>
      <c r="H8" s="119"/>
    </row>
    <row r="9" spans="1:8" ht="20.100000000000001" customHeight="1" x14ac:dyDescent="0.2">
      <c r="A9" s="121" t="s">
        <v>3</v>
      </c>
      <c r="B9" s="209"/>
      <c r="C9" s="210"/>
      <c r="D9" s="211"/>
      <c r="E9" s="212"/>
      <c r="F9" s="18">
        <f>Form!C7</f>
        <v>1.5069999999999999</v>
      </c>
      <c r="G9" s="118">
        <f>Form!F7</f>
        <v>100.02200000000001</v>
      </c>
      <c r="H9" s="119"/>
    </row>
    <row r="10" spans="1:8" ht="48.75" customHeight="1" x14ac:dyDescent="0.2">
      <c r="A10" s="216"/>
      <c r="B10" s="218" t="s">
        <v>73</v>
      </c>
      <c r="C10" s="110"/>
      <c r="D10" s="110"/>
      <c r="E10" s="111"/>
      <c r="F10" s="194" t="s">
        <v>74</v>
      </c>
      <c r="G10" s="220"/>
      <c r="H10" s="195"/>
    </row>
    <row r="11" spans="1:8" ht="20.25" customHeight="1" x14ac:dyDescent="0.2">
      <c r="A11" s="217"/>
      <c r="B11" s="112"/>
      <c r="C11" s="192"/>
      <c r="D11" s="192"/>
      <c r="E11" s="219"/>
      <c r="F11" s="6" t="s">
        <v>2</v>
      </c>
      <c r="G11" s="194" t="s">
        <v>16</v>
      </c>
      <c r="H11" s="195"/>
    </row>
    <row r="12" spans="1:8" ht="21.75" customHeight="1" x14ac:dyDescent="0.2">
      <c r="A12" s="54" t="s">
        <v>8</v>
      </c>
      <c r="B12" s="186">
        <v>7.5</v>
      </c>
      <c r="C12" s="187"/>
      <c r="D12" s="187"/>
      <c r="E12" s="189"/>
      <c r="F12" s="5">
        <f>B12/F8</f>
        <v>4.9734748010610081</v>
      </c>
      <c r="G12" s="221">
        <f>B12/F9</f>
        <v>4.9767750497677508</v>
      </c>
      <c r="H12" s="222"/>
    </row>
    <row r="13" spans="1:8" ht="21.95" customHeight="1" x14ac:dyDescent="0.2">
      <c r="A13" s="54" t="s">
        <v>9</v>
      </c>
      <c r="B13" s="135">
        <v>0.75</v>
      </c>
      <c r="C13" s="136"/>
      <c r="D13" s="136"/>
      <c r="E13" s="138"/>
      <c r="F13" s="5">
        <f>B13/F8</f>
        <v>0.4973474801061008</v>
      </c>
      <c r="G13" s="221">
        <f>B13/F9</f>
        <v>0.4976775049767751</v>
      </c>
      <c r="H13" s="222"/>
    </row>
    <row r="14" spans="1:8" ht="21.95" customHeight="1" x14ac:dyDescent="0.2">
      <c r="A14" s="54" t="s">
        <v>10</v>
      </c>
      <c r="B14" s="139">
        <v>15</v>
      </c>
      <c r="C14" s="140"/>
      <c r="D14" s="140"/>
      <c r="E14" s="142"/>
      <c r="F14" s="5">
        <f>B14/F8</f>
        <v>9.9469496021220163</v>
      </c>
      <c r="G14" s="221">
        <f>B14/F9</f>
        <v>9.9535500995355015</v>
      </c>
      <c r="H14" s="222"/>
    </row>
    <row r="15" spans="1:8" ht="21.95" customHeight="1" x14ac:dyDescent="0.2">
      <c r="A15" s="54" t="s">
        <v>11</v>
      </c>
      <c r="B15" s="135">
        <v>0.45</v>
      </c>
      <c r="C15" s="136"/>
      <c r="D15" s="136"/>
      <c r="E15" s="138"/>
      <c r="F15" s="5">
        <f>B15/F8</f>
        <v>0.29840848806366049</v>
      </c>
      <c r="G15" s="221">
        <f>B15/F9</f>
        <v>0.29860650298606506</v>
      </c>
      <c r="H15" s="222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7" t="s">
        <v>29</v>
      </c>
      <c r="B17" s="148"/>
      <c r="C17" s="148"/>
      <c r="D17" s="148"/>
      <c r="E17" s="149" t="s">
        <v>27</v>
      </c>
      <c r="F17" s="150"/>
      <c r="G17" s="27" t="s">
        <v>68</v>
      </c>
      <c r="H17" s="15" t="b">
        <f>Form!J15</f>
        <v>0</v>
      </c>
    </row>
    <row r="18" spans="1:8" ht="18.75" customHeight="1" x14ac:dyDescent="0.25">
      <c r="A18" s="151" t="s">
        <v>30</v>
      </c>
      <c r="B18" s="152"/>
      <c r="C18" s="152"/>
      <c r="D18" s="152"/>
      <c r="E18" s="153" t="s">
        <v>27</v>
      </c>
      <c r="F18" s="153"/>
      <c r="G18" s="25"/>
      <c r="H18" s="16"/>
    </row>
    <row r="19" spans="1:8" ht="18.75" customHeight="1" x14ac:dyDescent="0.25">
      <c r="A19" s="151" t="s">
        <v>31</v>
      </c>
      <c r="B19" s="152"/>
      <c r="C19" s="152"/>
      <c r="D19" s="152"/>
      <c r="E19" s="153" t="s">
        <v>67</v>
      </c>
      <c r="F19" s="153"/>
      <c r="G19" s="25"/>
      <c r="H19" s="16"/>
    </row>
    <row r="20" spans="1:8" ht="18.75" customHeight="1" x14ac:dyDescent="0.25">
      <c r="A20" s="151" t="s">
        <v>32</v>
      </c>
      <c r="B20" s="152"/>
      <c r="C20" s="152"/>
      <c r="D20" s="152"/>
      <c r="E20" s="153" t="s">
        <v>27</v>
      </c>
      <c r="F20" s="153"/>
      <c r="G20" s="25"/>
      <c r="H20" s="16"/>
    </row>
    <row r="21" spans="1:8" ht="18.75" customHeight="1" x14ac:dyDescent="0.25">
      <c r="A21" s="151" t="s">
        <v>33</v>
      </c>
      <c r="B21" s="152"/>
      <c r="C21" s="152"/>
      <c r="D21" s="152"/>
      <c r="E21" s="153"/>
      <c r="F21" s="153"/>
      <c r="G21" s="25"/>
      <c r="H21" s="16"/>
    </row>
    <row r="22" spans="1:8" ht="18.75" customHeight="1" x14ac:dyDescent="0.25">
      <c r="A22" s="154" t="s">
        <v>34</v>
      </c>
      <c r="B22" s="155"/>
      <c r="C22" s="155"/>
      <c r="D22" s="155"/>
      <c r="E22" s="223" t="s">
        <v>28</v>
      </c>
      <c r="F22" s="156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24" t="s">
        <v>17</v>
      </c>
      <c r="B26" s="225"/>
      <c r="C26" s="225"/>
      <c r="D26" s="226" t="s">
        <v>13</v>
      </c>
      <c r="E26" s="226"/>
      <c r="F26" s="13" t="s">
        <v>25</v>
      </c>
      <c r="G26" s="226" t="s">
        <v>13</v>
      </c>
      <c r="H26" s="227"/>
    </row>
    <row r="27" spans="1:8" ht="60.75" customHeight="1" x14ac:dyDescent="0.2">
      <c r="A27" s="228" t="s">
        <v>18</v>
      </c>
      <c r="B27" s="229"/>
      <c r="C27" s="229"/>
      <c r="D27" s="230" t="s">
        <v>13</v>
      </c>
      <c r="E27" s="230"/>
      <c r="F27" s="14" t="s">
        <v>14</v>
      </c>
      <c r="G27" s="231" t="s">
        <v>35</v>
      </c>
      <c r="H27" s="232"/>
    </row>
    <row r="28" spans="1:8" ht="42.75" customHeight="1" x14ac:dyDescent="0.2">
      <c r="A28" s="233" t="s">
        <v>12</v>
      </c>
      <c r="B28" s="234"/>
      <c r="C28" s="234"/>
      <c r="D28" s="234"/>
      <c r="E28" s="235"/>
      <c r="F28" s="166" t="s">
        <v>5</v>
      </c>
      <c r="G28" s="167"/>
      <c r="H28" s="168"/>
    </row>
    <row r="29" spans="1:8" ht="18" customHeight="1" x14ac:dyDescent="0.2">
      <c r="A29" s="172" t="str">
        <f>Form!B24</f>
        <v>NORDIYANA     IQBAL</v>
      </c>
      <c r="B29" s="173"/>
      <c r="C29" s="173"/>
      <c r="D29" s="174">
        <f>Form!B25</f>
        <v>45657</v>
      </c>
      <c r="E29" s="175"/>
      <c r="F29" s="3"/>
      <c r="G29" s="176"/>
      <c r="H29" s="1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2024-12-30T09:02:43Z</cp:lastPrinted>
  <dcterms:created xsi:type="dcterms:W3CDTF">2024-04-02T02:54:16Z</dcterms:created>
  <dcterms:modified xsi:type="dcterms:W3CDTF">2025-01-06T05:16:51Z</dcterms:modified>
</cp:coreProperties>
</file>