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41.163.98\Users\Gunasama\Documents\DIYANA\LATEST Borang 16 DIS 2024\311224 LIQ\Digestion\Gerhardt\Gerhadt\"/>
    </mc:Choice>
  </mc:AlternateContent>
  <xr:revisionPtr revIDLastSave="0" documentId="13_ncr:1_{14B62468-05FA-452D-A98C-67B5F73D0DCB}" xr6:coauthVersionLast="47" xr6:coauthVersionMax="47" xr10:uidLastSave="{00000000-0000-0000-0000-000000000000}"/>
  <bookViews>
    <workbookView xWindow="-120" yWindow="-120" windowWidth="29040" windowHeight="15840" activeTab="1" xr2:uid="{F2413BE7-6F11-422B-B3D0-49B7FEF2D3D4}"/>
  </bookViews>
  <sheets>
    <sheet name="Form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14" i="1"/>
  <c r="B12" i="1"/>
  <c r="B11" i="1"/>
  <c r="B22" i="2" l="1"/>
  <c r="H14" i="2"/>
  <c r="C7" i="1" l="1"/>
  <c r="B19" i="2"/>
  <c r="C4" i="1"/>
  <c r="F30" i="1" l="1"/>
  <c r="F25" i="1"/>
  <c r="F20" i="1"/>
  <c r="D14" i="2" l="1"/>
  <c r="F14" i="2" l="1"/>
  <c r="F4" i="2"/>
  <c r="H4" i="2" s="1"/>
  <c r="B10" i="1"/>
  <c r="E4" i="2" l="1"/>
  <c r="J4" i="2" s="1"/>
  <c r="D4" i="2"/>
  <c r="G4" i="2" l="1"/>
  <c r="C3" i="1" l="1"/>
  <c r="B20" i="2" l="1"/>
  <c r="B23" i="2"/>
</calcChain>
</file>

<file path=xl/sharedStrings.xml><?xml version="1.0" encoding="utf-8"?>
<sst xmlns="http://schemas.openxmlformats.org/spreadsheetml/2006/main" count="90" uniqueCount="63">
  <si>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</si>
  <si>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</si>
  <si>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</si>
  <si>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</si>
  <si>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</si>
  <si>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</si>
  <si>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</si>
  <si>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</si>
  <si>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</si>
  <si>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</si>
  <si>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</si>
  <si>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</si>
  <si>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</si>
  <si>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</si>
  <si>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</si>
  <si>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</si>
  <si>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</si>
  <si>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</si>
  <si>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</si>
  <si>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</si>
  <si>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</si>
  <si>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 xml:space="preserve">                        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</si>
  <si>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</si>
  <si>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</si>
  <si>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</si>
  <si>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 xml:space="preserve">____________________ </t>
  </si>
  <si>
    <t xml:space="preserve">  IQC Blank ID :           </t>
  </si>
  <si>
    <t xml:space="preserve">  IQC A ID        :     </t>
  </si>
  <si>
    <t xml:space="preserve">  IQC B ID        :      </t>
  </si>
  <si>
    <t>RB ID:</t>
  </si>
  <si>
    <t xml:space="preserve">H2O2 B/N: </t>
  </si>
  <si>
    <r>
      <t xml:space="preserve">    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</si>
  <si>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r>
      <t xml:space="preserve">     Gerhardt Trace Metal Digestor </t>
    </r>
    <r>
      <rPr>
        <u/>
        <sz val="10"/>
        <color theme="1"/>
        <rFont val="Book Antiqua"/>
        <family val="1"/>
      </rPr>
      <t xml:space="preserve">             </t>
    </r>
    <r>
      <rPr>
        <sz val="10"/>
        <color theme="1"/>
        <rFont val="Book Antiqua"/>
        <family val="1"/>
      </rPr>
      <t xml:space="preserve">    ( Kaedah F )</t>
    </r>
  </si>
  <si>
    <t>HELPER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</si>
  <si>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   </t>
    </r>
  </si>
  <si>
    <t xml:space="preserve">Sampel IQC :     Serbuk        Cecair        Pil        Kapsul lembut        Krim/Salap   </t>
  </si>
  <si>
    <t>serbuk</t>
  </si>
  <si>
    <t>cecair</t>
  </si>
  <si>
    <t>pil</t>
  </si>
  <si>
    <t>klembut</t>
  </si>
  <si>
    <t>krim</t>
  </si>
  <si>
    <t>IQC Blank</t>
  </si>
  <si>
    <t>IQC A</t>
  </si>
  <si>
    <t>IQC A ID</t>
  </si>
  <si>
    <t>IQC Blank ID</t>
  </si>
  <si>
    <t>IQC B</t>
  </si>
  <si>
    <t>IQC B ID</t>
  </si>
  <si>
    <t>Berat bersih</t>
  </si>
  <si>
    <t>Mix standard ID TRAD</t>
  </si>
  <si>
    <t>K55266610321</t>
  </si>
  <si>
    <t>Dosej Sampel IQC</t>
  </si>
  <si>
    <t>Exp Date</t>
  </si>
  <si>
    <t xml:space="preserve">HNO  B/N:     </t>
  </si>
  <si>
    <t>NORDIYANA  IQBAL</t>
  </si>
  <si>
    <t>gerhadt 2</t>
  </si>
  <si>
    <t>PG 603S</t>
  </si>
  <si>
    <t>RB GH A &amp; B 311224</t>
  </si>
  <si>
    <t>311224</t>
  </si>
  <si>
    <t>(EXP: 16/11/2025)</t>
  </si>
  <si>
    <t>(EXP: 31/05/2028)</t>
  </si>
  <si>
    <t>NA</t>
  </si>
  <si>
    <t>IQC LIQ BLK 311224</t>
  </si>
  <si>
    <t>Cecair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</si>
</sst>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4409]dd/mm/yyyy;@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 indent="2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4" borderId="18" xfId="0" applyFill="1" applyBorder="1"/>
    <xf numFmtId="0" fontId="0" fillId="4" borderId="20" xfId="0" applyFill="1" applyBorder="1"/>
    <xf numFmtId="0" fontId="0" fillId="4" borderId="19" xfId="0" applyFill="1" applyBorder="1"/>
    <xf numFmtId="0" fontId="12" fillId="0" borderId="0" xfId="0" applyFont="1"/>
    <xf numFmtId="0" fontId="13" fillId="0" borderId="0" xfId="0" applyFont="1"/>
    <xf numFmtId="0" fontId="0" fillId="0" borderId="15" xfId="0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11" fillId="0" borderId="15" xfId="0" applyFon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49" fontId="0" fillId="0" borderId="18" xfId="0" applyNumberFormat="1" applyBorder="1" applyAlignment="1">
      <alignment horizontal="center"/>
    </xf>
    <xf numFmtId="0" fontId="0" fillId="4" borderId="24" xfId="0" applyFill="1" applyBorder="1"/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5" borderId="25" xfId="0" applyFill="1" applyBorder="1"/>
    <xf numFmtId="0" fontId="0" fillId="5" borderId="27" xfId="0" applyFill="1" applyBorder="1"/>
    <xf numFmtId="0" fontId="2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3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165" fontId="2" fillId="0" borderId="14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horizontal="left" vertical="top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</cellXfs>
  <cellStyles count="1"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D$4" lockText="1" noThreeD="1"/>
</file>

<file path=xl/ctrlProps/ctrlProp2.xml><?xml version="1.0" encoding="utf-8"?>
<formControlPr xmlns="http://schemas.microsoft.com/office/spreadsheetml/2009/9/main" objectType="CheckBox" checked="Checked" fmlaLink="Form!$J$4" lockText="1" noThreeD="1"/>
</file>

<file path=xl/ctrlProps/ctrlProp3.xml><?xml version="1.0" encoding="utf-8"?>
<formControlPr xmlns="http://schemas.microsoft.com/office/spreadsheetml/2009/9/main" objectType="CheckBox" fmlaLink="Form!$D$14" lockText="1" noThreeD="1"/>
</file>

<file path=xl/ctrlProps/ctrlProp4.xml><?xml version="1.0" encoding="utf-8"?>
<formControlPr xmlns="http://schemas.microsoft.com/office/spreadsheetml/2009/9/main" objectType="CheckBox" checked="Checked" fmlaLink="Form!$E$14" lockText="1" noThreeD="1"/>
</file>

<file path=xl/ctrlProps/ctrlProp5.xml><?xml version="1.0" encoding="utf-8"?>
<formControlPr xmlns="http://schemas.microsoft.com/office/spreadsheetml/2009/9/main" objectType="CheckBox" fmlaLink="Form!$F$14" lockText="1" noThreeD="1"/>
</file>

<file path=xl/ctrlProps/ctrlProp6.xml><?xml version="1.0" encoding="utf-8"?>
<formControlPr xmlns="http://schemas.microsoft.com/office/spreadsheetml/2009/9/main" objectType="CheckBox" fmlaLink="Form!$G$14" lockText="1" noThreeD="1"/>
</file>

<file path=xl/ctrlProps/ctrlProp7.xml><?xml version="1.0" encoding="utf-8"?>
<formControlPr xmlns="http://schemas.microsoft.com/office/spreadsheetml/2009/9/main" objectType="CheckBox" fmlaLink="Form!$H$1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239914</xdr:colOff>
      <xdr:row>9</xdr:row>
      <xdr:rowOff>242128</xdr:rowOff>
    </xdr:from>
    <xdr:to>
      <xdr:col>0</xdr:col>
      <xdr:colOff>516803</xdr:colOff>
      <xdr:row>10</xdr:row>
      <xdr:rowOff>229519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9914" y="2740609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  <a:p>
          <a:endParaRPr lang="en-MY" sz="1100"/>
        </a:p>
      </xdr:txBody>
    </xdr:sp>
    <xdr:clientData/>
  </xdr:twoCellAnchor>
  <xdr:twoCellAnchor>
    <xdr:from>
      <xdr:col>6</xdr:col>
      <xdr:colOff>598082</xdr:colOff>
      <xdr:row>15</xdr:row>
      <xdr:rowOff>110756</xdr:rowOff>
    </xdr:from>
    <xdr:to>
      <xdr:col>7</xdr:col>
      <xdr:colOff>110756</xdr:colOff>
      <xdr:row>15</xdr:row>
      <xdr:rowOff>321192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92849" y="4086890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3</xdr:row>
          <xdr:rowOff>228600</xdr:rowOff>
        </xdr:from>
        <xdr:to>
          <xdr:col>2</xdr:col>
          <xdr:colOff>352425</xdr:colOff>
          <xdr:row>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5</xdr:row>
          <xdr:rowOff>85725</xdr:rowOff>
        </xdr:from>
        <xdr:to>
          <xdr:col>2</xdr:col>
          <xdr:colOff>342900</xdr:colOff>
          <xdr:row>5</xdr:row>
          <xdr:rowOff>295275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351693</xdr:colOff>
      <xdr:row>5</xdr:row>
      <xdr:rowOff>29308</xdr:rowOff>
    </xdr:from>
    <xdr:ext cx="593481" cy="264560"/>
    <xdr:sp macro="" textlink="[1]Form!$H$2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37135" y="1157654"/>
          <a:ext cx="5934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A0F557C-B3AC-42A6-B08B-7DF2B316264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GH2</a:t>
          </a:fld>
          <a:endParaRPr lang="en-MY" sz="1100"/>
        </a:p>
      </xdr:txBody>
    </xdr:sp>
    <xdr:clientData/>
  </xdr:oneCellAnchor>
  <xdr:oneCellAnchor>
    <xdr:from>
      <xdr:col>5</xdr:col>
      <xdr:colOff>337039</xdr:colOff>
      <xdr:row>15</xdr:row>
      <xdr:rowOff>0</xdr:rowOff>
    </xdr:from>
    <xdr:ext cx="827942" cy="264560"/>
    <xdr:sp macro="" textlink="Form!#REF!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681904" y="3993173"/>
          <a:ext cx="827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BBC66C-E065-497E-8CC1-0C7A9D657AC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1</xdr:col>
      <xdr:colOff>439614</xdr:colOff>
      <xdr:row>17</xdr:row>
      <xdr:rowOff>161192</xdr:rowOff>
    </xdr:from>
    <xdr:to>
      <xdr:col>1</xdr:col>
      <xdr:colOff>1106364</xdr:colOff>
      <xdr:row>17</xdr:row>
      <xdr:rowOff>161192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414095" y="4747846"/>
          <a:ext cx="666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446943</xdr:colOff>
      <xdr:row>16</xdr:row>
      <xdr:rowOff>161192</xdr:rowOff>
    </xdr:from>
    <xdr:ext cx="930519" cy="191290"/>
    <xdr:sp macro="" textlink="Form!B13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421424" y="4557346"/>
          <a:ext cx="930519" cy="191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8349AAF-FB4C-4B62-893F-7473864884A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311224</a:t>
          </a:fld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685800</xdr:colOff>
          <xdr:row>18</xdr:row>
          <xdr:rowOff>19050</xdr:rowOff>
        </xdr:from>
        <xdr:to>
          <xdr:col>1</xdr:col>
          <xdr:colOff>19050</xdr:colOff>
          <xdr:row>18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381000</xdr:colOff>
          <xdr:row>18</xdr:row>
          <xdr:rowOff>19050</xdr:rowOff>
        </xdr:from>
        <xdr:to>
          <xdr:col>1</xdr:col>
          <xdr:colOff>685800</xdr:colOff>
          <xdr:row>18</xdr:row>
          <xdr:rowOff>238125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962025</xdr:colOff>
          <xdr:row>18</xdr:row>
          <xdr:rowOff>19050</xdr:rowOff>
        </xdr:from>
        <xdr:to>
          <xdr:col>2</xdr:col>
          <xdr:colOff>76200</xdr:colOff>
          <xdr:row>18</xdr:row>
          <xdr:rowOff>238125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18</xdr:row>
          <xdr:rowOff>19050</xdr:rowOff>
        </xdr:from>
        <xdr:to>
          <xdr:col>2</xdr:col>
          <xdr:colOff>542925</xdr:colOff>
          <xdr:row>18</xdr:row>
          <xdr:rowOff>238125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352425</xdr:colOff>
          <xdr:row>18</xdr:row>
          <xdr:rowOff>19050</xdr:rowOff>
        </xdr:from>
        <xdr:to>
          <xdr:col>4</xdr:col>
          <xdr:colOff>85725</xdr:colOff>
          <xdr:row>18</xdr:row>
          <xdr:rowOff>238125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366349</xdr:colOff>
      <xdr:row>22</xdr:row>
      <xdr:rowOff>124559</xdr:rowOff>
    </xdr:from>
    <xdr:ext cx="930519" cy="248851"/>
    <xdr:sp macro="" textlink="[1]Form!$F$5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465887" y="6110655"/>
          <a:ext cx="930519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B4CA7F8-456F-413E-B469-2949B5941A7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100.028</a:t>
          </a:fld>
          <a:endParaRPr lang="en-MY" sz="1100">
            <a:solidFill>
              <a:schemeClr val="tx1"/>
            </a:solidFill>
          </a:endParaRPr>
        </a:p>
      </xdr:txBody>
    </xdr:sp>
    <xdr:clientData/>
  </xdr:oneCellAnchor>
  <xdr:oneCellAnchor>
    <xdr:from>
      <xdr:col>6</xdr:col>
      <xdr:colOff>381003</xdr:colOff>
      <xdr:row>27</xdr:row>
      <xdr:rowOff>161193</xdr:rowOff>
    </xdr:from>
    <xdr:ext cx="893884" cy="248851"/>
    <xdr:sp macro="" textlink="[1]Form!$F$6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480541" y="7414847"/>
          <a:ext cx="89388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D17855-585E-4E88-BA6C-FB3A49F5749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100.024</a:t>
          </a:fld>
          <a:endParaRPr lang="en-MY" sz="1100"/>
        </a:p>
      </xdr:txBody>
    </xdr:sp>
    <xdr:clientData/>
  </xdr:oneCellAnchor>
  <xdr:oneCellAnchor>
    <xdr:from>
      <xdr:col>6</xdr:col>
      <xdr:colOff>359022</xdr:colOff>
      <xdr:row>32</xdr:row>
      <xdr:rowOff>146540</xdr:rowOff>
    </xdr:from>
    <xdr:ext cx="849923" cy="248851"/>
    <xdr:sp macro="" textlink="[1]Form!$F$7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458560" y="8697059"/>
          <a:ext cx="84992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7BF088A-5371-4F8C-9B5D-20F6068D6EA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100.022</a:t>
          </a:fld>
          <a:endParaRPr lang="en-MY" sz="1100"/>
        </a:p>
      </xdr:txBody>
    </xdr:sp>
    <xdr:clientData/>
  </xdr:oneCellAnchor>
  <xdr:oneCellAnchor>
    <xdr:from>
      <xdr:col>4</xdr:col>
      <xdr:colOff>505558</xdr:colOff>
      <xdr:row>20</xdr:row>
      <xdr:rowOff>58616</xdr:rowOff>
    </xdr:from>
    <xdr:ext cx="1245577" cy="248851"/>
    <xdr:sp macro="" textlink="#REF!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191000" y="546588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3D2EC90-27CA-4478-9B92-C5EDE56D7BA9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520212</xdr:colOff>
      <xdr:row>25</xdr:row>
      <xdr:rowOff>51288</xdr:rowOff>
    </xdr:from>
    <xdr:ext cx="1245577" cy="248851"/>
    <xdr:sp macro="" textlink="[1]Form!$C$6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4205654" y="672611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DE1060A-9DFF-4624-A55C-CB36BC30CD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1.508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534865</xdr:colOff>
      <xdr:row>30</xdr:row>
      <xdr:rowOff>51289</xdr:rowOff>
    </xdr:from>
    <xdr:ext cx="1245577" cy="248851"/>
    <xdr:sp macro="" textlink="[1]Form!$C$7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4220307" y="8022981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583FF94-AF0E-4B6F-82D3-2F5691E1143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1.507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395654</xdr:colOff>
      <xdr:row>21</xdr:row>
      <xdr:rowOff>307731</xdr:rowOff>
    </xdr:from>
    <xdr:ext cx="1113693" cy="248851"/>
    <xdr:sp macro="" textlink="[1]Form!$E$5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370135" y="5905500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7419C1-7839-4C06-97C2-4E4E81D5D6F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113.742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446943</xdr:colOff>
      <xdr:row>26</xdr:row>
      <xdr:rowOff>307731</xdr:rowOff>
    </xdr:from>
    <xdr:ext cx="1113693" cy="248851"/>
    <xdr:sp macro="" textlink="[1]Form!$E$6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1421424" y="7173058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BCB71E1-F5F5-4612-974F-E968CAC87B4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113.716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31</xdr:row>
      <xdr:rowOff>335574</xdr:rowOff>
    </xdr:from>
    <xdr:ext cx="1113693" cy="248851"/>
    <xdr:sp macro="" textlink="[1]Form!$E$7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412632" y="8497766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5BE9FEA-4317-4928-9DE2-9A7ED78F832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113.736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410308</xdr:colOff>
      <xdr:row>20</xdr:row>
      <xdr:rowOff>0</xdr:rowOff>
    </xdr:from>
    <xdr:ext cx="813288" cy="248851"/>
    <xdr:sp macro="" textlink="[1]Form!$D$5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384789" y="5407269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8023E2-65F1-4AA8-8302-23A178561BB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13.714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24</xdr:row>
      <xdr:rowOff>291611</xdr:rowOff>
    </xdr:from>
    <xdr:ext cx="813288" cy="248851"/>
    <xdr:sp macro="" textlink="[1]Form!$D$6">
      <xdr:nvSpPr>
        <xdr:cNvPr id="48" name="TextBox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1412632" y="6658707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117AFB5-9703-4232-A37F-483D6E864EE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13.692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436686</xdr:colOff>
      <xdr:row>29</xdr:row>
      <xdr:rowOff>260838</xdr:rowOff>
    </xdr:from>
    <xdr:ext cx="813288" cy="248851"/>
    <xdr:sp macro="" textlink="[1]Form!$D$7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1411167" y="7946780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06F8C89-3025-4921-ADCD-992367A33A1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13.714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256443</xdr:colOff>
      <xdr:row>9</xdr:row>
      <xdr:rowOff>263769</xdr:rowOff>
    </xdr:from>
    <xdr:ext cx="886557" cy="248851"/>
    <xdr:sp macro="" textlink="#REF!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601308" y="2762250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D32104-95F8-4385-B3FF-D708C9C3D305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211016</xdr:colOff>
      <xdr:row>12</xdr:row>
      <xdr:rowOff>123092</xdr:rowOff>
    </xdr:from>
    <xdr:ext cx="886557" cy="248851"/>
    <xdr:sp macro="" textlink="#REF!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4555881" y="3383573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ABDCE63-2BAE-4546-AB8D-E9C86FDB602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212481</xdr:colOff>
      <xdr:row>7</xdr:row>
      <xdr:rowOff>58617</xdr:rowOff>
    </xdr:from>
    <xdr:ext cx="1384788" cy="212480"/>
    <xdr:sp macro="" textlink="[1]Form!$D$2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4557346" y="1883021"/>
          <a:ext cx="1384788" cy="2124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FD0A346-9964-4A0D-AD78-D5A34DBAA94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13.670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219808</xdr:colOff>
      <xdr:row>7</xdr:row>
      <xdr:rowOff>241788</xdr:rowOff>
    </xdr:from>
    <xdr:ext cx="1208942" cy="248851"/>
    <xdr:sp macro="" textlink="[1]Form!$D$3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4564673" y="2066192"/>
          <a:ext cx="1208942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F65BA9E-BC9D-435A-85E1-8C9059FBB8B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13.680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278424</xdr:colOff>
      <xdr:row>9</xdr:row>
      <xdr:rowOff>87922</xdr:rowOff>
    </xdr:from>
    <xdr:ext cx="1033096" cy="248851"/>
    <xdr:sp macro="" textlink="[1]Form!$E$2">
      <xdr:nvSpPr>
        <xdr:cNvPr id="22" name="TextBox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4623289" y="2586403"/>
          <a:ext cx="1033096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204A93-8B25-4FB3-8A04-DC275CF4502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113.706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256443</xdr:colOff>
      <xdr:row>9</xdr:row>
      <xdr:rowOff>271096</xdr:rowOff>
    </xdr:from>
    <xdr:ext cx="1047750" cy="248851"/>
    <xdr:sp macro="" textlink="[1]Form!$E$3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4601308" y="2769577"/>
          <a:ext cx="1047750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6B0C52B-9573-4448-9F93-87F8085CCC3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113.709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608135</xdr:colOff>
      <xdr:row>14</xdr:row>
      <xdr:rowOff>124557</xdr:rowOff>
    </xdr:from>
    <xdr:ext cx="304058" cy="436786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4293577" y="3875942"/>
          <a:ext cx="30405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>
              <a:solidFill>
                <a:schemeClr val="bg1"/>
              </a:solidFill>
            </a:rPr>
            <a:t>A:</a:t>
          </a:r>
        </a:p>
        <a:p>
          <a:r>
            <a:rPr lang="en-MY" sz="1100">
              <a:solidFill>
                <a:schemeClr val="bg1"/>
              </a:solidFill>
            </a:rPr>
            <a:t>B:</a:t>
          </a:r>
        </a:p>
      </xdr:txBody>
    </xdr:sp>
    <xdr:clientData/>
  </xdr:oneCellAnchor>
  <xdr:oneCellAnchor>
    <xdr:from>
      <xdr:col>5</xdr:col>
      <xdr:colOff>139212</xdr:colOff>
      <xdr:row>14</xdr:row>
      <xdr:rowOff>146538</xdr:rowOff>
    </xdr:from>
    <xdr:ext cx="1340827" cy="248851"/>
    <xdr:sp macro="" textlink="[1]Form!$F$2">
      <xdr:nvSpPr>
        <xdr:cNvPr id="25" name="TextBox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4484077" y="3897923"/>
          <a:ext cx="134082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91107A-DD1C-42C0-84B2-9AC6A66912D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100.036</a:t>
          </a:fld>
          <a:endParaRPr lang="en-MY" sz="1100"/>
        </a:p>
      </xdr:txBody>
    </xdr:sp>
    <xdr:clientData/>
  </xdr:oneCellAnchor>
  <xdr:oneCellAnchor>
    <xdr:from>
      <xdr:col>5</xdr:col>
      <xdr:colOff>139211</xdr:colOff>
      <xdr:row>15</xdr:row>
      <xdr:rowOff>73269</xdr:rowOff>
    </xdr:from>
    <xdr:ext cx="1274885" cy="248851"/>
    <xdr:sp macro="" textlink="[1]Form!$F$3">
      <xdr:nvSpPr>
        <xdr:cNvPr id="26" name="TextBox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4484076" y="4066442"/>
          <a:ext cx="127488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2E6ECB2-FA53-4EAF-B708-FA66E601CEC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100.029</a:t>
          </a:fld>
          <a:endParaRPr lang="en-MY" sz="1100"/>
        </a:p>
      </xdr:txBody>
    </xdr:sp>
    <xdr:clientData/>
  </xdr:oneCellAnchor>
  <xdr:oneCellAnchor>
    <xdr:from>
      <xdr:col>5</xdr:col>
      <xdr:colOff>498230</xdr:colOff>
      <xdr:row>20</xdr:row>
      <xdr:rowOff>124558</xdr:rowOff>
    </xdr:from>
    <xdr:ext cx="974481" cy="248851"/>
    <xdr:sp macro="" textlink="[1]Form!$C$5">
      <xdr:nvSpPr>
        <xdr:cNvPr id="27" name="Text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4843095" y="5531827"/>
          <a:ext cx="974481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1F261-E820-47EF-B343-2F09CF9AC92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1.509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0</xdr:col>
      <xdr:colOff>0</xdr:colOff>
      <xdr:row>10</xdr:row>
      <xdr:rowOff>131885</xdr:rowOff>
    </xdr:from>
    <xdr:ext cx="1062404" cy="197827"/>
    <xdr:sp macro="" textlink="Form!B8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0" y="2908789"/>
          <a:ext cx="1062404" cy="1978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fld id="{EE4AAD89-A00D-4127-94D1-2F7F1FAE4A08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(EXP: 16/11/2025)</a:t>
          </a:fld>
          <a:endParaRPr lang="en-US" sz="800"/>
        </a:p>
      </xdr:txBody>
    </xdr:sp>
    <xdr:clientData/>
  </xdr:oneCellAnchor>
  <xdr:oneCellAnchor>
    <xdr:from>
      <xdr:col>0</xdr:col>
      <xdr:colOff>19050</xdr:colOff>
      <xdr:row>13</xdr:row>
      <xdr:rowOff>172915</xdr:rowOff>
    </xdr:from>
    <xdr:ext cx="652096" cy="161193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19050" y="3579934"/>
          <a:ext cx="652096" cy="1611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MY" sz="1100"/>
        </a:p>
      </xdr:txBody>
    </xdr:sp>
    <xdr:clientData/>
  </xdr:oneCellAnchor>
  <xdr:oneCellAnchor>
    <xdr:from>
      <xdr:col>0</xdr:col>
      <xdr:colOff>5860</xdr:colOff>
      <xdr:row>11</xdr:row>
      <xdr:rowOff>130421</xdr:rowOff>
    </xdr:from>
    <xdr:ext cx="1041890" cy="197827"/>
    <xdr:sp macro="" textlink="Form!B10">
      <xdr:nvSpPr>
        <xdr:cNvPr id="55" name="TextBox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/>
      </xdr:nvSpPr>
      <xdr:spPr>
        <a:xfrm>
          <a:off x="5860" y="3222383"/>
          <a:ext cx="1041890" cy="1978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fld id="{F555931A-955C-4CA2-BC5B-50853B19D229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(EXP: 31/05/2028)</a:t>
          </a:fld>
          <a:endParaRPr lang="en-US" sz="800"/>
        </a:p>
      </xdr:txBody>
    </xdr:sp>
    <xdr:clientData/>
  </xdr:oneCellAnchor>
  <xdr:oneCellAnchor>
    <xdr:from>
      <xdr:col>0</xdr:col>
      <xdr:colOff>0</xdr:colOff>
      <xdr:row>13</xdr:row>
      <xdr:rowOff>139213</xdr:rowOff>
    </xdr:from>
    <xdr:ext cx="930518" cy="197827"/>
    <xdr:sp macro="" textlink="Form!B12">
      <xdr:nvSpPr>
        <xdr:cNvPr id="56" name="TextBox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/>
      </xdr:nvSpPr>
      <xdr:spPr>
        <a:xfrm>
          <a:off x="0" y="3546232"/>
          <a:ext cx="930518" cy="1978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fld id="{A4375CF4-6A55-4A7E-A740-64DF4D1CBCCE}" type="TxLink">
            <a:rPr lang="en-US" sz="9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</a:t>
          </a:fld>
          <a:endParaRPr lang="en-US" sz="9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0.41.163.98\Users\Gunasama\Documents\DIYANA\LATEST%20Borang%2016%20DIS%202024\311224%20LIQ\Digestion\Gerhardt\Gerhadt\Borang%20peluluhan.xlsx" TargetMode="External"/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  <sheetName val="SAMPEL 13"/>
      <sheetName val="SAMPEL 14)"/>
      <sheetName val="SAMPEL 15"/>
    </sheetNames>
    <sheetDataSet>
      <sheetData sheetId="0">
        <row r="6">
          <cell r="B6" t="str">
            <v>IQC LIQ A 311224</v>
          </cell>
          <cell r="F6">
            <v>100.024</v>
          </cell>
        </row>
        <row r="7">
          <cell r="B7" t="str">
            <v>IQC LIQ B 311224</v>
          </cell>
          <cell r="F7">
            <v>100.02200000000001</v>
          </cell>
        </row>
        <row r="25">
          <cell r="B25">
            <v>45657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1D4E-E6D1-4EB1-B4CB-10C031C7CB3C}">
  <sheetPr codeName="Sheet1"/>
  <dimension ref="A1:M23"/>
  <sheetViews>
    <sheetView workbookViewId="0">
      <selection activeCell="H16" sqref="H16"/>
    </sheetView>
  </sheetViews>
  <sheetFormatPr defaultRowHeight="15" x14ac:dyDescent="0.25"/>
  <cols>
    <col min="1" max="1" width="20.7109375" bestFit="1" customWidth="1"/>
    <col min="2" max="2" width="20" style="21" customWidth="1"/>
  </cols>
  <sheetData>
    <row r="1" spans="1:13" ht="15.75" thickBot="1" x14ac:dyDescent="0.3">
      <c r="A1" s="35" t="s">
        <v>1</v>
      </c>
      <c r="B1" s="36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ht="15.75" thickBot="1" x14ac:dyDescent="0.3">
      <c r="A2" s="13" t="s">
        <v>2</v>
      </c>
      <c r="B2" s="17" t="s">
        <v>53</v>
      </c>
      <c r="C2" s="16"/>
      <c r="D2" s="16"/>
      <c r="E2" s="16"/>
      <c r="F2" s="16"/>
      <c r="G2" s="16"/>
      <c r="H2" s="16"/>
      <c r="I2" s="16"/>
      <c r="J2" s="16"/>
    </row>
    <row r="3" spans="1:13" ht="15.75" thickBot="1" x14ac:dyDescent="0.3">
      <c r="A3" s="14" t="s">
        <v>3</v>
      </c>
      <c r="B3" s="18">
        <f>[1]Form!$B$25</f>
        <v>45657</v>
      </c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3" ht="15.75" thickBot="1" x14ac:dyDescent="0.3">
      <c r="A4" s="14" t="s">
        <v>4</v>
      </c>
      <c r="B4" s="19" t="s">
        <v>54</v>
      </c>
      <c r="C4" s="16"/>
      <c r="D4" s="16" t="b">
        <f>IF(B4="Microwave", TRUE)</f>
        <v>0</v>
      </c>
      <c r="E4" s="16" t="b">
        <f>IF(B4="Gerhadt 1", TRUE)</f>
        <v>0</v>
      </c>
      <c r="F4" s="16" t="b">
        <f>IF(B4="Gerhadt 2", TRUE)</f>
        <v>1</v>
      </c>
      <c r="G4" s="16" t="str">
        <f>IF(E4=TRUE,"GH1","")</f>
        <v/>
      </c>
      <c r="H4" s="16" t="str">
        <f>IF(F4=TRUE,"GH2","")</f>
        <v>GH2</v>
      </c>
      <c r="I4" s="16" t="s">
        <v>33</v>
      </c>
      <c r="J4" s="16" t="b">
        <f>OR(E4, F4)</f>
        <v>1</v>
      </c>
      <c r="K4" s="16"/>
      <c r="L4" s="16"/>
    </row>
    <row r="5" spans="1:13" ht="15.75" thickBot="1" x14ac:dyDescent="0.3">
      <c r="A5" s="14" t="s">
        <v>5</v>
      </c>
      <c r="B5" s="19" t="s">
        <v>55</v>
      </c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1:13" ht="15.75" thickBot="1" x14ac:dyDescent="0.3">
      <c r="A6" s="24" t="s">
        <v>29</v>
      </c>
      <c r="B6" s="22" t="s">
        <v>56</v>
      </c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1:13" x14ac:dyDescent="0.25">
      <c r="A7" s="27" t="s">
        <v>24</v>
      </c>
      <c r="B7" s="25">
        <v>1123090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5"/>
    </row>
    <row r="8" spans="1:13" ht="15.75" thickBot="1" x14ac:dyDescent="0.3">
      <c r="A8" s="28" t="s">
        <v>51</v>
      </c>
      <c r="B8" s="26" t="s">
        <v>58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5"/>
    </row>
    <row r="9" spans="1:13" x14ac:dyDescent="0.25">
      <c r="A9" s="27" t="s">
        <v>30</v>
      </c>
      <c r="B9" s="25" t="s">
        <v>49</v>
      </c>
      <c r="C9" s="16"/>
      <c r="D9" s="16" t="s">
        <v>49</v>
      </c>
      <c r="E9" s="16"/>
      <c r="F9" s="16"/>
      <c r="G9" s="16"/>
      <c r="H9" s="16"/>
      <c r="I9" s="16"/>
      <c r="J9" s="16"/>
      <c r="K9" s="16"/>
      <c r="L9" s="16"/>
      <c r="M9" s="15"/>
    </row>
    <row r="10" spans="1:13" ht="15.75" thickBot="1" x14ac:dyDescent="0.3">
      <c r="A10" s="28" t="s">
        <v>51</v>
      </c>
      <c r="B10" s="26" t="s">
        <v>59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5"/>
    </row>
    <row r="11" spans="1:13" x14ac:dyDescent="0.25">
      <c r="A11" s="27" t="s">
        <v>22</v>
      </c>
      <c r="B11" s="25" t="s">
        <v>60</v>
      </c>
      <c r="C11" s="16"/>
      <c r="D11" s="16">
        <v>4122020</v>
      </c>
      <c r="E11" s="16"/>
      <c r="F11" s="16"/>
      <c r="G11" s="16"/>
      <c r="H11" s="16"/>
      <c r="I11" s="16"/>
      <c r="J11" s="16"/>
      <c r="K11" s="16"/>
      <c r="L11" s="16"/>
      <c r="M11" s="15"/>
    </row>
    <row r="12" spans="1:13" ht="15.75" thickBot="1" x14ac:dyDescent="0.3">
      <c r="A12" s="28" t="s">
        <v>51</v>
      </c>
      <c r="B12" s="2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5"/>
    </row>
    <row r="13" spans="1:13" ht="15.75" thickBot="1" x14ac:dyDescent="0.3">
      <c r="A13" s="14" t="s">
        <v>48</v>
      </c>
      <c r="B13" s="23" t="s">
        <v>57</v>
      </c>
      <c r="C13" s="16"/>
      <c r="D13" s="16" t="s">
        <v>36</v>
      </c>
      <c r="E13" s="16" t="s">
        <v>37</v>
      </c>
      <c r="F13" s="16" t="s">
        <v>38</v>
      </c>
      <c r="G13" s="16" t="s">
        <v>39</v>
      </c>
      <c r="H13" s="16" t="s">
        <v>40</v>
      </c>
      <c r="I13" s="16"/>
      <c r="J13" s="16"/>
      <c r="K13" s="16"/>
      <c r="L13" s="16"/>
      <c r="M13" s="15"/>
    </row>
    <row r="14" spans="1:13" ht="15.75" thickBot="1" x14ac:dyDescent="0.3">
      <c r="A14" s="12" t="s">
        <v>50</v>
      </c>
      <c r="B14" s="19" t="s">
        <v>62</v>
      </c>
      <c r="C14" s="16"/>
      <c r="D14" s="16" t="b">
        <f>IF(B14="serbuk", TRUE)</f>
        <v>0</v>
      </c>
      <c r="E14" s="16" t="b">
        <v>1</v>
      </c>
      <c r="F14" s="16" t="b">
        <f>IF(B14="pil", TRUE)</f>
        <v>0</v>
      </c>
      <c r="G14" s="16" t="b">
        <v>0</v>
      </c>
      <c r="H14" s="16" t="b">
        <f>IF(B14="krim/salap", TRUE)</f>
        <v>0</v>
      </c>
      <c r="I14" s="16"/>
      <c r="J14" s="16"/>
      <c r="K14" s="16"/>
      <c r="L14" s="16"/>
      <c r="M14" s="15"/>
    </row>
    <row r="15" spans="1:13" ht="15.75" thickBot="1" x14ac:dyDescent="0.3">
      <c r="A15" s="33" t="s">
        <v>41</v>
      </c>
      <c r="B15" s="34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5"/>
    </row>
    <row r="16" spans="1:13" ht="15.75" thickBot="1" x14ac:dyDescent="0.3">
      <c r="A16" s="13" t="s">
        <v>44</v>
      </c>
      <c r="B16" s="17" t="s">
        <v>61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5"/>
    </row>
    <row r="17" spans="1:13" ht="15.75" thickBot="1" x14ac:dyDescent="0.3">
      <c r="A17" s="12" t="s">
        <v>47</v>
      </c>
      <c r="B17" s="20">
        <v>1.5029999999999999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5"/>
    </row>
    <row r="18" spans="1:13" ht="15.75" thickBot="1" x14ac:dyDescent="0.3">
      <c r="A18" s="33" t="s">
        <v>42</v>
      </c>
      <c r="B18" s="34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5"/>
    </row>
    <row r="19" spans="1:13" ht="15.75" thickBot="1" x14ac:dyDescent="0.3">
      <c r="A19" s="13" t="s">
        <v>43</v>
      </c>
      <c r="B19" s="17" t="str">
        <f>[1]Form!$B$6</f>
        <v>IQC LIQ A 311224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5"/>
    </row>
    <row r="20" spans="1:13" ht="15.75" thickBot="1" x14ac:dyDescent="0.3">
      <c r="A20" s="12" t="s">
        <v>47</v>
      </c>
      <c r="B20" s="20">
        <f>[1]Form!$F$6</f>
        <v>100.024</v>
      </c>
      <c r="C20" s="16"/>
      <c r="D20" s="16"/>
      <c r="E20" s="16"/>
      <c r="F20" s="16"/>
      <c r="G20" s="16"/>
      <c r="H20" s="16"/>
      <c r="I20" s="16"/>
      <c r="J20" s="16"/>
      <c r="M20" s="15"/>
    </row>
    <row r="21" spans="1:13" ht="15.75" thickBot="1" x14ac:dyDescent="0.3">
      <c r="A21" s="33" t="s">
        <v>45</v>
      </c>
      <c r="B21" s="34"/>
      <c r="C21" s="16"/>
      <c r="D21" s="16"/>
      <c r="E21" s="16"/>
      <c r="F21" s="16"/>
      <c r="G21" s="16"/>
      <c r="H21" s="16"/>
      <c r="I21" s="16"/>
      <c r="J21" s="16"/>
      <c r="M21" s="15"/>
    </row>
    <row r="22" spans="1:13" ht="15.75" thickBot="1" x14ac:dyDescent="0.3">
      <c r="A22" s="13" t="s">
        <v>46</v>
      </c>
      <c r="B22" s="17" t="str">
        <f>[1]Form!$B$7</f>
        <v>IQC LIQ B 311224</v>
      </c>
      <c r="C22" s="16"/>
      <c r="D22" s="16" t="s">
        <v>49</v>
      </c>
      <c r="E22" s="16"/>
      <c r="F22" s="16"/>
      <c r="G22" s="16"/>
      <c r="H22" s="16"/>
      <c r="I22" s="16"/>
      <c r="J22" s="16"/>
      <c r="M22" s="15"/>
    </row>
    <row r="23" spans="1:13" ht="15.75" thickBot="1" x14ac:dyDescent="0.3">
      <c r="A23" s="12" t="s">
        <v>47</v>
      </c>
      <c r="B23" s="20">
        <f>[1]Form!$F$7</f>
        <v>100.02200000000001</v>
      </c>
      <c r="C23" s="16"/>
      <c r="D23" s="16"/>
      <c r="E23" s="16"/>
      <c r="F23" s="16"/>
      <c r="G23" s="16"/>
      <c r="H23" s="16"/>
      <c r="I23" s="16"/>
      <c r="J23" s="16"/>
      <c r="K23" s="15"/>
      <c r="L23" s="15"/>
      <c r="M23" s="15"/>
    </row>
  </sheetData>
  <mergeCells count="4">
    <mergeCell ref="A21:B21"/>
    <mergeCell ref="A1:B1"/>
    <mergeCell ref="A15:B15"/>
    <mergeCell ref="A18:B18"/>
  </mergeCells>
  <conditionalFormatting sqref="B2:B3">
    <cfRule type="cellIs" dxfId="12" priority="4" operator="equal">
      <formula>0</formula>
    </cfRule>
    <cfRule type="expression" dxfId="11" priority="34">
      <formula>LEN(B2)=0</formula>
    </cfRule>
  </conditionalFormatting>
  <conditionalFormatting sqref="B4:B5">
    <cfRule type="cellIs" dxfId="10" priority="31" operator="equal">
      <formula>"Sila Pilih"</formula>
    </cfRule>
  </conditionalFormatting>
  <conditionalFormatting sqref="B6">
    <cfRule type="cellIs" dxfId="9" priority="6" operator="equal">
      <formula>0</formula>
    </cfRule>
  </conditionalFormatting>
  <conditionalFormatting sqref="B6:B13">
    <cfRule type="expression" dxfId="8" priority="25">
      <formula>LEN(B6)=0</formula>
    </cfRule>
  </conditionalFormatting>
  <conditionalFormatting sqref="B13">
    <cfRule type="cellIs" dxfId="7" priority="3" operator="equal">
      <formula>0</formula>
    </cfRule>
  </conditionalFormatting>
  <conditionalFormatting sqref="B14">
    <cfRule type="cellIs" dxfId="6" priority="24" operator="equal">
      <formula>"Sila Pilih"</formula>
    </cfRule>
  </conditionalFormatting>
  <conditionalFormatting sqref="B16">
    <cfRule type="expression" dxfId="5" priority="17">
      <formula>LEN(B16)=0</formula>
    </cfRule>
  </conditionalFormatting>
  <conditionalFormatting sqref="B16:B17">
    <cfRule type="cellIs" dxfId="4" priority="7" operator="equal">
      <formula>0</formula>
    </cfRule>
  </conditionalFormatting>
  <conditionalFormatting sqref="B19">
    <cfRule type="expression" dxfId="3" priority="12">
      <formula>LEN(B19)=0</formula>
    </cfRule>
  </conditionalFormatting>
  <conditionalFormatting sqref="B19:B20">
    <cfRule type="cellIs" dxfId="2" priority="2" operator="equal">
      <formula>0</formula>
    </cfRule>
  </conditionalFormatting>
  <conditionalFormatting sqref="B22">
    <cfRule type="expression" dxfId="1" priority="11">
      <formula>LEN(B22)=0</formula>
    </cfRule>
  </conditionalFormatting>
  <conditionalFormatting sqref="B22:B23">
    <cfRule type="cellIs" dxfId="0" priority="1" operator="equal">
      <formula>0</formula>
    </cfRule>
  </conditionalFormatting>
  <dataValidations count="3">
    <dataValidation type="list" allowBlank="1" showInputMessage="1" showErrorMessage="1" sqref="B4" xr:uid="{1F2DCB53-3D90-47AE-9C0F-D9D5542BBF42}">
      <formula1>"Sila Pilih, Microwave, Gerhadt 1, gerhadt 2"</formula1>
    </dataValidation>
    <dataValidation type="list" allowBlank="1" showInputMessage="1" showErrorMessage="1" sqref="B5" xr:uid="{50323176-B049-4354-9D88-7B8288E2D22A}">
      <formula1>"Sila Pilih, XP 205DR, MSA 225S-100-DA, PG 603S, MSE 225S-100-DU"</formula1>
    </dataValidation>
    <dataValidation type="list" allowBlank="1" showInputMessage="1" showErrorMessage="1" sqref="B14" xr:uid="{60694C38-E9CB-49EB-A849-D67BF3A01F36}">
      <formula1>"Sila Pilih, Serbuk, Cecair, Pil, Kapsul lembut, Krim/salap"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sheetPr codeName="Sheet2"/>
  <dimension ref="A1:H36"/>
  <sheetViews>
    <sheetView tabSelected="1" view="pageLayout" topLeftCell="A2" zoomScale="130" zoomScaleNormal="100" zoomScalePageLayoutView="130" workbookViewId="0">
      <selection activeCell="K20" sqref="K20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46" t="s">
        <v>0</v>
      </c>
      <c r="B1" s="47"/>
      <c r="C1" s="47"/>
      <c r="D1" s="47"/>
      <c r="E1" s="47"/>
      <c r="F1" s="47"/>
      <c r="G1" s="47"/>
      <c r="H1" s="48"/>
    </row>
    <row r="2" spans="1:8" x14ac:dyDescent="0.25">
      <c r="A2" s="49" t="s">
        <v>1</v>
      </c>
      <c r="B2" s="50"/>
      <c r="C2" s="50"/>
      <c r="D2" s="50"/>
      <c r="E2" s="50"/>
      <c r="F2" s="50"/>
      <c r="G2" s="50"/>
      <c r="H2" s="51"/>
    </row>
    <row r="3" spans="1:8" ht="18.75" customHeight="1" x14ac:dyDescent="0.25">
      <c r="A3" s="54" t="s">
        <v>2</v>
      </c>
      <c r="B3" s="55"/>
      <c r="C3" s="63" t="str">
        <f>Form!B2</f>
        <v>NORDIYANA  IQBAL</v>
      </c>
      <c r="D3" s="63"/>
      <c r="E3" s="63"/>
      <c r="F3" s="63"/>
      <c r="G3" s="63"/>
      <c r="H3" s="63"/>
    </row>
    <row r="4" spans="1:8" ht="19.5" customHeight="1" x14ac:dyDescent="0.25">
      <c r="A4" s="54" t="s">
        <v>3</v>
      </c>
      <c r="B4" s="55"/>
      <c r="C4" s="64">
        <f>Form!B3</f>
        <v>45657</v>
      </c>
      <c r="D4" s="64"/>
      <c r="E4" s="64"/>
      <c r="F4" s="64"/>
      <c r="G4" s="64"/>
      <c r="H4" s="64"/>
    </row>
    <row r="5" spans="1:8" x14ac:dyDescent="0.25">
      <c r="A5" s="56" t="s">
        <v>4</v>
      </c>
      <c r="B5" s="57"/>
      <c r="C5" s="65" t="s">
        <v>31</v>
      </c>
      <c r="D5" s="66"/>
      <c r="E5" s="66"/>
      <c r="F5" s="66"/>
      <c r="G5" s="66"/>
      <c r="H5" s="67"/>
    </row>
    <row r="6" spans="1:8" ht="31.5" customHeight="1" x14ac:dyDescent="0.25">
      <c r="A6" s="58" t="s">
        <v>11</v>
      </c>
      <c r="B6" s="59"/>
      <c r="C6" s="69" t="s">
        <v>32</v>
      </c>
      <c r="D6" s="70"/>
      <c r="E6" s="70"/>
      <c r="F6" s="70"/>
      <c r="G6" s="70"/>
      <c r="H6" s="71"/>
    </row>
    <row r="7" spans="1:8" ht="23.25" customHeight="1" x14ac:dyDescent="0.25">
      <c r="A7" s="54" t="s">
        <v>5</v>
      </c>
      <c r="B7" s="55"/>
      <c r="C7" s="68" t="str">
        <f>Form!B5</f>
        <v>PG 603S</v>
      </c>
      <c r="D7" s="68"/>
      <c r="E7" s="68"/>
      <c r="F7" s="68"/>
      <c r="G7" s="68"/>
      <c r="H7" s="68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29</v>
      </c>
      <c r="B10" s="11" t="str">
        <f>Form!B6</f>
        <v>RB GH A &amp; B 311224</v>
      </c>
    </row>
    <row r="11" spans="1:8" ht="24.75" customHeight="1" x14ac:dyDescent="0.25">
      <c r="A11" s="31" t="s">
        <v>52</v>
      </c>
      <c r="B11" s="29">
        <f>Form!B7</f>
        <v>1123090</v>
      </c>
      <c r="C11" s="60" t="s">
        <v>15</v>
      </c>
      <c r="D11" s="60"/>
    </row>
    <row r="12" spans="1:8" ht="13.5" customHeight="1" x14ac:dyDescent="0.25">
      <c r="A12" s="61" t="s">
        <v>23</v>
      </c>
      <c r="B12" s="52" t="str">
        <f>Form!B9</f>
        <v>K55266610321</v>
      </c>
      <c r="C12" s="60" t="s">
        <v>16</v>
      </c>
      <c r="D12" s="60"/>
    </row>
    <row r="13" spans="1:8" ht="11.25" customHeight="1" x14ac:dyDescent="0.25">
      <c r="A13" s="62"/>
      <c r="B13" s="53"/>
      <c r="C13" s="45" t="s">
        <v>17</v>
      </c>
      <c r="D13" s="45"/>
    </row>
    <row r="14" spans="1:8" ht="27" customHeight="1" x14ac:dyDescent="0.25">
      <c r="A14" s="32" t="s">
        <v>22</v>
      </c>
      <c r="B14" s="30" t="str">
        <f>Form!B11</f>
        <v>NA</v>
      </c>
      <c r="C14" s="45"/>
      <c r="D14" s="45"/>
    </row>
    <row r="15" spans="1:8" ht="18.75" customHeight="1" x14ac:dyDescent="0.25">
      <c r="A15" s="41"/>
      <c r="B15" s="5"/>
      <c r="C15" s="60" t="s">
        <v>18</v>
      </c>
      <c r="D15" s="60"/>
      <c r="E15" s="60"/>
    </row>
    <row r="16" spans="1:8" ht="31.5" customHeight="1" x14ac:dyDescent="0.25">
      <c r="A16" s="41"/>
      <c r="B16" s="5"/>
      <c r="C16" s="80" t="s">
        <v>12</v>
      </c>
      <c r="D16" s="80"/>
      <c r="E16" s="80"/>
      <c r="F16" s="1" t="s">
        <v>25</v>
      </c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41" t="s">
        <v>34</v>
      </c>
      <c r="B18" s="41"/>
      <c r="C18" s="41"/>
      <c r="D18" s="1"/>
      <c r="E18" s="1"/>
      <c r="F18" s="1"/>
      <c r="G18" s="1"/>
      <c r="H18" s="1"/>
    </row>
    <row r="19" spans="1:8" ht="22.5" customHeight="1" x14ac:dyDescent="0.25">
      <c r="A19" s="60" t="s">
        <v>35</v>
      </c>
      <c r="B19" s="60"/>
      <c r="C19" s="60"/>
      <c r="D19" s="60"/>
      <c r="E19" s="60"/>
      <c r="F19" s="60"/>
      <c r="G19" s="60"/>
      <c r="H19" s="60"/>
    </row>
    <row r="20" spans="1:8" ht="22.5" customHeight="1" x14ac:dyDescent="0.25">
      <c r="A20" s="77"/>
      <c r="B20" s="78"/>
      <c r="C20" s="79"/>
      <c r="D20" s="37" t="s">
        <v>26</v>
      </c>
      <c r="E20" s="38"/>
      <c r="F20" s="38" t="str">
        <f>Form!B16</f>
        <v>IQC LIQ BLK 311224</v>
      </c>
      <c r="G20" s="38"/>
      <c r="H20" s="39"/>
    </row>
    <row r="21" spans="1:8" ht="15" customHeight="1" x14ac:dyDescent="0.25">
      <c r="A21" s="40" t="s">
        <v>13</v>
      </c>
      <c r="B21" s="41"/>
      <c r="C21" s="42"/>
      <c r="D21" s="10" t="s">
        <v>20</v>
      </c>
      <c r="E21" s="6"/>
      <c r="F21" s="1"/>
      <c r="G21" s="1"/>
      <c r="H21" s="8"/>
    </row>
    <row r="22" spans="1:8" ht="30.75" customHeight="1" x14ac:dyDescent="0.25">
      <c r="A22" s="75"/>
      <c r="B22" s="60"/>
      <c r="C22" s="76"/>
      <c r="D22" s="9"/>
      <c r="E22" s="6"/>
      <c r="F22" s="1"/>
      <c r="G22" s="1"/>
      <c r="H22" s="8"/>
    </row>
    <row r="23" spans="1:8" x14ac:dyDescent="0.25">
      <c r="A23" s="75" t="s">
        <v>14</v>
      </c>
      <c r="B23" s="60"/>
      <c r="C23" s="76"/>
      <c r="D23" s="75" t="s">
        <v>10</v>
      </c>
      <c r="E23" s="60"/>
      <c r="F23" s="60"/>
      <c r="G23" s="1"/>
      <c r="H23" s="8"/>
    </row>
    <row r="24" spans="1:8" ht="15" customHeight="1" x14ac:dyDescent="0.25">
      <c r="A24" s="72" t="s">
        <v>8</v>
      </c>
      <c r="B24" s="73"/>
      <c r="C24" s="74"/>
      <c r="D24" s="81" t="s">
        <v>19</v>
      </c>
      <c r="E24" s="82"/>
      <c r="F24" s="82"/>
      <c r="G24" s="43" t="s">
        <v>21</v>
      </c>
      <c r="H24" s="44"/>
    </row>
    <row r="25" spans="1:8" ht="24" customHeight="1" x14ac:dyDescent="0.25">
      <c r="A25" s="77"/>
      <c r="B25" s="78"/>
      <c r="C25" s="79"/>
      <c r="D25" s="37" t="s">
        <v>27</v>
      </c>
      <c r="E25" s="38"/>
      <c r="F25" s="38" t="str">
        <f>Form!B19</f>
        <v>IQC LIQ A 311224</v>
      </c>
      <c r="G25" s="38"/>
      <c r="H25" s="39"/>
    </row>
    <row r="26" spans="1:8" ht="15" customHeight="1" x14ac:dyDescent="0.25">
      <c r="A26" s="40" t="s">
        <v>13</v>
      </c>
      <c r="B26" s="41"/>
      <c r="C26" s="42"/>
      <c r="D26" s="10" t="s">
        <v>20</v>
      </c>
      <c r="E26" s="6"/>
      <c r="F26" s="1"/>
      <c r="G26" s="1"/>
      <c r="H26" s="8"/>
    </row>
    <row r="27" spans="1:8" ht="30.75" customHeight="1" x14ac:dyDescent="0.25">
      <c r="A27" s="75"/>
      <c r="B27" s="60"/>
      <c r="C27" s="76"/>
      <c r="D27" s="9"/>
      <c r="E27" s="6"/>
      <c r="F27" s="1"/>
      <c r="G27" s="1"/>
      <c r="H27" s="8"/>
    </row>
    <row r="28" spans="1:8" x14ac:dyDescent="0.25">
      <c r="A28" s="75" t="s">
        <v>14</v>
      </c>
      <c r="B28" s="60"/>
      <c r="C28" s="76"/>
      <c r="D28" s="75" t="s">
        <v>10</v>
      </c>
      <c r="E28" s="60"/>
      <c r="F28" s="60"/>
      <c r="G28" s="1"/>
      <c r="H28" s="8"/>
    </row>
    <row r="29" spans="1:8" ht="18.75" customHeight="1" x14ac:dyDescent="0.25">
      <c r="A29" s="72" t="s">
        <v>8</v>
      </c>
      <c r="B29" s="73"/>
      <c r="C29" s="74"/>
      <c r="D29" s="72" t="s">
        <v>19</v>
      </c>
      <c r="E29" s="73"/>
      <c r="F29" s="73"/>
      <c r="G29" s="43" t="s">
        <v>21</v>
      </c>
      <c r="H29" s="44"/>
    </row>
    <row r="30" spans="1:8" ht="22.5" customHeight="1" x14ac:dyDescent="0.25">
      <c r="A30" s="77"/>
      <c r="B30" s="78"/>
      <c r="C30" s="79"/>
      <c r="D30" s="37" t="s">
        <v>28</v>
      </c>
      <c r="E30" s="38"/>
      <c r="F30" s="38" t="str">
        <f>Form!B22</f>
        <v>IQC LIQ B 311224</v>
      </c>
      <c r="G30" s="38"/>
      <c r="H30" s="39"/>
    </row>
    <row r="31" spans="1:8" ht="15" customHeight="1" x14ac:dyDescent="0.25">
      <c r="A31" s="40" t="s">
        <v>13</v>
      </c>
      <c r="B31" s="41"/>
      <c r="C31" s="42"/>
      <c r="D31" s="10" t="s">
        <v>20</v>
      </c>
      <c r="E31" s="6"/>
      <c r="F31" s="1"/>
      <c r="G31" s="1"/>
      <c r="H31" s="8"/>
    </row>
    <row r="32" spans="1:8" ht="30.75" customHeight="1" x14ac:dyDescent="0.25">
      <c r="A32" s="75"/>
      <c r="B32" s="60"/>
      <c r="C32" s="76"/>
      <c r="D32" s="9"/>
      <c r="E32" s="6"/>
      <c r="F32" s="1"/>
      <c r="G32" s="1"/>
      <c r="H32" s="8"/>
    </row>
    <row r="33" spans="1:8" ht="14.25" customHeight="1" x14ac:dyDescent="0.25">
      <c r="A33" s="75" t="s">
        <v>14</v>
      </c>
      <c r="B33" s="60"/>
      <c r="C33" s="76"/>
      <c r="D33" s="75" t="s">
        <v>10</v>
      </c>
      <c r="E33" s="60"/>
      <c r="F33" s="60"/>
      <c r="G33" s="1"/>
      <c r="H33" s="8"/>
    </row>
    <row r="34" spans="1:8" ht="18.75" customHeight="1" x14ac:dyDescent="0.25">
      <c r="A34" s="72" t="s">
        <v>8</v>
      </c>
      <c r="B34" s="73"/>
      <c r="C34" s="74"/>
      <c r="D34" s="72" t="s">
        <v>19</v>
      </c>
      <c r="E34" s="73"/>
      <c r="F34" s="73"/>
      <c r="G34" s="43" t="s">
        <v>21</v>
      </c>
      <c r="H34" s="44"/>
    </row>
    <row r="35" spans="1:8" ht="15" customHeight="1" x14ac:dyDescent="0.25">
      <c r="A35" s="5"/>
      <c r="B35" s="5"/>
      <c r="C35" s="5"/>
    </row>
    <row r="36" spans="1:8" x14ac:dyDescent="0.25">
      <c r="A36" s="7"/>
      <c r="B36" s="7"/>
      <c r="C36" s="5"/>
    </row>
  </sheetData>
  <mergeCells count="52">
    <mergeCell ref="A18:C18"/>
    <mergeCell ref="C15:E15"/>
    <mergeCell ref="A27:C27"/>
    <mergeCell ref="D24:F24"/>
    <mergeCell ref="A24:C24"/>
    <mergeCell ref="A19:H19"/>
    <mergeCell ref="A23:C23"/>
    <mergeCell ref="D23:F23"/>
    <mergeCell ref="A20:C20"/>
    <mergeCell ref="A21:C21"/>
    <mergeCell ref="A22:C22"/>
    <mergeCell ref="A25:C25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C16:E16"/>
    <mergeCell ref="A33:C33"/>
    <mergeCell ref="D33:F33"/>
    <mergeCell ref="A15:A16"/>
    <mergeCell ref="C13:D14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5:H5"/>
    <mergeCell ref="C7:H7"/>
    <mergeCell ref="D30:E30"/>
    <mergeCell ref="F30:H30"/>
    <mergeCell ref="A26:C26"/>
    <mergeCell ref="D20:E20"/>
    <mergeCell ref="F20:H20"/>
    <mergeCell ref="D25:E25"/>
    <mergeCell ref="F25:H25"/>
    <mergeCell ref="G24:H24"/>
  </mergeCells>
  <pageMargins left="0.83575581395348841" right="0.7" top="0.75" bottom="0.75" header="0.3" footer="0.3"/>
  <pageSetup orientation="portrait" r:id="rId1"/>
  <headerFooter>
    <oddHeader>&amp;R&amp;10 16 Disember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1162050</xdr:colOff>
                    <xdr:row>3</xdr:row>
                    <xdr:rowOff>228600</xdr:rowOff>
                  </from>
                  <to>
                    <xdr:col>2</xdr:col>
                    <xdr:colOff>352425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1152525</xdr:colOff>
                    <xdr:row>5</xdr:row>
                    <xdr:rowOff>85725</xdr:rowOff>
                  </from>
                  <to>
                    <xdr:col>2</xdr:col>
                    <xdr:colOff>342900</xdr:colOff>
                    <xdr:row>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685800</xdr:colOff>
                    <xdr:row>18</xdr:row>
                    <xdr:rowOff>19050</xdr:rowOff>
                  </from>
                  <to>
                    <xdr:col>1</xdr:col>
                    <xdr:colOff>19050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381000</xdr:colOff>
                    <xdr:row>18</xdr:row>
                    <xdr:rowOff>19050</xdr:rowOff>
                  </from>
                  <to>
                    <xdr:col>1</xdr:col>
                    <xdr:colOff>685800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962025</xdr:colOff>
                    <xdr:row>18</xdr:row>
                    <xdr:rowOff>19050</xdr:rowOff>
                  </from>
                  <to>
                    <xdr:col>2</xdr:col>
                    <xdr:colOff>76200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238125</xdr:colOff>
                    <xdr:row>18</xdr:row>
                    <xdr:rowOff>19050</xdr:rowOff>
                  </from>
                  <to>
                    <xdr:col>2</xdr:col>
                    <xdr:colOff>542925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3</xdr:col>
                    <xdr:colOff>352425</xdr:colOff>
                    <xdr:row>18</xdr:row>
                    <xdr:rowOff>19050</xdr:rowOff>
                  </from>
                  <to>
                    <xdr:col>4</xdr:col>
                    <xdr:colOff>85725</xdr:colOff>
                    <xdr:row>18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2025-01-06T05:15:57Z</cp:lastPrinted>
  <dcterms:created xsi:type="dcterms:W3CDTF">2024-04-25T04:25:48Z</dcterms:created>
  <dcterms:modified xsi:type="dcterms:W3CDTF">2025-01-06T05:16:44Z</dcterms:modified>
</cp:coreProperties>
</file>