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BAACB84-EC3D-4F15-AFBF-0600878269C0}" xr6:coauthVersionLast="47" xr6:coauthVersionMax="47" xr10:uidLastSave="{00000000-0000-0000-0000-000000000000}"/>
  <bookViews>
    <workbookView xWindow="5160" yWindow="3900" windowWidth="10365" windowHeight="12645" activeTab="2" xr2:uid="{00000000-000D-0000-FFFF-FFFF00000000}"/>
  </bookViews>
  <sheets>
    <sheet name="TITAN" sheetId="1" r:id="rId1"/>
    <sheet name="GERHADT" sheetId="2" r:id="rId2"/>
    <sheet name="Sheet3" sheetId="3" r:id="rId3"/>
    <sheet name="Sheet3 (2)" sheetId="4" r:id="rId4"/>
    <sheet name="BERAT BERSIH SP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A26" i="1" s="1"/>
  <c r="B14" i="1"/>
  <c r="B13" i="1"/>
  <c r="B9" i="1"/>
  <c r="B8" i="1"/>
  <c r="B19" i="2"/>
  <c r="B18" i="2"/>
  <c r="B14" i="2"/>
  <c r="B13" i="2"/>
  <c r="B8" i="2"/>
  <c r="E4" i="5"/>
  <c r="E5" i="5"/>
  <c r="E6" i="5"/>
  <c r="E7" i="5"/>
  <c r="E8" i="5"/>
  <c r="E9" i="5"/>
  <c r="E10" i="5"/>
  <c r="E11" i="5"/>
  <c r="E12" i="5"/>
  <c r="E13" i="5"/>
  <c r="E14" i="5"/>
  <c r="E15" i="5"/>
  <c r="E3" i="5"/>
  <c r="I3" i="1" l="1"/>
  <c r="I4" i="1" l="1"/>
  <c r="O27" i="2" l="1"/>
  <c r="K27" i="2"/>
  <c r="G27" i="2"/>
  <c r="C27" i="2"/>
  <c r="A27" i="2"/>
  <c r="O26" i="2"/>
  <c r="K26" i="2"/>
  <c r="G26" i="2"/>
  <c r="C26" i="2"/>
  <c r="A26" i="2"/>
  <c r="O25" i="2"/>
  <c r="K25" i="2"/>
  <c r="G25" i="2"/>
  <c r="C25" i="2"/>
  <c r="O27" i="1"/>
  <c r="O26" i="1"/>
  <c r="O25" i="1"/>
  <c r="K27" i="1"/>
  <c r="K26" i="1"/>
  <c r="K25" i="1"/>
  <c r="G27" i="1"/>
  <c r="G26" i="1"/>
  <c r="G25" i="1"/>
  <c r="C27" i="1"/>
  <c r="C26" i="1"/>
  <c r="C25" i="1"/>
  <c r="A27" i="1"/>
  <c r="F13" i="1" l="1"/>
  <c r="F3" i="2"/>
  <c r="I3" i="2"/>
  <c r="F4" i="2"/>
  <c r="I4" i="2"/>
  <c r="F8" i="2"/>
  <c r="I8" i="2"/>
  <c r="F9" i="2"/>
  <c r="I9" i="2"/>
  <c r="F13" i="2"/>
  <c r="I13" i="2"/>
  <c r="F14" i="2"/>
  <c r="I14" i="2"/>
  <c r="F18" i="2"/>
  <c r="I18" i="2"/>
  <c r="F19" i="2"/>
  <c r="I19" i="2"/>
  <c r="F3" i="1"/>
  <c r="F4" i="1"/>
  <c r="F8" i="1"/>
  <c r="I8" i="1"/>
  <c r="F9" i="1"/>
  <c r="I9" i="1"/>
  <c r="I13" i="1"/>
  <c r="F14" i="1"/>
  <c r="I14" i="1"/>
  <c r="F18" i="1"/>
  <c r="I18" i="1"/>
  <c r="F19" i="1"/>
  <c r="I19" i="1"/>
  <c r="K13" i="1" l="1"/>
  <c r="M25" i="1" s="1"/>
  <c r="K8" i="2"/>
  <c r="I25" i="2" s="1"/>
  <c r="K13" i="2"/>
  <c r="M25" i="2" s="1"/>
  <c r="J18" i="2"/>
  <c r="P26" i="2" s="1"/>
  <c r="K3" i="2"/>
  <c r="E25" i="2" s="1"/>
  <c r="J19" i="2"/>
  <c r="P27" i="2" s="1"/>
  <c r="K18" i="2"/>
  <c r="Q25" i="2" s="1"/>
  <c r="J13" i="2"/>
  <c r="L26" i="2" s="1"/>
  <c r="J14" i="2"/>
  <c r="L27" i="2" s="1"/>
  <c r="J8" i="2"/>
  <c r="H26" i="2" s="1"/>
  <c r="J9" i="2"/>
  <c r="H27" i="2" s="1"/>
  <c r="J4" i="2"/>
  <c r="D27" i="2" s="1"/>
  <c r="J3" i="2"/>
  <c r="D26" i="2" s="1"/>
  <c r="J19" i="1"/>
  <c r="P27" i="1" s="1"/>
  <c r="K18" i="1"/>
  <c r="Q25" i="1" s="1"/>
  <c r="J14" i="1"/>
  <c r="L27" i="1" s="1"/>
  <c r="K8" i="1"/>
  <c r="I25" i="1" s="1"/>
  <c r="J8" i="1"/>
  <c r="H26" i="1" s="1"/>
  <c r="K3" i="1"/>
  <c r="E25" i="1" s="1"/>
  <c r="J3" i="1"/>
  <c r="D26" i="1" s="1"/>
  <c r="J18" i="1"/>
  <c r="P26" i="1" s="1"/>
  <c r="J9" i="1"/>
  <c r="H27" i="1" s="1"/>
  <c r="J4" i="1"/>
  <c r="D27" i="1" s="1"/>
  <c r="J13" i="1"/>
  <c r="L26" i="1" s="1"/>
</calcChain>
</file>

<file path=xl/sharedStrings.xml><?xml version="1.0" encoding="utf-8"?>
<sst xmlns="http://schemas.openxmlformats.org/spreadsheetml/2006/main" count="377" uniqueCount="44">
  <si>
    <t>ARSENIC (As)</t>
  </si>
  <si>
    <t>MERCURY (Hg)</t>
  </si>
  <si>
    <t>LEAD (Pb)</t>
  </si>
  <si>
    <t>CADMIUM (Cd)</t>
  </si>
  <si>
    <t>Recovery</t>
  </si>
  <si>
    <t>80-115%</t>
  </si>
  <si>
    <t>RPD</t>
  </si>
  <si>
    <t>Sample name</t>
  </si>
  <si>
    <t>Weight</t>
  </si>
  <si>
    <t>Blank</t>
  </si>
  <si>
    <t>Conc.(ppb)</t>
  </si>
  <si>
    <t>*MASUKKAN DATA DI KOTAK BERWARNA SAHAJA</t>
  </si>
  <si>
    <t>IQC</t>
  </si>
  <si>
    <t>As</t>
  </si>
  <si>
    <t>Cd</t>
  </si>
  <si>
    <t>Hg</t>
  </si>
  <si>
    <t>Pb</t>
  </si>
  <si>
    <t>A</t>
  </si>
  <si>
    <t>B</t>
  </si>
  <si>
    <t>WEIGHT</t>
  </si>
  <si>
    <t>&lt;6%</t>
  </si>
  <si>
    <t>&lt;9%</t>
  </si>
  <si>
    <t>&lt;8%</t>
  </si>
  <si>
    <t>&lt;5%</t>
  </si>
  <si>
    <t>BLK</t>
  </si>
  <si>
    <t>As  &lt;6%</t>
  </si>
  <si>
    <t>Cd  &lt;9%</t>
  </si>
  <si>
    <t>Hg  &lt;8%</t>
  </si>
  <si>
    <t>Pb  &lt;5%</t>
  </si>
  <si>
    <t>BERAT AWAL</t>
  </si>
  <si>
    <t>BERAT AKHIR</t>
  </si>
  <si>
    <t>BERAT BERSIH</t>
  </si>
  <si>
    <t>BERAT SPL</t>
  </si>
  <si>
    <t>RB GH A</t>
  </si>
  <si>
    <t>RB GH B</t>
  </si>
  <si>
    <t>IQC LIQ BLK</t>
  </si>
  <si>
    <t>IQC LIQ A</t>
  </si>
  <si>
    <t>IQC LIQ B</t>
  </si>
  <si>
    <t>IQC SCAP BLK</t>
  </si>
  <si>
    <t>IQC SCAP A</t>
  </si>
  <si>
    <t>IQC SCAP B</t>
  </si>
  <si>
    <t>NO SAMPEL</t>
  </si>
  <si>
    <t xml:space="preserve">PIL 270824 </t>
  </si>
  <si>
    <t>POW 141024 (PERMIT/AMIR)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</si>
</sst>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F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164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6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0" fontId="0" fillId="2" borderId="6" xfId="0" applyNumberFormat="1" applyFill="1" applyBorder="1" applyAlignment="1">
      <alignment horizontal="center"/>
    </xf>
    <xf numFmtId="10" fontId="1" fillId="2" borderId="5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9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0" fontId="3" fillId="0" borderId="4" xfId="1" applyNumberFormat="1" applyFont="1" applyFill="1" applyBorder="1" applyAlignment="1"/>
    <xf numFmtId="10" fontId="3" fillId="0" borderId="3" xfId="1" applyNumberFormat="1" applyFont="1" applyFill="1" applyBorder="1" applyAlignment="1"/>
    <xf numFmtId="10" fontId="1" fillId="0" borderId="4" xfId="1" applyNumberFormat="1" applyFont="1" applyFill="1" applyBorder="1" applyAlignment="1"/>
    <xf numFmtId="10" fontId="1" fillId="0" borderId="3" xfId="1" applyNumberFormat="1" applyFont="1" applyFill="1" applyBorder="1" applyAlignment="1"/>
    <xf numFmtId="166" fontId="3" fillId="0" borderId="0" xfId="0" applyNumberFormat="1" applyFont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4" fillId="0" borderId="14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 wrapText="1"/>
    </xf>
    <xf numFmtId="166" fontId="4" fillId="0" borderId="24" xfId="0" applyNumberFormat="1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6" fillId="0" borderId="0" xfId="0" applyFont="1"/>
    <xf numFmtId="166" fontId="7" fillId="0" borderId="20" xfId="0" applyNumberFormat="1" applyFont="1" applyBorder="1" applyAlignment="1">
      <alignment horizontal="center" vertical="center" wrapText="1"/>
    </xf>
    <xf numFmtId="166" fontId="7" fillId="0" borderId="34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7" fillId="0" borderId="17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 wrapText="1"/>
    </xf>
    <xf numFmtId="166" fontId="7" fillId="0" borderId="8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 wrapText="1"/>
    </xf>
    <xf numFmtId="166" fontId="7" fillId="0" borderId="35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 wrapText="1"/>
    </xf>
    <xf numFmtId="166" fontId="4" fillId="0" borderId="40" xfId="0" applyNumberFormat="1" applyFont="1" applyBorder="1" applyAlignment="1">
      <alignment horizontal="center" vertical="center"/>
    </xf>
    <xf numFmtId="166" fontId="4" fillId="0" borderId="34" xfId="0" applyNumberFormat="1" applyFont="1" applyBorder="1" applyAlignment="1">
      <alignment horizontal="center" vertical="center"/>
    </xf>
    <xf numFmtId="166" fontId="4" fillId="0" borderId="4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10" fontId="4" fillId="0" borderId="21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0" fillId="0" borderId="21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42" xfId="0" applyNumberFormat="1" applyFont="1" applyBorder="1" applyAlignment="1">
      <alignment horizontal="center" vertical="center"/>
    </xf>
    <xf numFmtId="10" fontId="4" fillId="0" borderId="2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/>
    </xf>
    <xf numFmtId="166" fontId="0" fillId="0" borderId="0" xfId="0" applyNumberFormat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166" fontId="0" fillId="0" borderId="23" xfId="0" applyNumberFormat="1" applyBorder="1" applyAlignment="1">
      <alignment horizontal="center" vertical="center" wrapText="1"/>
    </xf>
    <xf numFmtId="166" fontId="5" fillId="0" borderId="46" xfId="0" applyNumberFormat="1" applyFont="1" applyBorder="1" applyAlignment="1">
      <alignment horizontal="center" vertical="center"/>
    </xf>
    <xf numFmtId="166" fontId="5" fillId="0" borderId="47" xfId="0" applyNumberFormat="1" applyFont="1" applyBorder="1" applyAlignment="1">
      <alignment horizontal="center" vertical="center"/>
    </xf>
    <xf numFmtId="166" fontId="7" fillId="3" borderId="20" xfId="0" applyNumberFormat="1" applyFont="1" applyFill="1" applyBorder="1" applyAlignment="1">
      <alignment horizontal="center" vertical="center" wrapText="1"/>
    </xf>
    <xf numFmtId="166" fontId="7" fillId="3" borderId="17" xfId="0" applyNumberFormat="1" applyFont="1" applyFill="1" applyBorder="1" applyAlignment="1">
      <alignment horizontal="center" vertical="center"/>
    </xf>
    <xf numFmtId="166" fontId="7" fillId="3" borderId="18" xfId="0" applyNumberFormat="1" applyFont="1" applyFill="1" applyBorder="1" applyAlignment="1">
      <alignment horizontal="center" vertical="center"/>
    </xf>
    <xf numFmtId="166" fontId="7" fillId="9" borderId="20" xfId="0" applyNumberFormat="1" applyFont="1" applyFill="1" applyBorder="1" applyAlignment="1">
      <alignment horizontal="center" vertical="center" wrapText="1"/>
    </xf>
    <xf numFmtId="166" fontId="7" fillId="9" borderId="17" xfId="0" applyNumberFormat="1" applyFont="1" applyFill="1" applyBorder="1" applyAlignment="1">
      <alignment horizontal="center" vertical="center"/>
    </xf>
    <xf numFmtId="166" fontId="7" fillId="9" borderId="18" xfId="0" applyNumberFormat="1" applyFont="1" applyFill="1" applyBorder="1" applyAlignment="1">
      <alignment horizontal="center" vertical="center"/>
    </xf>
    <xf numFmtId="166" fontId="7" fillId="7" borderId="20" xfId="0" applyNumberFormat="1" applyFont="1" applyFill="1" applyBorder="1" applyAlignment="1">
      <alignment horizontal="center" vertical="center" wrapText="1"/>
    </xf>
    <xf numFmtId="166" fontId="7" fillId="7" borderId="17" xfId="0" applyNumberFormat="1" applyFont="1" applyFill="1" applyBorder="1" applyAlignment="1">
      <alignment horizontal="center" vertical="center"/>
    </xf>
    <xf numFmtId="166" fontId="7" fillId="7" borderId="18" xfId="0" applyNumberFormat="1" applyFont="1" applyFill="1" applyBorder="1" applyAlignment="1">
      <alignment horizontal="center" vertical="center"/>
    </xf>
    <xf numFmtId="166" fontId="7" fillId="4" borderId="20" xfId="0" applyNumberFormat="1" applyFont="1" applyFill="1" applyBorder="1" applyAlignment="1">
      <alignment horizontal="center" vertical="center" wrapText="1"/>
    </xf>
    <xf numFmtId="166" fontId="7" fillId="4" borderId="17" xfId="0" applyNumberFormat="1" applyFont="1" applyFill="1" applyBorder="1" applyAlignment="1">
      <alignment horizontal="center" vertical="center"/>
    </xf>
    <xf numFmtId="166" fontId="7" fillId="4" borderId="18" xfId="0" applyNumberFormat="1" applyFont="1" applyFill="1" applyBorder="1" applyAlignment="1">
      <alignment horizontal="center" vertical="center"/>
    </xf>
    <xf numFmtId="166" fontId="7" fillId="10" borderId="20" xfId="0" applyNumberFormat="1" applyFont="1" applyFill="1" applyBorder="1" applyAlignment="1">
      <alignment horizontal="center" vertical="center" wrapText="1"/>
    </xf>
    <xf numFmtId="166" fontId="7" fillId="10" borderId="17" xfId="0" applyNumberFormat="1" applyFont="1" applyFill="1" applyBorder="1" applyAlignment="1">
      <alignment horizontal="center" vertical="center"/>
    </xf>
    <xf numFmtId="166" fontId="7" fillId="10" borderId="18" xfId="0" applyNumberFormat="1" applyFont="1" applyFill="1" applyBorder="1" applyAlignment="1">
      <alignment horizontal="center" vertical="center"/>
    </xf>
    <xf numFmtId="166" fontId="3" fillId="7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11" borderId="1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7" fillId="0" borderId="48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6" fontId="4" fillId="0" borderId="4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7" fillId="2" borderId="20" xfId="0" applyNumberFormat="1" applyFont="1" applyFill="1" applyBorder="1" applyAlignment="1">
      <alignment horizontal="center" vertical="center" wrapText="1"/>
    </xf>
    <xf numFmtId="166" fontId="7" fillId="2" borderId="17" xfId="0" applyNumberFormat="1" applyFont="1" applyFill="1" applyBorder="1" applyAlignment="1">
      <alignment horizontal="center" vertical="center"/>
    </xf>
    <xf numFmtId="166" fontId="7" fillId="2" borderId="18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0" fontId="4" fillId="0" borderId="26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8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66" fontId="5" fillId="0" borderId="31" xfId="0" applyNumberFormat="1" applyFont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44" xfId="0" applyNumberFormat="1" applyFont="1" applyBorder="1" applyAlignment="1">
      <alignment horizontal="center" vertical="center"/>
    </xf>
    <xf numFmtId="166" fontId="5" fillId="0" borderId="10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10" fontId="4" fillId="0" borderId="22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1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10" fontId="4" fillId="0" borderId="51" xfId="0" applyNumberFormat="1" applyFont="1" applyBorder="1" applyAlignment="1">
      <alignment horizontal="center" vertical="center"/>
    </xf>
    <xf numFmtId="10" fontId="4" fillId="0" borderId="52" xfId="0" applyNumberFormat="1" applyFont="1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10" fontId="4" fillId="0" borderId="37" xfId="0" applyNumberFormat="1" applyFont="1" applyBorder="1" applyAlignment="1">
      <alignment horizontal="center" vertical="center"/>
    </xf>
    <xf numFmtId="10" fontId="4" fillId="0" borderId="38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10" fontId="4" fillId="0" borderId="39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140" zoomScaleNormal="140" workbookViewId="0">
      <selection activeCell="J2" sqref="J2"/>
    </sheetView>
  </sheetViews>
  <sheetFormatPr defaultRowHeight="15" x14ac:dyDescent="0.25"/>
  <cols>
    <col min="1" max="1" width="18.28515625" style="7" customWidth="1"/>
    <col min="2" max="2" width="12" style="50" customWidth="1"/>
    <col min="7" max="7" width="8.7109375" style="30" customWidth="1"/>
    <col min="8" max="8" width="14.85546875" style="30" customWidth="1"/>
    <col min="9" max="9" width="10.28515625" customWidth="1"/>
    <col min="10" max="10" width="9" customWidth="1"/>
    <col min="11" max="11" width="8.5703125" customWidth="1"/>
    <col min="12" max="12" width="9.28515625" customWidth="1"/>
    <col min="13" max="13" width="8.7109375" customWidth="1"/>
    <col min="14" max="14" width="11.140625" customWidth="1"/>
    <col min="15" max="15" width="11.85546875" customWidth="1"/>
    <col min="16" max="16" width="8.85546875" customWidth="1"/>
    <col min="17" max="17" width="10" customWidth="1"/>
    <col min="18" max="18" width="7.7109375" bestFit="1" customWidth="1"/>
    <col min="19" max="19" width="7" customWidth="1"/>
    <col min="20" max="20" width="4.7109375" customWidth="1"/>
    <col min="21" max="21" width="10" customWidth="1"/>
    <col min="22" max="22" width="7.7109375" bestFit="1" customWidth="1"/>
    <col min="23" max="23" width="7.140625" bestFit="1" customWidth="1"/>
  </cols>
  <sheetData>
    <row r="1" spans="1:16" x14ac:dyDescent="0.25">
      <c r="A1" s="27" t="s">
        <v>0</v>
      </c>
      <c r="J1" s="19" t="s">
        <v>4</v>
      </c>
      <c r="K1" s="20" t="s">
        <v>6</v>
      </c>
      <c r="N1" s="65"/>
      <c r="O1" s="69"/>
      <c r="P1" s="160"/>
    </row>
    <row r="2" spans="1:16" x14ac:dyDescent="0.25">
      <c r="A2" s="31" t="s">
        <v>7</v>
      </c>
      <c r="B2" s="33" t="s">
        <v>8</v>
      </c>
      <c r="C2" s="32"/>
      <c r="D2" s="32"/>
      <c r="E2" s="32"/>
      <c r="F2" s="32"/>
      <c r="G2" s="33" t="s">
        <v>9</v>
      </c>
      <c r="H2" s="33" t="s">
        <v>10</v>
      </c>
      <c r="J2" s="18" t="s">
        <v>5</v>
      </c>
      <c r="K2" s="21" t="s">
        <v>20</v>
      </c>
      <c r="L2" s="48">
        <v>0.06</v>
      </c>
      <c r="N2" s="65"/>
      <c r="O2" s="69"/>
      <c r="P2" s="160"/>
    </row>
    <row r="3" spans="1:16" x14ac:dyDescent="0.25">
      <c r="A3" s="28"/>
      <c r="B3" s="59">
        <v>0.502</v>
      </c>
      <c r="C3" s="2">
        <v>5000</v>
      </c>
      <c r="D3" s="2">
        <v>50</v>
      </c>
      <c r="E3" s="9">
        <v>2.5</v>
      </c>
      <c r="F3" s="3">
        <f>E3/B3</f>
        <v>4.9800796812749004</v>
      </c>
      <c r="G3" s="134">
        <v>38.0824</v>
      </c>
      <c r="H3" s="156">
        <v>4648.3215</v>
      </c>
      <c r="I3" s="8">
        <f>(H3-G3)/1000</f>
        <v>4.6102390999999994</v>
      </c>
      <c r="J3" s="5">
        <f>I3/F3</f>
        <v>0.92573601127999983</v>
      </c>
      <c r="K3" s="51">
        <f>ABS(I3-I4)/AVERAGE(I3,I4)</f>
        <v>7.5027722295205245E-3</v>
      </c>
      <c r="N3" s="65"/>
      <c r="O3" s="69"/>
      <c r="P3" s="160"/>
    </row>
    <row r="4" spans="1:16" x14ac:dyDescent="0.25">
      <c r="A4" s="28"/>
      <c r="B4" s="59">
        <v>0.501</v>
      </c>
      <c r="C4" s="2">
        <v>5000</v>
      </c>
      <c r="D4" s="2">
        <v>50</v>
      </c>
      <c r="E4" s="9">
        <v>2.5</v>
      </c>
      <c r="F4" s="4">
        <f>E4/B4</f>
        <v>4.9900199600798407</v>
      </c>
      <c r="G4" s="134">
        <v>38.0824</v>
      </c>
      <c r="H4" s="156">
        <v>4613.8612000000003</v>
      </c>
      <c r="I4" s="8">
        <f>(H4-G4)/1000</f>
        <v>4.5757788000000001</v>
      </c>
      <c r="J4" s="5">
        <f>I4/F4</f>
        <v>0.91698607152</v>
      </c>
      <c r="K4" s="52"/>
    </row>
    <row r="5" spans="1:16" s="41" customFormat="1" x14ac:dyDescent="0.25">
      <c r="A5" s="37"/>
      <c r="B5" s="38"/>
      <c r="C5" s="34"/>
      <c r="D5" s="34"/>
      <c r="E5" s="35"/>
      <c r="F5" s="43"/>
      <c r="G5" s="50"/>
      <c r="H5" s="47"/>
      <c r="I5" s="37"/>
      <c r="J5" s="39"/>
      <c r="K5" s="40"/>
      <c r="N5"/>
    </row>
    <row r="6" spans="1:16" x14ac:dyDescent="0.25">
      <c r="A6" s="27" t="s">
        <v>3</v>
      </c>
      <c r="J6" s="24" t="s">
        <v>4</v>
      </c>
      <c r="K6" s="23" t="s">
        <v>6</v>
      </c>
      <c r="N6" s="65"/>
      <c r="O6" s="69"/>
      <c r="P6" s="160"/>
    </row>
    <row r="7" spans="1:16" x14ac:dyDescent="0.25">
      <c r="A7" s="31" t="s">
        <v>7</v>
      </c>
      <c r="B7" s="33" t="s">
        <v>8</v>
      </c>
      <c r="C7" s="32"/>
      <c r="D7" s="32"/>
      <c r="E7" s="32"/>
      <c r="F7" s="32"/>
      <c r="G7" s="33" t="s">
        <v>9</v>
      </c>
      <c r="H7" s="33" t="s">
        <v>10</v>
      </c>
      <c r="J7" s="17" t="s">
        <v>5</v>
      </c>
      <c r="K7" s="21" t="s">
        <v>21</v>
      </c>
      <c r="L7" s="48">
        <v>0.09</v>
      </c>
      <c r="N7" s="65"/>
      <c r="O7" s="69"/>
      <c r="P7" s="160"/>
    </row>
    <row r="8" spans="1:16" x14ac:dyDescent="0.25">
      <c r="A8" s="6"/>
      <c r="B8" s="59">
        <f>B3</f>
        <v>0.502</v>
      </c>
      <c r="C8" s="2">
        <v>300</v>
      </c>
      <c r="D8" s="2">
        <v>3</v>
      </c>
      <c r="E8" s="3">
        <v>0.15</v>
      </c>
      <c r="F8" s="4">
        <f>E8/B8</f>
        <v>0.29880478087649404</v>
      </c>
      <c r="G8" s="135">
        <v>12.2399</v>
      </c>
      <c r="H8" s="156">
        <v>311.7099</v>
      </c>
      <c r="I8" s="8">
        <f>(H8-G8)/1000</f>
        <v>0.29947000000000001</v>
      </c>
      <c r="J8" s="5">
        <f>I8/F8</f>
        <v>1.0022262666666666</v>
      </c>
      <c r="K8" s="53">
        <f>ABS(I8-I9)/AVERAGE(I8,I9)</f>
        <v>1.1213364391176138E-2</v>
      </c>
      <c r="N8" s="65"/>
      <c r="O8" s="69"/>
      <c r="P8" s="160"/>
    </row>
    <row r="9" spans="1:16" ht="15.75" thickBot="1" x14ac:dyDescent="0.3">
      <c r="A9" s="6"/>
      <c r="B9" s="60">
        <f>B4</f>
        <v>0.501</v>
      </c>
      <c r="C9" s="2">
        <v>300</v>
      </c>
      <c r="D9" s="2">
        <v>3</v>
      </c>
      <c r="E9" s="3">
        <v>0.15</v>
      </c>
      <c r="F9" s="4">
        <f>E9/B9</f>
        <v>0.29940119760479039</v>
      </c>
      <c r="G9" s="135">
        <v>12.2399</v>
      </c>
      <c r="H9" s="156">
        <v>315.08690000000001</v>
      </c>
      <c r="I9" s="8">
        <f>(H9-G9)/1000</f>
        <v>0.30284700000000003</v>
      </c>
      <c r="J9" s="5">
        <f>I9/F9</f>
        <v>1.0115089800000001</v>
      </c>
      <c r="K9" s="54"/>
    </row>
    <row r="10" spans="1:16" s="41" customFormat="1" x14ac:dyDescent="0.25">
      <c r="A10" s="37"/>
      <c r="B10" s="38"/>
      <c r="C10" s="34"/>
      <c r="D10" s="34"/>
      <c r="E10" s="44"/>
      <c r="F10" s="43"/>
      <c r="G10" s="55"/>
      <c r="H10" s="50"/>
      <c r="I10" s="37"/>
      <c r="J10" s="45"/>
      <c r="K10" s="46"/>
      <c r="N10"/>
    </row>
    <row r="11" spans="1:16" x14ac:dyDescent="0.25">
      <c r="A11" s="27" t="s">
        <v>1</v>
      </c>
      <c r="J11" s="22" t="s">
        <v>4</v>
      </c>
      <c r="K11" s="23" t="s">
        <v>6</v>
      </c>
      <c r="N11" s="65"/>
      <c r="O11" s="69"/>
      <c r="P11" s="160"/>
    </row>
    <row r="12" spans="1:16" x14ac:dyDescent="0.25">
      <c r="A12" s="31" t="s">
        <v>7</v>
      </c>
      <c r="B12" s="33" t="s">
        <v>8</v>
      </c>
      <c r="C12" s="32"/>
      <c r="D12" s="32"/>
      <c r="E12" s="32"/>
      <c r="F12" s="32"/>
      <c r="G12" s="33" t="s">
        <v>9</v>
      </c>
      <c r="H12" s="33" t="s">
        <v>10</v>
      </c>
      <c r="J12" s="16" t="s">
        <v>5</v>
      </c>
      <c r="K12" s="21" t="s">
        <v>22</v>
      </c>
      <c r="L12" s="48">
        <v>0.08</v>
      </c>
      <c r="N12" s="65"/>
      <c r="O12" s="69"/>
      <c r="P12" s="160"/>
    </row>
    <row r="13" spans="1:16" x14ac:dyDescent="0.25">
      <c r="A13" s="29"/>
      <c r="B13" s="59">
        <f>B3</f>
        <v>0.502</v>
      </c>
      <c r="C13" s="11">
        <v>500</v>
      </c>
      <c r="D13" s="11">
        <v>5</v>
      </c>
      <c r="E13" s="13">
        <v>0.25</v>
      </c>
      <c r="F13" s="1">
        <f>E13/B13</f>
        <v>0.49800796812749004</v>
      </c>
      <c r="G13" s="136">
        <v>18.382000000000001</v>
      </c>
      <c r="H13" s="156">
        <v>487.375</v>
      </c>
      <c r="I13" s="8">
        <f>(H13-G13)/1000</f>
        <v>0.46899299999999999</v>
      </c>
      <c r="J13" s="12">
        <f>I13/F13</f>
        <v>0.94173794399999999</v>
      </c>
      <c r="K13" s="53">
        <f>ABS(I13-I14)/AVERAGE(I13,I14)</f>
        <v>2.3142226501965416E-2</v>
      </c>
      <c r="N13" s="65"/>
      <c r="O13" s="69"/>
      <c r="P13" s="160"/>
    </row>
    <row r="14" spans="1:16" ht="15.75" thickBot="1" x14ac:dyDescent="0.3">
      <c r="A14" s="29"/>
      <c r="B14" s="60">
        <f>B4</f>
        <v>0.501</v>
      </c>
      <c r="C14" s="11">
        <v>500</v>
      </c>
      <c r="D14" s="11">
        <v>5</v>
      </c>
      <c r="E14" s="13">
        <v>0.25</v>
      </c>
      <c r="F14" s="10">
        <f>E14/B14</f>
        <v>0.49900199600798401</v>
      </c>
      <c r="G14" s="136">
        <v>18.382000000000001</v>
      </c>
      <c r="H14" s="156">
        <v>498.35559999999998</v>
      </c>
      <c r="I14" s="8">
        <f>(H14-G14)/1000</f>
        <v>0.4799736</v>
      </c>
      <c r="J14" s="5">
        <f>I14/F14</f>
        <v>0.96186709440000007</v>
      </c>
      <c r="K14" s="54"/>
    </row>
    <row r="15" spans="1:16" x14ac:dyDescent="0.25">
      <c r="B15" s="49"/>
      <c r="N15" s="47"/>
      <c r="O15" s="47"/>
      <c r="P15" s="47"/>
    </row>
    <row r="16" spans="1:16" x14ac:dyDescent="0.25">
      <c r="A16" s="27" t="s">
        <v>2</v>
      </c>
      <c r="J16" s="24" t="s">
        <v>4</v>
      </c>
      <c r="K16" s="23" t="s">
        <v>6</v>
      </c>
      <c r="N16" s="65"/>
      <c r="O16" s="69"/>
      <c r="P16" s="160"/>
    </row>
    <row r="17" spans="1:17" x14ac:dyDescent="0.25">
      <c r="A17" s="31" t="s">
        <v>7</v>
      </c>
      <c r="B17" s="33" t="s">
        <v>8</v>
      </c>
      <c r="C17" s="32"/>
      <c r="D17" s="32"/>
      <c r="E17" s="32"/>
      <c r="F17" s="32"/>
      <c r="G17" s="33" t="s">
        <v>9</v>
      </c>
      <c r="H17" s="33" t="s">
        <v>10</v>
      </c>
      <c r="J17" s="17" t="s">
        <v>5</v>
      </c>
      <c r="K17" s="21" t="s">
        <v>23</v>
      </c>
      <c r="L17" s="48">
        <v>0.05</v>
      </c>
      <c r="N17" s="65"/>
      <c r="O17" s="69"/>
      <c r="P17" s="160"/>
    </row>
    <row r="18" spans="1:17" x14ac:dyDescent="0.25">
      <c r="A18" s="15"/>
      <c r="B18" s="59">
        <f>B3</f>
        <v>0.502</v>
      </c>
      <c r="C18" s="11">
        <v>10000</v>
      </c>
      <c r="D18" s="2">
        <v>100</v>
      </c>
      <c r="E18" s="3">
        <v>5</v>
      </c>
      <c r="F18" s="14">
        <f>E18/B18</f>
        <v>9.9601593625498008</v>
      </c>
      <c r="G18" s="137">
        <v>164.0727</v>
      </c>
      <c r="H18" s="156">
        <v>10491.7762</v>
      </c>
      <c r="I18" s="8">
        <f>(H18-G18)/1000</f>
        <v>10.3277035</v>
      </c>
      <c r="J18" s="5">
        <f>I18/F18</f>
        <v>1.0369014314</v>
      </c>
      <c r="K18" s="51">
        <f>ABS(I18-I19)/AVERAGE(I18,I19)</f>
        <v>8.1245124557700974E-3</v>
      </c>
      <c r="N18" s="65"/>
      <c r="O18" s="69"/>
      <c r="P18" s="160"/>
    </row>
    <row r="19" spans="1:17" ht="15.75" thickBot="1" x14ac:dyDescent="0.3">
      <c r="A19" s="15"/>
      <c r="B19" s="60">
        <f>B4</f>
        <v>0.501</v>
      </c>
      <c r="C19" s="11">
        <v>10000</v>
      </c>
      <c r="D19" s="2">
        <v>100</v>
      </c>
      <c r="E19" s="3">
        <v>5</v>
      </c>
      <c r="F19" s="14">
        <f>E19/B19</f>
        <v>9.9800399201596814</v>
      </c>
      <c r="G19" s="137">
        <v>164.0727</v>
      </c>
      <c r="H19" s="156">
        <v>10576.026</v>
      </c>
      <c r="I19" s="8">
        <f>(H19-G19)/1000</f>
        <v>10.411953299999999</v>
      </c>
      <c r="J19" s="5">
        <f>I19/F19</f>
        <v>1.0432777206599997</v>
      </c>
      <c r="K19" s="52"/>
    </row>
    <row r="21" spans="1:17" x14ac:dyDescent="0.25">
      <c r="A21" s="47"/>
    </row>
    <row r="22" spans="1:17" x14ac:dyDescent="0.25">
      <c r="A22" s="47"/>
    </row>
    <row r="23" spans="1:17" x14ac:dyDescent="0.25">
      <c r="A23" s="27" t="s">
        <v>11</v>
      </c>
    </row>
    <row r="24" spans="1:17" ht="15.75" thickBot="1" x14ac:dyDescent="0.3"/>
    <row r="25" spans="1:17" x14ac:dyDescent="0.25">
      <c r="A25" s="86">
        <v>0.501</v>
      </c>
      <c r="B25" s="125" t="s">
        <v>24</v>
      </c>
      <c r="C25" s="116">
        <f>G3</f>
        <v>38.0824</v>
      </c>
      <c r="D25" s="104"/>
      <c r="E25" s="157">
        <f>K3</f>
        <v>7.5027722295205245E-3</v>
      </c>
      <c r="F25" s="119" t="s">
        <v>24</v>
      </c>
      <c r="G25" s="116">
        <f>G8</f>
        <v>12.2399</v>
      </c>
      <c r="H25" s="104"/>
      <c r="I25" s="157">
        <f>K8</f>
        <v>1.1213364391176138E-2</v>
      </c>
      <c r="J25" s="122" t="s">
        <v>24</v>
      </c>
      <c r="K25" s="116">
        <f>G13</f>
        <v>18.382000000000001</v>
      </c>
      <c r="L25" s="103"/>
      <c r="M25" s="157">
        <f>K13</f>
        <v>2.3142226501965416E-2</v>
      </c>
      <c r="N25" s="128" t="s">
        <v>24</v>
      </c>
      <c r="O25" s="116">
        <f>G18</f>
        <v>164.0727</v>
      </c>
      <c r="P25" s="104"/>
      <c r="Q25" s="157">
        <f>K18</f>
        <v>8.1245124557700974E-3</v>
      </c>
    </row>
    <row r="26" spans="1:17" x14ac:dyDescent="0.25">
      <c r="A26" s="59">
        <f>B18</f>
        <v>0.502</v>
      </c>
      <c r="B26" s="126" t="s">
        <v>17</v>
      </c>
      <c r="C26" s="111">
        <f>H3</f>
        <v>4648.3215</v>
      </c>
      <c r="D26" s="12">
        <f>J3</f>
        <v>0.92573601127999983</v>
      </c>
      <c r="E26" s="158"/>
      <c r="F26" s="120" t="s">
        <v>17</v>
      </c>
      <c r="G26" s="111">
        <f>H8</f>
        <v>311.7099</v>
      </c>
      <c r="H26" s="89">
        <f>J8</f>
        <v>1.0022262666666666</v>
      </c>
      <c r="I26" s="158"/>
      <c r="J26" s="123" t="s">
        <v>17</v>
      </c>
      <c r="K26" s="111">
        <f>H13</f>
        <v>487.375</v>
      </c>
      <c r="L26" s="89">
        <f>J13</f>
        <v>0.94173794399999999</v>
      </c>
      <c r="M26" s="158"/>
      <c r="N26" s="129" t="s">
        <v>17</v>
      </c>
      <c r="O26" s="111">
        <f>H18</f>
        <v>10491.7762</v>
      </c>
      <c r="P26" s="89">
        <f>J18</f>
        <v>1.0369014314</v>
      </c>
      <c r="Q26" s="158"/>
    </row>
    <row r="27" spans="1:17" ht="15" customHeight="1" thickBot="1" x14ac:dyDescent="0.3">
      <c r="A27" s="60">
        <f>B19</f>
        <v>0.501</v>
      </c>
      <c r="B27" s="127" t="s">
        <v>18</v>
      </c>
      <c r="C27" s="112">
        <f>H4</f>
        <v>4613.8612000000003</v>
      </c>
      <c r="D27" s="93">
        <f>J4</f>
        <v>0.91698607152</v>
      </c>
      <c r="E27" s="159"/>
      <c r="F27" s="121" t="s">
        <v>18</v>
      </c>
      <c r="G27" s="112">
        <f>H9</f>
        <v>315.08690000000001</v>
      </c>
      <c r="H27" s="91">
        <f>J9</f>
        <v>1.0115089800000001</v>
      </c>
      <c r="I27" s="159"/>
      <c r="J27" s="124" t="s">
        <v>18</v>
      </c>
      <c r="K27" s="112">
        <f>H14</f>
        <v>498.35559999999998</v>
      </c>
      <c r="L27" s="90">
        <f>J14</f>
        <v>0.96186709440000007</v>
      </c>
      <c r="M27" s="159"/>
      <c r="N27" s="130" t="s">
        <v>18</v>
      </c>
      <c r="O27" s="112">
        <f>H19</f>
        <v>10576.026</v>
      </c>
      <c r="P27" s="91">
        <f>J19</f>
        <v>1.0432777206599997</v>
      </c>
      <c r="Q27" s="159"/>
    </row>
    <row r="28" spans="1:17" ht="15" customHeight="1" x14ac:dyDescent="0.25"/>
  </sheetData>
  <mergeCells count="8">
    <mergeCell ref="E25:E27"/>
    <mergeCell ref="I25:I27"/>
    <mergeCell ref="M25:M27"/>
    <mergeCell ref="Q25:Q27"/>
    <mergeCell ref="P1:P3"/>
    <mergeCell ref="P6:P8"/>
    <mergeCell ref="P11:P13"/>
    <mergeCell ref="P16:P1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zoomScale="140" zoomScaleNormal="140" workbookViewId="0">
      <selection activeCell="A25" sqref="A25:Q27"/>
    </sheetView>
  </sheetViews>
  <sheetFormatPr defaultRowHeight="15" x14ac:dyDescent="0.25"/>
  <cols>
    <col min="1" max="1" width="18.42578125" style="7" customWidth="1"/>
    <col min="2" max="2" width="9.140625" style="30" customWidth="1"/>
    <col min="6" max="6" width="7.7109375" bestFit="1" customWidth="1"/>
    <col min="7" max="7" width="9.140625" style="30" customWidth="1"/>
    <col min="8" max="8" width="14" style="30" customWidth="1"/>
    <col min="9" max="9" width="11.28515625" customWidth="1"/>
    <col min="10" max="10" width="10.28515625" customWidth="1"/>
    <col min="14" max="14" width="9.5703125" bestFit="1" customWidth="1"/>
    <col min="15" max="15" width="10.7109375" customWidth="1"/>
  </cols>
  <sheetData>
    <row r="1" spans="1:15" x14ac:dyDescent="0.25">
      <c r="A1" s="27" t="s">
        <v>0</v>
      </c>
      <c r="J1" s="19" t="s">
        <v>4</v>
      </c>
      <c r="K1" s="20" t="s">
        <v>6</v>
      </c>
    </row>
    <row r="2" spans="1:15" x14ac:dyDescent="0.25">
      <c r="A2" s="31" t="s">
        <v>7</v>
      </c>
      <c r="B2" s="33" t="s">
        <v>8</v>
      </c>
      <c r="C2" s="32"/>
      <c r="D2" s="32"/>
      <c r="E2" s="32"/>
      <c r="F2" s="32"/>
      <c r="G2" s="33" t="s">
        <v>9</v>
      </c>
      <c r="H2" s="33" t="s">
        <v>10</v>
      </c>
      <c r="J2" s="18" t="s">
        <v>5</v>
      </c>
      <c r="K2" s="21" t="s">
        <v>20</v>
      </c>
      <c r="L2" s="48">
        <v>0.06</v>
      </c>
    </row>
    <row r="3" spans="1:15" x14ac:dyDescent="0.25">
      <c r="A3" s="28"/>
      <c r="B3" s="47">
        <v>1.504</v>
      </c>
      <c r="C3" s="2">
        <v>5000</v>
      </c>
      <c r="D3" s="2">
        <v>75</v>
      </c>
      <c r="E3" s="9">
        <v>7.5</v>
      </c>
      <c r="F3" s="25">
        <f>E3/B3</f>
        <v>4.9867021276595747</v>
      </c>
      <c r="G3" s="47">
        <v>87.052999999999997</v>
      </c>
      <c r="H3" s="47">
        <v>5038.8019999999997</v>
      </c>
      <c r="I3" s="8">
        <f>(H3-G3)/1000</f>
        <v>4.9517489999999995</v>
      </c>
      <c r="J3" s="12">
        <f>I3/F3</f>
        <v>0.99299073279999983</v>
      </c>
      <c r="K3" s="51">
        <f>ABS(I3-I4)/AVERAGE(I3,I4)</f>
        <v>9.9967367436238734E-3</v>
      </c>
    </row>
    <row r="4" spans="1:15" x14ac:dyDescent="0.25">
      <c r="A4" s="28"/>
      <c r="B4" s="47">
        <v>1.5049999999999999</v>
      </c>
      <c r="C4" s="2">
        <v>5000</v>
      </c>
      <c r="D4" s="2">
        <v>75</v>
      </c>
      <c r="E4" s="9">
        <v>7.5</v>
      </c>
      <c r="F4" s="25">
        <f>E4/B4</f>
        <v>4.9833887043189371</v>
      </c>
      <c r="G4" s="47">
        <v>87.052999999999997</v>
      </c>
      <c r="H4" s="47">
        <v>5088.5519999999997</v>
      </c>
      <c r="I4" s="8">
        <f>(H4-G4)/1000</f>
        <v>5.0014989999999999</v>
      </c>
      <c r="J4" s="5">
        <f>I4/F4</f>
        <v>1.0036341326666667</v>
      </c>
      <c r="K4" s="52"/>
    </row>
    <row r="5" spans="1:15" s="41" customFormat="1" x14ac:dyDescent="0.25">
      <c r="A5" s="37"/>
      <c r="B5" s="36"/>
      <c r="C5" s="34"/>
      <c r="D5" s="34"/>
      <c r="E5" s="35"/>
      <c r="F5" s="36"/>
      <c r="G5" s="47"/>
      <c r="H5" s="38"/>
      <c r="I5" s="8"/>
      <c r="J5" s="39"/>
      <c r="K5" s="40"/>
    </row>
    <row r="6" spans="1:15" x14ac:dyDescent="0.25">
      <c r="A6" s="27" t="s">
        <v>3</v>
      </c>
      <c r="I6" s="8"/>
      <c r="J6" s="24" t="s">
        <v>4</v>
      </c>
      <c r="K6" s="23" t="s">
        <v>6</v>
      </c>
    </row>
    <row r="7" spans="1:15" x14ac:dyDescent="0.25">
      <c r="A7" s="31" t="s">
        <v>7</v>
      </c>
      <c r="B7" s="33" t="s">
        <v>8</v>
      </c>
      <c r="C7" s="32"/>
      <c r="D7" s="32"/>
      <c r="E7" s="32"/>
      <c r="F7" s="32"/>
      <c r="G7" s="33" t="s">
        <v>9</v>
      </c>
      <c r="H7" s="33" t="s">
        <v>10</v>
      </c>
      <c r="I7" s="8"/>
      <c r="J7" s="17" t="s">
        <v>5</v>
      </c>
      <c r="K7" s="21" t="s">
        <v>21</v>
      </c>
      <c r="L7" s="48">
        <v>0.09</v>
      </c>
    </row>
    <row r="8" spans="1:15" x14ac:dyDescent="0.25">
      <c r="A8" s="6"/>
      <c r="B8" s="47">
        <f>B3</f>
        <v>1.504</v>
      </c>
      <c r="C8" s="2">
        <v>300</v>
      </c>
      <c r="D8" s="9">
        <v>4.5</v>
      </c>
      <c r="E8" s="3">
        <v>0.45</v>
      </c>
      <c r="F8" s="25">
        <f>E8/B8</f>
        <v>0.29920212765957449</v>
      </c>
      <c r="G8" s="47">
        <v>60.692</v>
      </c>
      <c r="H8" s="47">
        <v>364.25900000000001</v>
      </c>
      <c r="I8" s="8">
        <f>(H8-G9)/1000</f>
        <v>0.30356700000000003</v>
      </c>
      <c r="J8" s="12">
        <f>I8/F8</f>
        <v>1.0145883733333334</v>
      </c>
      <c r="K8" s="51">
        <f>ABS(I8-I9)/AVERAGE(I8,I9)</f>
        <v>2.815510804591722E-2</v>
      </c>
    </row>
    <row r="9" spans="1:15" x14ac:dyDescent="0.25">
      <c r="A9" s="6"/>
      <c r="B9" s="47">
        <v>1.5049999999999999</v>
      </c>
      <c r="C9" s="2">
        <v>300</v>
      </c>
      <c r="D9" s="9">
        <v>4.5</v>
      </c>
      <c r="E9" s="3">
        <v>0.45</v>
      </c>
      <c r="F9" s="25">
        <f>E9/B9</f>
        <v>0.29900332225913623</v>
      </c>
      <c r="G9" s="47">
        <v>60.692</v>
      </c>
      <c r="H9" s="47">
        <v>372.928</v>
      </c>
      <c r="I9" s="8">
        <f>(H9-G9)/1000</f>
        <v>0.31223600000000001</v>
      </c>
      <c r="J9" s="5">
        <f>I9/F9</f>
        <v>1.0442559555555555</v>
      </c>
      <c r="K9" s="54"/>
    </row>
    <row r="10" spans="1:15" s="41" customFormat="1" x14ac:dyDescent="0.25">
      <c r="A10" s="37"/>
      <c r="B10" s="36"/>
      <c r="C10" s="34"/>
      <c r="D10" s="34"/>
      <c r="E10" s="35"/>
      <c r="F10" s="36"/>
      <c r="G10" s="36"/>
      <c r="H10" s="47"/>
      <c r="I10" s="8"/>
      <c r="J10" s="39"/>
      <c r="K10" s="40"/>
    </row>
    <row r="11" spans="1:15" x14ac:dyDescent="0.25">
      <c r="A11" s="27" t="s">
        <v>1</v>
      </c>
      <c r="I11" s="8"/>
      <c r="J11" s="22" t="s">
        <v>4</v>
      </c>
      <c r="K11" s="23" t="s">
        <v>6</v>
      </c>
    </row>
    <row r="12" spans="1:15" x14ac:dyDescent="0.25">
      <c r="A12" s="31" t="s">
        <v>7</v>
      </c>
      <c r="B12" s="33" t="s">
        <v>8</v>
      </c>
      <c r="C12" s="32"/>
      <c r="D12" s="32"/>
      <c r="E12" s="32"/>
      <c r="F12" s="32"/>
      <c r="G12" s="33" t="s">
        <v>9</v>
      </c>
      <c r="H12" s="33" t="s">
        <v>10</v>
      </c>
      <c r="I12" s="8"/>
      <c r="J12" s="16" t="s">
        <v>5</v>
      </c>
      <c r="K12" s="21" t="s">
        <v>22</v>
      </c>
      <c r="L12" s="48">
        <v>0.08</v>
      </c>
    </row>
    <row r="13" spans="1:15" x14ac:dyDescent="0.25">
      <c r="A13" s="29"/>
      <c r="B13" s="59">
        <f>B3</f>
        <v>1.504</v>
      </c>
      <c r="C13" s="2">
        <v>500</v>
      </c>
      <c r="D13" s="9">
        <v>7.5</v>
      </c>
      <c r="E13" s="3">
        <v>0.75</v>
      </c>
      <c r="F13" s="26">
        <f>E13/B13</f>
        <v>0.49867021276595747</v>
      </c>
      <c r="G13" s="47">
        <v>10.541</v>
      </c>
      <c r="H13" s="47">
        <v>472.10500000000002</v>
      </c>
      <c r="I13" s="8">
        <f>(H13-G14)/1000</f>
        <v>0.46156400000000003</v>
      </c>
      <c r="J13" s="5">
        <f>I13/F13</f>
        <v>0.92558967466666664</v>
      </c>
      <c r="K13" s="51">
        <f>ABS(I13-I14)/AVERAGE(I13,I14)</f>
        <v>9.2751035389231924E-3</v>
      </c>
    </row>
    <row r="14" spans="1:15" x14ac:dyDescent="0.25">
      <c r="A14" s="29"/>
      <c r="B14" s="59">
        <f>B4</f>
        <v>1.5049999999999999</v>
      </c>
      <c r="C14" s="2">
        <v>500</v>
      </c>
      <c r="D14" s="9">
        <v>7.5</v>
      </c>
      <c r="E14" s="3">
        <v>0.75</v>
      </c>
      <c r="F14" s="26">
        <f>E14/B14</f>
        <v>0.49833887043189373</v>
      </c>
      <c r="G14" s="47">
        <v>10.541</v>
      </c>
      <c r="H14" s="47">
        <v>476.40600000000001</v>
      </c>
      <c r="I14" s="8">
        <f>(H14-G14)/1000</f>
        <v>0.46586500000000003</v>
      </c>
      <c r="J14" s="5">
        <f>I14/F14</f>
        <v>0.93483576666666668</v>
      </c>
      <c r="K14" s="52"/>
    </row>
    <row r="15" spans="1:15" x14ac:dyDescent="0.25">
      <c r="I15" s="8"/>
      <c r="N15" s="47"/>
      <c r="O15" s="47"/>
    </row>
    <row r="16" spans="1:15" x14ac:dyDescent="0.25">
      <c r="A16" s="27" t="s">
        <v>2</v>
      </c>
      <c r="I16" s="8"/>
      <c r="J16" s="24" t="s">
        <v>4</v>
      </c>
      <c r="K16" s="23" t="s">
        <v>6</v>
      </c>
      <c r="N16" s="47"/>
      <c r="O16" s="47"/>
    </row>
    <row r="17" spans="1:17" x14ac:dyDescent="0.25">
      <c r="A17" s="31" t="s">
        <v>7</v>
      </c>
      <c r="B17" s="33" t="s">
        <v>8</v>
      </c>
      <c r="C17" s="32"/>
      <c r="D17" s="32"/>
      <c r="E17" s="32"/>
      <c r="F17" s="32"/>
      <c r="G17" s="33" t="s">
        <v>9</v>
      </c>
      <c r="H17" s="33" t="s">
        <v>10</v>
      </c>
      <c r="I17" s="8"/>
      <c r="J17" s="17" t="s">
        <v>5</v>
      </c>
      <c r="K17" s="21" t="s">
        <v>23</v>
      </c>
      <c r="L17" s="48">
        <v>0.05</v>
      </c>
    </row>
    <row r="18" spans="1:17" x14ac:dyDescent="0.25">
      <c r="A18" s="15"/>
      <c r="B18" s="59">
        <f>B3</f>
        <v>1.504</v>
      </c>
      <c r="C18" s="2">
        <v>10000</v>
      </c>
      <c r="D18" s="2">
        <v>150</v>
      </c>
      <c r="E18" s="2">
        <v>15</v>
      </c>
      <c r="F18" s="26">
        <f>E18/B18</f>
        <v>9.9734042553191493</v>
      </c>
      <c r="G18" s="47">
        <v>220.864</v>
      </c>
      <c r="H18" s="47">
        <v>10080.023999999999</v>
      </c>
      <c r="I18" s="8">
        <f>(H18-G18)/1000</f>
        <v>9.8591599999999993</v>
      </c>
      <c r="J18" s="5">
        <f>I18/F18</f>
        <v>0.98854510933333317</v>
      </c>
      <c r="K18" s="51">
        <f>ABS(I18-I19)/AVERAGE(I18,I19)</f>
        <v>5.7992496028706399E-3</v>
      </c>
    </row>
    <row r="19" spans="1:17" x14ac:dyDescent="0.25">
      <c r="A19" s="15"/>
      <c r="B19" s="59">
        <f>B4</f>
        <v>1.5049999999999999</v>
      </c>
      <c r="C19" s="2">
        <v>10000</v>
      </c>
      <c r="D19" s="2">
        <v>150</v>
      </c>
      <c r="E19" s="2">
        <v>15</v>
      </c>
      <c r="F19" s="26">
        <f>E19/B19</f>
        <v>9.9667774086378742</v>
      </c>
      <c r="G19" s="47">
        <v>220.864</v>
      </c>
      <c r="H19" s="47">
        <v>10137.366</v>
      </c>
      <c r="I19" s="8">
        <f>(H19-G19)/1000</f>
        <v>9.9165020000000013</v>
      </c>
      <c r="J19" s="5">
        <f>I19/F19</f>
        <v>0.99495570066666672</v>
      </c>
      <c r="K19" s="52"/>
    </row>
    <row r="20" spans="1:17" x14ac:dyDescent="0.25">
      <c r="G20" s="47"/>
      <c r="H20" s="47"/>
    </row>
    <row r="23" spans="1:17" x14ac:dyDescent="0.25">
      <c r="A23" s="27" t="s">
        <v>11</v>
      </c>
    </row>
    <row r="24" spans="1:17" ht="15.75" thickBot="1" x14ac:dyDescent="0.3">
      <c r="I24" s="47"/>
      <c r="J24" s="47"/>
      <c r="K24" s="47"/>
      <c r="L24" s="47"/>
      <c r="M24" s="47"/>
      <c r="N24" s="47"/>
      <c r="O24" s="47"/>
    </row>
    <row r="25" spans="1:17" x14ac:dyDescent="0.25">
      <c r="A25" s="86">
        <v>1.504</v>
      </c>
      <c r="B25" s="125" t="s">
        <v>24</v>
      </c>
      <c r="C25" s="116">
        <f>G3</f>
        <v>87.052999999999997</v>
      </c>
      <c r="D25" s="104"/>
      <c r="E25" s="157">
        <f>K3</f>
        <v>9.9967367436238734E-3</v>
      </c>
      <c r="F25" s="119" t="s">
        <v>24</v>
      </c>
      <c r="G25" s="116">
        <f>G8</f>
        <v>60.692</v>
      </c>
      <c r="H25" s="104"/>
      <c r="I25" s="157">
        <f>K8</f>
        <v>2.815510804591722E-2</v>
      </c>
      <c r="J25" s="122" t="s">
        <v>24</v>
      </c>
      <c r="K25" s="116">
        <f>G13</f>
        <v>10.541</v>
      </c>
      <c r="L25" s="103"/>
      <c r="M25" s="157">
        <f>K13</f>
        <v>9.2751035389231924E-3</v>
      </c>
      <c r="N25" s="131" t="s">
        <v>24</v>
      </c>
      <c r="O25" s="116">
        <f>G18</f>
        <v>220.864</v>
      </c>
      <c r="P25" s="104"/>
      <c r="Q25" s="157">
        <f>K18</f>
        <v>5.7992496028706399E-3</v>
      </c>
    </row>
    <row r="26" spans="1:17" x14ac:dyDescent="0.25">
      <c r="A26" s="59">
        <f>B18</f>
        <v>1.504</v>
      </c>
      <c r="B26" s="126" t="s">
        <v>17</v>
      </c>
      <c r="C26" s="111">
        <f>H3</f>
        <v>5038.8019999999997</v>
      </c>
      <c r="D26" s="12">
        <f>J3</f>
        <v>0.99299073279999983</v>
      </c>
      <c r="E26" s="158"/>
      <c r="F26" s="120" t="s">
        <v>17</v>
      </c>
      <c r="G26" s="111">
        <f>H8</f>
        <v>364.25900000000001</v>
      </c>
      <c r="H26" s="89">
        <f>J8</f>
        <v>1.0145883733333334</v>
      </c>
      <c r="I26" s="158"/>
      <c r="J26" s="123" t="s">
        <v>17</v>
      </c>
      <c r="K26" s="111">
        <f>H13</f>
        <v>472.10500000000002</v>
      </c>
      <c r="L26" s="89">
        <f>J13</f>
        <v>0.92558967466666664</v>
      </c>
      <c r="M26" s="158"/>
      <c r="N26" s="132" t="s">
        <v>17</v>
      </c>
      <c r="O26" s="111">
        <f>H18</f>
        <v>10080.023999999999</v>
      </c>
      <c r="P26" s="89">
        <f>J18</f>
        <v>0.98854510933333317</v>
      </c>
      <c r="Q26" s="158"/>
    </row>
    <row r="27" spans="1:17" ht="15.75" thickBot="1" x14ac:dyDescent="0.3">
      <c r="A27" s="60">
        <f>B19</f>
        <v>1.5049999999999999</v>
      </c>
      <c r="B27" s="127" t="s">
        <v>18</v>
      </c>
      <c r="C27" s="112">
        <f>H4</f>
        <v>5088.5519999999997</v>
      </c>
      <c r="D27" s="93">
        <f>J4</f>
        <v>1.0036341326666667</v>
      </c>
      <c r="E27" s="159"/>
      <c r="F27" s="121" t="s">
        <v>18</v>
      </c>
      <c r="G27" s="112">
        <f>H9</f>
        <v>372.928</v>
      </c>
      <c r="H27" s="91">
        <f>J9</f>
        <v>1.0442559555555555</v>
      </c>
      <c r="I27" s="159"/>
      <c r="J27" s="124" t="s">
        <v>18</v>
      </c>
      <c r="K27" s="112">
        <f>H14</f>
        <v>476.40600000000001</v>
      </c>
      <c r="L27" s="90">
        <f>J14</f>
        <v>0.93483576666666668</v>
      </c>
      <c r="M27" s="159"/>
      <c r="N27" s="133" t="s">
        <v>18</v>
      </c>
      <c r="O27" s="112">
        <f>H19</f>
        <v>10137.366</v>
      </c>
      <c r="P27" s="91">
        <f>J19</f>
        <v>0.99495570066666672</v>
      </c>
      <c r="Q27" s="159"/>
    </row>
  </sheetData>
  <mergeCells count="4">
    <mergeCell ref="Q25:Q27"/>
    <mergeCell ref="E25:E27"/>
    <mergeCell ref="I25:I27"/>
    <mergeCell ref="M25:M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tabSelected="1" view="pageLayout" zoomScaleNormal="100" workbookViewId="0">
      <selection activeCell="A3" sqref="A3:A5"/>
    </sheetView>
  </sheetViews>
  <sheetFormatPr defaultRowHeight="15" x14ac:dyDescent="0.25"/>
  <cols>
    <col min="1" max="1" width="13.28515625" style="57" customWidth="1"/>
    <col min="2" max="2" width="10.42578125" style="62" customWidth="1"/>
    <col min="3" max="3" width="4.7109375" style="62" customWidth="1"/>
    <col min="4" max="4" width="8.7109375" style="62" bestFit="1" customWidth="1"/>
    <col min="5" max="5" width="10" style="84" bestFit="1" customWidth="1"/>
    <col min="6" max="6" width="5.7109375" style="69" customWidth="1"/>
    <col min="7" max="7" width="4.7109375" style="62" customWidth="1"/>
    <col min="8" max="8" width="7.7109375" style="62" bestFit="1" customWidth="1"/>
    <col min="9" max="9" width="10" style="84" bestFit="1" customWidth="1"/>
    <col min="10" max="10" width="5.7109375" style="69" bestFit="1" customWidth="1"/>
    <col min="11" max="11" width="4.7109375" style="62" customWidth="1"/>
    <col min="12" max="12" width="7.7109375" style="62" bestFit="1" customWidth="1"/>
    <col min="13" max="13" width="10" style="84" bestFit="1" customWidth="1"/>
    <col min="14" max="14" width="5.7109375" style="69" bestFit="1" customWidth="1"/>
    <col min="15" max="15" width="4.7109375" style="62" customWidth="1"/>
    <col min="16" max="16" width="9.5703125" style="62" bestFit="1" customWidth="1"/>
    <col min="17" max="17" width="10" style="84" bestFit="1" customWidth="1"/>
    <col min="18" max="18" width="5.7109375" style="69" bestFit="1" customWidth="1"/>
  </cols>
  <sheetData>
    <row r="1" spans="1:22" s="71" customFormat="1" ht="16.5" thickBot="1" x14ac:dyDescent="0.3">
      <c r="A1" s="161" t="s">
        <v>12</v>
      </c>
      <c r="B1" s="163" t="s">
        <v>19</v>
      </c>
      <c r="C1" s="173" t="s">
        <v>25</v>
      </c>
      <c r="D1" s="174"/>
      <c r="E1" s="174"/>
      <c r="F1" s="175"/>
      <c r="G1" s="170" t="s">
        <v>26</v>
      </c>
      <c r="H1" s="171"/>
      <c r="I1" s="171"/>
      <c r="J1" s="172"/>
      <c r="K1" s="170" t="s">
        <v>27</v>
      </c>
      <c r="L1" s="171"/>
      <c r="M1" s="171"/>
      <c r="N1" s="172"/>
      <c r="O1" s="170" t="s">
        <v>28</v>
      </c>
      <c r="P1" s="171"/>
      <c r="Q1" s="171"/>
      <c r="R1" s="172"/>
    </row>
    <row r="2" spans="1:22" s="71" customFormat="1" ht="16.5" thickBot="1" x14ac:dyDescent="0.3">
      <c r="A2" s="162"/>
      <c r="B2" s="164"/>
      <c r="C2" s="176" t="s">
        <v>10</v>
      </c>
      <c r="D2" s="177"/>
      <c r="E2" s="117" t="s">
        <v>4</v>
      </c>
      <c r="F2" s="118" t="s">
        <v>6</v>
      </c>
      <c r="G2" s="176" t="s">
        <v>10</v>
      </c>
      <c r="H2" s="177"/>
      <c r="I2" s="117" t="s">
        <v>4</v>
      </c>
      <c r="J2" s="118" t="s">
        <v>6</v>
      </c>
      <c r="K2" s="176" t="s">
        <v>10</v>
      </c>
      <c r="L2" s="177"/>
      <c r="M2" s="117" t="s">
        <v>4</v>
      </c>
      <c r="N2" s="118" t="s">
        <v>6</v>
      </c>
      <c r="O2" s="176" t="s">
        <v>10</v>
      </c>
      <c r="P2" s="177"/>
      <c r="Q2" s="117" t="s">
        <v>4</v>
      </c>
      <c r="R2" s="118" t="s">
        <v>6</v>
      </c>
    </row>
    <row r="3" spans="1:22" ht="15.75" customHeight="1" x14ac:dyDescent="0.25">
      <c r="A3" s="178" t="s">
        <v>43</v>
      </c>
      <c r="B3" s="86">
        <v>0.501</v>
      </c>
      <c r="C3" s="152" t="s">
        <v>24</v>
      </c>
      <c r="D3" s="116">
        <v>38.0824</v>
      </c>
      <c r="E3" s="104"/>
      <c r="F3" s="157">
        <v>7.5027722295205245E-3</v>
      </c>
      <c r="G3" s="152" t="s">
        <v>24</v>
      </c>
      <c r="H3" s="116">
        <v>12.2399</v>
      </c>
      <c r="I3" s="104"/>
      <c r="J3" s="157">
        <v>1.1213364391176138E-2</v>
      </c>
      <c r="K3" s="152" t="s">
        <v>24</v>
      </c>
      <c r="L3" s="116">
        <v>18.382000000000001</v>
      </c>
      <c r="M3" s="103"/>
      <c r="N3" s="157">
        <v>2.3142226501965416E-2</v>
      </c>
      <c r="O3" s="152" t="s">
        <v>24</v>
      </c>
      <c r="P3" s="116">
        <v>164.0727</v>
      </c>
      <c r="Q3" s="104"/>
      <c r="R3" s="157">
        <v>8.1245124557700974E-3</v>
      </c>
    </row>
    <row r="4" spans="1:22" s="42" customFormat="1" x14ac:dyDescent="0.25">
      <c r="A4" s="165"/>
      <c r="B4" s="59">
        <v>0.502</v>
      </c>
      <c r="C4" s="153" t="s">
        <v>17</v>
      </c>
      <c r="D4" s="111">
        <v>4648.3215</v>
      </c>
      <c r="E4" s="12">
        <v>0.92573601127999983</v>
      </c>
      <c r="F4" s="158"/>
      <c r="G4" s="153" t="s">
        <v>17</v>
      </c>
      <c r="H4" s="111">
        <v>311.7099</v>
      </c>
      <c r="I4" s="89">
        <v>1.0022262666666666</v>
      </c>
      <c r="J4" s="158"/>
      <c r="K4" s="153" t="s">
        <v>17</v>
      </c>
      <c r="L4" s="111">
        <v>487.375</v>
      </c>
      <c r="M4" s="89">
        <v>0.94173794399999999</v>
      </c>
      <c r="N4" s="158"/>
      <c r="O4" s="153" t="s">
        <v>17</v>
      </c>
      <c r="P4" s="111">
        <v>10491.7762</v>
      </c>
      <c r="Q4" s="89">
        <v>1.0369014314</v>
      </c>
      <c r="R4" s="158"/>
    </row>
    <row r="5" spans="1:22" ht="18" customHeight="1" thickBot="1" x14ac:dyDescent="0.3">
      <c r="A5" s="166"/>
      <c r="B5" s="60">
        <v>0.501</v>
      </c>
      <c r="C5" s="154" t="s">
        <v>18</v>
      </c>
      <c r="D5" s="112">
        <v>4613.8612000000003</v>
      </c>
      <c r="E5" s="93">
        <v>0.91698607152</v>
      </c>
      <c r="F5" s="159"/>
      <c r="G5" s="154" t="s">
        <v>18</v>
      </c>
      <c r="H5" s="112">
        <v>315.08690000000001</v>
      </c>
      <c r="I5" s="91">
        <v>1.0115089800000001</v>
      </c>
      <c r="J5" s="159"/>
      <c r="K5" s="154" t="s">
        <v>18</v>
      </c>
      <c r="L5" s="112">
        <v>498.35559999999998</v>
      </c>
      <c r="M5" s="90">
        <v>0.96186709440000007</v>
      </c>
      <c r="N5" s="159"/>
      <c r="O5" s="154" t="s">
        <v>18</v>
      </c>
      <c r="P5" s="112">
        <v>10576.026</v>
      </c>
      <c r="Q5" s="91">
        <v>1.0432777206599997</v>
      </c>
      <c r="R5" s="159"/>
    </row>
    <row r="6" spans="1:22" ht="15" customHeight="1" x14ac:dyDescent="0.25">
      <c r="A6" s="169"/>
      <c r="B6" s="58"/>
      <c r="C6" s="78" t="s">
        <v>24</v>
      </c>
      <c r="D6" s="95"/>
      <c r="E6" s="94"/>
      <c r="F6" s="158"/>
      <c r="G6" s="78" t="s">
        <v>24</v>
      </c>
      <c r="H6" s="95"/>
      <c r="I6" s="83"/>
      <c r="J6" s="158"/>
      <c r="K6" s="78" t="s">
        <v>24</v>
      </c>
      <c r="L6" s="95"/>
      <c r="M6" s="83"/>
      <c r="N6" s="158"/>
      <c r="O6" s="78" t="s">
        <v>24</v>
      </c>
      <c r="P6" s="95"/>
      <c r="Q6" s="83"/>
      <c r="R6" s="157"/>
    </row>
    <row r="7" spans="1:22" s="42" customFormat="1" x14ac:dyDescent="0.25">
      <c r="A7" s="167"/>
      <c r="B7" s="59"/>
      <c r="C7" s="73" t="s">
        <v>17</v>
      </c>
      <c r="D7" s="96"/>
      <c r="E7" s="12"/>
      <c r="F7" s="158"/>
      <c r="G7" s="73" t="s">
        <v>17</v>
      </c>
      <c r="H7" s="96"/>
      <c r="I7" s="89"/>
      <c r="J7" s="158"/>
      <c r="K7" s="73" t="s">
        <v>17</v>
      </c>
      <c r="L7" s="96"/>
      <c r="M7" s="89"/>
      <c r="N7" s="158"/>
      <c r="O7" s="73" t="s">
        <v>17</v>
      </c>
      <c r="P7" s="96"/>
      <c r="Q7" s="89"/>
      <c r="R7" s="158"/>
    </row>
    <row r="8" spans="1:22" ht="12.75" customHeight="1" thickBot="1" x14ac:dyDescent="0.3">
      <c r="A8" s="168"/>
      <c r="B8" s="60"/>
      <c r="C8" s="74" t="s">
        <v>18</v>
      </c>
      <c r="D8" s="97"/>
      <c r="E8" s="93"/>
      <c r="F8" s="159"/>
      <c r="G8" s="74" t="s">
        <v>18</v>
      </c>
      <c r="H8" s="97"/>
      <c r="I8" s="91"/>
      <c r="J8" s="159"/>
      <c r="K8" s="74" t="s">
        <v>18</v>
      </c>
      <c r="L8" s="97"/>
      <c r="M8" s="91"/>
      <c r="N8" s="159"/>
      <c r="O8" s="74" t="s">
        <v>18</v>
      </c>
      <c r="P8" s="97"/>
      <c r="Q8" s="91"/>
      <c r="R8" s="159"/>
    </row>
    <row r="9" spans="1:22" ht="15" customHeight="1" x14ac:dyDescent="0.25">
      <c r="A9" s="178"/>
      <c r="B9" s="58"/>
      <c r="C9" s="78" t="s">
        <v>24</v>
      </c>
      <c r="D9" s="155"/>
      <c r="E9" s="105"/>
      <c r="F9" s="158"/>
      <c r="G9" s="76" t="s">
        <v>24</v>
      </c>
      <c r="H9" s="155"/>
      <c r="I9" s="105"/>
      <c r="J9" s="158"/>
      <c r="K9" s="78" t="s">
        <v>24</v>
      </c>
      <c r="L9" s="155"/>
      <c r="M9" s="105"/>
      <c r="N9" s="158"/>
      <c r="O9" s="78" t="s">
        <v>24</v>
      </c>
      <c r="P9" s="155"/>
      <c r="Q9" s="105"/>
      <c r="R9" s="158"/>
    </row>
    <row r="10" spans="1:22" x14ac:dyDescent="0.25">
      <c r="A10" s="165"/>
      <c r="B10" s="59"/>
      <c r="C10" s="73" t="s">
        <v>17</v>
      </c>
      <c r="D10" s="111"/>
      <c r="E10" s="5"/>
      <c r="F10" s="158"/>
      <c r="G10" s="79" t="s">
        <v>17</v>
      </c>
      <c r="H10" s="111"/>
      <c r="I10" s="89"/>
      <c r="J10" s="158"/>
      <c r="K10" s="73" t="s">
        <v>17</v>
      </c>
      <c r="L10" s="111"/>
      <c r="M10" s="89"/>
      <c r="N10" s="158"/>
      <c r="O10" s="73" t="s">
        <v>17</v>
      </c>
      <c r="P10" s="111"/>
      <c r="Q10" s="89"/>
      <c r="R10" s="158"/>
      <c r="U10" s="47"/>
    </row>
    <row r="11" spans="1:22" ht="18.75" customHeight="1" thickBot="1" x14ac:dyDescent="0.3">
      <c r="A11" s="166"/>
      <c r="B11" s="60"/>
      <c r="C11" s="74" t="s">
        <v>18</v>
      </c>
      <c r="D11" s="112"/>
      <c r="E11" s="93"/>
      <c r="F11" s="159"/>
      <c r="G11" s="80" t="s">
        <v>18</v>
      </c>
      <c r="H11" s="112"/>
      <c r="I11" s="91"/>
      <c r="J11" s="159"/>
      <c r="K11" s="74" t="s">
        <v>18</v>
      </c>
      <c r="L11" s="112"/>
      <c r="M11" s="91"/>
      <c r="N11" s="159"/>
      <c r="O11" s="74" t="s">
        <v>18</v>
      </c>
      <c r="P11" s="112"/>
      <c r="Q11" s="91"/>
      <c r="R11" s="159"/>
      <c r="U11" s="47"/>
    </row>
    <row r="12" spans="1:22" ht="15" customHeight="1" x14ac:dyDescent="0.25">
      <c r="A12" s="169"/>
      <c r="B12" s="58"/>
      <c r="C12" s="78" t="s">
        <v>24</v>
      </c>
      <c r="D12" s="95"/>
      <c r="E12" s="83"/>
      <c r="F12" s="158"/>
      <c r="G12" s="76" t="s">
        <v>24</v>
      </c>
      <c r="H12" s="95"/>
      <c r="I12" s="83"/>
      <c r="J12" s="158"/>
      <c r="K12" s="78" t="s">
        <v>24</v>
      </c>
      <c r="L12" s="95"/>
      <c r="M12" s="83"/>
      <c r="N12" s="158"/>
      <c r="O12" s="78" t="s">
        <v>24</v>
      </c>
      <c r="P12" s="95"/>
      <c r="Q12" s="83"/>
      <c r="R12" s="158"/>
      <c r="U12" s="47"/>
    </row>
    <row r="13" spans="1:22" x14ac:dyDescent="0.25">
      <c r="A13" s="167"/>
      <c r="B13" s="59"/>
      <c r="C13" s="73" t="s">
        <v>17</v>
      </c>
      <c r="D13" s="96"/>
      <c r="E13" s="5"/>
      <c r="F13" s="158"/>
      <c r="G13" s="79" t="s">
        <v>17</v>
      </c>
      <c r="H13" s="96"/>
      <c r="I13" s="89"/>
      <c r="J13" s="158"/>
      <c r="K13" s="73" t="s">
        <v>17</v>
      </c>
      <c r="L13" s="96"/>
      <c r="M13" s="89"/>
      <c r="N13" s="158"/>
      <c r="O13" s="73" t="s">
        <v>17</v>
      </c>
      <c r="P13" s="96"/>
      <c r="Q13" s="89"/>
      <c r="R13" s="158"/>
      <c r="U13" s="47"/>
    </row>
    <row r="14" spans="1:22" ht="12.75" customHeight="1" thickBot="1" x14ac:dyDescent="0.3">
      <c r="A14" s="168"/>
      <c r="B14" s="60"/>
      <c r="C14" s="74" t="s">
        <v>18</v>
      </c>
      <c r="D14" s="97"/>
      <c r="E14" s="93"/>
      <c r="F14" s="159"/>
      <c r="G14" s="80" t="s">
        <v>18</v>
      </c>
      <c r="H14" s="97"/>
      <c r="I14" s="91"/>
      <c r="J14" s="159"/>
      <c r="K14" s="74" t="s">
        <v>18</v>
      </c>
      <c r="L14" s="97"/>
      <c r="M14" s="91"/>
      <c r="N14" s="159"/>
      <c r="O14" s="74" t="s">
        <v>18</v>
      </c>
      <c r="P14" s="97"/>
      <c r="Q14" s="91"/>
      <c r="R14" s="159"/>
      <c r="U14" s="47"/>
    </row>
    <row r="15" spans="1:22" ht="15" customHeight="1" x14ac:dyDescent="0.25">
      <c r="A15" s="178"/>
      <c r="B15" s="58"/>
      <c r="C15" s="78" t="s">
        <v>24</v>
      </c>
      <c r="D15" s="155"/>
      <c r="E15" s="105"/>
      <c r="F15" s="158"/>
      <c r="G15" s="76" t="s">
        <v>24</v>
      </c>
      <c r="H15" s="155"/>
      <c r="I15" s="105"/>
      <c r="J15" s="158"/>
      <c r="K15" s="78" t="s">
        <v>24</v>
      </c>
      <c r="L15" s="155"/>
      <c r="M15" s="105"/>
      <c r="N15" s="158"/>
      <c r="O15" s="78" t="s">
        <v>24</v>
      </c>
      <c r="P15" s="155"/>
      <c r="Q15" s="105"/>
      <c r="R15" s="158"/>
      <c r="U15" s="47"/>
      <c r="V15" s="47"/>
    </row>
    <row r="16" spans="1:22" x14ac:dyDescent="0.25">
      <c r="A16" s="165"/>
      <c r="B16" s="59"/>
      <c r="C16" s="73" t="s">
        <v>17</v>
      </c>
      <c r="D16" s="111"/>
      <c r="E16" s="5"/>
      <c r="F16" s="158"/>
      <c r="G16" s="79" t="s">
        <v>17</v>
      </c>
      <c r="H16" s="111"/>
      <c r="I16" s="89"/>
      <c r="J16" s="158"/>
      <c r="K16" s="73" t="s">
        <v>17</v>
      </c>
      <c r="L16" s="111"/>
      <c r="M16" s="89"/>
      <c r="N16" s="158"/>
      <c r="O16" s="73" t="s">
        <v>17</v>
      </c>
      <c r="P16" s="111"/>
      <c r="Q16" s="89"/>
      <c r="R16" s="158"/>
      <c r="U16" s="47"/>
      <c r="V16" s="47"/>
    </row>
    <row r="17" spans="1:22" ht="18.75" customHeight="1" thickBot="1" x14ac:dyDescent="0.3">
      <c r="A17" s="166"/>
      <c r="B17" s="60"/>
      <c r="C17" s="74" t="s">
        <v>18</v>
      </c>
      <c r="D17" s="112"/>
      <c r="E17" s="93"/>
      <c r="F17" s="159"/>
      <c r="G17" s="80" t="s">
        <v>18</v>
      </c>
      <c r="H17" s="112"/>
      <c r="I17" s="91"/>
      <c r="J17" s="159"/>
      <c r="K17" s="74" t="s">
        <v>18</v>
      </c>
      <c r="L17" s="112"/>
      <c r="M17" s="91"/>
      <c r="N17" s="159"/>
      <c r="O17" s="74" t="s">
        <v>18</v>
      </c>
      <c r="P17" s="112"/>
      <c r="Q17" s="91"/>
      <c r="R17" s="159"/>
      <c r="U17" s="47"/>
      <c r="V17" s="47"/>
    </row>
    <row r="18" spans="1:22" ht="15" customHeight="1" x14ac:dyDescent="0.25">
      <c r="A18" s="167"/>
      <c r="B18" s="61"/>
      <c r="C18" s="78" t="s">
        <v>24</v>
      </c>
      <c r="D18" s="95"/>
      <c r="E18" s="94"/>
      <c r="F18" s="158"/>
      <c r="G18" s="78" t="s">
        <v>24</v>
      </c>
      <c r="H18" s="95"/>
      <c r="I18" s="94"/>
      <c r="J18" s="158"/>
      <c r="K18" s="78" t="s">
        <v>24</v>
      </c>
      <c r="L18" s="95"/>
      <c r="M18" s="94"/>
      <c r="N18" s="158"/>
      <c r="O18" s="78" t="s">
        <v>24</v>
      </c>
      <c r="P18" s="95"/>
      <c r="Q18" s="94"/>
      <c r="R18" s="158"/>
    </row>
    <row r="19" spans="1:22" x14ac:dyDescent="0.25">
      <c r="A19" s="167"/>
      <c r="B19" s="59"/>
      <c r="C19" s="73" t="s">
        <v>17</v>
      </c>
      <c r="D19" s="96"/>
      <c r="E19" s="5"/>
      <c r="F19" s="158"/>
      <c r="G19" s="73" t="s">
        <v>17</v>
      </c>
      <c r="H19" s="96"/>
      <c r="I19" s="89"/>
      <c r="J19" s="158"/>
      <c r="K19" s="73" t="s">
        <v>17</v>
      </c>
      <c r="L19" s="96"/>
      <c r="M19" s="89"/>
      <c r="N19" s="158"/>
      <c r="O19" s="73" t="s">
        <v>17</v>
      </c>
      <c r="P19" s="96"/>
      <c r="Q19" s="89"/>
      <c r="R19" s="158"/>
    </row>
    <row r="20" spans="1:22" ht="12.75" customHeight="1" thickBot="1" x14ac:dyDescent="0.3">
      <c r="A20" s="168"/>
      <c r="B20" s="60"/>
      <c r="C20" s="74" t="s">
        <v>18</v>
      </c>
      <c r="D20" s="97"/>
      <c r="E20" s="93"/>
      <c r="F20" s="159"/>
      <c r="G20" s="74" t="s">
        <v>18</v>
      </c>
      <c r="H20" s="97"/>
      <c r="I20" s="90"/>
      <c r="J20" s="159"/>
      <c r="K20" s="74" t="s">
        <v>18</v>
      </c>
      <c r="L20" s="97"/>
      <c r="M20" s="90"/>
      <c r="N20" s="159"/>
      <c r="O20" s="74" t="s">
        <v>18</v>
      </c>
      <c r="P20" s="97"/>
      <c r="Q20" s="90"/>
      <c r="R20" s="159"/>
    </row>
    <row r="21" spans="1:22" ht="15" customHeight="1" x14ac:dyDescent="0.25">
      <c r="A21" s="169"/>
      <c r="B21" s="58"/>
      <c r="C21" s="78" t="s">
        <v>24</v>
      </c>
      <c r="D21" s="95"/>
      <c r="E21" s="94"/>
      <c r="F21" s="158"/>
      <c r="G21" s="78" t="s">
        <v>24</v>
      </c>
      <c r="H21" s="95"/>
      <c r="I21" s="83"/>
      <c r="J21" s="158"/>
      <c r="K21" s="78" t="s">
        <v>24</v>
      </c>
      <c r="L21" s="95"/>
      <c r="M21" s="83"/>
      <c r="N21" s="158"/>
      <c r="O21" s="78" t="s">
        <v>24</v>
      </c>
      <c r="P21" s="95"/>
      <c r="Q21" s="83"/>
      <c r="R21" s="157"/>
    </row>
    <row r="22" spans="1:22" x14ac:dyDescent="0.25">
      <c r="A22" s="167"/>
      <c r="B22" s="59"/>
      <c r="C22" s="73" t="s">
        <v>17</v>
      </c>
      <c r="D22" s="96"/>
      <c r="E22" s="12"/>
      <c r="F22" s="158"/>
      <c r="G22" s="73" t="s">
        <v>17</v>
      </c>
      <c r="H22" s="96"/>
      <c r="I22" s="89"/>
      <c r="J22" s="158"/>
      <c r="K22" s="73" t="s">
        <v>17</v>
      </c>
      <c r="L22" s="96"/>
      <c r="M22" s="89"/>
      <c r="N22" s="158"/>
      <c r="O22" s="73" t="s">
        <v>17</v>
      </c>
      <c r="P22" s="96"/>
      <c r="Q22" s="89"/>
      <c r="R22" s="158"/>
    </row>
    <row r="23" spans="1:22" ht="18.75" customHeight="1" thickBot="1" x14ac:dyDescent="0.3">
      <c r="A23" s="168"/>
      <c r="B23" s="60"/>
      <c r="C23" s="74" t="s">
        <v>18</v>
      </c>
      <c r="D23" s="97"/>
      <c r="E23" s="93"/>
      <c r="F23" s="159"/>
      <c r="G23" s="74" t="s">
        <v>18</v>
      </c>
      <c r="H23" s="97"/>
      <c r="I23" s="91"/>
      <c r="J23" s="159"/>
      <c r="K23" s="74" t="s">
        <v>18</v>
      </c>
      <c r="L23" s="97"/>
      <c r="M23" s="91"/>
      <c r="N23" s="159"/>
      <c r="O23" s="74" t="s">
        <v>18</v>
      </c>
      <c r="P23" s="97"/>
      <c r="Q23" s="91"/>
      <c r="R23" s="159"/>
    </row>
    <row r="24" spans="1:22" x14ac:dyDescent="0.25">
      <c r="A24" s="165"/>
      <c r="B24" s="61"/>
      <c r="C24" s="78" t="s">
        <v>24</v>
      </c>
      <c r="D24" s="68"/>
      <c r="E24" s="83"/>
      <c r="F24" s="158"/>
      <c r="G24" s="76" t="s">
        <v>24</v>
      </c>
      <c r="H24" s="68"/>
      <c r="I24" s="83"/>
      <c r="J24" s="158"/>
      <c r="K24" s="78" t="s">
        <v>24</v>
      </c>
      <c r="L24" s="68"/>
      <c r="M24" s="83"/>
      <c r="N24" s="158"/>
      <c r="O24" s="78" t="s">
        <v>24</v>
      </c>
      <c r="P24" s="68"/>
      <c r="Q24" s="83"/>
      <c r="R24" s="158"/>
    </row>
    <row r="25" spans="1:22" x14ac:dyDescent="0.25">
      <c r="A25" s="165"/>
      <c r="B25" s="59"/>
      <c r="C25" s="75" t="s">
        <v>17</v>
      </c>
      <c r="D25" s="64"/>
      <c r="E25" s="81"/>
      <c r="F25" s="158"/>
      <c r="G25" s="77" t="s">
        <v>17</v>
      </c>
      <c r="H25" s="64"/>
      <c r="I25" s="81"/>
      <c r="J25" s="158"/>
      <c r="K25" s="75" t="s">
        <v>17</v>
      </c>
      <c r="L25" s="64"/>
      <c r="M25" s="81"/>
      <c r="N25" s="158"/>
      <c r="O25" s="75" t="s">
        <v>17</v>
      </c>
      <c r="P25" s="64"/>
      <c r="Q25" s="81"/>
      <c r="R25" s="158"/>
    </row>
    <row r="26" spans="1:22" ht="15.75" thickBot="1" x14ac:dyDescent="0.3">
      <c r="A26" s="166"/>
      <c r="B26" s="60"/>
      <c r="C26" s="74" t="s">
        <v>18</v>
      </c>
      <c r="D26" s="66"/>
      <c r="E26" s="82"/>
      <c r="F26" s="159"/>
      <c r="G26" s="80" t="s">
        <v>18</v>
      </c>
      <c r="H26" s="66"/>
      <c r="I26" s="82"/>
      <c r="J26" s="159"/>
      <c r="K26" s="74" t="s">
        <v>18</v>
      </c>
      <c r="L26" s="66"/>
      <c r="M26" s="82"/>
      <c r="N26" s="159"/>
      <c r="O26" s="74" t="s">
        <v>18</v>
      </c>
      <c r="P26" s="66"/>
      <c r="Q26" s="82"/>
      <c r="R26" s="159"/>
    </row>
    <row r="27" spans="1:22" ht="15" customHeight="1" x14ac:dyDescent="0.25">
      <c r="A27" s="169"/>
      <c r="B27" s="58"/>
      <c r="C27" s="78" t="s">
        <v>24</v>
      </c>
      <c r="D27" s="95"/>
      <c r="E27" s="94"/>
      <c r="F27" s="158"/>
      <c r="G27" s="78" t="s">
        <v>24</v>
      </c>
      <c r="H27" s="95"/>
      <c r="I27" s="83"/>
      <c r="J27" s="158"/>
      <c r="K27" s="78" t="s">
        <v>24</v>
      </c>
      <c r="L27" s="95"/>
      <c r="M27" s="83"/>
      <c r="N27" s="158"/>
      <c r="O27" s="78" t="s">
        <v>24</v>
      </c>
      <c r="P27" s="95"/>
      <c r="Q27" s="83"/>
      <c r="R27" s="157"/>
    </row>
    <row r="28" spans="1:22" x14ac:dyDescent="0.25">
      <c r="A28" s="167"/>
      <c r="B28" s="59"/>
      <c r="C28" s="73" t="s">
        <v>17</v>
      </c>
      <c r="D28" s="96"/>
      <c r="E28" s="12"/>
      <c r="F28" s="158"/>
      <c r="G28" s="73" t="s">
        <v>17</v>
      </c>
      <c r="H28" s="96"/>
      <c r="I28" s="89"/>
      <c r="J28" s="158"/>
      <c r="K28" s="73" t="s">
        <v>17</v>
      </c>
      <c r="L28" s="96"/>
      <c r="M28" s="89"/>
      <c r="N28" s="158"/>
      <c r="O28" s="73" t="s">
        <v>17</v>
      </c>
      <c r="P28" s="96"/>
      <c r="Q28" s="89"/>
      <c r="R28" s="158"/>
    </row>
    <row r="29" spans="1:22" ht="18.75" customHeight="1" thickBot="1" x14ac:dyDescent="0.3">
      <c r="A29" s="168"/>
      <c r="B29" s="60"/>
      <c r="C29" s="74" t="s">
        <v>18</v>
      </c>
      <c r="D29" s="97"/>
      <c r="E29" s="93"/>
      <c r="F29" s="159"/>
      <c r="G29" s="74" t="s">
        <v>18</v>
      </c>
      <c r="H29" s="97"/>
      <c r="I29" s="91"/>
      <c r="J29" s="159"/>
      <c r="K29" s="74" t="s">
        <v>18</v>
      </c>
      <c r="L29" s="97"/>
      <c r="M29" s="91"/>
      <c r="N29" s="159"/>
      <c r="O29" s="74" t="s">
        <v>18</v>
      </c>
      <c r="P29" s="97"/>
      <c r="Q29" s="91"/>
      <c r="R29" s="159"/>
    </row>
    <row r="30" spans="1:22" x14ac:dyDescent="0.25">
      <c r="A30" s="165"/>
      <c r="B30" s="61"/>
      <c r="C30" s="78" t="s">
        <v>24</v>
      </c>
      <c r="D30" s="65"/>
      <c r="E30" s="83"/>
      <c r="F30" s="158"/>
      <c r="G30" s="76" t="s">
        <v>24</v>
      </c>
      <c r="H30" s="95"/>
      <c r="I30" s="83"/>
      <c r="J30" s="158"/>
      <c r="K30" s="78" t="s">
        <v>24</v>
      </c>
      <c r="L30" s="65"/>
      <c r="M30" s="83"/>
      <c r="N30" s="158"/>
      <c r="O30" s="78" t="s">
        <v>24</v>
      </c>
      <c r="P30" s="65"/>
      <c r="Q30" s="83"/>
      <c r="R30" s="158"/>
    </row>
    <row r="31" spans="1:22" x14ac:dyDescent="0.25">
      <c r="A31" s="165"/>
      <c r="B31" s="59"/>
      <c r="C31" s="75" t="s">
        <v>17</v>
      </c>
      <c r="D31" s="64"/>
      <c r="E31" s="81"/>
      <c r="F31" s="158"/>
      <c r="G31" s="77" t="s">
        <v>17</v>
      </c>
      <c r="H31" s="64"/>
      <c r="I31" s="81"/>
      <c r="J31" s="158"/>
      <c r="K31" s="75" t="s">
        <v>17</v>
      </c>
      <c r="L31" s="64"/>
      <c r="M31" s="81"/>
      <c r="N31" s="158"/>
      <c r="O31" s="75" t="s">
        <v>17</v>
      </c>
      <c r="P31" s="64"/>
      <c r="Q31" s="81"/>
      <c r="R31" s="158"/>
    </row>
    <row r="32" spans="1:22" ht="15.75" thickBot="1" x14ac:dyDescent="0.3">
      <c r="A32" s="166"/>
      <c r="B32" s="60"/>
      <c r="C32" s="74" t="s">
        <v>18</v>
      </c>
      <c r="D32" s="67"/>
      <c r="E32" s="82"/>
      <c r="F32" s="159"/>
      <c r="G32" s="80" t="s">
        <v>18</v>
      </c>
      <c r="H32" s="67"/>
      <c r="I32" s="82"/>
      <c r="J32" s="159"/>
      <c r="K32" s="74" t="s">
        <v>18</v>
      </c>
      <c r="L32" s="67"/>
      <c r="M32" s="82"/>
      <c r="N32" s="159"/>
      <c r="O32" s="74" t="s">
        <v>18</v>
      </c>
      <c r="P32" s="67"/>
      <c r="Q32" s="82"/>
      <c r="R32" s="159"/>
    </row>
  </sheetData>
  <mergeCells count="60">
    <mergeCell ref="A24:A26"/>
    <mergeCell ref="A3:A5"/>
    <mergeCell ref="A6:A8"/>
    <mergeCell ref="A9:A11"/>
    <mergeCell ref="A12:A14"/>
    <mergeCell ref="A15:A17"/>
    <mergeCell ref="O1:R1"/>
    <mergeCell ref="F3:F5"/>
    <mergeCell ref="F9:F11"/>
    <mergeCell ref="J3:J5"/>
    <mergeCell ref="J9:J11"/>
    <mergeCell ref="N3:N5"/>
    <mergeCell ref="N6:N8"/>
    <mergeCell ref="C1:F1"/>
    <mergeCell ref="G1:J1"/>
    <mergeCell ref="J6:J8"/>
    <mergeCell ref="C2:D2"/>
    <mergeCell ref="G2:H2"/>
    <mergeCell ref="K2:L2"/>
    <mergeCell ref="O2:P2"/>
    <mergeCell ref="R3:R5"/>
    <mergeCell ref="R9:R11"/>
    <mergeCell ref="R6:R8"/>
    <mergeCell ref="F15:F17"/>
    <mergeCell ref="R30:R32"/>
    <mergeCell ref="R27:R29"/>
    <mergeCell ref="R24:R26"/>
    <mergeCell ref="R21:R23"/>
    <mergeCell ref="N30:N32"/>
    <mergeCell ref="F27:F29"/>
    <mergeCell ref="R12:R14"/>
    <mergeCell ref="N27:N29"/>
    <mergeCell ref="R15:R17"/>
    <mergeCell ref="R18:R20"/>
    <mergeCell ref="K1:N1"/>
    <mergeCell ref="N9:N11"/>
    <mergeCell ref="J12:J14"/>
    <mergeCell ref="F21:F23"/>
    <mergeCell ref="J18:J20"/>
    <mergeCell ref="J15:J17"/>
    <mergeCell ref="N21:N23"/>
    <mergeCell ref="N15:N17"/>
    <mergeCell ref="N18:N20"/>
    <mergeCell ref="F12:F14"/>
    <mergeCell ref="A1:A2"/>
    <mergeCell ref="B1:B2"/>
    <mergeCell ref="N12:N14"/>
    <mergeCell ref="F6:F8"/>
    <mergeCell ref="A30:A32"/>
    <mergeCell ref="F24:F26"/>
    <mergeCell ref="J24:J26"/>
    <mergeCell ref="N24:N26"/>
    <mergeCell ref="A18:A20"/>
    <mergeCell ref="A21:A23"/>
    <mergeCell ref="J21:J23"/>
    <mergeCell ref="A27:A29"/>
    <mergeCell ref="F30:F32"/>
    <mergeCell ref="J30:J32"/>
    <mergeCell ref="J27:J29"/>
    <mergeCell ref="F18:F20"/>
  </mergeCells>
  <pageMargins left="0.36458333333333331" right="0.4" top="0.75" bottom="0.75" header="0.3" footer="0.3"/>
  <pageSetup paperSize="9" orientation="landscape" r:id="rId1"/>
  <headerFooter>
    <oddHeader>&amp;C151024 (1) -8900
IQBAL/NORDIYANA/NASOHA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1"/>
  <sheetViews>
    <sheetView view="pageLayout" zoomScaleNormal="100" workbookViewId="0">
      <selection activeCell="A2" sqref="A2:R4"/>
    </sheetView>
  </sheetViews>
  <sheetFormatPr defaultRowHeight="15" x14ac:dyDescent="0.25"/>
  <cols>
    <col min="1" max="1" width="12.140625" style="57" customWidth="1"/>
    <col min="2" max="2" width="8.7109375" style="62" customWidth="1"/>
    <col min="3" max="3" width="4.7109375" style="62" customWidth="1"/>
    <col min="4" max="4" width="8.7109375" style="62" customWidth="1"/>
    <col min="5" max="5" width="8.140625" style="69" bestFit="1" customWidth="1"/>
    <col min="6" max="6" width="7.140625" style="69" customWidth="1"/>
    <col min="7" max="7" width="4.7109375" style="62" customWidth="1"/>
    <col min="8" max="8" width="8.7109375" style="62" customWidth="1"/>
    <col min="9" max="9" width="10.140625" style="110" bestFit="1" customWidth="1"/>
    <col min="10" max="10" width="7.140625" style="69" bestFit="1" customWidth="1"/>
    <col min="11" max="11" width="4.7109375" style="62" customWidth="1"/>
    <col min="12" max="12" width="8.7109375" style="62" customWidth="1"/>
    <col min="13" max="13" width="7.7109375" style="102" bestFit="1" customWidth="1"/>
    <col min="14" max="14" width="7" style="69" customWidth="1"/>
    <col min="15" max="15" width="4.7109375" style="62" customWidth="1"/>
    <col min="16" max="16" width="10" style="62" customWidth="1"/>
    <col min="17" max="17" width="7.7109375" style="102" bestFit="1" customWidth="1"/>
    <col min="18" max="18" width="7.140625" style="69" bestFit="1" customWidth="1"/>
  </cols>
  <sheetData>
    <row r="1" spans="1:22" s="71" customFormat="1" ht="16.5" thickBot="1" x14ac:dyDescent="0.3">
      <c r="A1" s="56" t="s">
        <v>12</v>
      </c>
      <c r="B1" s="70" t="s">
        <v>19</v>
      </c>
      <c r="C1" s="173" t="s">
        <v>13</v>
      </c>
      <c r="D1" s="174"/>
      <c r="E1" s="174"/>
      <c r="F1" s="175"/>
      <c r="G1" s="173" t="s">
        <v>14</v>
      </c>
      <c r="H1" s="174"/>
      <c r="I1" s="174"/>
      <c r="J1" s="175"/>
      <c r="K1" s="173" t="s">
        <v>15</v>
      </c>
      <c r="L1" s="174"/>
      <c r="M1" s="174"/>
      <c r="N1" s="175"/>
      <c r="O1" s="173" t="s">
        <v>16</v>
      </c>
      <c r="P1" s="174"/>
      <c r="Q1" s="174"/>
      <c r="R1" s="175"/>
    </row>
    <row r="2" spans="1:22" ht="15.75" customHeight="1" x14ac:dyDescent="0.25">
      <c r="A2" s="178" t="s">
        <v>42</v>
      </c>
      <c r="B2" s="86">
        <v>1.504</v>
      </c>
      <c r="C2" s="72" t="s">
        <v>24</v>
      </c>
      <c r="D2" s="114">
        <v>87.052999999999997</v>
      </c>
      <c r="E2" s="103"/>
      <c r="F2" s="157">
        <v>9.9967367436238734E-3</v>
      </c>
      <c r="G2" s="72" t="s">
        <v>24</v>
      </c>
      <c r="H2" s="114">
        <v>60.692</v>
      </c>
      <c r="I2" s="103"/>
      <c r="J2" s="157">
        <v>2.815510804591722E-2</v>
      </c>
      <c r="K2" s="72" t="s">
        <v>24</v>
      </c>
      <c r="L2" s="114">
        <v>10.541</v>
      </c>
      <c r="M2" s="103"/>
      <c r="N2" s="157">
        <v>9.2751035389231924E-3</v>
      </c>
      <c r="O2" s="72" t="s">
        <v>24</v>
      </c>
      <c r="P2" s="114">
        <v>220.864</v>
      </c>
      <c r="Q2" s="103"/>
      <c r="R2" s="157">
        <v>5.7992496028706399E-3</v>
      </c>
    </row>
    <row r="3" spans="1:22" s="42" customFormat="1" x14ac:dyDescent="0.25">
      <c r="A3" s="165"/>
      <c r="B3" s="59">
        <v>1.504</v>
      </c>
      <c r="C3" s="75" t="s">
        <v>17</v>
      </c>
      <c r="D3" s="114">
        <v>5038.8019999999997</v>
      </c>
      <c r="E3" s="12">
        <v>0.99299073279999983</v>
      </c>
      <c r="F3" s="158"/>
      <c r="G3" s="75" t="s">
        <v>17</v>
      </c>
      <c r="H3" s="114">
        <v>364.25900000000001</v>
      </c>
      <c r="I3" s="12">
        <v>1.0145883733333334</v>
      </c>
      <c r="J3" s="158"/>
      <c r="K3" s="75" t="s">
        <v>17</v>
      </c>
      <c r="L3" s="114">
        <v>472.10500000000002</v>
      </c>
      <c r="M3" s="89">
        <v>0.92558967466666664</v>
      </c>
      <c r="N3" s="158"/>
      <c r="O3" s="75" t="s">
        <v>17</v>
      </c>
      <c r="P3" s="114">
        <v>10080.023999999999</v>
      </c>
      <c r="Q3" s="89">
        <v>0.98854510933333317</v>
      </c>
      <c r="R3" s="158"/>
    </row>
    <row r="4" spans="1:22" ht="15.75" thickBot="1" x14ac:dyDescent="0.3">
      <c r="A4" s="166"/>
      <c r="B4" s="60">
        <v>1.5049999999999999</v>
      </c>
      <c r="C4" s="74" t="s">
        <v>18</v>
      </c>
      <c r="D4" s="114">
        <v>5088.5519999999997</v>
      </c>
      <c r="E4" s="5">
        <v>1.0036341326666667</v>
      </c>
      <c r="F4" s="159"/>
      <c r="G4" s="74" t="s">
        <v>18</v>
      </c>
      <c r="H4" s="114">
        <v>372.928</v>
      </c>
      <c r="I4" s="5">
        <v>1.0442559555555555</v>
      </c>
      <c r="J4" s="159"/>
      <c r="K4" s="74" t="s">
        <v>18</v>
      </c>
      <c r="L4" s="114">
        <v>476.40600000000001</v>
      </c>
      <c r="M4" s="90">
        <v>0.93483576666666668</v>
      </c>
      <c r="N4" s="159"/>
      <c r="O4" s="74" t="s">
        <v>18</v>
      </c>
      <c r="P4" s="114">
        <v>10137.366</v>
      </c>
      <c r="Q4" s="90">
        <v>0.99495570066666672</v>
      </c>
      <c r="R4" s="159"/>
    </row>
    <row r="5" spans="1:22" ht="15" customHeight="1" x14ac:dyDescent="0.25">
      <c r="A5" s="178"/>
      <c r="B5" s="58"/>
      <c r="C5" s="72" t="s">
        <v>24</v>
      </c>
      <c r="D5" s="63"/>
      <c r="E5" s="104"/>
      <c r="F5" s="157"/>
      <c r="G5" s="72" t="s">
        <v>24</v>
      </c>
      <c r="H5" s="63"/>
      <c r="I5" s="104"/>
      <c r="J5" s="157"/>
      <c r="K5" s="72" t="s">
        <v>24</v>
      </c>
      <c r="L5" s="63"/>
      <c r="M5" s="104"/>
      <c r="N5" s="157"/>
      <c r="O5" s="72" t="s">
        <v>24</v>
      </c>
      <c r="P5" s="63"/>
      <c r="Q5" s="104"/>
      <c r="R5" s="157"/>
    </row>
    <row r="6" spans="1:22" s="42" customFormat="1" x14ac:dyDescent="0.25">
      <c r="A6" s="165"/>
      <c r="B6" s="59"/>
      <c r="C6" s="75" t="s">
        <v>17</v>
      </c>
      <c r="D6" s="64"/>
      <c r="E6" s="89"/>
      <c r="F6" s="158"/>
      <c r="G6" s="75" t="s">
        <v>17</v>
      </c>
      <c r="H6" s="64"/>
      <c r="I6" s="89"/>
      <c r="J6" s="158"/>
      <c r="K6" s="75" t="s">
        <v>17</v>
      </c>
      <c r="L6" s="64"/>
      <c r="M6" s="89"/>
      <c r="N6" s="158"/>
      <c r="O6" s="75" t="s">
        <v>17</v>
      </c>
      <c r="P6" s="64"/>
      <c r="Q6" s="89"/>
      <c r="R6" s="158"/>
    </row>
    <row r="7" spans="1:22" ht="15.75" thickBot="1" x14ac:dyDescent="0.3">
      <c r="A7" s="166"/>
      <c r="B7" s="60"/>
      <c r="C7" s="74" t="s">
        <v>18</v>
      </c>
      <c r="D7" s="66"/>
      <c r="E7" s="92"/>
      <c r="F7" s="159"/>
      <c r="G7" s="74" t="s">
        <v>18</v>
      </c>
      <c r="H7" s="66"/>
      <c r="I7" s="92"/>
      <c r="J7" s="159"/>
      <c r="K7" s="74" t="s">
        <v>18</v>
      </c>
      <c r="L7" s="66"/>
      <c r="M7" s="92"/>
      <c r="N7" s="159"/>
      <c r="O7" s="74" t="s">
        <v>18</v>
      </c>
      <c r="P7" s="66"/>
      <c r="Q7" s="92"/>
      <c r="R7" s="159"/>
    </row>
    <row r="8" spans="1:22" ht="15" customHeight="1" x14ac:dyDescent="0.25">
      <c r="A8" s="178"/>
      <c r="B8" s="58"/>
      <c r="C8" s="72" t="s">
        <v>24</v>
      </c>
      <c r="D8" s="114"/>
      <c r="E8" s="103"/>
      <c r="F8" s="157"/>
      <c r="G8" s="72" t="s">
        <v>24</v>
      </c>
      <c r="H8" s="114"/>
      <c r="I8" s="104"/>
      <c r="J8" s="157"/>
      <c r="K8" s="72" t="s">
        <v>24</v>
      </c>
      <c r="L8" s="114"/>
      <c r="M8" s="104"/>
      <c r="N8" s="157"/>
      <c r="O8" s="72" t="s">
        <v>24</v>
      </c>
      <c r="P8" s="114"/>
      <c r="Q8" s="104"/>
      <c r="R8" s="157"/>
    </row>
    <row r="9" spans="1:22" x14ac:dyDescent="0.25">
      <c r="A9" s="165"/>
      <c r="B9" s="59"/>
      <c r="C9" s="75" t="s">
        <v>17</v>
      </c>
      <c r="D9" s="114"/>
      <c r="E9" s="12"/>
      <c r="F9" s="158"/>
      <c r="G9" s="75" t="s">
        <v>17</v>
      </c>
      <c r="H9" s="114"/>
      <c r="I9" s="89"/>
      <c r="J9" s="158"/>
      <c r="K9" s="75" t="s">
        <v>17</v>
      </c>
      <c r="L9" s="114"/>
      <c r="M9" s="89"/>
      <c r="N9" s="158"/>
      <c r="O9" s="75" t="s">
        <v>17</v>
      </c>
      <c r="P9" s="114"/>
      <c r="Q9" s="89"/>
      <c r="R9" s="158"/>
      <c r="U9" s="47"/>
    </row>
    <row r="10" spans="1:22" ht="18.75" customHeight="1" thickBot="1" x14ac:dyDescent="0.3">
      <c r="A10" s="166"/>
      <c r="B10" s="59"/>
      <c r="C10" s="138" t="s">
        <v>18</v>
      </c>
      <c r="D10" s="114"/>
      <c r="E10" s="5"/>
      <c r="F10" s="159"/>
      <c r="G10" s="138" t="s">
        <v>18</v>
      </c>
      <c r="H10" s="114"/>
      <c r="I10" s="91"/>
      <c r="J10" s="159"/>
      <c r="K10" s="138" t="s">
        <v>18</v>
      </c>
      <c r="L10" s="114"/>
      <c r="M10" s="91"/>
      <c r="N10" s="159"/>
      <c r="O10" s="138" t="s">
        <v>18</v>
      </c>
      <c r="P10" s="114"/>
      <c r="Q10" s="91"/>
      <c r="R10" s="159"/>
      <c r="U10" s="47"/>
    </row>
    <row r="11" spans="1:22" ht="15" customHeight="1" x14ac:dyDescent="0.25">
      <c r="A11" s="178"/>
      <c r="B11" s="58"/>
      <c r="C11" s="72" t="s">
        <v>24</v>
      </c>
      <c r="D11" s="63"/>
      <c r="E11" s="104"/>
      <c r="F11" s="157"/>
      <c r="G11" s="72" t="s">
        <v>24</v>
      </c>
      <c r="H11" s="63"/>
      <c r="I11" s="104"/>
      <c r="J11" s="157"/>
      <c r="K11" s="72" t="s">
        <v>24</v>
      </c>
      <c r="L11" s="63"/>
      <c r="M11" s="104"/>
      <c r="N11" s="157"/>
      <c r="O11" s="72" t="s">
        <v>24</v>
      </c>
      <c r="P11" s="63"/>
      <c r="Q11" s="104"/>
      <c r="R11" s="157"/>
      <c r="U11" s="47"/>
    </row>
    <row r="12" spans="1:22" x14ac:dyDescent="0.25">
      <c r="A12" s="165"/>
      <c r="B12" s="59"/>
      <c r="C12" s="75" t="s">
        <v>17</v>
      </c>
      <c r="D12" s="64"/>
      <c r="E12" s="89"/>
      <c r="F12" s="158"/>
      <c r="G12" s="75" t="s">
        <v>17</v>
      </c>
      <c r="H12" s="64"/>
      <c r="I12" s="89"/>
      <c r="J12" s="158"/>
      <c r="K12" s="75" t="s">
        <v>17</v>
      </c>
      <c r="L12" s="64"/>
      <c r="M12" s="89"/>
      <c r="N12" s="158"/>
      <c r="O12" s="75" t="s">
        <v>17</v>
      </c>
      <c r="P12" s="64"/>
      <c r="Q12" s="89"/>
      <c r="R12" s="158"/>
      <c r="U12" s="47"/>
    </row>
    <row r="13" spans="1:22" ht="15.75" thickBot="1" x14ac:dyDescent="0.3">
      <c r="A13" s="165"/>
      <c r="B13" s="60"/>
      <c r="C13" s="138" t="s">
        <v>18</v>
      </c>
      <c r="D13" s="66"/>
      <c r="E13" s="92"/>
      <c r="F13" s="159"/>
      <c r="G13" s="138" t="s">
        <v>18</v>
      </c>
      <c r="H13" s="66"/>
      <c r="I13" s="92"/>
      <c r="J13" s="159"/>
      <c r="K13" s="138" t="s">
        <v>18</v>
      </c>
      <c r="L13" s="66"/>
      <c r="M13" s="92"/>
      <c r="N13" s="159"/>
      <c r="O13" s="138" t="s">
        <v>18</v>
      </c>
      <c r="P13" s="66"/>
      <c r="Q13" s="92"/>
      <c r="R13" s="159"/>
      <c r="U13" s="47"/>
    </row>
    <row r="14" spans="1:22" ht="15" customHeight="1" x14ac:dyDescent="0.25">
      <c r="A14" s="178"/>
      <c r="B14" s="86"/>
      <c r="C14" s="72" t="s">
        <v>24</v>
      </c>
      <c r="D14" s="114"/>
      <c r="E14" s="104"/>
      <c r="F14" s="157"/>
      <c r="G14" s="72" t="s">
        <v>24</v>
      </c>
      <c r="H14" s="114"/>
      <c r="I14" s="104"/>
      <c r="J14" s="185"/>
      <c r="K14" s="72" t="s">
        <v>24</v>
      </c>
      <c r="L14" s="114"/>
      <c r="M14" s="103"/>
      <c r="N14" s="185"/>
      <c r="O14" s="72" t="s">
        <v>24</v>
      </c>
      <c r="P14" s="114"/>
      <c r="Q14" s="104"/>
      <c r="R14" s="185"/>
      <c r="U14" s="47"/>
      <c r="V14" s="47"/>
    </row>
    <row r="15" spans="1:22" x14ac:dyDescent="0.25">
      <c r="A15" s="165"/>
      <c r="B15" s="59"/>
      <c r="C15" s="75" t="s">
        <v>17</v>
      </c>
      <c r="D15" s="115"/>
      <c r="E15" s="12"/>
      <c r="F15" s="158"/>
      <c r="G15" s="75" t="s">
        <v>17</v>
      </c>
      <c r="H15" s="115"/>
      <c r="I15" s="89"/>
      <c r="J15" s="186"/>
      <c r="K15" s="75" t="s">
        <v>17</v>
      </c>
      <c r="L15" s="115"/>
      <c r="M15" s="89"/>
      <c r="N15" s="186"/>
      <c r="O15" s="75" t="s">
        <v>17</v>
      </c>
      <c r="P15" s="115"/>
      <c r="Q15" s="89"/>
      <c r="R15" s="186"/>
      <c r="U15" s="47"/>
      <c r="V15" s="47"/>
    </row>
    <row r="16" spans="1:22" ht="15.75" thickBot="1" x14ac:dyDescent="0.3">
      <c r="A16" s="166"/>
      <c r="B16" s="60"/>
      <c r="C16" s="74" t="s">
        <v>18</v>
      </c>
      <c r="D16" s="114"/>
      <c r="E16" s="5"/>
      <c r="F16" s="159"/>
      <c r="G16" s="74" t="s">
        <v>18</v>
      </c>
      <c r="H16" s="114"/>
      <c r="I16" s="92"/>
      <c r="J16" s="191"/>
      <c r="K16" s="74" t="s">
        <v>18</v>
      </c>
      <c r="L16" s="114"/>
      <c r="M16" s="113"/>
      <c r="N16" s="191"/>
      <c r="O16" s="74" t="s">
        <v>18</v>
      </c>
      <c r="P16" s="114"/>
      <c r="Q16" s="92"/>
      <c r="R16" s="191"/>
      <c r="U16" s="47"/>
      <c r="V16" s="47"/>
    </row>
    <row r="17" spans="1:18" ht="15" customHeight="1" x14ac:dyDescent="0.25">
      <c r="A17" s="188"/>
      <c r="B17" s="86"/>
      <c r="C17" s="72" t="s">
        <v>24</v>
      </c>
      <c r="D17" s="85"/>
      <c r="E17" s="104"/>
      <c r="F17" s="185"/>
      <c r="G17" s="72" t="s">
        <v>24</v>
      </c>
      <c r="H17" s="85"/>
      <c r="I17" s="104"/>
      <c r="J17" s="185"/>
      <c r="K17" s="72" t="s">
        <v>24</v>
      </c>
      <c r="L17" s="85"/>
      <c r="M17" s="104"/>
      <c r="N17" s="185"/>
      <c r="O17" s="72" t="s">
        <v>24</v>
      </c>
      <c r="P17" s="85"/>
      <c r="Q17" s="104"/>
      <c r="R17" s="185"/>
    </row>
    <row r="18" spans="1:18" x14ac:dyDescent="0.25">
      <c r="A18" s="189"/>
      <c r="B18" s="87"/>
      <c r="C18" s="75" t="s">
        <v>17</v>
      </c>
      <c r="D18" s="64"/>
      <c r="E18" s="89"/>
      <c r="F18" s="186"/>
      <c r="G18" s="75" t="s">
        <v>17</v>
      </c>
      <c r="H18" s="64"/>
      <c r="I18" s="89"/>
      <c r="J18" s="186"/>
      <c r="K18" s="75" t="s">
        <v>17</v>
      </c>
      <c r="L18" s="64"/>
      <c r="M18" s="89"/>
      <c r="N18" s="186"/>
      <c r="O18" s="75" t="s">
        <v>17</v>
      </c>
      <c r="P18" s="64"/>
      <c r="Q18" s="89"/>
      <c r="R18" s="186"/>
    </row>
    <row r="19" spans="1:18" ht="20.25" customHeight="1" thickBot="1" x14ac:dyDescent="0.3">
      <c r="A19" s="190"/>
      <c r="B19" s="88"/>
      <c r="C19" s="138" t="s">
        <v>18</v>
      </c>
      <c r="D19" s="66"/>
      <c r="E19" s="91"/>
      <c r="F19" s="187"/>
      <c r="G19" s="138" t="s">
        <v>18</v>
      </c>
      <c r="H19" s="66"/>
      <c r="I19" s="91"/>
      <c r="J19" s="187"/>
      <c r="K19" s="138" t="s">
        <v>18</v>
      </c>
      <c r="L19" s="66"/>
      <c r="M19" s="91"/>
      <c r="N19" s="187"/>
      <c r="O19" s="138" t="s">
        <v>18</v>
      </c>
      <c r="P19" s="66"/>
      <c r="Q19" s="91"/>
      <c r="R19" s="187"/>
    </row>
    <row r="20" spans="1:18" x14ac:dyDescent="0.25">
      <c r="A20" s="165"/>
      <c r="B20" s="61"/>
      <c r="C20" s="72" t="s">
        <v>24</v>
      </c>
      <c r="D20" s="65"/>
      <c r="E20" s="105"/>
      <c r="F20" s="158"/>
      <c r="G20" s="72" t="s">
        <v>24</v>
      </c>
      <c r="H20" s="65"/>
      <c r="I20" s="105"/>
      <c r="J20" s="158"/>
      <c r="K20" s="72" t="s">
        <v>24</v>
      </c>
      <c r="L20" s="65"/>
      <c r="M20" s="105"/>
      <c r="N20" s="158"/>
      <c r="O20" s="72" t="s">
        <v>24</v>
      </c>
      <c r="P20" s="65"/>
      <c r="Q20" s="105"/>
      <c r="R20" s="158"/>
    </row>
    <row r="21" spans="1:18" x14ac:dyDescent="0.25">
      <c r="A21" s="165"/>
      <c r="B21" s="59"/>
      <c r="C21" s="75" t="s">
        <v>17</v>
      </c>
      <c r="D21" s="64"/>
      <c r="E21" s="89"/>
      <c r="F21" s="158"/>
      <c r="G21" s="75" t="s">
        <v>17</v>
      </c>
      <c r="H21" s="64"/>
      <c r="I21" s="89"/>
      <c r="J21" s="158"/>
      <c r="K21" s="75" t="s">
        <v>17</v>
      </c>
      <c r="L21" s="64"/>
      <c r="M21" s="89"/>
      <c r="N21" s="158"/>
      <c r="O21" s="75" t="s">
        <v>17</v>
      </c>
      <c r="P21" s="64"/>
      <c r="Q21" s="89"/>
      <c r="R21" s="158"/>
    </row>
    <row r="22" spans="1:18" ht="15.75" thickBot="1" x14ac:dyDescent="0.3">
      <c r="A22" s="165"/>
      <c r="B22" s="141"/>
      <c r="C22" s="138" t="s">
        <v>18</v>
      </c>
      <c r="D22" s="142"/>
      <c r="E22" s="92"/>
      <c r="F22" s="158"/>
      <c r="G22" s="138" t="s">
        <v>18</v>
      </c>
      <c r="H22" s="142"/>
      <c r="I22" s="92"/>
      <c r="J22" s="158"/>
      <c r="K22" s="138" t="s">
        <v>18</v>
      </c>
      <c r="L22" s="142"/>
      <c r="M22" s="92"/>
      <c r="N22" s="158"/>
      <c r="O22" s="138" t="s">
        <v>18</v>
      </c>
      <c r="P22" s="142"/>
      <c r="Q22" s="92"/>
      <c r="R22" s="158"/>
    </row>
    <row r="23" spans="1:18" x14ac:dyDescent="0.25">
      <c r="A23" s="178"/>
      <c r="B23" s="58"/>
      <c r="C23" s="72" t="s">
        <v>24</v>
      </c>
      <c r="D23" s="85"/>
      <c r="E23" s="104"/>
      <c r="F23" s="157"/>
      <c r="G23" s="72" t="s">
        <v>24</v>
      </c>
      <c r="H23" s="85"/>
      <c r="I23" s="104"/>
      <c r="J23" s="157"/>
      <c r="K23" s="72" t="s">
        <v>24</v>
      </c>
      <c r="L23" s="85"/>
      <c r="M23" s="104"/>
      <c r="N23" s="157"/>
      <c r="O23" s="72" t="s">
        <v>24</v>
      </c>
      <c r="P23" s="85"/>
      <c r="Q23" s="104"/>
      <c r="R23" s="157"/>
    </row>
    <row r="24" spans="1:18" x14ac:dyDescent="0.25">
      <c r="A24" s="165"/>
      <c r="B24" s="59"/>
      <c r="C24" s="75" t="s">
        <v>17</v>
      </c>
      <c r="D24" s="64"/>
      <c r="E24" s="89"/>
      <c r="F24" s="158"/>
      <c r="G24" s="75" t="s">
        <v>17</v>
      </c>
      <c r="H24" s="64"/>
      <c r="I24" s="89"/>
      <c r="J24" s="158"/>
      <c r="K24" s="75" t="s">
        <v>17</v>
      </c>
      <c r="L24" s="64"/>
      <c r="M24" s="89"/>
      <c r="N24" s="158"/>
      <c r="O24" s="75" t="s">
        <v>17</v>
      </c>
      <c r="P24" s="64"/>
      <c r="Q24" s="89"/>
      <c r="R24" s="158"/>
    </row>
    <row r="25" spans="1:18" ht="15.75" thickBot="1" x14ac:dyDescent="0.3">
      <c r="A25" s="166"/>
      <c r="B25" s="59"/>
      <c r="C25" s="138" t="s">
        <v>18</v>
      </c>
      <c r="D25" s="139"/>
      <c r="E25" s="92"/>
      <c r="F25" s="158"/>
      <c r="G25" s="138" t="s">
        <v>18</v>
      </c>
      <c r="H25" s="139"/>
      <c r="I25" s="92"/>
      <c r="J25" s="158"/>
      <c r="K25" s="138" t="s">
        <v>18</v>
      </c>
      <c r="L25" s="139"/>
      <c r="M25" s="92"/>
      <c r="N25" s="158"/>
      <c r="O25" s="138" t="s">
        <v>18</v>
      </c>
      <c r="P25" s="139"/>
      <c r="Q25" s="92"/>
      <c r="R25" s="158"/>
    </row>
    <row r="26" spans="1:18" x14ac:dyDescent="0.25">
      <c r="A26" s="178"/>
      <c r="B26" s="86"/>
      <c r="C26" s="72" t="s">
        <v>24</v>
      </c>
      <c r="D26" s="144"/>
      <c r="E26" s="104"/>
      <c r="F26" s="179"/>
      <c r="G26" s="72" t="s">
        <v>24</v>
      </c>
      <c r="H26" s="145"/>
      <c r="I26" s="106"/>
      <c r="J26" s="182"/>
      <c r="K26" s="72" t="s">
        <v>24</v>
      </c>
      <c r="L26" s="144"/>
      <c r="M26" s="98"/>
      <c r="N26" s="185"/>
      <c r="O26" s="72" t="s">
        <v>24</v>
      </c>
      <c r="P26" s="144"/>
      <c r="Q26" s="98"/>
      <c r="R26" s="185"/>
    </row>
    <row r="27" spans="1:18" x14ac:dyDescent="0.25">
      <c r="A27" s="165"/>
      <c r="B27" s="87"/>
      <c r="C27" s="75" t="s">
        <v>17</v>
      </c>
      <c r="D27" s="140"/>
      <c r="E27" s="12"/>
      <c r="F27" s="180"/>
      <c r="G27" s="75" t="s">
        <v>17</v>
      </c>
      <c r="H27" s="146"/>
      <c r="I27" s="107"/>
      <c r="J27" s="183"/>
      <c r="K27" s="75" t="s">
        <v>17</v>
      </c>
      <c r="L27" s="140"/>
      <c r="M27" s="99"/>
      <c r="N27" s="186"/>
      <c r="O27" s="75" t="s">
        <v>17</v>
      </c>
      <c r="P27" s="140"/>
      <c r="Q27" s="99"/>
      <c r="R27" s="186"/>
    </row>
    <row r="28" spans="1:18" ht="15.75" thickBot="1" x14ac:dyDescent="0.3">
      <c r="A28" s="166"/>
      <c r="B28" s="88"/>
      <c r="C28" s="138" t="s">
        <v>18</v>
      </c>
      <c r="D28" s="143"/>
      <c r="E28" s="93"/>
      <c r="F28" s="181"/>
      <c r="G28" s="138" t="s">
        <v>18</v>
      </c>
      <c r="H28" s="147"/>
      <c r="I28" s="108"/>
      <c r="J28" s="184"/>
      <c r="K28" s="138" t="s">
        <v>18</v>
      </c>
      <c r="L28" s="143"/>
      <c r="M28" s="100"/>
      <c r="N28" s="187"/>
      <c r="O28" s="138" t="s">
        <v>18</v>
      </c>
      <c r="P28" s="143"/>
      <c r="Q28" s="100"/>
      <c r="R28" s="187"/>
    </row>
    <row r="29" spans="1:18" x14ac:dyDescent="0.25">
      <c r="A29" s="165"/>
      <c r="B29" s="61"/>
      <c r="C29" s="72" t="s">
        <v>24</v>
      </c>
      <c r="D29" s="65"/>
      <c r="E29" s="105"/>
      <c r="F29" s="158"/>
      <c r="G29" s="72" t="s">
        <v>24</v>
      </c>
      <c r="H29" s="47"/>
      <c r="I29" s="109"/>
      <c r="J29" s="158"/>
      <c r="K29" s="72" t="s">
        <v>24</v>
      </c>
      <c r="L29" s="65"/>
      <c r="M29" s="101"/>
      <c r="N29" s="158"/>
      <c r="O29" s="72" t="s">
        <v>24</v>
      </c>
      <c r="P29" s="65"/>
      <c r="Q29" s="101"/>
      <c r="R29" s="158"/>
    </row>
    <row r="30" spans="1:18" x14ac:dyDescent="0.25">
      <c r="A30" s="165"/>
      <c r="B30" s="59"/>
      <c r="C30" s="75" t="s">
        <v>17</v>
      </c>
      <c r="D30" s="64"/>
      <c r="E30" s="89"/>
      <c r="F30" s="158"/>
      <c r="G30" s="75" t="s">
        <v>17</v>
      </c>
      <c r="H30" s="64"/>
      <c r="I30" s="107"/>
      <c r="J30" s="158"/>
      <c r="K30" s="75" t="s">
        <v>17</v>
      </c>
      <c r="L30" s="64"/>
      <c r="M30" s="99"/>
      <c r="N30" s="158"/>
      <c r="O30" s="75" t="s">
        <v>17</v>
      </c>
      <c r="P30" s="64"/>
      <c r="Q30" s="99"/>
      <c r="R30" s="158"/>
    </row>
    <row r="31" spans="1:18" ht="15.75" thickBot="1" x14ac:dyDescent="0.3">
      <c r="A31" s="166"/>
      <c r="B31" s="60"/>
      <c r="C31" s="138" t="s">
        <v>18</v>
      </c>
      <c r="D31" s="67"/>
      <c r="E31" s="91"/>
      <c r="F31" s="159"/>
      <c r="G31" s="138" t="s">
        <v>18</v>
      </c>
      <c r="H31" s="67"/>
      <c r="I31" s="108"/>
      <c r="J31" s="159"/>
      <c r="K31" s="138" t="s">
        <v>18</v>
      </c>
      <c r="L31" s="67"/>
      <c r="M31" s="100"/>
      <c r="N31" s="159"/>
      <c r="O31" s="138" t="s">
        <v>18</v>
      </c>
      <c r="P31" s="67"/>
      <c r="Q31" s="100"/>
      <c r="R31" s="159"/>
    </row>
  </sheetData>
  <mergeCells count="54">
    <mergeCell ref="C1:F1"/>
    <mergeCell ref="G1:J1"/>
    <mergeCell ref="K1:N1"/>
    <mergeCell ref="O1:R1"/>
    <mergeCell ref="A2:A4"/>
    <mergeCell ref="F2:F4"/>
    <mergeCell ref="J2:J4"/>
    <mergeCell ref="N2:N4"/>
    <mergeCell ref="R2:R4"/>
    <mergeCell ref="A8:A10"/>
    <mergeCell ref="F8:F10"/>
    <mergeCell ref="J8:J10"/>
    <mergeCell ref="N8:N10"/>
    <mergeCell ref="R8:R10"/>
    <mergeCell ref="A5:A7"/>
    <mergeCell ref="F5:F7"/>
    <mergeCell ref="J5:J7"/>
    <mergeCell ref="N5:N7"/>
    <mergeCell ref="R5:R7"/>
    <mergeCell ref="A14:A16"/>
    <mergeCell ref="F14:F16"/>
    <mergeCell ref="J14:J16"/>
    <mergeCell ref="N14:N16"/>
    <mergeCell ref="R14:R16"/>
    <mergeCell ref="A11:A13"/>
    <mergeCell ref="F11:F13"/>
    <mergeCell ref="J11:J13"/>
    <mergeCell ref="N11:N13"/>
    <mergeCell ref="R11:R13"/>
    <mergeCell ref="A20:A22"/>
    <mergeCell ref="F20:F22"/>
    <mergeCell ref="J20:J22"/>
    <mergeCell ref="N20:N22"/>
    <mergeCell ref="R20:R22"/>
    <mergeCell ref="A17:A19"/>
    <mergeCell ref="F17:F19"/>
    <mergeCell ref="J17:J19"/>
    <mergeCell ref="N17:N19"/>
    <mergeCell ref="R17:R19"/>
    <mergeCell ref="A26:A28"/>
    <mergeCell ref="F26:F28"/>
    <mergeCell ref="J26:J28"/>
    <mergeCell ref="N26:N28"/>
    <mergeCell ref="R26:R28"/>
    <mergeCell ref="A23:A25"/>
    <mergeCell ref="F23:F25"/>
    <mergeCell ref="J23:J25"/>
    <mergeCell ref="N23:N25"/>
    <mergeCell ref="R23:R25"/>
    <mergeCell ref="A29:A31"/>
    <mergeCell ref="F29:F31"/>
    <mergeCell ref="J29:J31"/>
    <mergeCell ref="N29:N31"/>
    <mergeCell ref="R29:R31"/>
  </mergeCells>
  <pageMargins left="0.36458333333333331" right="0.4" top="0.75" bottom="0.75" header="0.3" footer="0.3"/>
  <pageSetup paperSize="9" orientation="landscape" r:id="rId1"/>
  <headerFooter>
    <oddHeader xml:space="preserve">&amp;C170924 (8900)
IQBAL ,NORDIYANA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FA9D-F5C5-4734-836C-5D92620A2AC6}">
  <dimension ref="A2:E22"/>
  <sheetViews>
    <sheetView workbookViewId="0">
      <selection activeCell="E11" sqref="E11"/>
    </sheetView>
  </sheetViews>
  <sheetFormatPr defaultRowHeight="15" x14ac:dyDescent="0.25"/>
  <cols>
    <col min="1" max="1" width="12.42578125" style="148" customWidth="1"/>
    <col min="2" max="5" width="9.140625" style="151"/>
  </cols>
  <sheetData>
    <row r="2" spans="1:5" ht="30" x14ac:dyDescent="0.25">
      <c r="A2" s="150" t="s">
        <v>41</v>
      </c>
      <c r="B2" s="96" t="s">
        <v>32</v>
      </c>
      <c r="C2" s="96" t="s">
        <v>29</v>
      </c>
      <c r="D2" s="96" t="s">
        <v>30</v>
      </c>
      <c r="E2" s="96" t="s">
        <v>31</v>
      </c>
    </row>
    <row r="3" spans="1:5" x14ac:dyDescent="0.25">
      <c r="A3" s="149" t="s">
        <v>33</v>
      </c>
      <c r="B3" s="150">
        <v>1</v>
      </c>
      <c r="C3" s="150">
        <v>15.484</v>
      </c>
      <c r="D3" s="150">
        <v>115.634</v>
      </c>
      <c r="E3" s="150">
        <f>D3-C3</f>
        <v>100.15</v>
      </c>
    </row>
    <row r="4" spans="1:5" x14ac:dyDescent="0.25">
      <c r="A4" s="149" t="s">
        <v>34</v>
      </c>
      <c r="B4" s="150">
        <v>1</v>
      </c>
      <c r="C4" s="150">
        <v>12.993</v>
      </c>
      <c r="D4" s="150">
        <v>113.036</v>
      </c>
      <c r="E4" s="150">
        <f t="shared" ref="E4:E15" si="0">D4-C4</f>
        <v>100.04300000000001</v>
      </c>
    </row>
    <row r="5" spans="1:5" x14ac:dyDescent="0.25">
      <c r="A5" s="149" t="s">
        <v>35</v>
      </c>
      <c r="B5" s="150">
        <v>1.506</v>
      </c>
      <c r="C5" s="150">
        <v>15.189</v>
      </c>
      <c r="D5" s="150">
        <v>115.24299999999999</v>
      </c>
      <c r="E5" s="150">
        <f t="shared" si="0"/>
        <v>100.054</v>
      </c>
    </row>
    <row r="6" spans="1:5" x14ac:dyDescent="0.25">
      <c r="A6" s="149" t="s">
        <v>36</v>
      </c>
      <c r="B6" s="150">
        <v>1.502</v>
      </c>
      <c r="C6" s="150">
        <v>15.529</v>
      </c>
      <c r="D6" s="150">
        <v>115.533</v>
      </c>
      <c r="E6" s="150">
        <f t="shared" si="0"/>
        <v>100.004</v>
      </c>
    </row>
    <row r="7" spans="1:5" x14ac:dyDescent="0.25">
      <c r="A7" s="149" t="s">
        <v>37</v>
      </c>
      <c r="B7" s="150">
        <v>1.5</v>
      </c>
      <c r="C7" s="150">
        <v>15.487</v>
      </c>
      <c r="D7" s="150">
        <v>115.572</v>
      </c>
      <c r="E7" s="150">
        <f t="shared" si="0"/>
        <v>100.08500000000001</v>
      </c>
    </row>
    <row r="8" spans="1:5" x14ac:dyDescent="0.25">
      <c r="A8" s="149">
        <v>2024010231</v>
      </c>
      <c r="B8" s="150">
        <v>1.5069999999999999</v>
      </c>
      <c r="C8" s="150">
        <v>15.204000000000001</v>
      </c>
      <c r="D8" s="150">
        <v>115.328</v>
      </c>
      <c r="E8" s="150">
        <f t="shared" si="0"/>
        <v>100.124</v>
      </c>
    </row>
    <row r="9" spans="1:5" x14ac:dyDescent="0.25">
      <c r="A9" s="149" t="s">
        <v>38</v>
      </c>
      <c r="B9" s="150">
        <v>1.5149999999999999</v>
      </c>
      <c r="C9" s="150">
        <v>12.887</v>
      </c>
      <c r="D9" s="150">
        <v>112.878</v>
      </c>
      <c r="E9" s="150">
        <f t="shared" si="0"/>
        <v>99.991</v>
      </c>
    </row>
    <row r="10" spans="1:5" x14ac:dyDescent="0.25">
      <c r="A10" s="149" t="s">
        <v>39</v>
      </c>
      <c r="B10" s="150">
        <v>1.5229999999999999</v>
      </c>
      <c r="C10" s="150">
        <v>12.561</v>
      </c>
      <c r="D10" s="150">
        <v>112.937</v>
      </c>
      <c r="E10" s="150">
        <f t="shared" si="0"/>
        <v>100.376</v>
      </c>
    </row>
    <row r="11" spans="1:5" x14ac:dyDescent="0.25">
      <c r="A11" s="149" t="s">
        <v>40</v>
      </c>
      <c r="B11" s="150">
        <v>1.5209999999999999</v>
      </c>
      <c r="C11" s="150">
        <v>15.372</v>
      </c>
      <c r="D11" s="150">
        <v>115.373</v>
      </c>
      <c r="E11" s="150">
        <f t="shared" si="0"/>
        <v>100.001</v>
      </c>
    </row>
    <row r="12" spans="1:5" x14ac:dyDescent="0.25">
      <c r="A12" s="149">
        <v>2024010145</v>
      </c>
      <c r="B12" s="150">
        <v>1.528</v>
      </c>
      <c r="C12" s="150">
        <v>15.454000000000001</v>
      </c>
      <c r="D12" s="150">
        <v>115.459</v>
      </c>
      <c r="E12" s="150">
        <f t="shared" si="0"/>
        <v>100.005</v>
      </c>
    </row>
    <row r="13" spans="1:5" x14ac:dyDescent="0.25">
      <c r="A13" s="149">
        <v>2024010150</v>
      </c>
      <c r="B13" s="150">
        <v>1.5089999999999999</v>
      </c>
      <c r="C13" s="150">
        <v>15.489000000000001</v>
      </c>
      <c r="D13" s="150">
        <v>115.78400000000001</v>
      </c>
      <c r="E13" s="150">
        <f t="shared" si="0"/>
        <v>100.295</v>
      </c>
    </row>
    <row r="14" spans="1:5" x14ac:dyDescent="0.25">
      <c r="A14" s="149">
        <v>2024010151</v>
      </c>
      <c r="B14" s="150">
        <v>1.5249999999999999</v>
      </c>
      <c r="C14" s="150">
        <v>12.968</v>
      </c>
      <c r="D14" s="150">
        <v>112.992</v>
      </c>
      <c r="E14" s="150">
        <f t="shared" si="0"/>
        <v>100.024</v>
      </c>
    </row>
    <row r="15" spans="1:5" x14ac:dyDescent="0.25">
      <c r="A15" s="149">
        <v>2024010232</v>
      </c>
      <c r="B15" s="150">
        <v>1.5149999999999999</v>
      </c>
      <c r="C15" s="150">
        <v>15.791</v>
      </c>
      <c r="D15" s="150">
        <v>115.795</v>
      </c>
      <c r="E15" s="150">
        <f t="shared" si="0"/>
        <v>100.004</v>
      </c>
    </row>
    <row r="16" spans="1:5" x14ac:dyDescent="0.25">
      <c r="A16" s="149"/>
      <c r="B16" s="150"/>
      <c r="C16" s="150"/>
      <c r="D16" s="150"/>
      <c r="E16" s="150"/>
    </row>
    <row r="17" spans="1:5" x14ac:dyDescent="0.25">
      <c r="A17" s="149"/>
      <c r="B17" s="150"/>
      <c r="C17" s="150"/>
      <c r="D17" s="150"/>
      <c r="E17" s="150"/>
    </row>
    <row r="18" spans="1:5" x14ac:dyDescent="0.25">
      <c r="A18" s="149"/>
      <c r="B18" s="150"/>
      <c r="C18" s="150"/>
      <c r="D18" s="150"/>
      <c r="E18" s="150"/>
    </row>
    <row r="19" spans="1:5" x14ac:dyDescent="0.25">
      <c r="A19" s="149"/>
      <c r="B19" s="150"/>
      <c r="C19" s="150"/>
      <c r="D19" s="150"/>
      <c r="E19" s="150"/>
    </row>
    <row r="20" spans="1:5" x14ac:dyDescent="0.25">
      <c r="A20" s="149"/>
      <c r="B20" s="150"/>
      <c r="C20" s="150"/>
      <c r="D20" s="150"/>
      <c r="E20" s="150"/>
    </row>
    <row r="21" spans="1:5" x14ac:dyDescent="0.25">
      <c r="A21" s="149"/>
      <c r="B21" s="150"/>
      <c r="C21" s="150"/>
      <c r="D21" s="150"/>
      <c r="E21" s="150"/>
    </row>
    <row r="22" spans="1:5" x14ac:dyDescent="0.25">
      <c r="A22" s="149"/>
      <c r="B22" s="150"/>
      <c r="C22" s="150"/>
      <c r="D22" s="150"/>
      <c r="E22" s="1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TITAN</vt:lpstr>
      <vt:lpstr>GERHADT</vt:lpstr>
      <vt:lpstr>Sheet3</vt:lpstr>
      <vt:lpstr>Sheet3 (2)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uatk hmt</cp:lastModifiedBy>
  <cp:lastPrinted>2024-09-17T06:41:08Z</cp:lastPrinted>
  <dcterms:created xsi:type="dcterms:W3CDTF">2014-10-07T06:49:23Z</dcterms:created>
  <dcterms:modified xsi:type="dcterms:W3CDTF">2024-10-16T02:27:56Z</dcterms:modified>
</cp:coreProperties>
</file>