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unasama\Desktop\"/>
    </mc:Choice>
  </mc:AlternateContent>
  <xr:revisionPtr revIDLastSave="0" documentId="13_ncr:1_{08D578E9-A374-400A-A977-400F942E3B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71" i="1" l="1"/>
  <c r="C48" i="1"/>
  <c r="C71" i="2"/>
  <c r="C48" i="2"/>
  <c r="C24" i="2"/>
  <c r="C10" i="1"/>
  <c r="E70" i="1" s="1"/>
  <c r="D23" i="4"/>
  <c r="C10" i="2"/>
  <c r="C76" i="2" s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<sst xmlns="http://schemas.openxmlformats.org/spreadsheetml/2006/main" count="227" uniqueCount="81">
  <si>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</si>
  <si>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</si>
  <si>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</si>
  <si>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</si>
  <si>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</si>
  <si>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</si>
  <si>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</si>
  <si>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</si>
  <si>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</si>
  <si>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</si>
  <si>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</si>
  <si>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</si>
  <si>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</si>
  <si>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</si>
  <si>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</si>
  <si>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</si>
  <si>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</si>
  <si>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</si>
  <si>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</si>
  <si>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</si>
  <si>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</si>
  <si>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</si>
  <si>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</si>
  <si>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</si>
  <si>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</si>
  <si>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</si>
  <si>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</si>
  <si>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</si>
  <si>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</si>
  <si>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</si>
  <si>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</si>
  <si>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</si>
  <si>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</si>
  <si>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</si>
  <si>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</si>
  <si>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</si>
  <si>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</si>
  <si>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</si>
  <si>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</si>
  <si>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</si>
  <si>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</si>
  <si>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</si>
  <si>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</si>
  <si>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</si>
  <si>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</si>
  <si>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</si>
  <si>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</si>
  <si>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</si>
  <si>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</si>
  <si>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</si>
  <si>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</si>
  <si>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</si>
  <si>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</si>
  <si>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</si>
  <si>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</si>
  <si>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</si>
  <si>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</si>
  <si>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</si>
  <si>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</si>
  <si>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</si>
  <si>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</si>
  <si>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</si>
  <si>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</si>
  <si>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</si>
  <si>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</si>
  <si>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</si>
  <si>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</si>
  <si>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</si>
  <si>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</si>
  <si>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</si>
  <si>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</si>
  <si>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</si>
  <si>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</si>
  <si>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</si>
  <si>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</si>
  <si>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</si>
  <si>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</si>
  <si>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FINPIPETTE</t>
  </si>
  <si>
    <t xml:space="preserve"> METLER TOLEDO XP 205 DR (006-004852)</t>
  </si>
  <si>
    <t>THERMO FISHER LOLLIPOP (150736002)</t>
  </si>
  <si>
    <t>NZ47544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</si>
</sst>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left" wrapText="1"/>
    </xf>
    <xf numFmtId="0" fontId="3" fillId="0" borderId="9" xfId="0" applyFont="1" applyBorder="1"/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15" xfId="0" applyFont="1" applyBorder="1"/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5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45" workbookViewId="0">
      <selection activeCell="C71" sqref="C71:D71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4" t="s">
        <v>1</v>
      </c>
      <c r="D1" s="52"/>
      <c r="E1" s="75" t="s">
        <v>77</v>
      </c>
      <c r="F1" s="49"/>
      <c r="G1" s="3"/>
      <c r="H1" s="3"/>
      <c r="I1" s="3"/>
      <c r="J1" s="3"/>
      <c r="K1" s="3"/>
      <c r="L1" s="76"/>
      <c r="M1" s="5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4" t="s">
        <v>2</v>
      </c>
      <c r="D2" s="52"/>
      <c r="E2" s="75" t="s">
        <v>80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4" t="s">
        <v>3</v>
      </c>
      <c r="D3" s="52"/>
      <c r="E3" s="77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8" t="s">
        <v>5</v>
      </c>
      <c r="D4" s="52"/>
      <c r="E4" s="52"/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8" t="s">
        <v>7</v>
      </c>
      <c r="D5" s="52"/>
      <c r="E5" s="79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0" t="s">
        <v>8</v>
      </c>
      <c r="D6" s="67"/>
      <c r="E6" s="79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81">
        <v>22.210899999999999</v>
      </c>
      <c r="D7" s="82"/>
      <c r="E7" s="82"/>
      <c r="F7" s="8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9" t="s">
        <v>78</v>
      </c>
      <c r="D8" s="54"/>
      <c r="E8" s="54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9" t="s">
        <v>79</v>
      </c>
      <c r="D9" s="54"/>
      <c r="E9" s="54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4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1"/>
      <c r="B11" s="52"/>
      <c r="C11" s="52"/>
      <c r="D11" s="52"/>
      <c r="E11" s="52"/>
      <c r="F11" s="5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5">
        <v>5009.7</v>
      </c>
      <c r="D14" s="86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5">
        <v>5003.3</v>
      </c>
      <c r="D15" s="86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5">
        <v>5003.8</v>
      </c>
      <c r="D16" s="86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5">
        <v>5001.8</v>
      </c>
      <c r="D17" s="86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5">
        <v>5003.8999999999996</v>
      </c>
      <c r="D18" s="86"/>
      <c r="E18" s="15">
        <f>C18*C10</f>
        <v>5020.4128700000001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5">
        <v>5000.5</v>
      </c>
      <c r="D19" s="86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5">
        <v>5005.3</v>
      </c>
      <c r="D20" s="86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5">
        <v>5004.6000000000004</v>
      </c>
      <c r="D21" s="86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5">
        <v>5009.3999999999996</v>
      </c>
      <c r="D22" s="86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5">
        <v>5007.8</v>
      </c>
      <c r="D23" s="86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8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9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49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0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1"/>
      <c r="B49" s="52"/>
      <c r="C49" s="52"/>
      <c r="D49" s="52"/>
      <c r="E49" s="52"/>
      <c r="F49" s="5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7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8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9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0" t="s">
        <v>42</v>
      </c>
      <c r="C59" s="54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>
        <v>505.27</v>
      </c>
      <c r="D61" s="49"/>
      <c r="E61" s="24">
        <f>C61*C10</f>
        <v>506.93739100000005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>
        <v>504.79</v>
      </c>
      <c r="D62" s="49"/>
      <c r="E62" s="24">
        <f>C62*C10</f>
        <v>506.45580700000005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>
        <v>502.69</v>
      </c>
      <c r="D63" s="49"/>
      <c r="E63" s="24">
        <f>C63*C10</f>
        <v>504.34887700000002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>
        <v>505.41</v>
      </c>
      <c r="D64" s="49"/>
      <c r="E64" s="24">
        <f>C64*C10</f>
        <v>507.07785300000006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>
        <v>508.31</v>
      </c>
      <c r="D65" s="49"/>
      <c r="E65" s="24">
        <f>C65*C10</f>
        <v>509.98742300000004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>
        <v>508.31</v>
      </c>
      <c r="D66" s="49"/>
      <c r="E66" s="24">
        <f>C66*C10</f>
        <v>509.98742300000004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>
        <v>505.92</v>
      </c>
      <c r="D67" s="49"/>
      <c r="E67" s="24">
        <f>C67*C10</f>
        <v>507.58953600000007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>
        <v>509.43</v>
      </c>
      <c r="D68" s="49"/>
      <c r="E68" s="24">
        <f>C68*C10</f>
        <v>511.11111900000003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>
        <v>505.42</v>
      </c>
      <c r="D69" s="49"/>
      <c r="E69" s="24">
        <f>C69*C10</f>
        <v>507.08788600000008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>
        <v>504.94</v>
      </c>
      <c r="D70" s="49"/>
      <c r="E70" s="24">
        <f>C70*C10</f>
        <v>506.60630200000003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0">
        <f>AVERAGE(C61:D70)</f>
        <v>506.04899999999998</v>
      </c>
      <c r="D71" s="49"/>
      <c r="E71" s="24">
        <f>AVERAGE(E61:E70)</f>
        <v>507.71896170000008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43</v>
      </c>
      <c r="B73" s="53" t="s">
        <v>30</v>
      </c>
      <c r="C73" s="54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10"/>
      <c r="B74" s="18" t="s">
        <v>31</v>
      </c>
      <c r="C74" s="55">
        <f>E71</f>
        <v>507.71896170000008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40</v>
      </c>
      <c r="C75" s="55">
        <f>STDEV(E61:E70)</f>
        <v>2.0392397126738206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9" t="s">
        <v>33</v>
      </c>
      <c r="C76" s="56">
        <f>ABS((100*(C74-E59)/E59))</f>
        <v>1.543792340000016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10"/>
      <c r="B77" s="19" t="s">
        <v>34</v>
      </c>
      <c r="C77" s="56">
        <f>ABS((100*C75/C74))</f>
        <v>0.40164734164070126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0"/>
      <c r="B78" s="18" t="s">
        <v>35</v>
      </c>
      <c r="C78" s="58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9" t="s">
        <v>36</v>
      </c>
      <c r="C79" s="59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37</v>
      </c>
      <c r="C80" s="53" t="str">
        <f>IF(AND(C77&lt;=C79,C76&lt;=C78),"PASS","FAIL")</f>
        <v>PASS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>
        <v>8</v>
      </c>
      <c r="B82" s="72" t="s">
        <v>44</v>
      </c>
      <c r="C82" s="73" t="s">
        <v>45</v>
      </c>
      <c r="D82" s="62"/>
      <c r="E82" s="62"/>
      <c r="F82" s="6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70"/>
      <c r="C83" s="52"/>
      <c r="D83" s="52"/>
      <c r="E83" s="52"/>
      <c r="F83" s="6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71"/>
      <c r="C84" s="67"/>
      <c r="D84" s="67"/>
      <c r="E84" s="67"/>
      <c r="F84" s="6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53" t="s">
        <v>46</v>
      </c>
      <c r="B86" s="54"/>
      <c r="C86" s="49"/>
      <c r="D86" s="14" t="s">
        <v>47</v>
      </c>
      <c r="E86" s="6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61" t="s">
        <v>49</v>
      </c>
      <c r="B87" s="62"/>
      <c r="C87" s="63"/>
      <c r="D87" s="69" t="s">
        <v>50</v>
      </c>
      <c r="E87" s="61" t="s">
        <v>51</v>
      </c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64"/>
      <c r="B88" s="52"/>
      <c r="C88" s="65"/>
      <c r="D88" s="70"/>
      <c r="E88" s="64"/>
      <c r="F88" s="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64"/>
      <c r="B89" s="52"/>
      <c r="C89" s="65"/>
      <c r="D89" s="70"/>
      <c r="E89" s="64"/>
      <c r="F89" s="6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64"/>
      <c r="B90" s="52"/>
      <c r="C90" s="65"/>
      <c r="D90" s="70"/>
      <c r="E90" s="64"/>
      <c r="F90" s="6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64"/>
      <c r="B91" s="52"/>
      <c r="C91" s="65"/>
      <c r="D91" s="70"/>
      <c r="E91" s="64"/>
      <c r="F91" s="6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64"/>
      <c r="B92" s="52"/>
      <c r="C92" s="65"/>
      <c r="D92" s="70"/>
      <c r="E92" s="64"/>
      <c r="F92" s="6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64"/>
      <c r="B93" s="52"/>
      <c r="C93" s="65"/>
      <c r="D93" s="70"/>
      <c r="E93" s="64"/>
      <c r="F93" s="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64"/>
      <c r="B94" s="52"/>
      <c r="C94" s="65"/>
      <c r="D94" s="70"/>
      <c r="E94" s="64"/>
      <c r="F94" s="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66"/>
      <c r="B95" s="67"/>
      <c r="C95" s="68"/>
      <c r="D95" s="71"/>
      <c r="E95" s="66"/>
      <c r="F95" s="6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E87:F95"/>
    <mergeCell ref="C77:D77"/>
    <mergeCell ref="C78:D78"/>
    <mergeCell ref="C79:D79"/>
    <mergeCell ref="C80:D80"/>
    <mergeCell ref="C82:F84"/>
    <mergeCell ref="E86:F86"/>
    <mergeCell ref="C74:D74"/>
    <mergeCell ref="C75:D75"/>
    <mergeCell ref="C76:D76"/>
    <mergeCell ref="A86:C86"/>
    <mergeCell ref="A87:C95"/>
    <mergeCell ref="D87:D95"/>
    <mergeCell ref="B82:B84"/>
    <mergeCell ref="C68:D68"/>
    <mergeCell ref="C69:D69"/>
    <mergeCell ref="C70:D70"/>
    <mergeCell ref="C71:D71"/>
    <mergeCell ref="B73:D73"/>
    <mergeCell ref="C63:D63"/>
    <mergeCell ref="C64:D64"/>
    <mergeCell ref="C65:D65"/>
    <mergeCell ref="C66:D66"/>
    <mergeCell ref="C67:D67"/>
    <mergeCell ref="C57:D57"/>
    <mergeCell ref="B59:D59"/>
    <mergeCell ref="C60:D60"/>
    <mergeCell ref="C61:D61"/>
    <mergeCell ref="C62:D62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56" workbookViewId="0">
      <selection activeCell="G30" sqref="G30"/>
    </sheetView>
  </sheetViews>
  <sheetFormatPr defaultColWidth="14.42578125" defaultRowHeight="15" customHeight="1" x14ac:dyDescent="0.25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 x14ac:dyDescent="0.25">
      <c r="A1" s="1">
        <v>1</v>
      </c>
      <c r="B1" s="2" t="s">
        <v>0</v>
      </c>
      <c r="C1" s="74" t="s">
        <v>1</v>
      </c>
      <c r="D1" s="52"/>
      <c r="E1" s="75" t="s">
        <v>77</v>
      </c>
      <c r="F1" s="49"/>
      <c r="G1" s="3"/>
      <c r="H1" s="3"/>
      <c r="I1" s="3"/>
      <c r="J1" s="3"/>
      <c r="K1" s="3"/>
      <c r="L1" s="76"/>
      <c r="M1" s="5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 x14ac:dyDescent="0.25">
      <c r="A2" s="1"/>
      <c r="B2" s="4"/>
      <c r="C2" s="74" t="s">
        <v>2</v>
      </c>
      <c r="D2" s="52"/>
      <c r="E2" s="75"/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1"/>
      <c r="B3" s="4"/>
      <c r="C3" s="74" t="s">
        <v>3</v>
      </c>
      <c r="D3" s="52"/>
      <c r="E3" s="77"/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 x14ac:dyDescent="0.25">
      <c r="A4" s="1">
        <v>2</v>
      </c>
      <c r="B4" s="5" t="s">
        <v>4</v>
      </c>
      <c r="C4" s="78" t="s">
        <v>5</v>
      </c>
      <c r="D4" s="52"/>
      <c r="E4" s="52"/>
      <c r="F4" s="5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1">
        <v>3</v>
      </c>
      <c r="B5" s="5" t="s">
        <v>6</v>
      </c>
      <c r="C5" s="78" t="s">
        <v>52</v>
      </c>
      <c r="D5" s="52"/>
      <c r="E5" s="79"/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25">
      <c r="A6" s="1"/>
      <c r="B6" s="5"/>
      <c r="C6" s="80" t="s">
        <v>8</v>
      </c>
      <c r="D6" s="67"/>
      <c r="E6" s="79"/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">
        <v>4</v>
      </c>
      <c r="B7" s="2" t="s">
        <v>9</v>
      </c>
      <c r="C7" s="59"/>
      <c r="D7" s="54"/>
      <c r="E7" s="54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"/>
      <c r="B8" s="2" t="s">
        <v>10</v>
      </c>
      <c r="C8" s="59" t="s">
        <v>78</v>
      </c>
      <c r="D8" s="54"/>
      <c r="E8" s="54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1"/>
      <c r="B9" s="2" t="s">
        <v>11</v>
      </c>
      <c r="C9" s="59" t="s">
        <v>79</v>
      </c>
      <c r="D9" s="54"/>
      <c r="E9" s="54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1"/>
      <c r="B10" s="6" t="s">
        <v>12</v>
      </c>
      <c r="C10" s="84" t="str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/>
      </c>
      <c r="D10" s="54"/>
      <c r="E10" s="54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 x14ac:dyDescent="0.25">
      <c r="A11" s="51"/>
      <c r="B11" s="52"/>
      <c r="C11" s="52"/>
      <c r="D11" s="52"/>
      <c r="E11" s="52"/>
      <c r="F11" s="5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25">
      <c r="A12" s="1" t="s">
        <v>13</v>
      </c>
      <c r="B12" s="53" t="s">
        <v>14</v>
      </c>
      <c r="C12" s="54"/>
      <c r="D12" s="49"/>
      <c r="E12" s="31"/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 x14ac:dyDescent="0.25">
      <c r="A13" s="10"/>
      <c r="B13" s="11" t="s">
        <v>15</v>
      </c>
      <c r="C13" s="53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25">
      <c r="A14" s="10"/>
      <c r="B14" s="14" t="s">
        <v>18</v>
      </c>
      <c r="C14" s="89"/>
      <c r="D14" s="90"/>
      <c r="E14" s="15" t="e">
        <f>C14*C10</f>
        <v>#VALUE!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5">
      <c r="A15" s="10"/>
      <c r="B15" s="14" t="s">
        <v>19</v>
      </c>
      <c r="C15" s="89"/>
      <c r="D15" s="90"/>
      <c r="E15" s="15" t="e">
        <f>C15*C10</f>
        <v>#VALUE!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5">
      <c r="A16" s="10"/>
      <c r="B16" s="14" t="s">
        <v>20</v>
      </c>
      <c r="C16" s="89"/>
      <c r="D16" s="90"/>
      <c r="E16" s="15" t="e">
        <f>C16*C10</f>
        <v>#VALUE!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5">
      <c r="A17" s="10"/>
      <c r="B17" s="14" t="s">
        <v>21</v>
      </c>
      <c r="C17" s="89"/>
      <c r="D17" s="90"/>
      <c r="E17" s="15" t="e">
        <f>C17*C10</f>
        <v>#VALUE!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5">
      <c r="A18" s="10"/>
      <c r="B18" s="14" t="s">
        <v>22</v>
      </c>
      <c r="C18" s="89"/>
      <c r="D18" s="90"/>
      <c r="E18" s="15" t="e">
        <f>C18*C10</f>
        <v>#VALUE!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5">
      <c r="A19" s="10"/>
      <c r="B19" s="14" t="s">
        <v>23</v>
      </c>
      <c r="C19" s="89"/>
      <c r="D19" s="90"/>
      <c r="E19" s="15" t="e">
        <f>C19*C10</f>
        <v>#VALUE!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5">
      <c r="A20" s="10"/>
      <c r="B20" s="14" t="s">
        <v>24</v>
      </c>
      <c r="C20" s="89"/>
      <c r="D20" s="90"/>
      <c r="E20" s="15" t="e">
        <f>C20*C10</f>
        <v>#VALUE!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5">
      <c r="A21" s="10"/>
      <c r="B21" s="14" t="s">
        <v>25</v>
      </c>
      <c r="C21" s="89"/>
      <c r="D21" s="90"/>
      <c r="E21" s="15" t="e">
        <f>C21*C10</f>
        <v>#VALUE!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5">
      <c r="A22" s="10"/>
      <c r="B22" s="14" t="s">
        <v>26</v>
      </c>
      <c r="C22" s="89"/>
      <c r="D22" s="90"/>
      <c r="E22" s="15" t="e">
        <f>C22*C10</f>
        <v>#VALUE!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5">
      <c r="A23" s="10"/>
      <c r="B23" s="14" t="s">
        <v>27</v>
      </c>
      <c r="C23" s="89"/>
      <c r="D23" s="90"/>
      <c r="E23" s="15" t="e">
        <f>C23*C10</f>
        <v>#VALUE!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5">
      <c r="A24" s="10"/>
      <c r="B24" s="14" t="s">
        <v>28</v>
      </c>
      <c r="C24" s="55" t="e">
        <f>AVERAGE(C14:D23)</f>
        <v>#DIV/0!</v>
      </c>
      <c r="D24" s="49"/>
      <c r="E24" s="15" t="e">
        <f>AVERAGE(E14:E23)</f>
        <v>#VALUE!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" t="s">
        <v>29</v>
      </c>
      <c r="B27" s="53" t="s">
        <v>30</v>
      </c>
      <c r="C27" s="54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/>
      <c r="B28" s="18" t="s">
        <v>31</v>
      </c>
      <c r="C28" s="55" t="e">
        <f>E24</f>
        <v>#VALUE!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0"/>
      <c r="B29" s="18" t="s">
        <v>32</v>
      </c>
      <c r="C29" s="55" t="e">
        <f>STDEV(E14:E23)</f>
        <v>#VALUE!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10"/>
      <c r="B30" s="19" t="s">
        <v>33</v>
      </c>
      <c r="C30" s="56" t="e">
        <f>ABS((100*(C28-E12)/E12))</f>
        <v>#VALUE!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10"/>
      <c r="B31" s="19" t="s">
        <v>34</v>
      </c>
      <c r="C31" s="56" t="e">
        <f>ABS((100*C29/C28))</f>
        <v>#VALUE!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10"/>
      <c r="B32" s="18" t="s">
        <v>35</v>
      </c>
      <c r="C32" s="58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/>
      <c r="B33" s="19" t="s">
        <v>36</v>
      </c>
      <c r="C33" s="59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/>
      <c r="B34" s="18" t="s">
        <v>37</v>
      </c>
      <c r="C34" s="53" t="e">
        <f>IF(AND(C31&lt;=C33,C30&lt;=C32),"PASS","FAIL")</f>
        <v>#VALUE!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" t="s">
        <v>38</v>
      </c>
      <c r="B36" s="53" t="s">
        <v>14</v>
      </c>
      <c r="C36" s="54"/>
      <c r="D36" s="49"/>
      <c r="E36" s="32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 x14ac:dyDescent="0.25">
      <c r="A37" s="10"/>
      <c r="B37" s="14" t="s">
        <v>15</v>
      </c>
      <c r="C37" s="53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/>
      <c r="B38" s="23" t="s">
        <v>18</v>
      </c>
      <c r="C38" s="48"/>
      <c r="D38" s="49"/>
      <c r="E38" s="24" t="e">
        <f>C38*C10</f>
        <v>#VALUE!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/>
      <c r="B39" s="23" t="s">
        <v>19</v>
      </c>
      <c r="C39" s="48"/>
      <c r="D39" s="49"/>
      <c r="E39" s="24" t="e">
        <f>C39*C10</f>
        <v>#VALUE!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0"/>
      <c r="B40" s="23" t="s">
        <v>20</v>
      </c>
      <c r="C40" s="48"/>
      <c r="D40" s="49"/>
      <c r="E40" s="24" t="e">
        <f>C40*C10</f>
        <v>#VALUE!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10"/>
      <c r="B41" s="23" t="s">
        <v>21</v>
      </c>
      <c r="C41" s="48"/>
      <c r="D41" s="49"/>
      <c r="E41" s="24" t="e">
        <f>C41*C10</f>
        <v>#VALUE!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10"/>
      <c r="B42" s="23" t="s">
        <v>22</v>
      </c>
      <c r="C42" s="48"/>
      <c r="D42" s="49"/>
      <c r="E42" s="24" t="e">
        <f>C42*C10</f>
        <v>#VALUE!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10"/>
      <c r="B43" s="23" t="s">
        <v>23</v>
      </c>
      <c r="C43" s="48"/>
      <c r="D43" s="49"/>
      <c r="E43" s="24" t="e">
        <f>C43*C10</f>
        <v>#VALUE!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/>
      <c r="B44" s="23" t="s">
        <v>24</v>
      </c>
      <c r="C44" s="48"/>
      <c r="D44" s="49"/>
      <c r="E44" s="24" t="e">
        <f>C44*C10</f>
        <v>#VALUE!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/>
      <c r="B45" s="23" t="s">
        <v>25</v>
      </c>
      <c r="C45" s="48"/>
      <c r="D45" s="49"/>
      <c r="E45" s="26" t="e">
        <f>C45*C10</f>
        <v>#VALUE!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/>
      <c r="B46" s="23" t="s">
        <v>26</v>
      </c>
      <c r="C46" s="48"/>
      <c r="D46" s="49"/>
      <c r="E46" s="24" t="e">
        <f>C46*C10</f>
        <v>#VALUE!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0"/>
      <c r="B47" s="23" t="s">
        <v>27</v>
      </c>
      <c r="C47" s="48"/>
      <c r="D47" s="49"/>
      <c r="E47" s="24" t="e">
        <f>C47*C10</f>
        <v>#VALUE!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10"/>
      <c r="B48" s="23" t="s">
        <v>28</v>
      </c>
      <c r="C48" s="50" t="e">
        <f>AVERAGE(C38:D47)</f>
        <v>#DIV/0!</v>
      </c>
      <c r="D48" s="49"/>
      <c r="E48" s="26" t="e">
        <f>AVERAGE(E38:E47)</f>
        <v>#VALUE!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5">
      <c r="A49" s="51"/>
      <c r="B49" s="52"/>
      <c r="C49" s="52"/>
      <c r="D49" s="52"/>
      <c r="E49" s="52"/>
      <c r="F49" s="5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1" t="s">
        <v>39</v>
      </c>
      <c r="B50" s="53" t="s">
        <v>30</v>
      </c>
      <c r="C50" s="54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/>
      <c r="B51" s="18" t="s">
        <v>31</v>
      </c>
      <c r="C51" s="55" t="e">
        <f>E48</f>
        <v>#VALUE!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/>
      <c r="B52" s="18" t="s">
        <v>40</v>
      </c>
      <c r="C52" s="53" t="e">
        <f>STDEV(E38:E47)</f>
        <v>#VALUE!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/>
      <c r="B53" s="19" t="s">
        <v>33</v>
      </c>
      <c r="C53" s="56" t="e">
        <f>ABS((100*(C51-E36)/E36))</f>
        <v>#VALUE!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/>
      <c r="B54" s="19" t="s">
        <v>34</v>
      </c>
      <c r="C54" s="57" t="e">
        <f>ABS((100*C52/C51))</f>
        <v>#VALUE!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/>
      <c r="B55" s="18" t="s">
        <v>35</v>
      </c>
      <c r="C55" s="58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/>
      <c r="B56" s="19" t="s">
        <v>36</v>
      </c>
      <c r="C56" s="59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/>
      <c r="B57" s="18" t="s">
        <v>37</v>
      </c>
      <c r="C57" s="53" t="e">
        <f>IF(AND(C54&lt;=C56,C53&lt;=C55),"PASS","FAIL")</f>
        <v>#VALUE!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" t="s">
        <v>41</v>
      </c>
      <c r="B59" s="60" t="s">
        <v>42</v>
      </c>
      <c r="C59" s="54"/>
      <c r="D59" s="49"/>
      <c r="E59" s="87"/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 x14ac:dyDescent="0.25">
      <c r="A60" s="10"/>
      <c r="B60" s="14" t="s">
        <v>15</v>
      </c>
      <c r="C60" s="53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10"/>
      <c r="B61" s="23" t="s">
        <v>18</v>
      </c>
      <c r="C61" s="48"/>
      <c r="D61" s="49"/>
      <c r="E61" s="23" t="e">
        <f>C61*C10</f>
        <v>#VALUE!</v>
      </c>
      <c r="F61" s="33" t="e">
        <f>E61+C77</f>
        <v>#VALUE!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10"/>
      <c r="B62" s="23" t="s">
        <v>19</v>
      </c>
      <c r="C62" s="48"/>
      <c r="D62" s="49"/>
      <c r="E62" s="23" t="e">
        <f>C62*C10</f>
        <v>#VALUE!</v>
      </c>
      <c r="F62" s="33" t="e">
        <f>E62+C77</f>
        <v>#VALUE!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10"/>
      <c r="B63" s="23" t="s">
        <v>20</v>
      </c>
      <c r="C63" s="48"/>
      <c r="D63" s="49"/>
      <c r="E63" s="23" t="e">
        <f>C63*C10</f>
        <v>#VALUE!</v>
      </c>
      <c r="F63" s="33" t="e">
        <f>E63+C77</f>
        <v>#VALUE!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10"/>
      <c r="B64" s="23" t="s">
        <v>21</v>
      </c>
      <c r="C64" s="48"/>
      <c r="D64" s="49"/>
      <c r="E64" s="23" t="e">
        <f>C64*C10</f>
        <v>#VALUE!</v>
      </c>
      <c r="F64" s="33" t="e">
        <f>E64+C77</f>
        <v>#VALUE!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10"/>
      <c r="B65" s="23" t="s">
        <v>22</v>
      </c>
      <c r="C65" s="48"/>
      <c r="D65" s="49"/>
      <c r="E65" s="23" t="e">
        <f>C65*C10</f>
        <v>#VALUE!</v>
      </c>
      <c r="F65" s="33" t="e">
        <f>E65+C77</f>
        <v>#VALUE!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10"/>
      <c r="B66" s="23" t="s">
        <v>23</v>
      </c>
      <c r="C66" s="48"/>
      <c r="D66" s="49"/>
      <c r="E66" s="23" t="e">
        <f>C66*C10</f>
        <v>#VALUE!</v>
      </c>
      <c r="F66" s="33" t="e">
        <f>E66+C77</f>
        <v>#VALUE!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0"/>
      <c r="B67" s="23" t="s">
        <v>24</v>
      </c>
      <c r="C67" s="48"/>
      <c r="D67" s="49"/>
      <c r="E67" s="23" t="e">
        <f>C67*C10</f>
        <v>#VALUE!</v>
      </c>
      <c r="F67" s="33" t="e">
        <f>E67+C77</f>
        <v>#VALUE!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10"/>
      <c r="B68" s="23" t="s">
        <v>25</v>
      </c>
      <c r="C68" s="48"/>
      <c r="D68" s="49"/>
      <c r="E68" s="23" t="e">
        <f>C68*C10</f>
        <v>#VALUE!</v>
      </c>
      <c r="F68" s="33" t="e">
        <f>E68+C77</f>
        <v>#VALUE!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10"/>
      <c r="B69" s="23" t="s">
        <v>26</v>
      </c>
      <c r="C69" s="48"/>
      <c r="D69" s="49"/>
      <c r="E69" s="23" t="e">
        <f>C69*C10</f>
        <v>#VALUE!</v>
      </c>
      <c r="F69" s="33" t="e">
        <f>E69+C77</f>
        <v>#VALUE!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10"/>
      <c r="B70" s="23" t="s">
        <v>27</v>
      </c>
      <c r="C70" s="48"/>
      <c r="D70" s="49"/>
      <c r="E70" s="23" t="e">
        <f>C70*C10</f>
        <v>#VALUE!</v>
      </c>
      <c r="F70" s="33" t="e">
        <f>E70+C77</f>
        <v>#VALUE!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10"/>
      <c r="B71" s="23" t="s">
        <v>28</v>
      </c>
      <c r="C71" s="50" t="e">
        <f>AVERAGE(C61:D70)</f>
        <v>#DIV/0!</v>
      </c>
      <c r="D71" s="49"/>
      <c r="E71" s="23" t="e">
        <f t="shared" ref="E71:F71" si="0">AVERAGE(E61:E70)</f>
        <v>#VALUE!</v>
      </c>
      <c r="F71" s="33" t="e">
        <f t="shared" si="0"/>
        <v>#VALUE!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1" t="s">
        <v>54</v>
      </c>
      <c r="B73" s="53" t="s">
        <v>55</v>
      </c>
      <c r="C73" s="54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 x14ac:dyDescent="0.25">
      <c r="A74" s="10"/>
      <c r="B74" s="34" t="s">
        <v>56</v>
      </c>
      <c r="C74" s="88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10"/>
      <c r="B75" s="18" t="s">
        <v>57</v>
      </c>
      <c r="C75" s="85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10"/>
      <c r="B76" s="18" t="s">
        <v>58</v>
      </c>
      <c r="C76" s="55" t="e">
        <f>C75*C10</f>
        <v>#VALUE!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 x14ac:dyDescent="0.25">
      <c r="A77" s="10"/>
      <c r="B77" s="19" t="s">
        <v>59</v>
      </c>
      <c r="C77" s="55" t="e">
        <f>ABS(E70-C76)/10</f>
        <v>#VALUE!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1" t="s">
        <v>60</v>
      </c>
      <c r="B78" s="53" t="s">
        <v>30</v>
      </c>
      <c r="C78" s="54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10"/>
      <c r="B79" s="18" t="s">
        <v>31</v>
      </c>
      <c r="C79" s="55" t="e">
        <f>F71</f>
        <v>#VALUE!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10"/>
      <c r="B80" s="18" t="s">
        <v>40</v>
      </c>
      <c r="C80" s="55" t="e">
        <f>STDEV(F61:F70)</f>
        <v>#VALUE!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10"/>
      <c r="B81" s="19" t="s">
        <v>33</v>
      </c>
      <c r="C81" s="56" t="e">
        <f>ABS((100*(C79-E59)/E59))</f>
        <v>#VALUE!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10"/>
      <c r="B82" s="19" t="s">
        <v>34</v>
      </c>
      <c r="C82" s="56" t="e">
        <f>ABS((100*C80/C79))</f>
        <v>#VALUE!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10"/>
      <c r="B83" s="18" t="s">
        <v>35</v>
      </c>
      <c r="C83" s="58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10"/>
      <c r="B84" s="19" t="s">
        <v>36</v>
      </c>
      <c r="C84" s="59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10"/>
      <c r="B85" s="18" t="s">
        <v>37</v>
      </c>
      <c r="C85" s="53" t="e">
        <f>IF(AND(C82&lt;=C84,C81&lt;=C83),"PASS","FAIL")</f>
        <v>#VALUE!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10">
        <v>8</v>
      </c>
      <c r="B87" s="72" t="s">
        <v>44</v>
      </c>
      <c r="C87" s="73" t="s">
        <v>61</v>
      </c>
      <c r="D87" s="62"/>
      <c r="E87" s="62"/>
      <c r="F87" s="6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10"/>
      <c r="B88" s="70"/>
      <c r="C88" s="52"/>
      <c r="D88" s="52"/>
      <c r="E88" s="52"/>
      <c r="F88" s="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10"/>
      <c r="B89" s="71"/>
      <c r="C89" s="67"/>
      <c r="D89" s="67"/>
      <c r="E89" s="67"/>
      <c r="F89" s="6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 x14ac:dyDescent="0.25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 x14ac:dyDescent="0.25">
      <c r="A91" s="53" t="s">
        <v>46</v>
      </c>
      <c r="B91" s="54"/>
      <c r="C91" s="49"/>
      <c r="D91" s="14" t="s">
        <v>47</v>
      </c>
      <c r="E91" s="6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 x14ac:dyDescent="0.25">
      <c r="A92" s="61" t="s">
        <v>49</v>
      </c>
      <c r="B92" s="62"/>
      <c r="C92" s="63"/>
      <c r="D92" s="69" t="s">
        <v>50</v>
      </c>
      <c r="E92" s="61" t="s">
        <v>51</v>
      </c>
      <c r="F92" s="6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 x14ac:dyDescent="0.25">
      <c r="A93" s="64"/>
      <c r="B93" s="52"/>
      <c r="C93" s="65"/>
      <c r="D93" s="70"/>
      <c r="E93" s="64"/>
      <c r="F93" s="6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 x14ac:dyDescent="0.25">
      <c r="A94" s="64"/>
      <c r="B94" s="52"/>
      <c r="C94" s="65"/>
      <c r="D94" s="70"/>
      <c r="E94" s="64"/>
      <c r="F94" s="6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 x14ac:dyDescent="0.25">
      <c r="A95" s="64"/>
      <c r="B95" s="52"/>
      <c r="C95" s="65"/>
      <c r="D95" s="70"/>
      <c r="E95" s="64"/>
      <c r="F95" s="6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 x14ac:dyDescent="0.25">
      <c r="A96" s="64"/>
      <c r="B96" s="52"/>
      <c r="C96" s="65"/>
      <c r="D96" s="70"/>
      <c r="E96" s="64"/>
      <c r="F96" s="6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 x14ac:dyDescent="0.25">
      <c r="A97" s="64"/>
      <c r="B97" s="52"/>
      <c r="C97" s="65"/>
      <c r="D97" s="70"/>
      <c r="E97" s="64"/>
      <c r="F97" s="6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 x14ac:dyDescent="0.25">
      <c r="A98" s="64"/>
      <c r="B98" s="52"/>
      <c r="C98" s="65"/>
      <c r="D98" s="70"/>
      <c r="E98" s="64"/>
      <c r="F98" s="6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 x14ac:dyDescent="0.25">
      <c r="A99" s="64"/>
      <c r="B99" s="52"/>
      <c r="C99" s="65"/>
      <c r="D99" s="70"/>
      <c r="E99" s="64"/>
      <c r="F99" s="6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 x14ac:dyDescent="0.25">
      <c r="A100" s="66"/>
      <c r="B100" s="67"/>
      <c r="C100" s="68"/>
      <c r="D100" s="71"/>
      <c r="E100" s="66"/>
      <c r="F100" s="6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  <mergeCell ref="C32:D32"/>
    <mergeCell ref="C33:D33"/>
    <mergeCell ref="C34:D34"/>
    <mergeCell ref="B36:D36"/>
    <mergeCell ref="C37:D37"/>
    <mergeCell ref="B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F10"/>
    <mergeCell ref="A11:F11"/>
    <mergeCell ref="B12:D12"/>
    <mergeCell ref="C13:D13"/>
    <mergeCell ref="C14:D14"/>
    <mergeCell ref="C6:D6"/>
    <mergeCell ref="E6:F6"/>
    <mergeCell ref="C7:F7"/>
    <mergeCell ref="C8:F8"/>
    <mergeCell ref="C9:F9"/>
    <mergeCell ref="C3:D3"/>
    <mergeCell ref="E3:F3"/>
    <mergeCell ref="C4:F4"/>
    <mergeCell ref="C5:D5"/>
    <mergeCell ref="E5:F5"/>
    <mergeCell ref="C1:D1"/>
    <mergeCell ref="E1:F1"/>
    <mergeCell ref="L1:M1"/>
    <mergeCell ref="C2:D2"/>
    <mergeCell ref="E2:F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B78:D78"/>
    <mergeCell ref="C79:D79"/>
    <mergeCell ref="C80:D80"/>
    <mergeCell ref="C81:D81"/>
    <mergeCell ref="C82:D82"/>
    <mergeCell ref="B73:D73"/>
    <mergeCell ref="C74:D74"/>
    <mergeCell ref="C75:D75"/>
    <mergeCell ref="C76:D76"/>
    <mergeCell ref="C77:D77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7:D57"/>
    <mergeCell ref="B59:D59"/>
    <mergeCell ref="E59:F59"/>
    <mergeCell ref="C60:D60"/>
    <mergeCell ref="C61:D61"/>
    <mergeCell ref="C52:D52"/>
    <mergeCell ref="C53:D53"/>
    <mergeCell ref="C54:D54"/>
    <mergeCell ref="C55:D55"/>
    <mergeCell ref="C56:D56"/>
    <mergeCell ref="C47:D47"/>
    <mergeCell ref="C48:D48"/>
    <mergeCell ref="A49:F49"/>
    <mergeCell ref="B50:D50"/>
    <mergeCell ref="C51:D51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 x14ac:dyDescent="0.25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 x14ac:dyDescent="0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 x14ac:dyDescent="0.2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 x14ac:dyDescent="0.2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 x14ac:dyDescent="0.2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 x14ac:dyDescent="0.2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 x14ac:dyDescent="0.2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 x14ac:dyDescent="0.2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 x14ac:dyDescent="0.2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 x14ac:dyDescent="0.2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 x14ac:dyDescent="0.2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 x14ac:dyDescent="0.2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 x14ac:dyDescent="0.2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 x14ac:dyDescent="0.2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 x14ac:dyDescent="0.2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 x14ac:dyDescent="0.2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 x14ac:dyDescent="0.2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 x14ac:dyDescent="0.25">
      <c r="A18" s="39">
        <v>22.5</v>
      </c>
      <c r="B18" s="40">
        <v>1.0034000000000001</v>
      </c>
      <c r="C18" s="92"/>
      <c r="D18" s="93"/>
      <c r="E18" s="94"/>
    </row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 x14ac:dyDescent="0.25">
      <c r="B2" s="41" t="s">
        <v>67</v>
      </c>
    </row>
    <row r="16" spans="2:5" x14ac:dyDescent="0.25">
      <c r="B16" s="95" t="s">
        <v>68</v>
      </c>
      <c r="C16" s="52"/>
      <c r="D16" s="43"/>
      <c r="E16" s="44" t="s">
        <v>69</v>
      </c>
    </row>
    <row r="17" spans="2:5" x14ac:dyDescent="0.25">
      <c r="B17" s="42"/>
      <c r="C17" s="42"/>
      <c r="D17" s="45"/>
    </row>
    <row r="18" spans="2:5" x14ac:dyDescent="0.25">
      <c r="B18" s="95" t="s">
        <v>70</v>
      </c>
      <c r="C18" s="52"/>
      <c r="D18" s="43"/>
      <c r="E18" s="44" t="s">
        <v>69</v>
      </c>
    </row>
    <row r="19" spans="2:5" x14ac:dyDescent="0.25">
      <c r="B19" s="42"/>
      <c r="C19" s="42"/>
      <c r="D19" s="45"/>
    </row>
    <row r="20" spans="2:5" x14ac:dyDescent="0.25">
      <c r="B20" s="95" t="s">
        <v>71</v>
      </c>
      <c r="C20" s="52"/>
      <c r="D20" s="46"/>
      <c r="E20" s="41" t="s">
        <v>72</v>
      </c>
    </row>
    <row r="21" spans="2:5" ht="15.75" customHeight="1" x14ac:dyDescent="0.25">
      <c r="B21" s="95" t="s">
        <v>73</v>
      </c>
      <c r="C21" s="52"/>
    </row>
    <row r="22" spans="2:5" ht="15.75" customHeight="1" x14ac:dyDescent="0.25"/>
    <row r="23" spans="2:5" ht="15.75" customHeight="1" x14ac:dyDescent="0.25">
      <c r="B23" s="95" t="s">
        <v>74</v>
      </c>
      <c r="C23" s="52"/>
      <c r="D23" s="47" t="e">
        <f>D16/D18*D20</f>
        <v>#DIV/0!</v>
      </c>
      <c r="E23" s="41" t="s">
        <v>72</v>
      </c>
    </row>
    <row r="24" spans="2:5" ht="15.75" customHeight="1" x14ac:dyDescent="0.25">
      <c r="B24" s="95" t="s">
        <v>75</v>
      </c>
      <c r="C24" s="52"/>
    </row>
    <row r="25" spans="2:5" ht="15.75" customHeight="1" x14ac:dyDescent="0.25">
      <c r="B25" s="95" t="s">
        <v>73</v>
      </c>
      <c r="C25" s="52"/>
    </row>
    <row r="26" spans="2:5" ht="15.75" customHeight="1" x14ac:dyDescent="0.25"/>
    <row r="27" spans="2:5" ht="15.75" customHeight="1" x14ac:dyDescent="0.25"/>
    <row r="28" spans="2:5" ht="15.75" customHeight="1" x14ac:dyDescent="0.25">
      <c r="B28" s="44" t="s">
        <v>76</v>
      </c>
    </row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cp:lastPrinted>2024-10-02T05:30:22Z</cp:lastPrinted>
  <dcterms:created xsi:type="dcterms:W3CDTF">2024-07-31T04:41:53Z</dcterms:created>
  <dcterms:modified xsi:type="dcterms:W3CDTF">2024-10-11T09:13:53Z</dcterms:modified>
</cp:coreProperties>
</file>