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13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drawings/drawing14.xml" ContentType="application/vnd.openxmlformats-officedocument.drawing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15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16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7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ion\PIL 251124\"/>
    </mc:Choice>
  </mc:AlternateContent>
  <xr:revisionPtr revIDLastSave="0" documentId="13_ncr:1_{3D5CDA1A-8A97-4630-AD82-5E33DAA23D25}" xr6:coauthVersionLast="47" xr6:coauthVersionMax="47" xr10:uidLastSave="{00000000-0000-0000-0000-000000000000}"/>
  <bookViews>
    <workbookView xWindow="-120" yWindow="-120" windowWidth="29040" windowHeight="15840" firstSheet="8" activeTab="17" xr2:uid="{00000000-000D-0000-FFFF-FFFF00000000}"/>
  </bookViews>
  <sheets>
    <sheet name="FormGerhadt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  <sheet name="SAMPEL 16" sheetId="46" r:id="rId17"/>
    <sheet name="SAMPEL 17" sheetId="4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45" l="1"/>
  <c r="F15" i="45"/>
  <c r="G14" i="45"/>
  <c r="F14" i="45"/>
  <c r="G13" i="45"/>
  <c r="F13" i="45"/>
  <c r="G12" i="45"/>
  <c r="F12" i="45"/>
  <c r="G15" i="46"/>
  <c r="F15" i="46"/>
  <c r="G14" i="46"/>
  <c r="F14" i="46"/>
  <c r="G13" i="46"/>
  <c r="F13" i="46"/>
  <c r="G12" i="46"/>
  <c r="F12" i="46"/>
  <c r="G15" i="27"/>
  <c r="F15" i="27"/>
  <c r="G14" i="27"/>
  <c r="F14" i="27"/>
  <c r="G13" i="27"/>
  <c r="F13" i="27"/>
  <c r="G12" i="27"/>
  <c r="F12" i="27"/>
  <c r="G15" i="29"/>
  <c r="F15" i="29"/>
  <c r="G14" i="29"/>
  <c r="F14" i="29"/>
  <c r="G13" i="29"/>
  <c r="F13" i="29"/>
  <c r="G12" i="29"/>
  <c r="F12" i="29"/>
  <c r="G15" i="25"/>
  <c r="F15" i="25"/>
  <c r="G14" i="25"/>
  <c r="F14" i="25"/>
  <c r="G13" i="25"/>
  <c r="F13" i="25"/>
  <c r="G12" i="25"/>
  <c r="F12" i="25"/>
  <c r="G15" i="24"/>
  <c r="F15" i="24"/>
  <c r="G14" i="24"/>
  <c r="F14" i="24"/>
  <c r="G13" i="24"/>
  <c r="F13" i="24"/>
  <c r="G12" i="24"/>
  <c r="F12" i="24"/>
  <c r="G15" i="23"/>
  <c r="F15" i="23"/>
  <c r="G14" i="23"/>
  <c r="F14" i="23"/>
  <c r="G13" i="23"/>
  <c r="F13" i="23"/>
  <c r="G12" i="23"/>
  <c r="F12" i="23"/>
  <c r="G15" i="22"/>
  <c r="F15" i="22"/>
  <c r="G14" i="22"/>
  <c r="F14" i="22"/>
  <c r="G13" i="22"/>
  <c r="F13" i="22"/>
  <c r="G12" i="22"/>
  <c r="F12" i="22"/>
  <c r="G15" i="21"/>
  <c r="F15" i="21"/>
  <c r="G14" i="21"/>
  <c r="F14" i="21"/>
  <c r="G13" i="21"/>
  <c r="F13" i="21"/>
  <c r="G12" i="21"/>
  <c r="F12" i="21"/>
  <c r="G15" i="20"/>
  <c r="F15" i="20"/>
  <c r="G14" i="20"/>
  <c r="F14" i="20"/>
  <c r="G13" i="20"/>
  <c r="F13" i="20"/>
  <c r="G12" i="20"/>
  <c r="F12" i="20"/>
  <c r="G15" i="19"/>
  <c r="F15" i="19"/>
  <c r="G14" i="19"/>
  <c r="F14" i="19"/>
  <c r="G13" i="19"/>
  <c r="F13" i="19"/>
  <c r="G12" i="19"/>
  <c r="F12" i="19"/>
  <c r="G15" i="18"/>
  <c r="F15" i="18"/>
  <c r="G14" i="18"/>
  <c r="F14" i="18"/>
  <c r="G13" i="18"/>
  <c r="F13" i="18"/>
  <c r="G12" i="18"/>
  <c r="F12" i="18"/>
  <c r="G15" i="17"/>
  <c r="F15" i="17"/>
  <c r="G14" i="17"/>
  <c r="F14" i="17"/>
  <c r="G13" i="17"/>
  <c r="F13" i="17"/>
  <c r="G12" i="17"/>
  <c r="F12" i="17"/>
  <c r="G15" i="16"/>
  <c r="F15" i="16"/>
  <c r="G14" i="16"/>
  <c r="F14" i="16"/>
  <c r="G13" i="16"/>
  <c r="F13" i="16"/>
  <c r="G12" i="16"/>
  <c r="F12" i="16"/>
  <c r="G15" i="15"/>
  <c r="F15" i="15"/>
  <c r="G14" i="15"/>
  <c r="F14" i="15"/>
  <c r="G13" i="15"/>
  <c r="F13" i="15"/>
  <c r="G12" i="15"/>
  <c r="F12" i="15"/>
  <c r="G15" i="14"/>
  <c r="F15" i="14"/>
  <c r="G14" i="14"/>
  <c r="F14" i="14"/>
  <c r="G13" i="14"/>
  <c r="F13" i="14"/>
  <c r="G12" i="14"/>
  <c r="F12" i="14"/>
  <c r="G15" i="13"/>
  <c r="F15" i="13"/>
  <c r="G14" i="13"/>
  <c r="F14" i="13"/>
  <c r="G13" i="13"/>
  <c r="F13" i="13"/>
  <c r="G12" i="13"/>
  <c r="F12" i="13"/>
  <c r="F6" i="7" l="1"/>
  <c r="F7" i="7"/>
  <c r="F8" i="7"/>
  <c r="J23" i="7"/>
  <c r="H17" i="46" s="1"/>
  <c r="J24" i="7"/>
  <c r="H17" i="45" s="1"/>
  <c r="D3" i="45"/>
  <c r="D2" i="45"/>
  <c r="D3" i="46"/>
  <c r="D2" i="46"/>
  <c r="D29" i="46"/>
  <c r="A29" i="46"/>
  <c r="G9" i="46"/>
  <c r="F9" i="46"/>
  <c r="G8" i="46"/>
  <c r="F8" i="46"/>
  <c r="F7" i="46"/>
  <c r="E5" i="46"/>
  <c r="C8" i="46" s="1"/>
  <c r="E4" i="46"/>
  <c r="D29" i="45"/>
  <c r="A29" i="45"/>
  <c r="G9" i="45"/>
  <c r="F9" i="45"/>
  <c r="G8" i="45"/>
  <c r="F8" i="45"/>
  <c r="F7" i="45"/>
  <c r="E5" i="45"/>
  <c r="C8" i="45" s="1"/>
  <c r="E4" i="45"/>
  <c r="F23" i="7"/>
  <c r="F24" i="7"/>
  <c r="E4" i="27" l="1"/>
  <c r="E4" i="29"/>
  <c r="E4" i="25"/>
  <c r="E4" i="24"/>
  <c r="E4" i="23"/>
  <c r="E4" i="22"/>
  <c r="E4" i="21"/>
  <c r="E4" i="20"/>
  <c r="E4" i="19"/>
  <c r="E4" i="18"/>
  <c r="E4" i="17"/>
  <c r="E4" i="16"/>
  <c r="E4" i="15"/>
  <c r="E4" i="14"/>
  <c r="E4" i="13"/>
  <c r="F5" i="7" l="1"/>
  <c r="F3" i="7"/>
  <c r="F2" i="7"/>
  <c r="G7" i="45" l="1"/>
  <c r="G7" i="46"/>
  <c r="F20" i="7"/>
  <c r="F21" i="7"/>
  <c r="F22" i="7"/>
  <c r="D30" i="7" l="1"/>
  <c r="D31" i="7"/>
  <c r="H7" i="7" l="1"/>
  <c r="H6" i="7"/>
  <c r="H5" i="7"/>
  <c r="H8" i="7" s="1"/>
  <c r="H3" i="7"/>
  <c r="H10" i="7" l="1"/>
  <c r="H9" i="7"/>
  <c r="H12" i="7"/>
  <c r="H11" i="7"/>
  <c r="H14" i="7" s="1"/>
  <c r="H17" i="7" s="1"/>
  <c r="H13" i="7"/>
  <c r="H19" i="7" l="1"/>
  <c r="H24" i="7" s="1"/>
  <c r="H18" i="7"/>
  <c r="H23" i="7" s="1"/>
  <c r="H15" i="7"/>
  <c r="H16" i="7"/>
  <c r="H20" i="7"/>
  <c r="H21" i="7"/>
  <c r="H22" i="7"/>
  <c r="D3" i="27" l="1"/>
  <c r="D3" i="29"/>
  <c r="D3" i="25"/>
  <c r="D2" i="27"/>
  <c r="D2" i="29"/>
  <c r="D29" i="29"/>
  <c r="A29" i="29"/>
  <c r="F9" i="29"/>
  <c r="F8" i="29"/>
  <c r="F7" i="29"/>
  <c r="E5" i="29"/>
  <c r="C8" i="29" s="1"/>
  <c r="D2" i="25"/>
  <c r="D29" i="27"/>
  <c r="A29" i="27"/>
  <c r="F9" i="27"/>
  <c r="F8" i="27"/>
  <c r="F7" i="27"/>
  <c r="E5" i="27"/>
  <c r="C8" i="27" s="1"/>
  <c r="D29" i="25"/>
  <c r="A29" i="25"/>
  <c r="F9" i="25"/>
  <c r="F8" i="25"/>
  <c r="F7" i="25"/>
  <c r="E5" i="25"/>
  <c r="C8" i="25" s="1"/>
  <c r="J22" i="7"/>
  <c r="H17" i="27" s="1"/>
  <c r="J21" i="7"/>
  <c r="H17" i="29" s="1"/>
  <c r="J20" i="7"/>
  <c r="H17" i="25" s="1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C8" i="24" s="1"/>
  <c r="D2" i="13"/>
  <c r="J10" i="7" l="1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H17" i="14" s="1"/>
  <c r="J5" i="7"/>
  <c r="D29" i="23"/>
  <c r="A29" i="23"/>
  <c r="F9" i="23"/>
  <c r="F8" i="23"/>
  <c r="F7" i="23"/>
  <c r="E5" i="23"/>
  <c r="C8" i="23" s="1"/>
  <c r="D29" i="22"/>
  <c r="A29" i="22"/>
  <c r="F9" i="22"/>
  <c r="F8" i="22"/>
  <c r="F7" i="22"/>
  <c r="E5" i="22"/>
  <c r="C8" i="22" s="1"/>
  <c r="D29" i="21"/>
  <c r="A29" i="21"/>
  <c r="F9" i="21"/>
  <c r="F8" i="21"/>
  <c r="F7" i="21"/>
  <c r="E5" i="21"/>
  <c r="C8" i="21" s="1"/>
  <c r="D29" i="20"/>
  <c r="A29" i="20"/>
  <c r="F9" i="20"/>
  <c r="F8" i="20"/>
  <c r="F7" i="20"/>
  <c r="E5" i="20"/>
  <c r="C8" i="20" s="1"/>
  <c r="D29" i="19"/>
  <c r="A29" i="19"/>
  <c r="F9" i="19"/>
  <c r="F8" i="19"/>
  <c r="F7" i="19"/>
  <c r="E5" i="19"/>
  <c r="C8" i="19" s="1"/>
  <c r="D29" i="18"/>
  <c r="A29" i="18"/>
  <c r="F9" i="18"/>
  <c r="F8" i="18"/>
  <c r="F7" i="18"/>
  <c r="E5" i="18"/>
  <c r="C8" i="18" s="1"/>
  <c r="D29" i="17"/>
  <c r="A29" i="17"/>
  <c r="F9" i="17"/>
  <c r="F8" i="17"/>
  <c r="F7" i="17"/>
  <c r="E5" i="17"/>
  <c r="C8" i="17" s="1"/>
  <c r="D29" i="16"/>
  <c r="A29" i="16"/>
  <c r="F9" i="16"/>
  <c r="F8" i="16"/>
  <c r="F7" i="16"/>
  <c r="E5" i="16"/>
  <c r="C8" i="16" s="1"/>
  <c r="D29" i="15"/>
  <c r="A29" i="15"/>
  <c r="F9" i="15"/>
  <c r="F8" i="15"/>
  <c r="F7" i="15"/>
  <c r="E5" i="15"/>
  <c r="C8" i="15" s="1"/>
  <c r="D29" i="14"/>
  <c r="A29" i="14"/>
  <c r="F9" i="14"/>
  <c r="F8" i="14"/>
  <c r="F7" i="14"/>
  <c r="E5" i="14"/>
  <c r="C8" i="14" s="1"/>
  <c r="D29" i="13"/>
  <c r="A29" i="13"/>
  <c r="F9" i="13"/>
  <c r="F8" i="13"/>
  <c r="F7" i="13"/>
  <c r="E5" i="13"/>
  <c r="C8" i="13" s="1"/>
  <c r="D3" i="13"/>
  <c r="H17" i="13" l="1"/>
  <c r="E34" i="7" l="1"/>
  <c r="D34" i="7"/>
  <c r="D32" i="7"/>
  <c r="G34" i="7"/>
  <c r="C34" i="7" l="1"/>
  <c r="F19" i="7"/>
  <c r="F18" i="7" l="1"/>
  <c r="F17" i="7"/>
  <c r="F16" i="7"/>
  <c r="F15" i="7"/>
  <c r="F14" i="7"/>
  <c r="F13" i="7"/>
  <c r="F12" i="7"/>
  <c r="F11" i="7"/>
  <c r="F10" i="7"/>
  <c r="F9" i="7"/>
  <c r="G7" i="25" l="1"/>
  <c r="G7" i="29"/>
  <c r="G7" i="27"/>
  <c r="G8" i="25"/>
  <c r="G8" i="29"/>
  <c r="G8" i="27"/>
  <c r="G9" i="29"/>
  <c r="G9" i="25"/>
  <c r="G9" i="27"/>
  <c r="G7" i="24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<sst xmlns="http://schemas.openxmlformats.org/spreadsheetml/2006/main" count="955" uniqueCount="102">
  <si>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</si>
  <si>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</si>
  <si>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</si>
  <si>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</si>
  <si>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</si>
  <si>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</si>
  <si>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</si>
  <si>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</si>
  <si>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</si>
  <si>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</si>
  <si>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</si>
  <si>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</si>
  <si>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</si>
  <si>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</si>
  <si>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</si>
  <si>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</si>
  <si>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</si>
  <si>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</si>
  <si>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</si>
  <si>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</si>
  <si>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</si>
  <si>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</si>
  <si>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</si>
  <si>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</si>
  <si>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</si>
  <si>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</si>
  <si>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</si>
  <si>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</si>
  <si>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</si>
  <si>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</si>
  <si>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</si>
  <si>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</si>
  <si>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</si>
  <si>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</si>
  <si>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</si>
  <si>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</si>
  <si>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</si>
  <si>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</si>
  <si>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</si>
  <si>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</si>
  <si>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</si>
  <si>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</si>
  <si>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</si>
  <si>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</si>
  <si>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</si>
  <si>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</si>
  <si>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</si>
  <si>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</si>
  <si>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</si>
  <si>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</si>
  <si>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</si>
  <si>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</si>
  <si>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</si>
  <si>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</si>
  <si>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</si>
  <si>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</si>
  <si>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</si>
  <si>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</si>
  <si>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</si>
  <si>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</si>
  <si>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</si>
  <si>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</si>
  <si>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</si>
  <si>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</si>
  <si>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</si>
  <si>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</si>
  <si>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</si>
  <si>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</si>
  <si>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</si>
  <si>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</si>
  <si>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</si>
  <si>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</si>
  <si>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</si>
  <si>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</si>
  <si>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</si>
  <si>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</si>
  <si>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</si>
  <si>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</si>
  <si>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</si>
  <si>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</si>
  <si>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</si>
  <si>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</si>
  <si>
    <t>NA</t>
  </si>
  <si>
    <t>YA</t>
  </si>
  <si>
    <t>TIDAK</t>
  </si>
  <si>
    <t>Sampel 16</t>
  </si>
  <si>
    <t>Sampel 17</t>
  </si>
  <si>
    <t>GH1</t>
  </si>
  <si>
    <t>Sila Pilih</t>
  </si>
  <si>
    <t>ASYIKIN MAISARAH</t>
  </si>
  <si>
    <t>IQC PIL 251124</t>
  </si>
  <si>
    <t>261124</t>
  </si>
  <si>
    <t>RB GH A 251124</t>
  </si>
  <si>
    <t>RB GH B 251124</t>
  </si>
  <si>
    <t>RB GH A &amp; B 251124</t>
  </si>
  <si>
    <t>IQC PIL BLK 251124</t>
  </si>
  <si>
    <t>IQC PIL A 251124</t>
  </si>
  <si>
    <t>IQC PIL B 251124</t>
  </si>
  <si>
    <t>2024070247 AR AS HG</t>
  </si>
  <si>
    <t>2024070247 BR AS HG</t>
  </si>
  <si>
    <t>2024070247 CR AS HG</t>
  </si>
  <si>
    <t>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</si>
</sst>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7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8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60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/>
    <xf numFmtId="167" fontId="0" fillId="0" borderId="36" xfId="0" applyNumberFormat="1" applyBorder="1"/>
    <xf numFmtId="167" fontId="0" fillId="0" borderId="0" xfId="0" applyNumberFormat="1" applyAlignment="1">
      <alignment horizontal="left" vertical="top"/>
    </xf>
    <xf numFmtId="167" fontId="0" fillId="3" borderId="36" xfId="0" applyNumberFormat="1" applyFill="1" applyBorder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168" fontId="9" fillId="0" borderId="36" xfId="0" applyNumberFormat="1" applyFont="1" applyBorder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0" fontId="0" fillId="4" borderId="36" xfId="0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49" fontId="9" fillId="0" borderId="36" xfId="0" applyNumberFormat="1" applyFont="1" applyBorder="1"/>
    <xf numFmtId="0" fontId="9" fillId="0" borderId="36" xfId="0" quotePrefix="1" applyFont="1" applyBorder="1" applyAlignment="1">
      <alignment horizontal="left"/>
    </xf>
    <xf numFmtId="167" fontId="9" fillId="0" borderId="36" xfId="0" applyNumberFormat="1" applyFont="1" applyBorder="1"/>
    <xf numFmtId="167" fontId="9" fillId="0" borderId="1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vertical="top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9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167" fontId="0" fillId="0" borderId="1" xfId="0" applyNumberForma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FormGerhadt!$C$34" lockText="1" noThreeD="1"/>
</file>

<file path=xl/ctrlProps/ctrlProp10.xml><?xml version="1.0" encoding="utf-8"?>
<formControlPr xmlns="http://schemas.microsoft.com/office/spreadsheetml/2009/9/main" objectType="CheckBox" checked="Checked" fmlaLink="FormGerhadt!$F$34" lockText="1" noThreeD="1"/>
</file>

<file path=xl/ctrlProps/ctrlProp100.xml><?xml version="1.0" encoding="utf-8"?>
<formControlPr xmlns="http://schemas.microsoft.com/office/spreadsheetml/2009/9/main" objectType="CheckBox" fmlaLink="FormGerhadt!$D$34" lockText="1" noThreeD="1"/>
</file>

<file path=xl/ctrlProps/ctrlProp101.xml><?xml version="1.0" encoding="utf-8"?>
<formControlPr xmlns="http://schemas.microsoft.com/office/spreadsheetml/2009/9/main" objectType="CheckBox" checked="Checked" fmlaLink="FormGerhadt!$F$34" lockText="1" noThreeD="1"/>
</file>

<file path=xl/ctrlProps/ctrlProp102.xml><?xml version="1.0" encoding="utf-8"?>
<formControlPr xmlns="http://schemas.microsoft.com/office/spreadsheetml/2009/9/main" objectType="CheckBox" checked="Checked" fmlaLink="FormGerhadt!$D$31" lockText="1" noThreeD="1"/>
</file>

<file path=xl/ctrlProps/ctrlProp103.xml><?xml version="1.0" encoding="utf-8"?>
<formControlPr xmlns="http://schemas.microsoft.com/office/spreadsheetml/2009/9/main" objectType="CheckBox" checked="Checked" fmlaLink="FormGerhadt!$D$30" lockText="1" noThreeD="1"/>
</file>

<file path=xl/ctrlProps/ctrlProp104.xml><?xml version="1.0" encoding="utf-8"?>
<formControlPr xmlns="http://schemas.microsoft.com/office/spreadsheetml/2009/9/main" objectType="CheckBox" fmlaLink="FormGerhadt!$D$32" lockText="1" noThreeD="1"/>
</file>

<file path=xl/ctrlProps/ctrlProp105.xml><?xml version="1.0" encoding="utf-8"?>
<formControlPr xmlns="http://schemas.microsoft.com/office/spreadsheetml/2009/9/main" objectType="CheckBox" fmlaLink="FormGerhadt!$E$34" lockText="1" noThreeD="1"/>
</file>

<file path=xl/ctrlProps/ctrlProp106.xml><?xml version="1.0" encoding="utf-8"?>
<formControlPr xmlns="http://schemas.microsoft.com/office/spreadsheetml/2009/9/main" objectType="CheckBox" fmlaLink="FormGerhadt!$C$34" lockText="1" noThreeD="1"/>
</file>

<file path=xl/ctrlProps/ctrlProp107.xml><?xml version="1.0" encoding="utf-8"?>
<formControlPr xmlns="http://schemas.microsoft.com/office/spreadsheetml/2009/9/main" objectType="CheckBox" fmlaLink="FormGerhadt!$D$34" lockText="1" noThreeD="1"/>
</file>

<file path=xl/ctrlProps/ctrlProp108.xml><?xml version="1.0" encoding="utf-8"?>
<formControlPr xmlns="http://schemas.microsoft.com/office/spreadsheetml/2009/9/main" objectType="CheckBox" checked="Checked" fmlaLink="FormGerhadt!$F$34" lockText="1" noThreeD="1"/>
</file>

<file path=xl/ctrlProps/ctrlProp109.xml><?xml version="1.0" encoding="utf-8"?>
<formControlPr xmlns="http://schemas.microsoft.com/office/spreadsheetml/2009/9/main" objectType="CheckBox" checked="Checked" fmlaLink="FormGerhadt!$D$31" lockText="1" noThreeD="1"/>
</file>

<file path=xl/ctrlProps/ctrlProp11.xml><?xml version="1.0" encoding="utf-8"?>
<formControlPr xmlns="http://schemas.microsoft.com/office/spreadsheetml/2009/9/main" objectType="CheckBox" checked="Checked" fmlaLink="FormGerhadt!$D$31" lockText="1" noThreeD="1"/>
</file>

<file path=xl/ctrlProps/ctrlProp110.xml><?xml version="1.0" encoding="utf-8"?>
<formControlPr xmlns="http://schemas.microsoft.com/office/spreadsheetml/2009/9/main" objectType="CheckBox" checked="Checked" fmlaLink="FormGerhadt!$D$30" lockText="1" noThreeD="1"/>
</file>

<file path=xl/ctrlProps/ctrlProp111.xml><?xml version="1.0" encoding="utf-8"?>
<formControlPr xmlns="http://schemas.microsoft.com/office/spreadsheetml/2009/9/main" objectType="CheckBox" fmlaLink="FormGerhadt!$D$32" lockText="1" noThreeD="1"/>
</file>

<file path=xl/ctrlProps/ctrlProp112.xml><?xml version="1.0" encoding="utf-8"?>
<formControlPr xmlns="http://schemas.microsoft.com/office/spreadsheetml/2009/9/main" objectType="CheckBox" fmlaLink="FormGerhadt!$E$34" lockText="1" noThreeD="1"/>
</file>

<file path=xl/ctrlProps/ctrlProp113.xml><?xml version="1.0" encoding="utf-8"?>
<formControlPr xmlns="http://schemas.microsoft.com/office/spreadsheetml/2009/9/main" objectType="CheckBox" fmlaLink="FormGerhadt!$C$34" lockText="1" noThreeD="1"/>
</file>

<file path=xl/ctrlProps/ctrlProp114.xml><?xml version="1.0" encoding="utf-8"?>
<formControlPr xmlns="http://schemas.microsoft.com/office/spreadsheetml/2009/9/main" objectType="CheckBox" fmlaLink="FormGerhadt!$D$34" lockText="1" noThreeD="1"/>
</file>

<file path=xl/ctrlProps/ctrlProp115.xml><?xml version="1.0" encoding="utf-8"?>
<formControlPr xmlns="http://schemas.microsoft.com/office/spreadsheetml/2009/9/main" objectType="CheckBox" checked="Checked" fmlaLink="FormGerhadt!$F$34" lockText="1" noThreeD="1"/>
</file>

<file path=xl/ctrlProps/ctrlProp116.xml><?xml version="1.0" encoding="utf-8"?>
<formControlPr xmlns="http://schemas.microsoft.com/office/spreadsheetml/2009/9/main" objectType="CheckBox" checked="Checked" fmlaLink="FormGerhadt!$D$31" lockText="1" noThreeD="1"/>
</file>

<file path=xl/ctrlProps/ctrlProp117.xml><?xml version="1.0" encoding="utf-8"?>
<formControlPr xmlns="http://schemas.microsoft.com/office/spreadsheetml/2009/9/main" objectType="CheckBox" checked="Checked" fmlaLink="FormGerhadt!$D$30" lockText="1" noThreeD="1"/>
</file>

<file path=xl/ctrlProps/ctrlProp118.xml><?xml version="1.0" encoding="utf-8"?>
<formControlPr xmlns="http://schemas.microsoft.com/office/spreadsheetml/2009/9/main" objectType="CheckBox" fmlaLink="FormGerhadt!$D$32" lockText="1" noThreeD="1"/>
</file>

<file path=xl/ctrlProps/ctrlProp119.xml><?xml version="1.0" encoding="utf-8"?>
<formControlPr xmlns="http://schemas.microsoft.com/office/spreadsheetml/2009/9/main" objectType="CheckBox" fmlaLink="FormGerhadt!$E$34" lockText="1" noThreeD="1"/>
</file>

<file path=xl/ctrlProps/ctrlProp12.xml><?xml version="1.0" encoding="utf-8"?>
<formControlPr xmlns="http://schemas.microsoft.com/office/spreadsheetml/2009/9/main" objectType="CheckBox" checked="Checked" fmlaLink="FormGerhadt!$D$30" lockText="1" noThreeD="1"/>
</file>

<file path=xl/ctrlProps/ctrlProp13.xml><?xml version="1.0" encoding="utf-8"?>
<formControlPr xmlns="http://schemas.microsoft.com/office/spreadsheetml/2009/9/main" objectType="CheckBox" fmlaLink="FormGerhadt!$D$32" lockText="1" noThreeD="1"/>
</file>

<file path=xl/ctrlProps/ctrlProp14.xml><?xml version="1.0" encoding="utf-8"?>
<formControlPr xmlns="http://schemas.microsoft.com/office/spreadsheetml/2009/9/main" objectType="CheckBox" fmlaLink="FormGerhadt!$E$34" lockText="1" noThreeD="1"/>
</file>

<file path=xl/ctrlProps/ctrlProp15.xml><?xml version="1.0" encoding="utf-8"?>
<formControlPr xmlns="http://schemas.microsoft.com/office/spreadsheetml/2009/9/main" objectType="CheckBox" fmlaLink="FormGerhadt!$C$34" lockText="1" noThreeD="1"/>
</file>

<file path=xl/ctrlProps/ctrlProp16.xml><?xml version="1.0" encoding="utf-8"?>
<formControlPr xmlns="http://schemas.microsoft.com/office/spreadsheetml/2009/9/main" objectType="CheckBox" fmlaLink="FormGerhadt!$D$34" lockText="1" noThreeD="1"/>
</file>

<file path=xl/ctrlProps/ctrlProp17.xml><?xml version="1.0" encoding="utf-8"?>
<formControlPr xmlns="http://schemas.microsoft.com/office/spreadsheetml/2009/9/main" objectType="CheckBox" checked="Checked" fmlaLink="FormGerhadt!$F$34" lockText="1" noThreeD="1"/>
</file>

<file path=xl/ctrlProps/ctrlProp18.xml><?xml version="1.0" encoding="utf-8"?>
<formControlPr xmlns="http://schemas.microsoft.com/office/spreadsheetml/2009/9/main" objectType="CheckBox" checked="Checked" fmlaLink="FormGerhadt!$D$31" lockText="1" noThreeD="1"/>
</file>

<file path=xl/ctrlProps/ctrlProp19.xml><?xml version="1.0" encoding="utf-8"?>
<formControlPr xmlns="http://schemas.microsoft.com/office/spreadsheetml/2009/9/main" objectType="CheckBox" checked="Checked" fmlaLink="FormGerhadt!$D$30" lockText="1" noThreeD="1"/>
</file>

<file path=xl/ctrlProps/ctrlProp2.xml><?xml version="1.0" encoding="utf-8"?>
<formControlPr xmlns="http://schemas.microsoft.com/office/spreadsheetml/2009/9/main" objectType="CheckBox" fmlaLink="FormGerhadt!$D$34" lockText="1" noThreeD="1"/>
</file>

<file path=xl/ctrlProps/ctrlProp20.xml><?xml version="1.0" encoding="utf-8"?>
<formControlPr xmlns="http://schemas.microsoft.com/office/spreadsheetml/2009/9/main" objectType="CheckBox" fmlaLink="FormGerhadt!$D$32" lockText="1" noThreeD="1"/>
</file>

<file path=xl/ctrlProps/ctrlProp21.xml><?xml version="1.0" encoding="utf-8"?>
<formControlPr xmlns="http://schemas.microsoft.com/office/spreadsheetml/2009/9/main" objectType="CheckBox" fmlaLink="FormGerhadt!$E$34" lockText="1" noThreeD="1"/>
</file>

<file path=xl/ctrlProps/ctrlProp22.xml><?xml version="1.0" encoding="utf-8"?>
<formControlPr xmlns="http://schemas.microsoft.com/office/spreadsheetml/2009/9/main" objectType="CheckBox" fmlaLink="FormGerhadt!$C$34" lockText="1" noThreeD="1"/>
</file>

<file path=xl/ctrlProps/ctrlProp23.xml><?xml version="1.0" encoding="utf-8"?>
<formControlPr xmlns="http://schemas.microsoft.com/office/spreadsheetml/2009/9/main" objectType="CheckBox" fmlaLink="FormGerhadt!$D$34" lockText="1" noThreeD="1"/>
</file>

<file path=xl/ctrlProps/ctrlProp24.xml><?xml version="1.0" encoding="utf-8"?>
<formControlPr xmlns="http://schemas.microsoft.com/office/spreadsheetml/2009/9/main" objectType="CheckBox" checked="Checked" fmlaLink="FormGerhadt!$F$34" lockText="1" noThreeD="1"/>
</file>

<file path=xl/ctrlProps/ctrlProp25.xml><?xml version="1.0" encoding="utf-8"?>
<formControlPr xmlns="http://schemas.microsoft.com/office/spreadsheetml/2009/9/main" objectType="CheckBox" checked="Checked" fmlaLink="FormGerhadt!$D$31" lockText="1" noThreeD="1"/>
</file>

<file path=xl/ctrlProps/ctrlProp26.xml><?xml version="1.0" encoding="utf-8"?>
<formControlPr xmlns="http://schemas.microsoft.com/office/spreadsheetml/2009/9/main" objectType="CheckBox" checked="Checked" fmlaLink="FormGerhadt!$D$30" lockText="1" noThreeD="1"/>
</file>

<file path=xl/ctrlProps/ctrlProp27.xml><?xml version="1.0" encoding="utf-8"?>
<formControlPr xmlns="http://schemas.microsoft.com/office/spreadsheetml/2009/9/main" objectType="CheckBox" fmlaLink="FormGerhadt!$D$32" lockText="1" noThreeD="1"/>
</file>

<file path=xl/ctrlProps/ctrlProp28.xml><?xml version="1.0" encoding="utf-8"?>
<formControlPr xmlns="http://schemas.microsoft.com/office/spreadsheetml/2009/9/main" objectType="CheckBox" fmlaLink="FormGerhadt!$E$34" lockText="1" noThreeD="1"/>
</file>

<file path=xl/ctrlProps/ctrlProp29.xml><?xml version="1.0" encoding="utf-8"?>
<formControlPr xmlns="http://schemas.microsoft.com/office/spreadsheetml/2009/9/main" objectType="CheckBox" fmlaLink="FormGerhadt!$C$34" lockText="1" noThreeD="1"/>
</file>

<file path=xl/ctrlProps/ctrlProp3.xml><?xml version="1.0" encoding="utf-8"?>
<formControlPr xmlns="http://schemas.microsoft.com/office/spreadsheetml/2009/9/main" objectType="CheckBox" checked="Checked" fmlaLink="FormGerhadt!$F$34" lockText="1" noThreeD="1"/>
</file>

<file path=xl/ctrlProps/ctrlProp30.xml><?xml version="1.0" encoding="utf-8"?>
<formControlPr xmlns="http://schemas.microsoft.com/office/spreadsheetml/2009/9/main" objectType="CheckBox" fmlaLink="FormGerhadt!$D$34" lockText="1" noThreeD="1"/>
</file>

<file path=xl/ctrlProps/ctrlProp31.xml><?xml version="1.0" encoding="utf-8"?>
<formControlPr xmlns="http://schemas.microsoft.com/office/spreadsheetml/2009/9/main" objectType="CheckBox" checked="Checked" fmlaLink="FormGerhadt!$F$34" lockText="1" noThreeD="1"/>
</file>

<file path=xl/ctrlProps/ctrlProp32.xml><?xml version="1.0" encoding="utf-8"?>
<formControlPr xmlns="http://schemas.microsoft.com/office/spreadsheetml/2009/9/main" objectType="CheckBox" checked="Checked" fmlaLink="FormGerhadt!$D$31" lockText="1" noThreeD="1"/>
</file>

<file path=xl/ctrlProps/ctrlProp33.xml><?xml version="1.0" encoding="utf-8"?>
<formControlPr xmlns="http://schemas.microsoft.com/office/spreadsheetml/2009/9/main" objectType="CheckBox" checked="Checked" fmlaLink="FormGerhadt!$D$30" lockText="1" noThreeD="1"/>
</file>

<file path=xl/ctrlProps/ctrlProp34.xml><?xml version="1.0" encoding="utf-8"?>
<formControlPr xmlns="http://schemas.microsoft.com/office/spreadsheetml/2009/9/main" objectType="CheckBox" fmlaLink="FormGerhadt!$D$32" lockText="1" noThreeD="1"/>
</file>

<file path=xl/ctrlProps/ctrlProp35.xml><?xml version="1.0" encoding="utf-8"?>
<formControlPr xmlns="http://schemas.microsoft.com/office/spreadsheetml/2009/9/main" objectType="CheckBox" fmlaLink="FormGerhadt!$E$34" lockText="1" noThreeD="1"/>
</file>

<file path=xl/ctrlProps/ctrlProp36.xml><?xml version="1.0" encoding="utf-8"?>
<formControlPr xmlns="http://schemas.microsoft.com/office/spreadsheetml/2009/9/main" objectType="CheckBox" fmlaLink="FormGerhadt!$C$34" lockText="1" noThreeD="1"/>
</file>

<file path=xl/ctrlProps/ctrlProp37.xml><?xml version="1.0" encoding="utf-8"?>
<formControlPr xmlns="http://schemas.microsoft.com/office/spreadsheetml/2009/9/main" objectType="CheckBox" fmlaLink="FormGerhadt!$D$34" lockText="1" noThreeD="1"/>
</file>

<file path=xl/ctrlProps/ctrlProp38.xml><?xml version="1.0" encoding="utf-8"?>
<formControlPr xmlns="http://schemas.microsoft.com/office/spreadsheetml/2009/9/main" objectType="CheckBox" checked="Checked" fmlaLink="FormGerhadt!$F$34" lockText="1" noThreeD="1"/>
</file>

<file path=xl/ctrlProps/ctrlProp39.xml><?xml version="1.0" encoding="utf-8"?>
<formControlPr xmlns="http://schemas.microsoft.com/office/spreadsheetml/2009/9/main" objectType="CheckBox" checked="Checked" fmlaLink="FormGerhadt!$D$31" lockText="1" noThreeD="1"/>
</file>

<file path=xl/ctrlProps/ctrlProp4.xml><?xml version="1.0" encoding="utf-8"?>
<formControlPr xmlns="http://schemas.microsoft.com/office/spreadsheetml/2009/9/main" objectType="CheckBox" checked="Checked" fmlaLink="FormGerhadt!$D$31" lockText="1" noThreeD="1"/>
</file>

<file path=xl/ctrlProps/ctrlProp40.xml><?xml version="1.0" encoding="utf-8"?>
<formControlPr xmlns="http://schemas.microsoft.com/office/spreadsheetml/2009/9/main" objectType="CheckBox" checked="Checked" fmlaLink="FormGerhadt!$D$30" lockText="1" noThreeD="1"/>
</file>

<file path=xl/ctrlProps/ctrlProp41.xml><?xml version="1.0" encoding="utf-8"?>
<formControlPr xmlns="http://schemas.microsoft.com/office/spreadsheetml/2009/9/main" objectType="CheckBox" fmlaLink="FormGerhadt!$D$32" lockText="1" noThreeD="1"/>
</file>

<file path=xl/ctrlProps/ctrlProp42.xml><?xml version="1.0" encoding="utf-8"?>
<formControlPr xmlns="http://schemas.microsoft.com/office/spreadsheetml/2009/9/main" objectType="CheckBox" fmlaLink="FormGerhadt!$E$34" lockText="1" noThreeD="1"/>
</file>

<file path=xl/ctrlProps/ctrlProp43.xml><?xml version="1.0" encoding="utf-8"?>
<formControlPr xmlns="http://schemas.microsoft.com/office/spreadsheetml/2009/9/main" objectType="CheckBox" fmlaLink="FormGerhadt!$C$34" lockText="1" noThreeD="1"/>
</file>

<file path=xl/ctrlProps/ctrlProp44.xml><?xml version="1.0" encoding="utf-8"?>
<formControlPr xmlns="http://schemas.microsoft.com/office/spreadsheetml/2009/9/main" objectType="CheckBox" fmlaLink="FormGerhadt!$D$34" lockText="1" noThreeD="1"/>
</file>

<file path=xl/ctrlProps/ctrlProp45.xml><?xml version="1.0" encoding="utf-8"?>
<formControlPr xmlns="http://schemas.microsoft.com/office/spreadsheetml/2009/9/main" objectType="CheckBox" checked="Checked" fmlaLink="FormGerhadt!$F$34" lockText="1" noThreeD="1"/>
</file>

<file path=xl/ctrlProps/ctrlProp46.xml><?xml version="1.0" encoding="utf-8"?>
<formControlPr xmlns="http://schemas.microsoft.com/office/spreadsheetml/2009/9/main" objectType="CheckBox" checked="Checked" fmlaLink="FormGerhadt!$D$31" lockText="1" noThreeD="1"/>
</file>

<file path=xl/ctrlProps/ctrlProp47.xml><?xml version="1.0" encoding="utf-8"?>
<formControlPr xmlns="http://schemas.microsoft.com/office/spreadsheetml/2009/9/main" objectType="CheckBox" checked="Checked" fmlaLink="FormGerhadt!$D$30" lockText="1" noThreeD="1"/>
</file>

<file path=xl/ctrlProps/ctrlProp48.xml><?xml version="1.0" encoding="utf-8"?>
<formControlPr xmlns="http://schemas.microsoft.com/office/spreadsheetml/2009/9/main" objectType="CheckBox" fmlaLink="FormGerhadt!$D$32" lockText="1" noThreeD="1"/>
</file>

<file path=xl/ctrlProps/ctrlProp49.xml><?xml version="1.0" encoding="utf-8"?>
<formControlPr xmlns="http://schemas.microsoft.com/office/spreadsheetml/2009/9/main" objectType="CheckBox" fmlaLink="FormGerhadt!$E$34" lockText="1" noThreeD="1"/>
</file>

<file path=xl/ctrlProps/ctrlProp5.xml><?xml version="1.0" encoding="utf-8"?>
<formControlPr xmlns="http://schemas.microsoft.com/office/spreadsheetml/2009/9/main" objectType="CheckBox" checked="Checked" fmlaLink="FormGerhadt!$D$30" lockText="1" noThreeD="1"/>
</file>

<file path=xl/ctrlProps/ctrlProp50.xml><?xml version="1.0" encoding="utf-8"?>
<formControlPr xmlns="http://schemas.microsoft.com/office/spreadsheetml/2009/9/main" objectType="CheckBox" fmlaLink="FormGerhadt!$C$34" lockText="1" noThreeD="1"/>
</file>

<file path=xl/ctrlProps/ctrlProp51.xml><?xml version="1.0" encoding="utf-8"?>
<formControlPr xmlns="http://schemas.microsoft.com/office/spreadsheetml/2009/9/main" objectType="CheckBox" fmlaLink="FormGerhadt!$D$34" lockText="1" noThreeD="1"/>
</file>

<file path=xl/ctrlProps/ctrlProp52.xml><?xml version="1.0" encoding="utf-8"?>
<formControlPr xmlns="http://schemas.microsoft.com/office/spreadsheetml/2009/9/main" objectType="CheckBox" checked="Checked" fmlaLink="FormGerhadt!$F$34" lockText="1" noThreeD="1"/>
</file>

<file path=xl/ctrlProps/ctrlProp53.xml><?xml version="1.0" encoding="utf-8"?>
<formControlPr xmlns="http://schemas.microsoft.com/office/spreadsheetml/2009/9/main" objectType="CheckBox" checked="Checked" fmlaLink="FormGerhadt!$D$31" lockText="1" noThreeD="1"/>
</file>

<file path=xl/ctrlProps/ctrlProp54.xml><?xml version="1.0" encoding="utf-8"?>
<formControlPr xmlns="http://schemas.microsoft.com/office/spreadsheetml/2009/9/main" objectType="CheckBox" checked="Checked" fmlaLink="FormGerhadt!$D$30" lockText="1" noThreeD="1"/>
</file>

<file path=xl/ctrlProps/ctrlProp55.xml><?xml version="1.0" encoding="utf-8"?>
<formControlPr xmlns="http://schemas.microsoft.com/office/spreadsheetml/2009/9/main" objectType="CheckBox" fmlaLink="FormGerhadt!$D$32" lockText="1" noThreeD="1"/>
</file>

<file path=xl/ctrlProps/ctrlProp56.xml><?xml version="1.0" encoding="utf-8"?>
<formControlPr xmlns="http://schemas.microsoft.com/office/spreadsheetml/2009/9/main" objectType="CheckBox" fmlaLink="FormGerhadt!$E$34" lockText="1" noThreeD="1"/>
</file>

<file path=xl/ctrlProps/ctrlProp57.xml><?xml version="1.0" encoding="utf-8"?>
<formControlPr xmlns="http://schemas.microsoft.com/office/spreadsheetml/2009/9/main" objectType="CheckBox" fmlaLink="FormGerhadt!$C$34" lockText="1" noThreeD="1"/>
</file>

<file path=xl/ctrlProps/ctrlProp58.xml><?xml version="1.0" encoding="utf-8"?>
<formControlPr xmlns="http://schemas.microsoft.com/office/spreadsheetml/2009/9/main" objectType="CheckBox" fmlaLink="FormGerhadt!$D$34" lockText="1" noThreeD="1"/>
</file>

<file path=xl/ctrlProps/ctrlProp59.xml><?xml version="1.0" encoding="utf-8"?>
<formControlPr xmlns="http://schemas.microsoft.com/office/spreadsheetml/2009/9/main" objectType="CheckBox" checked="Checked" fmlaLink="FormGerhadt!$F$34" lockText="1" noThreeD="1"/>
</file>

<file path=xl/ctrlProps/ctrlProp6.xml><?xml version="1.0" encoding="utf-8"?>
<formControlPr xmlns="http://schemas.microsoft.com/office/spreadsheetml/2009/9/main" objectType="CheckBox" fmlaLink="FormGerhadt!$D$32" lockText="1" noThreeD="1"/>
</file>

<file path=xl/ctrlProps/ctrlProp60.xml><?xml version="1.0" encoding="utf-8"?>
<formControlPr xmlns="http://schemas.microsoft.com/office/spreadsheetml/2009/9/main" objectType="CheckBox" checked="Checked" fmlaLink="FormGerhadt!$D$31" lockText="1" noThreeD="1"/>
</file>

<file path=xl/ctrlProps/ctrlProp61.xml><?xml version="1.0" encoding="utf-8"?>
<formControlPr xmlns="http://schemas.microsoft.com/office/spreadsheetml/2009/9/main" objectType="CheckBox" checked="Checked" fmlaLink="FormGerhadt!$D$30" lockText="1" noThreeD="1"/>
</file>

<file path=xl/ctrlProps/ctrlProp62.xml><?xml version="1.0" encoding="utf-8"?>
<formControlPr xmlns="http://schemas.microsoft.com/office/spreadsheetml/2009/9/main" objectType="CheckBox" fmlaLink="FormGerhadt!$D$32" lockText="1" noThreeD="1"/>
</file>

<file path=xl/ctrlProps/ctrlProp63.xml><?xml version="1.0" encoding="utf-8"?>
<formControlPr xmlns="http://schemas.microsoft.com/office/spreadsheetml/2009/9/main" objectType="CheckBox" fmlaLink="FormGerhadt!$E$34" lockText="1" noThreeD="1"/>
</file>

<file path=xl/ctrlProps/ctrlProp64.xml><?xml version="1.0" encoding="utf-8"?>
<formControlPr xmlns="http://schemas.microsoft.com/office/spreadsheetml/2009/9/main" objectType="CheckBox" fmlaLink="FormGerhadt!$C$34" lockText="1" noThreeD="1"/>
</file>

<file path=xl/ctrlProps/ctrlProp65.xml><?xml version="1.0" encoding="utf-8"?>
<formControlPr xmlns="http://schemas.microsoft.com/office/spreadsheetml/2009/9/main" objectType="CheckBox" fmlaLink="FormGerhadt!$D$34" lockText="1" noThreeD="1"/>
</file>

<file path=xl/ctrlProps/ctrlProp66.xml><?xml version="1.0" encoding="utf-8"?>
<formControlPr xmlns="http://schemas.microsoft.com/office/spreadsheetml/2009/9/main" objectType="CheckBox" checked="Checked" fmlaLink="FormGerhadt!$F$34" lockText="1" noThreeD="1"/>
</file>

<file path=xl/ctrlProps/ctrlProp67.xml><?xml version="1.0" encoding="utf-8"?>
<formControlPr xmlns="http://schemas.microsoft.com/office/spreadsheetml/2009/9/main" objectType="CheckBox" checked="Checked" fmlaLink="FormGerhadt!$D$31" lockText="1" noThreeD="1"/>
</file>

<file path=xl/ctrlProps/ctrlProp68.xml><?xml version="1.0" encoding="utf-8"?>
<formControlPr xmlns="http://schemas.microsoft.com/office/spreadsheetml/2009/9/main" objectType="CheckBox" checked="Checked" fmlaLink="FormGerhadt!$D$30" lockText="1" noThreeD="1"/>
</file>

<file path=xl/ctrlProps/ctrlProp69.xml><?xml version="1.0" encoding="utf-8"?>
<formControlPr xmlns="http://schemas.microsoft.com/office/spreadsheetml/2009/9/main" objectType="CheckBox" fmlaLink="FormGerhadt!$D$32" lockText="1" noThreeD="1"/>
</file>

<file path=xl/ctrlProps/ctrlProp7.xml><?xml version="1.0" encoding="utf-8"?>
<formControlPr xmlns="http://schemas.microsoft.com/office/spreadsheetml/2009/9/main" objectType="CheckBox" fmlaLink="FormGerhadt!$E$34" lockText="1" noThreeD="1"/>
</file>

<file path=xl/ctrlProps/ctrlProp70.xml><?xml version="1.0" encoding="utf-8"?>
<formControlPr xmlns="http://schemas.microsoft.com/office/spreadsheetml/2009/9/main" objectType="CheckBox" fmlaLink="FormGerhadt!$E$34" lockText="1" noThreeD="1"/>
</file>

<file path=xl/ctrlProps/ctrlProp71.xml><?xml version="1.0" encoding="utf-8"?>
<formControlPr xmlns="http://schemas.microsoft.com/office/spreadsheetml/2009/9/main" objectType="CheckBox" fmlaLink="FormGerhadt!$C$34" lockText="1" noThreeD="1"/>
</file>

<file path=xl/ctrlProps/ctrlProp72.xml><?xml version="1.0" encoding="utf-8"?>
<formControlPr xmlns="http://schemas.microsoft.com/office/spreadsheetml/2009/9/main" objectType="CheckBox" fmlaLink="FormGerhadt!$D$34" lockText="1" noThreeD="1"/>
</file>

<file path=xl/ctrlProps/ctrlProp73.xml><?xml version="1.0" encoding="utf-8"?>
<formControlPr xmlns="http://schemas.microsoft.com/office/spreadsheetml/2009/9/main" objectType="CheckBox" checked="Checked" fmlaLink="FormGerhadt!$F$34" lockText="1" noThreeD="1"/>
</file>

<file path=xl/ctrlProps/ctrlProp74.xml><?xml version="1.0" encoding="utf-8"?>
<formControlPr xmlns="http://schemas.microsoft.com/office/spreadsheetml/2009/9/main" objectType="CheckBox" checked="Checked" fmlaLink="FormGerhadt!$D$31" lockText="1" noThreeD="1"/>
</file>

<file path=xl/ctrlProps/ctrlProp75.xml><?xml version="1.0" encoding="utf-8"?>
<formControlPr xmlns="http://schemas.microsoft.com/office/spreadsheetml/2009/9/main" objectType="CheckBox" checked="Checked" fmlaLink="FormGerhadt!$D$30" lockText="1" noThreeD="1"/>
</file>

<file path=xl/ctrlProps/ctrlProp76.xml><?xml version="1.0" encoding="utf-8"?>
<formControlPr xmlns="http://schemas.microsoft.com/office/spreadsheetml/2009/9/main" objectType="CheckBox" fmlaLink="FormGerhadt!$D$32" lockText="1" noThreeD="1"/>
</file>

<file path=xl/ctrlProps/ctrlProp77.xml><?xml version="1.0" encoding="utf-8"?>
<formControlPr xmlns="http://schemas.microsoft.com/office/spreadsheetml/2009/9/main" objectType="CheckBox" fmlaLink="FormGerhadt!$E$34" lockText="1" noThreeD="1"/>
</file>

<file path=xl/ctrlProps/ctrlProp78.xml><?xml version="1.0" encoding="utf-8"?>
<formControlPr xmlns="http://schemas.microsoft.com/office/spreadsheetml/2009/9/main" objectType="CheckBox" fmlaLink="FormGerhadt!$C$34" lockText="1" noThreeD="1"/>
</file>

<file path=xl/ctrlProps/ctrlProp79.xml><?xml version="1.0" encoding="utf-8"?>
<formControlPr xmlns="http://schemas.microsoft.com/office/spreadsheetml/2009/9/main" objectType="CheckBox" fmlaLink="FormGerhadt!$D$34" lockText="1" noThreeD="1"/>
</file>

<file path=xl/ctrlProps/ctrlProp8.xml><?xml version="1.0" encoding="utf-8"?>
<formControlPr xmlns="http://schemas.microsoft.com/office/spreadsheetml/2009/9/main" objectType="CheckBox" fmlaLink="FormGerhadt!$C$34" lockText="1" noThreeD="1"/>
</file>

<file path=xl/ctrlProps/ctrlProp80.xml><?xml version="1.0" encoding="utf-8"?>
<formControlPr xmlns="http://schemas.microsoft.com/office/spreadsheetml/2009/9/main" objectType="CheckBox" checked="Checked" fmlaLink="FormGerhadt!$F$34" lockText="1" noThreeD="1"/>
</file>

<file path=xl/ctrlProps/ctrlProp81.xml><?xml version="1.0" encoding="utf-8"?>
<formControlPr xmlns="http://schemas.microsoft.com/office/spreadsheetml/2009/9/main" objectType="CheckBox" checked="Checked" fmlaLink="FormGerhadt!$D$31" lockText="1" noThreeD="1"/>
</file>

<file path=xl/ctrlProps/ctrlProp82.xml><?xml version="1.0" encoding="utf-8"?>
<formControlPr xmlns="http://schemas.microsoft.com/office/spreadsheetml/2009/9/main" objectType="CheckBox" checked="Checked" fmlaLink="FormGerhadt!$D$30" lockText="1" noThreeD="1"/>
</file>

<file path=xl/ctrlProps/ctrlProp83.xml><?xml version="1.0" encoding="utf-8"?>
<formControlPr xmlns="http://schemas.microsoft.com/office/spreadsheetml/2009/9/main" objectType="CheckBox" fmlaLink="FormGerhadt!$D$32" lockText="1" noThreeD="1"/>
</file>

<file path=xl/ctrlProps/ctrlProp84.xml><?xml version="1.0" encoding="utf-8"?>
<formControlPr xmlns="http://schemas.microsoft.com/office/spreadsheetml/2009/9/main" objectType="CheckBox" fmlaLink="FormGerhadt!$E$34" lockText="1" noThreeD="1"/>
</file>

<file path=xl/ctrlProps/ctrlProp85.xml><?xml version="1.0" encoding="utf-8"?>
<formControlPr xmlns="http://schemas.microsoft.com/office/spreadsheetml/2009/9/main" objectType="CheckBox" fmlaLink="FormGerhadt!$C$34" lockText="1" noThreeD="1"/>
</file>

<file path=xl/ctrlProps/ctrlProp86.xml><?xml version="1.0" encoding="utf-8"?>
<formControlPr xmlns="http://schemas.microsoft.com/office/spreadsheetml/2009/9/main" objectType="CheckBox" fmlaLink="FormGerhadt!$D$34" lockText="1" noThreeD="1"/>
</file>

<file path=xl/ctrlProps/ctrlProp87.xml><?xml version="1.0" encoding="utf-8"?>
<formControlPr xmlns="http://schemas.microsoft.com/office/spreadsheetml/2009/9/main" objectType="CheckBox" checked="Checked" fmlaLink="FormGerhadt!$F$34" lockText="1" noThreeD="1"/>
</file>

<file path=xl/ctrlProps/ctrlProp88.xml><?xml version="1.0" encoding="utf-8"?>
<formControlPr xmlns="http://schemas.microsoft.com/office/spreadsheetml/2009/9/main" objectType="CheckBox" checked="Checked" fmlaLink="FormGerhadt!$D$31" lockText="1" noThreeD="1"/>
</file>

<file path=xl/ctrlProps/ctrlProp89.xml><?xml version="1.0" encoding="utf-8"?>
<formControlPr xmlns="http://schemas.microsoft.com/office/spreadsheetml/2009/9/main" objectType="CheckBox" checked="Checked" fmlaLink="FormGerhadt!$D$30" lockText="1" noThreeD="1"/>
</file>

<file path=xl/ctrlProps/ctrlProp9.xml><?xml version="1.0" encoding="utf-8"?>
<formControlPr xmlns="http://schemas.microsoft.com/office/spreadsheetml/2009/9/main" objectType="CheckBox" fmlaLink="FormGerhadt!$D$34" lockText="1" noThreeD="1"/>
</file>

<file path=xl/ctrlProps/ctrlProp90.xml><?xml version="1.0" encoding="utf-8"?>
<formControlPr xmlns="http://schemas.microsoft.com/office/spreadsheetml/2009/9/main" objectType="CheckBox" fmlaLink="FormGerhadt!$D$32" lockText="1" noThreeD="1"/>
</file>

<file path=xl/ctrlProps/ctrlProp91.xml><?xml version="1.0" encoding="utf-8"?>
<formControlPr xmlns="http://schemas.microsoft.com/office/spreadsheetml/2009/9/main" objectType="CheckBox" fmlaLink="FormGerhadt!$E$34" lockText="1" noThreeD="1"/>
</file>

<file path=xl/ctrlProps/ctrlProp92.xml><?xml version="1.0" encoding="utf-8"?>
<formControlPr xmlns="http://schemas.microsoft.com/office/spreadsheetml/2009/9/main" objectType="CheckBox" fmlaLink="FormGerhadt!$C$34" lockText="1" noThreeD="1"/>
</file>

<file path=xl/ctrlProps/ctrlProp93.xml><?xml version="1.0" encoding="utf-8"?>
<formControlPr xmlns="http://schemas.microsoft.com/office/spreadsheetml/2009/9/main" objectType="CheckBox" fmlaLink="FormGerhadt!$D$34" lockText="1" noThreeD="1"/>
</file>

<file path=xl/ctrlProps/ctrlProp94.xml><?xml version="1.0" encoding="utf-8"?>
<formControlPr xmlns="http://schemas.microsoft.com/office/spreadsheetml/2009/9/main" objectType="CheckBox" checked="Checked" fmlaLink="FormGerhadt!$F$34" lockText="1" noThreeD="1"/>
</file>

<file path=xl/ctrlProps/ctrlProp95.xml><?xml version="1.0" encoding="utf-8"?>
<formControlPr xmlns="http://schemas.microsoft.com/office/spreadsheetml/2009/9/main" objectType="CheckBox" checked="Checked" fmlaLink="FormGerhadt!$D$31" lockText="1" noThreeD="1"/>
</file>

<file path=xl/ctrlProps/ctrlProp96.xml><?xml version="1.0" encoding="utf-8"?>
<formControlPr xmlns="http://schemas.microsoft.com/office/spreadsheetml/2009/9/main" objectType="CheckBox" checked="Checked" fmlaLink="FormGerhadt!$D$30" lockText="1" noThreeD="1"/>
</file>

<file path=xl/ctrlProps/ctrlProp97.xml><?xml version="1.0" encoding="utf-8"?>
<formControlPr xmlns="http://schemas.microsoft.com/office/spreadsheetml/2009/9/main" objectType="CheckBox" fmlaLink="FormGerhadt!$D$32" lockText="1" noThreeD="1"/>
</file>

<file path=xl/ctrlProps/ctrlProp98.xml><?xml version="1.0" encoding="utf-8"?>
<formControlPr xmlns="http://schemas.microsoft.com/office/spreadsheetml/2009/9/main" objectType="CheckBox" fmlaLink="FormGerhadt!$E$34" lockText="1" noThreeD="1"/>
</file>

<file path=xl/ctrlProps/ctrlProp99.xml><?xml version="1.0" encoding="utf-8"?>
<formControlPr xmlns="http://schemas.microsoft.com/office/spreadsheetml/2009/9/main" objectType="CheckBox" fmlaLink="FormGerhadt!$C$3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2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2" y="923328"/>
                <a:ext cx="304604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0</xdr:colOff>
      <xdr:row>21</xdr:row>
      <xdr:rowOff>0</xdr:rowOff>
    </xdr:from>
    <xdr:ext cx="742950" cy="248851"/>
    <xdr:sp macro="" textlink="FormGerhadt!H8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27717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9526</xdr:colOff>
      <xdr:row>21</xdr:row>
      <xdr:rowOff>76199</xdr:rowOff>
    </xdr:from>
    <xdr:to>
      <xdr:col>0</xdr:col>
      <xdr:colOff>180976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6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Gerhadt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13.641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Gerhadt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113.709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100.068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6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Gerhadt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6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Gerhadt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6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Gerhadt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28"/>
              <a:chExt cx="2078172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303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28"/>
              <a:chExt cx="2078172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303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Gerhadt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0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0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0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6628" name="Check Box 4" hidden="1">
                <a:extLst>
                  <a:ext uri="{63B3BB69-23CF-44E3-9099-C40C66FF867C}">
                    <a14:compatExt spid="_x0000_s26628"/>
                  </a:ext>
                  <a:ext uri="{FF2B5EF4-FFF2-40B4-BE49-F238E27FC236}">
                    <a16:creationId xmlns:a16="http://schemas.microsoft.com/office/drawing/2014/main" id="{00000000-0008-0000-1000-0000046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29" name="Check Box 5" hidden="1">
                <a:extLst>
                  <a:ext uri="{63B3BB69-23CF-44E3-9099-C40C66FF867C}">
                    <a14:compatExt spid="_x0000_s26629"/>
                  </a:ext>
                  <a:ext uri="{FF2B5EF4-FFF2-40B4-BE49-F238E27FC236}">
                    <a16:creationId xmlns:a16="http://schemas.microsoft.com/office/drawing/2014/main" id="{00000000-0008-0000-1000-0000056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6630" name="Check Box 6" hidden="1">
                <a:extLst>
                  <a:ext uri="{63B3BB69-23CF-44E3-9099-C40C66FF867C}">
                    <a14:compatExt spid="_x0000_s26630"/>
                  </a:ext>
                  <a:ext uri="{FF2B5EF4-FFF2-40B4-BE49-F238E27FC236}">
                    <a16:creationId xmlns:a16="http://schemas.microsoft.com/office/drawing/2014/main" id="{00000000-0008-0000-1000-0000066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0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5" name="TextBox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6" name="TextBox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7" name="Graphic 6" descr="Checkmark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3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9272227-EC19-4074-8C21-4A35A2327A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3">
      <xdr:nvSpPr>
        <xdr:cNvPr id="9" name="Text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33E922-5E70-437D-ACC1-D01B3CDAC87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3">
      <xdr:nvSpPr>
        <xdr:cNvPr id="10" name="Text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84D025-D435-4025-9921-0C3137FBB6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3">
      <xdr:nvSpPr>
        <xdr:cNvPr id="11" name="TextBox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A285D81-D537-4325-949F-27754AFE34B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5604" name="Check Box 4" hidden="1">
                <a:extLst>
                  <a:ext uri="{63B3BB69-23CF-44E3-9099-C40C66FF867C}">
                    <a14:compatExt spid="_x0000_s25604"/>
                  </a:ext>
                  <a:ext uri="{FF2B5EF4-FFF2-40B4-BE49-F238E27FC236}">
                    <a16:creationId xmlns:a16="http://schemas.microsoft.com/office/drawing/2014/main" id="{00000000-0008-0000-1100-0000046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5" name="Check Box 5" hidden="1">
                <a:extLst>
                  <a:ext uri="{63B3BB69-23CF-44E3-9099-C40C66FF867C}">
                    <a14:compatExt spid="_x0000_s25605"/>
                  </a:ext>
                  <a:ext uri="{FF2B5EF4-FFF2-40B4-BE49-F238E27FC236}">
                    <a16:creationId xmlns:a16="http://schemas.microsoft.com/office/drawing/2014/main" id="{00000000-0008-0000-1100-00000564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6" name="Check Box 6" hidden="1">
                <a:extLst>
                  <a:ext uri="{63B3BB69-23CF-44E3-9099-C40C66FF867C}">
                    <a14:compatExt spid="_x0000_s25606"/>
                  </a:ext>
                  <a:ext uri="{FF2B5EF4-FFF2-40B4-BE49-F238E27FC236}">
                    <a16:creationId xmlns:a16="http://schemas.microsoft.com/office/drawing/2014/main" id="{00000000-0008-0000-1100-00000664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1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5" name="TextBox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6" name="TextBox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7" name="Graphic 6" descr="Checkmark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4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4011F0-F9FE-4E26-8782-A44E917500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4">
      <xdr:nvSpPr>
        <xdr:cNvPr id="9" name="Text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A71DFB1-68DB-40FA-8F9B-EB92AFEA131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4">
      <xdr:nvSpPr>
        <xdr:cNvPr id="10" name="Text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11868B-DC8E-49D4-950C-07C9B310D1F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4">
      <xdr:nvSpPr>
        <xdr:cNvPr id="11" name="TextBox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E1ABF4-C05E-4743-A1D6-BB450D23DF4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2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38100</xdr:colOff>
      <xdr:row>21</xdr:row>
      <xdr:rowOff>0</xdr:rowOff>
    </xdr:from>
    <xdr:ext cx="742950" cy="248851"/>
    <xdr:sp macro="" textlink="FormGerhadt!H9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8098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9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9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13.696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9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9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100.009</a:t>
          </a:fld>
          <a:endParaRPr lang="en-MY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6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Gerhadt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13.640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113.790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100.150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6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Gerhadt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6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Gerhadt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2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0FB26E-1BB3-48D3-8A15-AA6DE098D2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6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Gerhadt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Gerhadt!C13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Gerhadt!D13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28"/>
              <a:chExt cx="2078172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303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Gerhadt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6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6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9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261124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Gerhadt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9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8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7.xml"/><Relationship Id="rId5" Type="http://schemas.openxmlformats.org/officeDocument/2006/relationships/ctrlProp" Target="../ctrlProps/ctrlProp86.xml"/><Relationship Id="rId10" Type="http://schemas.openxmlformats.org/officeDocument/2006/relationships/ctrlProp" Target="../ctrlProps/ctrlProp91.xml"/><Relationship Id="rId4" Type="http://schemas.openxmlformats.org/officeDocument/2006/relationships/ctrlProp" Target="../ctrlProps/ctrlProp85.xml"/><Relationship Id="rId9" Type="http://schemas.openxmlformats.org/officeDocument/2006/relationships/ctrlProp" Target="../ctrlProps/ctrlProp90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6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4.xml"/><Relationship Id="rId5" Type="http://schemas.openxmlformats.org/officeDocument/2006/relationships/ctrlProp" Target="../ctrlProps/ctrlProp93.xml"/><Relationship Id="rId10" Type="http://schemas.openxmlformats.org/officeDocument/2006/relationships/ctrlProp" Target="../ctrlProps/ctrlProp98.xml"/><Relationship Id="rId4" Type="http://schemas.openxmlformats.org/officeDocument/2006/relationships/ctrlProp" Target="../ctrlProps/ctrlProp92.xml"/><Relationship Id="rId9" Type="http://schemas.openxmlformats.org/officeDocument/2006/relationships/ctrlProp" Target="../ctrlProps/ctrlProp9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3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1.xml"/><Relationship Id="rId5" Type="http://schemas.openxmlformats.org/officeDocument/2006/relationships/ctrlProp" Target="../ctrlProps/ctrlProp100.xml"/><Relationship Id="rId10" Type="http://schemas.openxmlformats.org/officeDocument/2006/relationships/ctrlProp" Target="../ctrlProps/ctrlProp105.xml"/><Relationship Id="rId4" Type="http://schemas.openxmlformats.org/officeDocument/2006/relationships/ctrlProp" Target="../ctrlProps/ctrlProp99.xml"/><Relationship Id="rId9" Type="http://schemas.openxmlformats.org/officeDocument/2006/relationships/ctrlProp" Target="../ctrlProps/ctrlProp104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09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08.xml"/><Relationship Id="rId5" Type="http://schemas.openxmlformats.org/officeDocument/2006/relationships/ctrlProp" Target="../ctrlProps/ctrlProp107.xml"/><Relationship Id="rId10" Type="http://schemas.openxmlformats.org/officeDocument/2006/relationships/ctrlProp" Target="../ctrlProps/ctrlProp112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15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AC41"/>
  <sheetViews>
    <sheetView zoomScale="115" zoomScaleNormal="115" workbookViewId="0">
      <selection activeCell="D3" sqref="D3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1" bestFit="1" customWidth="1"/>
    <col min="4" max="4" width="12.6640625" style="31" customWidth="1"/>
    <col min="5" max="5" width="12.83203125" style="31" bestFit="1" customWidth="1"/>
    <col min="6" max="6" width="13.5" bestFit="1" customWidth="1"/>
    <col min="7" max="7" width="18.5" style="35" bestFit="1" customWidth="1"/>
    <col min="8" max="8" width="15.6640625" style="35" bestFit="1" customWidth="1"/>
    <col min="9" max="9" width="16.33203125" bestFit="1" customWidth="1"/>
    <col min="13" max="13" width="9.6640625" bestFit="1" customWidth="1"/>
  </cols>
  <sheetData>
    <row r="1" spans="1:29" ht="25.5" x14ac:dyDescent="0.2">
      <c r="B1" s="48" t="s">
        <v>45</v>
      </c>
      <c r="C1" s="49" t="s">
        <v>64</v>
      </c>
      <c r="D1" s="50" t="s">
        <v>46</v>
      </c>
      <c r="E1" s="50" t="s">
        <v>47</v>
      </c>
      <c r="F1" s="23" t="s">
        <v>48</v>
      </c>
      <c r="G1" s="52" t="s">
        <v>41</v>
      </c>
      <c r="H1" s="41" t="s">
        <v>73</v>
      </c>
      <c r="I1" s="41" t="s">
        <v>72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</row>
    <row r="2" spans="1:29" ht="15" x14ac:dyDescent="0.25">
      <c r="A2" s="28" t="s">
        <v>79</v>
      </c>
      <c r="B2" s="44" t="s">
        <v>92</v>
      </c>
      <c r="C2" s="32"/>
      <c r="D2" s="30">
        <v>13.712999999999999</v>
      </c>
      <c r="E2" s="30">
        <v>113.824</v>
      </c>
      <c r="F2" s="51">
        <f>E2-D2</f>
        <v>100.111</v>
      </c>
      <c r="G2" s="53"/>
      <c r="H2" s="54" t="s">
        <v>87</v>
      </c>
      <c r="I2" s="43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</row>
    <row r="3" spans="1:29" x14ac:dyDescent="0.2">
      <c r="A3" s="28" t="s">
        <v>80</v>
      </c>
      <c r="B3" s="44" t="s">
        <v>93</v>
      </c>
      <c r="C3" s="32"/>
      <c r="D3" s="30">
        <v>13.683</v>
      </c>
      <c r="E3" s="30">
        <v>113.967</v>
      </c>
      <c r="F3" s="51">
        <f>E3-D3</f>
        <v>100.28399999999999</v>
      </c>
      <c r="G3" s="53"/>
      <c r="H3" s="62" t="str">
        <f>H2</f>
        <v>GH1</v>
      </c>
      <c r="I3" s="43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</row>
    <row r="4" spans="1:29" x14ac:dyDescent="0.2">
      <c r="A4" s="28" t="s">
        <v>81</v>
      </c>
      <c r="B4" s="44" t="s">
        <v>94</v>
      </c>
      <c r="C4" s="59"/>
      <c r="D4" s="59"/>
      <c r="E4" s="59"/>
      <c r="F4" s="59"/>
      <c r="G4" s="60"/>
      <c r="H4" s="63"/>
      <c r="I4" s="61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</row>
    <row r="5" spans="1:29" x14ac:dyDescent="0.2">
      <c r="A5" s="28" t="s">
        <v>49</v>
      </c>
      <c r="B5" s="44" t="s">
        <v>95</v>
      </c>
      <c r="C5" s="30">
        <v>1.512</v>
      </c>
      <c r="D5" s="30">
        <v>13.631</v>
      </c>
      <c r="E5" s="30">
        <v>113.726</v>
      </c>
      <c r="F5" s="51">
        <f t="shared" ref="F5:F8" si="0">E5-D5</f>
        <v>100.095</v>
      </c>
      <c r="G5" s="53"/>
      <c r="H5" s="62" t="str">
        <f>H2</f>
        <v>GH1</v>
      </c>
      <c r="I5" s="43"/>
      <c r="J5" s="68" t="str">
        <f>IF(I8=1,"(1)/ 2 / 3 / 4 / NA",IF(I8=2,"1 /(2)/ 3 / 4 / NA",IF(I8=3,"1 / 2 /(3)/ 4 / NA",IF(I8=4,"1 / 2 / 3 /(4)/ NA",IF(I8="NA","1 / 2 / 3 / 4 /(NA)")))))</f>
        <v>(1)/ 2 / 3 / 4 / NA</v>
      </c>
      <c r="K5" s="69"/>
      <c r="L5" s="69"/>
      <c r="M5" s="69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</row>
    <row r="6" spans="1:29" x14ac:dyDescent="0.2">
      <c r="A6" s="28" t="s">
        <v>50</v>
      </c>
      <c r="B6" s="44" t="s">
        <v>96</v>
      </c>
      <c r="C6" s="66">
        <v>1.512</v>
      </c>
      <c r="D6" s="66">
        <v>13.709</v>
      </c>
      <c r="E6" s="66">
        <v>113.895</v>
      </c>
      <c r="F6" s="51">
        <f t="shared" si="0"/>
        <v>100.18599999999999</v>
      </c>
      <c r="G6" s="53"/>
      <c r="H6" s="62" t="str">
        <f>H2</f>
        <v>GH1</v>
      </c>
      <c r="I6" s="43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</row>
    <row r="7" spans="1:29" x14ac:dyDescent="0.2">
      <c r="A7" s="28" t="s">
        <v>51</v>
      </c>
      <c r="B7" s="44" t="s">
        <v>97</v>
      </c>
      <c r="C7" s="66">
        <v>1.512</v>
      </c>
      <c r="D7" s="66">
        <v>13.734999999999999</v>
      </c>
      <c r="E7" s="66">
        <v>113.904</v>
      </c>
      <c r="F7" s="51">
        <f t="shared" si="0"/>
        <v>100.169</v>
      </c>
      <c r="G7" s="53"/>
      <c r="H7" s="62" t="str">
        <f>H2</f>
        <v>GH1</v>
      </c>
      <c r="I7" s="5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</row>
    <row r="8" spans="1:29" ht="15" x14ac:dyDescent="0.25">
      <c r="A8" s="28" t="s">
        <v>52</v>
      </c>
      <c r="B8" s="65" t="s">
        <v>98</v>
      </c>
      <c r="C8" s="30">
        <v>1.5109999999999999</v>
      </c>
      <c r="D8" s="30">
        <v>13.641</v>
      </c>
      <c r="E8" s="30">
        <v>113.709</v>
      </c>
      <c r="F8" s="51">
        <f t="shared" si="0"/>
        <v>100.068</v>
      </c>
      <c r="G8" s="54" t="s">
        <v>101</v>
      </c>
      <c r="H8" s="62" t="str">
        <f t="shared" ref="H8" si="1">H5</f>
        <v>GH1</v>
      </c>
      <c r="I8" s="42">
        <v>1</v>
      </c>
      <c r="J8" s="68" t="str">
        <f>IF(I8=1,"(1)/ 2 / 3 / 4 / NA",IF(I8="Sila Pilih"," 1 / 2 / 3 / 4 / NA",IF(I8=2,"1 /(2)/ 3 / 4 / NA",IF(I8=3,"1 / 2 /(3)/ 4 / NA",IF(I8=4,"1 / 2 / 3 /(4)/ NA",IF(I8="NA","1 / 2 / 3 / 4 /(NA)"))))))</f>
        <v>(1)/ 2 / 3 / 4 / NA</v>
      </c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</row>
    <row r="9" spans="1:29" ht="15" x14ac:dyDescent="0.25">
      <c r="A9" s="28" t="s">
        <v>53</v>
      </c>
      <c r="B9" s="65" t="s">
        <v>99</v>
      </c>
      <c r="C9" s="30">
        <v>1.512</v>
      </c>
      <c r="D9" s="30">
        <v>13.696</v>
      </c>
      <c r="E9" s="30">
        <v>113.705</v>
      </c>
      <c r="F9" s="51">
        <f t="shared" ref="F9:F22" si="2">E9-D9</f>
        <v>100.009</v>
      </c>
      <c r="G9" s="54" t="s">
        <v>101</v>
      </c>
      <c r="H9" s="62" t="str">
        <f t="shared" ref="H9" si="3">H5</f>
        <v>GH1</v>
      </c>
      <c r="I9" s="42">
        <v>1</v>
      </c>
      <c r="J9" s="68" t="str">
        <f>IF(I9=1,"(1)/ 2 / 3 / 4 / NA",IF(I9="Sila Pilih"," 1 / 2 / 3 / 4 / NA",IF(I9=2,"1 /(2)/ 3 / 4 / NA",IF(I9=3,"1 / 2 /(3)/ 4 / NA",IF(I9=4,"1 / 2 / 3 /(4)/ NA",IF(I9="NA","1 / 2 / 3 / 4 /(NA)"))))))</f>
        <v>(1)/ 2 / 3 / 4 / NA</v>
      </c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</row>
    <row r="10" spans="1:29" ht="15" x14ac:dyDescent="0.25">
      <c r="A10" s="28" t="s">
        <v>54</v>
      </c>
      <c r="B10" s="65" t="s">
        <v>100</v>
      </c>
      <c r="C10" s="30">
        <v>1.5109999999999999</v>
      </c>
      <c r="D10" s="30">
        <v>13.64</v>
      </c>
      <c r="E10" s="30">
        <v>113.79</v>
      </c>
      <c r="F10" s="51">
        <f t="shared" si="2"/>
        <v>100.15</v>
      </c>
      <c r="G10" s="54" t="s">
        <v>101</v>
      </c>
      <c r="H10" s="62" t="str">
        <f t="shared" ref="H10" si="4">H5</f>
        <v>GH1</v>
      </c>
      <c r="I10" s="42">
        <v>1</v>
      </c>
      <c r="J10" s="68" t="str">
        <f t="shared" ref="J10:J19" si="5">IF(I10=1,"(1)/ 2 / 3 / 4 / NA",IF(I10="Sila Pilih"," 1 / 2 / 3 / 4 / NA",IF(I10=2,"1 /(2)/ 3 / 4 / NA",IF(I10=3,"1 / 2 /(3)/ 4 / NA",IF(I10=4,"1 / 2 / 3 /(4)/ NA",IF(I10="NA","1 / 2 / 3 / 4 /(NA)"))))))</f>
        <v>(1)/ 2 / 3 / 4 / NA</v>
      </c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</row>
    <row r="11" spans="1:29" ht="15" x14ac:dyDescent="0.25">
      <c r="A11" s="28" t="s">
        <v>55</v>
      </c>
      <c r="B11" s="65"/>
      <c r="C11" s="30"/>
      <c r="D11" s="30"/>
      <c r="E11" s="30"/>
      <c r="F11" s="51">
        <f t="shared" si="2"/>
        <v>0</v>
      </c>
      <c r="G11" s="54" t="s">
        <v>88</v>
      </c>
      <c r="H11" s="62" t="str">
        <f t="shared" ref="H11" si="6">H8</f>
        <v>GH1</v>
      </c>
      <c r="I11" s="42" t="s">
        <v>82</v>
      </c>
      <c r="J11" s="68" t="str">
        <f t="shared" si="5"/>
        <v>1 / 2 / 3 / 4 /(NA)</v>
      </c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</row>
    <row r="12" spans="1:29" ht="15" x14ac:dyDescent="0.25">
      <c r="A12" s="28" t="s">
        <v>56</v>
      </c>
      <c r="B12" s="65"/>
      <c r="C12" s="30"/>
      <c r="D12" s="30"/>
      <c r="E12" s="30"/>
      <c r="F12" s="51">
        <f t="shared" si="2"/>
        <v>0</v>
      </c>
      <c r="G12" s="54" t="s">
        <v>88</v>
      </c>
      <c r="H12" s="62" t="str">
        <f t="shared" ref="H12" si="7">H8</f>
        <v>GH1</v>
      </c>
      <c r="I12" s="42" t="s">
        <v>82</v>
      </c>
      <c r="J12" s="68" t="str">
        <f t="shared" si="5"/>
        <v>1 / 2 / 3 / 4 /(NA)</v>
      </c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</row>
    <row r="13" spans="1:29" ht="15" x14ac:dyDescent="0.25">
      <c r="A13" s="28" t="s">
        <v>57</v>
      </c>
      <c r="B13" s="65"/>
      <c r="C13" s="30"/>
      <c r="D13" s="30"/>
      <c r="E13" s="30"/>
      <c r="F13" s="51">
        <f t="shared" si="2"/>
        <v>0</v>
      </c>
      <c r="G13" s="54" t="s">
        <v>88</v>
      </c>
      <c r="H13" s="62" t="str">
        <f t="shared" ref="H13" si="8">H8</f>
        <v>GH1</v>
      </c>
      <c r="I13" s="42" t="s">
        <v>82</v>
      </c>
      <c r="J13" s="68" t="str">
        <f t="shared" si="5"/>
        <v>1 / 2 / 3 / 4 /(NA)</v>
      </c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</row>
    <row r="14" spans="1:29" ht="15" x14ac:dyDescent="0.25">
      <c r="A14" s="28" t="s">
        <v>58</v>
      </c>
      <c r="B14" s="65"/>
      <c r="C14" s="30"/>
      <c r="D14" s="30"/>
      <c r="E14" s="30"/>
      <c r="F14" s="51">
        <f t="shared" si="2"/>
        <v>0</v>
      </c>
      <c r="G14" s="54" t="s">
        <v>88</v>
      </c>
      <c r="H14" s="62" t="str">
        <f t="shared" ref="H14" si="9">H11</f>
        <v>GH1</v>
      </c>
      <c r="I14" s="42" t="s">
        <v>82</v>
      </c>
      <c r="J14" s="68" t="str">
        <f t="shared" si="5"/>
        <v>1 / 2 / 3 / 4 /(NA)</v>
      </c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</row>
    <row r="15" spans="1:29" ht="15" x14ac:dyDescent="0.25">
      <c r="A15" s="28" t="s">
        <v>59</v>
      </c>
      <c r="B15" s="65"/>
      <c r="C15" s="30"/>
      <c r="D15" s="30"/>
      <c r="E15" s="30"/>
      <c r="F15" s="51">
        <f t="shared" si="2"/>
        <v>0</v>
      </c>
      <c r="G15" s="54" t="s">
        <v>88</v>
      </c>
      <c r="H15" s="62" t="str">
        <f t="shared" ref="H15" si="10">H11</f>
        <v>GH1</v>
      </c>
      <c r="I15" s="42" t="s">
        <v>82</v>
      </c>
      <c r="J15" s="68" t="str">
        <f t="shared" si="5"/>
        <v>1 / 2 / 3 / 4 /(NA)</v>
      </c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</row>
    <row r="16" spans="1:29" ht="15" x14ac:dyDescent="0.25">
      <c r="A16" s="28" t="s">
        <v>60</v>
      </c>
      <c r="B16" s="65"/>
      <c r="C16" s="30"/>
      <c r="D16" s="30"/>
      <c r="E16" s="30"/>
      <c r="F16" s="51">
        <f t="shared" si="2"/>
        <v>0</v>
      </c>
      <c r="G16" s="54" t="s">
        <v>88</v>
      </c>
      <c r="H16" s="62" t="str">
        <f t="shared" ref="H16" si="11">H11</f>
        <v>GH1</v>
      </c>
      <c r="I16" s="42" t="s">
        <v>82</v>
      </c>
      <c r="J16" s="68" t="str">
        <f t="shared" si="5"/>
        <v>1 / 2 / 3 / 4 /(NA)</v>
      </c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</row>
    <row r="17" spans="1:29" ht="15" x14ac:dyDescent="0.25">
      <c r="A17" s="28" t="s">
        <v>61</v>
      </c>
      <c r="B17" s="65"/>
      <c r="C17" s="30"/>
      <c r="D17" s="30"/>
      <c r="E17" s="30"/>
      <c r="F17" s="51">
        <f t="shared" si="2"/>
        <v>0</v>
      </c>
      <c r="G17" s="54" t="s">
        <v>88</v>
      </c>
      <c r="H17" s="62" t="str">
        <f t="shared" ref="H17" si="12">H14</f>
        <v>GH1</v>
      </c>
      <c r="I17" s="42" t="s">
        <v>82</v>
      </c>
      <c r="J17" s="68" t="str">
        <f t="shared" si="5"/>
        <v>1 / 2 / 3 / 4 /(NA)</v>
      </c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</row>
    <row r="18" spans="1:29" ht="15" x14ac:dyDescent="0.25">
      <c r="A18" s="28" t="s">
        <v>62</v>
      </c>
      <c r="B18" s="65"/>
      <c r="C18" s="30"/>
      <c r="D18" s="30"/>
      <c r="E18" s="30"/>
      <c r="F18" s="51">
        <f t="shared" si="2"/>
        <v>0</v>
      </c>
      <c r="G18" s="54" t="s">
        <v>88</v>
      </c>
      <c r="H18" s="62" t="str">
        <f t="shared" ref="H18" si="13">H14</f>
        <v>GH1</v>
      </c>
      <c r="I18" s="42" t="s">
        <v>82</v>
      </c>
      <c r="J18" s="68" t="str">
        <f t="shared" si="5"/>
        <v>1 / 2 / 3 / 4 /(NA)</v>
      </c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</row>
    <row r="19" spans="1:29" ht="15" x14ac:dyDescent="0.25">
      <c r="A19" s="28" t="s">
        <v>63</v>
      </c>
      <c r="B19" s="65"/>
      <c r="C19" s="30"/>
      <c r="D19" s="30"/>
      <c r="E19" s="30"/>
      <c r="F19" s="51">
        <f t="shared" si="2"/>
        <v>0</v>
      </c>
      <c r="G19" s="54" t="s">
        <v>88</v>
      </c>
      <c r="H19" s="62" t="str">
        <f t="shared" ref="H19" si="14">H14</f>
        <v>GH1</v>
      </c>
      <c r="I19" s="42" t="s">
        <v>82</v>
      </c>
      <c r="J19" s="68" t="str">
        <f t="shared" si="5"/>
        <v>1 / 2 / 3 / 4 /(NA)</v>
      </c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</row>
    <row r="20" spans="1:29" ht="15" x14ac:dyDescent="0.25">
      <c r="A20" s="28" t="s">
        <v>76</v>
      </c>
      <c r="B20" s="65"/>
      <c r="C20" s="30"/>
      <c r="D20" s="30"/>
      <c r="E20" s="30"/>
      <c r="F20" s="51">
        <f t="shared" si="2"/>
        <v>0</v>
      </c>
      <c r="G20" s="54" t="s">
        <v>88</v>
      </c>
      <c r="H20" s="62" t="str">
        <f t="shared" ref="H20" si="15">H17</f>
        <v>GH1</v>
      </c>
      <c r="I20" s="42" t="s">
        <v>82</v>
      </c>
      <c r="J20" s="68" t="str">
        <f t="shared" ref="J20" si="16">IF(I20=1,"(1)/ 2 / 3 / 4 / NA",IF(I20="Sila Pilih"," 1 / 2 / 3 / 4 / NA",IF(I20=2,"1 /(2)/ 3 / 4 / NA",IF(I20=3,"1 / 2 /(3)/ 4 / NA",IF(I20=4,"1 / 2 / 3 /(4)/ NA",IF(I20="NA","1 / 2 / 3 / 4 /(NA)"))))))</f>
        <v>1 / 2 / 3 / 4 /(NA)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</row>
    <row r="21" spans="1:29" ht="15" x14ac:dyDescent="0.25">
      <c r="A21" s="28" t="s">
        <v>77</v>
      </c>
      <c r="B21" s="65"/>
      <c r="C21" s="30"/>
      <c r="D21" s="30"/>
      <c r="E21" s="30"/>
      <c r="F21" s="51">
        <f t="shared" si="2"/>
        <v>0</v>
      </c>
      <c r="G21" s="54" t="s">
        <v>88</v>
      </c>
      <c r="H21" s="62" t="str">
        <f t="shared" ref="H21" si="17">H17</f>
        <v>GH1</v>
      </c>
      <c r="I21" s="42" t="s">
        <v>82</v>
      </c>
      <c r="J21" s="68" t="str">
        <f t="shared" ref="J21" si="18">IF(I21=1,"(1)/ 2 / 3 / 4 / NA",IF(I21="Sila Pilih"," 1 / 2 / 3 / 4 / NA",IF(I21=2,"1 /(2)/ 3 / 4 / NA",IF(I21=3,"1 / 2 /(3)/ 4 / NA",IF(I21=4,"1 / 2 / 3 /(4)/ NA",IF(I21="NA","1 / 2 / 3 / 4 /(NA)"))))))</f>
        <v>1 / 2 / 3 / 4 /(NA)</v>
      </c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</row>
    <row r="22" spans="1:29" ht="15" x14ac:dyDescent="0.25">
      <c r="A22" s="28" t="s">
        <v>78</v>
      </c>
      <c r="B22" s="65"/>
      <c r="C22" s="30"/>
      <c r="D22" s="30"/>
      <c r="E22" s="30"/>
      <c r="F22" s="51">
        <f t="shared" si="2"/>
        <v>0</v>
      </c>
      <c r="G22" s="54" t="s">
        <v>88</v>
      </c>
      <c r="H22" s="62" t="str">
        <f t="shared" ref="H22:H24" si="19">H17</f>
        <v>GH1</v>
      </c>
      <c r="I22" s="42" t="s">
        <v>82</v>
      </c>
      <c r="J22" s="68" t="str">
        <f t="shared" ref="J22" si="20">IF(I22=1,"(1)/ 2 / 3 / 4 / NA",IF(I22="Sila Pilih"," 1 / 2 / 3 / 4 / NA",IF(I22=2,"1 /(2)/ 3 / 4 / NA",IF(I22=3,"1 / 2 /(3)/ 4 / NA",IF(I22=4,"1 / 2 / 3 /(4)/ NA",IF(I22="NA","1 / 2 / 3 / 4 /(NA)"))))))</f>
        <v>1 / 2 / 3 / 4 /(NA)</v>
      </c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</row>
    <row r="23" spans="1:29" ht="15" x14ac:dyDescent="0.25">
      <c r="A23" s="28" t="s">
        <v>85</v>
      </c>
      <c r="B23" s="65"/>
      <c r="C23" s="30"/>
      <c r="D23" s="30"/>
      <c r="E23" s="30"/>
      <c r="F23" s="51">
        <f t="shared" ref="F23:F24" si="21">E23-D23</f>
        <v>0</v>
      </c>
      <c r="G23" s="54" t="s">
        <v>88</v>
      </c>
      <c r="H23" s="62" t="str">
        <f t="shared" si="19"/>
        <v>GH1</v>
      </c>
      <c r="I23" s="42" t="s">
        <v>82</v>
      </c>
      <c r="J23" s="68" t="str">
        <f t="shared" ref="J23:J24" si="22">IF(I23=1,"(1)/ 2 / 3 / 4 / NA",IF(I23="Sila Pilih"," 1 / 2 / 3 / 4 / NA",IF(I23=2,"1 /(2)/ 3 / 4 / NA",IF(I23=3,"1 / 2 /(3)/ 4 / NA",IF(I23=4,"1 / 2 / 3 /(4)/ NA",IF(I23="NA","1 / 2 / 3 / 4 /(NA)"))))))</f>
        <v>1 / 2 / 3 / 4 /(NA)</v>
      </c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</row>
    <row r="24" spans="1:29" ht="15" x14ac:dyDescent="0.25">
      <c r="A24" s="28" t="s">
        <v>86</v>
      </c>
      <c r="B24" s="65"/>
      <c r="C24" s="30"/>
      <c r="D24" s="30"/>
      <c r="E24" s="30"/>
      <c r="F24" s="51">
        <f t="shared" si="21"/>
        <v>0</v>
      </c>
      <c r="G24" s="54" t="s">
        <v>88</v>
      </c>
      <c r="H24" s="62" t="str">
        <f t="shared" si="19"/>
        <v>GH1</v>
      </c>
      <c r="I24" s="42" t="s">
        <v>82</v>
      </c>
      <c r="J24" s="68" t="str">
        <f t="shared" si="22"/>
        <v>1 / 2 / 3 / 4 /(NA)</v>
      </c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</row>
    <row r="25" spans="1:29" x14ac:dyDescent="0.2"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</row>
    <row r="26" spans="1:29" x14ac:dyDescent="0.2">
      <c r="A26" s="21" t="s">
        <v>71</v>
      </c>
      <c r="B26" s="29" t="s">
        <v>89</v>
      </c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</row>
    <row r="27" spans="1:29" x14ac:dyDescent="0.2">
      <c r="A27" s="21" t="s">
        <v>70</v>
      </c>
      <c r="B27" s="39">
        <v>45621</v>
      </c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</row>
    <row r="28" spans="1:29" x14ac:dyDescent="0.2">
      <c r="A28" s="21" t="s">
        <v>65</v>
      </c>
      <c r="B28" s="29" t="s">
        <v>90</v>
      </c>
      <c r="C28" s="34" t="s">
        <v>66</v>
      </c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</row>
    <row r="29" spans="1:29" ht="13.5" thickBot="1" x14ac:dyDescent="0.25">
      <c r="A29" t="s">
        <v>67</v>
      </c>
      <c r="B29" s="64" t="s">
        <v>91</v>
      </c>
      <c r="C29" s="47"/>
      <c r="D29" s="47"/>
      <c r="E29" s="47"/>
      <c r="F29" s="45"/>
      <c r="G29" s="46"/>
      <c r="H29" s="46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</row>
    <row r="30" spans="1:29" ht="15.75" thickBot="1" x14ac:dyDescent="0.3">
      <c r="A30" s="21" t="s">
        <v>42</v>
      </c>
      <c r="B30" s="22" t="s">
        <v>83</v>
      </c>
      <c r="C30" s="45"/>
      <c r="D30" s="45" t="b">
        <f>IF(B30="YA", TRUE)</f>
        <v>1</v>
      </c>
      <c r="E30" s="45"/>
      <c r="F30" s="55"/>
      <c r="G30" s="46"/>
      <c r="H30" s="46"/>
      <c r="I30" s="45"/>
    </row>
    <row r="31" spans="1:29" ht="15.75" thickBot="1" x14ac:dyDescent="0.3">
      <c r="A31" s="21" t="s">
        <v>44</v>
      </c>
      <c r="B31" s="22" t="s">
        <v>83</v>
      </c>
      <c r="C31" s="45"/>
      <c r="D31" s="45" t="b">
        <f>IF(B31="YA", TRUE)</f>
        <v>1</v>
      </c>
      <c r="E31" s="45"/>
      <c r="F31" s="55"/>
      <c r="G31" s="46"/>
      <c r="H31" s="46"/>
      <c r="I31" s="45"/>
    </row>
    <row r="32" spans="1:29" ht="15.75" thickBot="1" x14ac:dyDescent="0.3">
      <c r="A32" s="21" t="s">
        <v>43</v>
      </c>
      <c r="B32" s="22" t="s">
        <v>84</v>
      </c>
      <c r="C32" s="45"/>
      <c r="D32" s="45" t="b">
        <f>IF(B32="YA", TRUE)</f>
        <v>0</v>
      </c>
      <c r="E32" s="45"/>
      <c r="F32" s="55"/>
      <c r="G32" s="46"/>
      <c r="H32" s="46"/>
      <c r="I32" s="45"/>
    </row>
    <row r="33" spans="1:9" ht="14.25" customHeight="1" thickBot="1" x14ac:dyDescent="0.25">
      <c r="C33" s="45"/>
      <c r="D33" s="45"/>
      <c r="E33" s="45"/>
      <c r="F33" s="45"/>
      <c r="G33" s="46"/>
      <c r="H33" s="46"/>
      <c r="I33" s="45"/>
    </row>
    <row r="34" spans="1:9" ht="15.75" thickBot="1" x14ac:dyDescent="0.3">
      <c r="A34" t="s">
        <v>21</v>
      </c>
      <c r="B34" s="22" t="s">
        <v>24</v>
      </c>
      <c r="C34" s="47" t="b">
        <f>IF(B34="XP 205DR",TRUE)</f>
        <v>0</v>
      </c>
      <c r="D34" s="47" t="b">
        <f>IF(B34="MSA 225S-100-DA",TRUE)</f>
        <v>0</v>
      </c>
      <c r="E34" s="47" t="b">
        <f>IF(B34="MSE 225S-100-DU ",TRUE)</f>
        <v>0</v>
      </c>
      <c r="F34" s="45" t="b">
        <v>1</v>
      </c>
      <c r="G34" s="46" t="b">
        <f>IF(B34="Lain-lain",TRUE)</f>
        <v>0</v>
      </c>
      <c r="H34" s="46"/>
      <c r="I34" s="45"/>
    </row>
    <row r="35" spans="1:9" x14ac:dyDescent="0.2">
      <c r="C35" s="47"/>
      <c r="D35" s="47"/>
      <c r="E35" s="47"/>
      <c r="F35" s="45"/>
      <c r="G35" s="46"/>
      <c r="H35" s="46"/>
      <c r="I35" s="45"/>
    </row>
    <row r="36" spans="1:9" x14ac:dyDescent="0.2">
      <c r="C36" s="47"/>
      <c r="D36" s="47"/>
      <c r="E36" s="47"/>
      <c r="F36" s="45"/>
      <c r="G36" s="46"/>
      <c r="H36" s="46"/>
      <c r="I36" s="45"/>
    </row>
    <row r="37" spans="1:9" ht="14.25" x14ac:dyDescent="0.2">
      <c r="C37" s="47"/>
      <c r="D37" s="47"/>
      <c r="E37" s="56"/>
      <c r="F37" s="45"/>
      <c r="G37" s="46"/>
      <c r="H37" s="46"/>
      <c r="I37" s="45"/>
    </row>
    <row r="38" spans="1:9" x14ac:dyDescent="0.2">
      <c r="C38" s="47"/>
      <c r="D38" s="47"/>
      <c r="E38" s="47"/>
      <c r="F38" s="45"/>
      <c r="G38" s="46"/>
      <c r="H38" s="46"/>
      <c r="I38" s="45"/>
    </row>
    <row r="39" spans="1:9" x14ac:dyDescent="0.2">
      <c r="C39" s="47"/>
      <c r="D39" s="47"/>
      <c r="E39" s="47"/>
      <c r="F39" s="45"/>
      <c r="G39" s="46"/>
      <c r="H39" s="46"/>
      <c r="I39" s="45"/>
    </row>
    <row r="40" spans="1:9" x14ac:dyDescent="0.2">
      <c r="C40" s="47"/>
      <c r="D40" s="47"/>
      <c r="E40" s="47"/>
      <c r="F40" s="45"/>
      <c r="G40" s="46"/>
      <c r="H40" s="46"/>
      <c r="I40" s="45"/>
    </row>
    <row r="41" spans="1:9" x14ac:dyDescent="0.2">
      <c r="C41" s="47"/>
      <c r="D41" s="47"/>
      <c r="E41" s="47"/>
      <c r="F41" s="45"/>
      <c r="G41" s="46"/>
      <c r="H41" s="46"/>
      <c r="I41" s="45"/>
    </row>
  </sheetData>
  <phoneticPr fontId="25" type="noConversion"/>
  <conditionalFormatting sqref="B26:B29">
    <cfRule type="expression" dxfId="11" priority="74">
      <formula>LEN(B26)=0</formula>
    </cfRule>
  </conditionalFormatting>
  <conditionalFormatting sqref="B30:B32 F30:F32">
    <cfRule type="cellIs" dxfId="10" priority="65" operator="equal">
      <formula>"TIDAK"</formula>
    </cfRule>
    <cfRule type="cellIs" dxfId="9" priority="66" operator="equal">
      <formula>"ya"</formula>
    </cfRule>
    <cfRule type="cellIs" dxfId="8" priority="67" operator="equal">
      <formula>"Sila Pilih"</formula>
    </cfRule>
  </conditionalFormatting>
  <conditionalFormatting sqref="B34">
    <cfRule type="cellIs" dxfId="7" priority="76" operator="equal">
      <formula>"Sila Pilih"</formula>
    </cfRule>
  </conditionalFormatting>
  <conditionalFormatting sqref="B5:E24">
    <cfRule type="expression" dxfId="6" priority="19">
      <formula>LEN(B5)=0</formula>
    </cfRule>
  </conditionalFormatting>
  <conditionalFormatting sqref="D2:E3 B2:B4">
    <cfRule type="expression" dxfId="5" priority="13">
      <formula>LEN(B2)=0</formula>
    </cfRule>
  </conditionalFormatting>
  <conditionalFormatting sqref="F2:F3 F5:F24">
    <cfRule type="cellIs" dxfId="4" priority="44" operator="equal">
      <formula>0</formula>
    </cfRule>
  </conditionalFormatting>
  <conditionalFormatting sqref="G8:G24">
    <cfRule type="cellIs" dxfId="3" priority="1" operator="equal">
      <formula>"Sila Pilih"</formula>
    </cfRule>
  </conditionalFormatting>
  <conditionalFormatting sqref="H2">
    <cfRule type="cellIs" dxfId="2" priority="4" operator="equal">
      <formula>"Sila Pilih"</formula>
    </cfRule>
  </conditionalFormatting>
  <conditionalFormatting sqref="H3 H5:H24">
    <cfRule type="cellIs" dxfId="1" priority="3" operator="equal">
      <formula>"Sila Pilih"</formula>
    </cfRule>
  </conditionalFormatting>
  <conditionalFormatting sqref="I8:I24">
    <cfRule type="cellIs" dxfId="0" priority="16" operator="equal">
      <formula>"Sila Pilih"</formula>
    </cfRule>
  </conditionalFormatting>
  <dataValidations count="5">
    <dataValidation type="list" allowBlank="1" showInputMessage="1" showErrorMessage="1" sqref="I8:I24" xr:uid="{263620C9-1EE6-4ACD-8AD4-6A652221EEEA}">
      <formula1>"Sila Pilih, 1, 2, 3, 4, NA"</formula1>
    </dataValidation>
    <dataValidation type="list" allowBlank="1" showInputMessage="1" showErrorMessage="1" sqref="B34" xr:uid="{46D1D5E6-C29D-449B-892B-C832B6F0FBF9}">
      <formula1>"Sila Pilih, XP 205DR, MSA 225S-100-DA, PG 603S, MSE 225S-100-DU , Lain-lain"</formula1>
    </dataValidation>
    <dataValidation type="list" allowBlank="1" showInputMessage="1" showErrorMessage="1" sqref="B30:B32 F30:F32" xr:uid="{CB7666A4-4141-46ED-955D-EEB485C41400}">
      <formula1>"Sila Pilih, YA, TIDAK"</formula1>
    </dataValidation>
    <dataValidation type="list" allowBlank="1" showInputMessage="1" showErrorMessage="1" sqref="H2" xr:uid="{20A2AAC6-3575-4229-9292-A32A1ECBA079}">
      <formula1>"Sila Pilih, GH1, GH2"</formula1>
    </dataValidation>
    <dataValidation type="list" allowBlank="1" showInputMessage="1" showErrorMessage="1" sqref="G8:G24" xr:uid="{0210E02D-69A4-4943-8FE7-F34C76F88E4F}">
      <formula1>"Sila Pilih, SERBUK, KAPSUL KERAS, CECAIR, PIL, KAPSUL LEMBUT, KRIM,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40</v>
      </c>
      <c r="B2" s="76"/>
      <c r="C2" s="77"/>
      <c r="D2" s="78">
        <f>FormGerhadt!B16</f>
        <v>0</v>
      </c>
      <c r="E2" s="78"/>
      <c r="F2" s="78"/>
      <c r="G2" s="78"/>
      <c r="H2" s="79"/>
    </row>
    <row r="3" spans="1:8" ht="24" customHeight="1" x14ac:dyDescent="0.2">
      <c r="A3" s="80" t="s">
        <v>41</v>
      </c>
      <c r="B3" s="81"/>
      <c r="C3" s="82"/>
      <c r="D3" s="83" t="str">
        <f>FormGerhadt!G16</f>
        <v>Sila Pilih</v>
      </c>
      <c r="E3" s="84"/>
      <c r="F3" s="84"/>
      <c r="G3" s="84"/>
      <c r="H3" s="85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0" t="s">
        <v>37</v>
      </c>
      <c r="G4" s="70"/>
      <c r="H4" s="71"/>
    </row>
    <row r="5" spans="1:8" ht="19.899999999999999" customHeight="1" x14ac:dyDescent="0.2">
      <c r="A5" s="33" t="s">
        <v>20</v>
      </c>
      <c r="B5" s="6"/>
      <c r="C5" s="6"/>
      <c r="D5" s="6"/>
      <c r="E5" s="86" t="str">
        <f>FormGerhadt!B28</f>
        <v>IQC PIL 251124</v>
      </c>
      <c r="F5" s="86"/>
      <c r="G5" s="87" t="s">
        <v>38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7" t="s">
        <v>7</v>
      </c>
      <c r="G6" s="92" t="s">
        <v>8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7">
        <f>FormGerhadt!C5</f>
        <v>1.512</v>
      </c>
      <c r="G7" s="99">
        <f>FormGerhadt!F5</f>
        <v>100.095</v>
      </c>
      <c r="H7" s="100"/>
    </row>
    <row r="8" spans="1:8" ht="21" customHeight="1" x14ac:dyDescent="0.2">
      <c r="A8" s="94" t="s">
        <v>3</v>
      </c>
      <c r="B8" s="95"/>
      <c r="C8" s="101" t="str">
        <f>E5</f>
        <v>IQC PIL 251124</v>
      </c>
      <c r="D8" s="102"/>
      <c r="E8" s="103"/>
      <c r="F8" s="17">
        <f>FormGerhadt!C6</f>
        <v>1.512</v>
      </c>
      <c r="G8" s="99">
        <f>FormGerhadt!F6</f>
        <v>100.18599999999999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7">
        <f>FormGerhadt!C7</f>
        <v>1.512</v>
      </c>
      <c r="G9" s="99">
        <f>FormGerhadt!F7</f>
        <v>100.169</v>
      </c>
      <c r="H9" s="100"/>
    </row>
    <row r="10" spans="1:8" ht="48.75" customHeight="1" x14ac:dyDescent="0.2">
      <c r="A10" s="104"/>
      <c r="B10" s="106" t="s">
        <v>74</v>
      </c>
      <c r="C10" s="107"/>
      <c r="D10" s="107"/>
      <c r="E10" s="108"/>
      <c r="F10" s="112" t="s">
        <v>75</v>
      </c>
      <c r="G10" s="113"/>
      <c r="H10" s="114"/>
    </row>
    <row r="11" spans="1:8" ht="20.25" customHeight="1" x14ac:dyDescent="0.2">
      <c r="A11" s="105"/>
      <c r="B11" s="109"/>
      <c r="C11" s="110"/>
      <c r="D11" s="110"/>
      <c r="E11" s="111"/>
      <c r="F11" s="5" t="s">
        <v>3</v>
      </c>
      <c r="G11" s="112" t="s">
        <v>17</v>
      </c>
      <c r="H11" s="114"/>
    </row>
    <row r="12" spans="1:8" ht="21.75" customHeight="1" x14ac:dyDescent="0.2">
      <c r="A12" s="57" t="s">
        <v>9</v>
      </c>
      <c r="B12" s="115">
        <v>7.5</v>
      </c>
      <c r="C12" s="116"/>
      <c r="D12" s="116"/>
      <c r="E12" s="117"/>
      <c r="F12" s="158">
        <f>B12/F8</f>
        <v>4.9603174603174605</v>
      </c>
      <c r="G12" s="159">
        <f>B12/F9</f>
        <v>4.9603174603174605</v>
      </c>
      <c r="H12" s="119"/>
    </row>
    <row r="13" spans="1:8" ht="21.95" customHeight="1" x14ac:dyDescent="0.2">
      <c r="A13" s="57" t="s">
        <v>10</v>
      </c>
      <c r="B13" s="120">
        <v>0.75</v>
      </c>
      <c r="C13" s="121"/>
      <c r="D13" s="121"/>
      <c r="E13" s="122"/>
      <c r="F13" s="158">
        <f>B13/F8</f>
        <v>0.49603174603174605</v>
      </c>
      <c r="G13" s="159">
        <f>B13/F9</f>
        <v>0.49603174603174605</v>
      </c>
      <c r="H13" s="119"/>
    </row>
    <row r="14" spans="1:8" ht="21.95" customHeight="1" x14ac:dyDescent="0.2">
      <c r="A14" s="57" t="s">
        <v>11</v>
      </c>
      <c r="B14" s="123">
        <v>15</v>
      </c>
      <c r="C14" s="124"/>
      <c r="D14" s="124"/>
      <c r="E14" s="125"/>
      <c r="F14" s="158">
        <f>B14/F8</f>
        <v>9.9206349206349209</v>
      </c>
      <c r="G14" s="159">
        <f>B14/F9</f>
        <v>9.9206349206349209</v>
      </c>
      <c r="H14" s="119"/>
    </row>
    <row r="15" spans="1:8" ht="21.95" customHeight="1" x14ac:dyDescent="0.2">
      <c r="A15" s="57" t="s">
        <v>12</v>
      </c>
      <c r="B15" s="120">
        <v>0.45</v>
      </c>
      <c r="C15" s="121"/>
      <c r="D15" s="121"/>
      <c r="E15" s="122"/>
      <c r="F15" s="158">
        <f>B15/F8</f>
        <v>0.29761904761904762</v>
      </c>
      <c r="G15" s="159">
        <f>B15/F9</f>
        <v>0.29761904761904762</v>
      </c>
      <c r="H15" s="119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6" t="s">
        <v>30</v>
      </c>
      <c r="B17" s="127"/>
      <c r="C17" s="127"/>
      <c r="D17" s="127"/>
      <c r="E17" s="128" t="s">
        <v>28</v>
      </c>
      <c r="F17" s="129"/>
      <c r="G17" s="26" t="s">
        <v>69</v>
      </c>
      <c r="H17" s="14" t="str">
        <f>FormGerhadt!J16</f>
        <v>1 / 2 / 3 / 4 /(NA)</v>
      </c>
    </row>
    <row r="18" spans="1:8" ht="18.75" customHeight="1" x14ac:dyDescent="0.25">
      <c r="A18" s="130" t="s">
        <v>31</v>
      </c>
      <c r="B18" s="131"/>
      <c r="C18" s="131"/>
      <c r="D18" s="131"/>
      <c r="E18" s="132" t="s">
        <v>28</v>
      </c>
      <c r="F18" s="132"/>
      <c r="G18" s="24"/>
      <c r="H18" s="15"/>
    </row>
    <row r="19" spans="1:8" ht="18.75" customHeight="1" x14ac:dyDescent="0.25">
      <c r="A19" s="130" t="s">
        <v>32</v>
      </c>
      <c r="B19" s="131"/>
      <c r="C19" s="131"/>
      <c r="D19" s="131"/>
      <c r="E19" s="132" t="s">
        <v>68</v>
      </c>
      <c r="F19" s="132"/>
      <c r="G19" s="24"/>
      <c r="H19" s="15"/>
    </row>
    <row r="20" spans="1:8" ht="18.75" customHeight="1" x14ac:dyDescent="0.25">
      <c r="A20" s="130" t="s">
        <v>33</v>
      </c>
      <c r="B20" s="131"/>
      <c r="C20" s="131"/>
      <c r="D20" s="131"/>
      <c r="E20" s="132" t="s">
        <v>28</v>
      </c>
      <c r="F20" s="132"/>
      <c r="G20" s="24"/>
      <c r="H20" s="15"/>
    </row>
    <row r="21" spans="1:8" ht="18.75" customHeight="1" x14ac:dyDescent="0.25">
      <c r="A21" s="130" t="s">
        <v>34</v>
      </c>
      <c r="B21" s="131"/>
      <c r="C21" s="131"/>
      <c r="D21" s="131"/>
      <c r="E21" s="132"/>
      <c r="F21" s="132"/>
      <c r="G21" s="24"/>
      <c r="H21" s="15"/>
    </row>
    <row r="22" spans="1:8" ht="18.75" customHeight="1" x14ac:dyDescent="0.25">
      <c r="A22" s="133" t="s">
        <v>35</v>
      </c>
      <c r="B22" s="134"/>
      <c r="C22" s="134"/>
      <c r="D22" s="134"/>
      <c r="E22" s="135" t="s">
        <v>29</v>
      </c>
      <c r="F22" s="13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7" t="s">
        <v>18</v>
      </c>
      <c r="B26" s="138"/>
      <c r="C26" s="138"/>
      <c r="D26" s="139" t="s">
        <v>14</v>
      </c>
      <c r="E26" s="139"/>
      <c r="F26" s="12" t="s">
        <v>26</v>
      </c>
      <c r="G26" s="139" t="s">
        <v>14</v>
      </c>
      <c r="H26" s="140"/>
    </row>
    <row r="27" spans="1:8" ht="60.75" customHeight="1" x14ac:dyDescent="0.2">
      <c r="A27" s="141" t="s">
        <v>19</v>
      </c>
      <c r="B27" s="142"/>
      <c r="C27" s="142"/>
      <c r="D27" s="143" t="s">
        <v>14</v>
      </c>
      <c r="E27" s="143"/>
      <c r="F27" s="13" t="s">
        <v>15</v>
      </c>
      <c r="G27" s="144" t="s">
        <v>36</v>
      </c>
      <c r="H27" s="145"/>
    </row>
    <row r="28" spans="1:8" ht="42.75" customHeight="1" x14ac:dyDescent="0.2">
      <c r="A28" s="146" t="s">
        <v>13</v>
      </c>
      <c r="B28" s="147"/>
      <c r="C28" s="147"/>
      <c r="D28" s="147"/>
      <c r="E28" s="148"/>
      <c r="F28" s="149" t="s">
        <v>6</v>
      </c>
      <c r="G28" s="150"/>
      <c r="H28" s="151"/>
    </row>
    <row r="29" spans="1:8" ht="18" customHeight="1" x14ac:dyDescent="0.2">
      <c r="A29" s="152" t="str">
        <f>FormGerhadt!B26</f>
        <v>ASYIKIN MAISARAH</v>
      </c>
      <c r="B29" s="153"/>
      <c r="C29" s="153"/>
      <c r="D29" s="154">
        <f>FormGerhadt!B27</f>
        <v>45621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40</v>
      </c>
      <c r="B2" s="76"/>
      <c r="C2" s="77"/>
      <c r="D2" s="78">
        <f>FormGerhadt!B17</f>
        <v>0</v>
      </c>
      <c r="E2" s="78"/>
      <c r="F2" s="78"/>
      <c r="G2" s="78"/>
      <c r="H2" s="79"/>
    </row>
    <row r="3" spans="1:8" ht="24" customHeight="1" x14ac:dyDescent="0.2">
      <c r="A3" s="80" t="s">
        <v>41</v>
      </c>
      <c r="B3" s="81"/>
      <c r="C3" s="82"/>
      <c r="D3" s="83" t="str">
        <f>FormGerhadt!G17</f>
        <v>Sila Pilih</v>
      </c>
      <c r="E3" s="84"/>
      <c r="F3" s="84"/>
      <c r="G3" s="84"/>
      <c r="H3" s="85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0" t="s">
        <v>37</v>
      </c>
      <c r="G4" s="70"/>
      <c r="H4" s="71"/>
    </row>
    <row r="5" spans="1:8" ht="19.899999999999999" customHeight="1" x14ac:dyDescent="0.2">
      <c r="A5" s="33" t="s">
        <v>20</v>
      </c>
      <c r="B5" s="6"/>
      <c r="C5" s="6"/>
      <c r="D5" s="6"/>
      <c r="E5" s="86" t="str">
        <f>FormGerhadt!B28</f>
        <v>IQC PIL 251124</v>
      </c>
      <c r="F5" s="86"/>
      <c r="G5" s="87" t="s">
        <v>38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7" t="s">
        <v>7</v>
      </c>
      <c r="G6" s="92" t="s">
        <v>8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7">
        <f>FormGerhadt!C5</f>
        <v>1.512</v>
      </c>
      <c r="G7" s="99">
        <f>FormGerhadt!F5</f>
        <v>100.095</v>
      </c>
      <c r="H7" s="100"/>
    </row>
    <row r="8" spans="1:8" ht="21" customHeight="1" x14ac:dyDescent="0.2">
      <c r="A8" s="94" t="s">
        <v>3</v>
      </c>
      <c r="B8" s="95"/>
      <c r="C8" s="101" t="str">
        <f>E5</f>
        <v>IQC PIL 251124</v>
      </c>
      <c r="D8" s="102"/>
      <c r="E8" s="103"/>
      <c r="F8" s="17">
        <f>FormGerhadt!C6</f>
        <v>1.512</v>
      </c>
      <c r="G8" s="99">
        <f>FormGerhadt!F6</f>
        <v>100.18599999999999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7">
        <f>FormGerhadt!C7</f>
        <v>1.512</v>
      </c>
      <c r="G9" s="99">
        <f>FormGerhadt!F7</f>
        <v>100.169</v>
      </c>
      <c r="H9" s="100"/>
    </row>
    <row r="10" spans="1:8" ht="48.75" customHeight="1" x14ac:dyDescent="0.2">
      <c r="A10" s="104"/>
      <c r="B10" s="106" t="s">
        <v>74</v>
      </c>
      <c r="C10" s="107"/>
      <c r="D10" s="107"/>
      <c r="E10" s="108"/>
      <c r="F10" s="112" t="s">
        <v>75</v>
      </c>
      <c r="G10" s="113"/>
      <c r="H10" s="114"/>
    </row>
    <row r="11" spans="1:8" ht="20.25" customHeight="1" x14ac:dyDescent="0.2">
      <c r="A11" s="105"/>
      <c r="B11" s="109"/>
      <c r="C11" s="110"/>
      <c r="D11" s="110"/>
      <c r="E11" s="111"/>
      <c r="F11" s="5" t="s">
        <v>3</v>
      </c>
      <c r="G11" s="112" t="s">
        <v>17</v>
      </c>
      <c r="H11" s="114"/>
    </row>
    <row r="12" spans="1:8" ht="21.75" customHeight="1" x14ac:dyDescent="0.2">
      <c r="A12" s="57" t="s">
        <v>9</v>
      </c>
      <c r="B12" s="115">
        <v>7.5</v>
      </c>
      <c r="C12" s="116"/>
      <c r="D12" s="116"/>
      <c r="E12" s="117"/>
      <c r="F12" s="158">
        <f>B12/F8</f>
        <v>4.9603174603174605</v>
      </c>
      <c r="G12" s="159">
        <f>B12/F9</f>
        <v>4.9603174603174605</v>
      </c>
      <c r="H12" s="119"/>
    </row>
    <row r="13" spans="1:8" ht="21.95" customHeight="1" x14ac:dyDescent="0.2">
      <c r="A13" s="57" t="s">
        <v>10</v>
      </c>
      <c r="B13" s="120">
        <v>0.75</v>
      </c>
      <c r="C13" s="121"/>
      <c r="D13" s="121"/>
      <c r="E13" s="122"/>
      <c r="F13" s="158">
        <f>B13/F8</f>
        <v>0.49603174603174605</v>
      </c>
      <c r="G13" s="159">
        <f>B13/F9</f>
        <v>0.49603174603174605</v>
      </c>
      <c r="H13" s="119"/>
    </row>
    <row r="14" spans="1:8" ht="21.95" customHeight="1" x14ac:dyDescent="0.2">
      <c r="A14" s="57" t="s">
        <v>11</v>
      </c>
      <c r="B14" s="123">
        <v>15</v>
      </c>
      <c r="C14" s="124"/>
      <c r="D14" s="124"/>
      <c r="E14" s="125"/>
      <c r="F14" s="158">
        <f>B14/F8</f>
        <v>9.9206349206349209</v>
      </c>
      <c r="G14" s="159">
        <f>B14/F9</f>
        <v>9.9206349206349209</v>
      </c>
      <c r="H14" s="119"/>
    </row>
    <row r="15" spans="1:8" ht="21.95" customHeight="1" x14ac:dyDescent="0.2">
      <c r="A15" s="57" t="s">
        <v>12</v>
      </c>
      <c r="B15" s="120">
        <v>0.45</v>
      </c>
      <c r="C15" s="121"/>
      <c r="D15" s="121"/>
      <c r="E15" s="122"/>
      <c r="F15" s="158">
        <f>B15/F8</f>
        <v>0.29761904761904762</v>
      </c>
      <c r="G15" s="159">
        <f>B15/F9</f>
        <v>0.29761904761904762</v>
      </c>
      <c r="H15" s="119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6" t="s">
        <v>30</v>
      </c>
      <c r="B17" s="127"/>
      <c r="C17" s="127"/>
      <c r="D17" s="127"/>
      <c r="E17" s="128" t="s">
        <v>28</v>
      </c>
      <c r="F17" s="129"/>
      <c r="G17" s="26" t="s">
        <v>69</v>
      </c>
      <c r="H17" s="14" t="str">
        <f>FormGerhadt!J17</f>
        <v>1 / 2 / 3 / 4 /(NA)</v>
      </c>
    </row>
    <row r="18" spans="1:8" ht="18.75" customHeight="1" x14ac:dyDescent="0.25">
      <c r="A18" s="130" t="s">
        <v>31</v>
      </c>
      <c r="B18" s="131"/>
      <c r="C18" s="131"/>
      <c r="D18" s="131"/>
      <c r="E18" s="132" t="s">
        <v>28</v>
      </c>
      <c r="F18" s="132"/>
      <c r="G18" s="24"/>
      <c r="H18" s="15"/>
    </row>
    <row r="19" spans="1:8" ht="18.75" customHeight="1" x14ac:dyDescent="0.25">
      <c r="A19" s="130" t="s">
        <v>32</v>
      </c>
      <c r="B19" s="131"/>
      <c r="C19" s="131"/>
      <c r="D19" s="131"/>
      <c r="E19" s="132" t="s">
        <v>68</v>
      </c>
      <c r="F19" s="132"/>
      <c r="G19" s="24"/>
      <c r="H19" s="15"/>
    </row>
    <row r="20" spans="1:8" ht="18.75" customHeight="1" x14ac:dyDescent="0.25">
      <c r="A20" s="130" t="s">
        <v>33</v>
      </c>
      <c r="B20" s="131"/>
      <c r="C20" s="131"/>
      <c r="D20" s="131"/>
      <c r="E20" s="132" t="s">
        <v>28</v>
      </c>
      <c r="F20" s="132"/>
      <c r="G20" s="24"/>
      <c r="H20" s="15"/>
    </row>
    <row r="21" spans="1:8" ht="18.75" customHeight="1" x14ac:dyDescent="0.25">
      <c r="A21" s="130" t="s">
        <v>34</v>
      </c>
      <c r="B21" s="131"/>
      <c r="C21" s="131"/>
      <c r="D21" s="131"/>
      <c r="E21" s="132"/>
      <c r="F21" s="132"/>
      <c r="G21" s="24"/>
      <c r="H21" s="15"/>
    </row>
    <row r="22" spans="1:8" ht="18.75" customHeight="1" x14ac:dyDescent="0.25">
      <c r="A22" s="133" t="s">
        <v>35</v>
      </c>
      <c r="B22" s="134"/>
      <c r="C22" s="134"/>
      <c r="D22" s="134"/>
      <c r="E22" s="135" t="s">
        <v>29</v>
      </c>
      <c r="F22" s="13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7" t="s">
        <v>18</v>
      </c>
      <c r="B26" s="138"/>
      <c r="C26" s="138"/>
      <c r="D26" s="139" t="s">
        <v>14</v>
      </c>
      <c r="E26" s="139"/>
      <c r="F26" s="12" t="s">
        <v>26</v>
      </c>
      <c r="G26" s="139" t="s">
        <v>14</v>
      </c>
      <c r="H26" s="140"/>
    </row>
    <row r="27" spans="1:8" ht="60.75" customHeight="1" x14ac:dyDescent="0.2">
      <c r="A27" s="141" t="s">
        <v>19</v>
      </c>
      <c r="B27" s="142"/>
      <c r="C27" s="142"/>
      <c r="D27" s="143" t="s">
        <v>14</v>
      </c>
      <c r="E27" s="143"/>
      <c r="F27" s="13" t="s">
        <v>15</v>
      </c>
      <c r="G27" s="144" t="s">
        <v>36</v>
      </c>
      <c r="H27" s="145"/>
    </row>
    <row r="28" spans="1:8" ht="42.75" customHeight="1" x14ac:dyDescent="0.2">
      <c r="A28" s="146" t="s">
        <v>13</v>
      </c>
      <c r="B28" s="147"/>
      <c r="C28" s="147"/>
      <c r="D28" s="147"/>
      <c r="E28" s="148"/>
      <c r="F28" s="149" t="s">
        <v>6</v>
      </c>
      <c r="G28" s="150"/>
      <c r="H28" s="151"/>
    </row>
    <row r="29" spans="1:8" ht="18" customHeight="1" x14ac:dyDescent="0.2">
      <c r="A29" s="152" t="str">
        <f>FormGerhadt!B26</f>
        <v>ASYIKIN MAISARAH</v>
      </c>
      <c r="B29" s="153"/>
      <c r="C29" s="153"/>
      <c r="D29" s="154">
        <f>FormGerhadt!B27</f>
        <v>45621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40</v>
      </c>
      <c r="B2" s="76"/>
      <c r="C2" s="77"/>
      <c r="D2" s="78">
        <f>FormGerhadt!B18</f>
        <v>0</v>
      </c>
      <c r="E2" s="78"/>
      <c r="F2" s="78"/>
      <c r="G2" s="78"/>
      <c r="H2" s="79"/>
    </row>
    <row r="3" spans="1:8" ht="24" customHeight="1" x14ac:dyDescent="0.2">
      <c r="A3" s="80" t="s">
        <v>41</v>
      </c>
      <c r="B3" s="81"/>
      <c r="C3" s="82"/>
      <c r="D3" s="83" t="str">
        <f>FormGerhadt!G18</f>
        <v>Sila Pilih</v>
      </c>
      <c r="E3" s="84"/>
      <c r="F3" s="84"/>
      <c r="G3" s="84"/>
      <c r="H3" s="85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0" t="s">
        <v>37</v>
      </c>
      <c r="G4" s="70"/>
      <c r="H4" s="71"/>
    </row>
    <row r="5" spans="1:8" ht="19.899999999999999" customHeight="1" x14ac:dyDescent="0.2">
      <c r="A5" s="33" t="s">
        <v>20</v>
      </c>
      <c r="B5" s="6"/>
      <c r="C5" s="6"/>
      <c r="D5" s="6"/>
      <c r="E5" s="86" t="str">
        <f>FormGerhadt!B28</f>
        <v>IQC PIL 251124</v>
      </c>
      <c r="F5" s="86"/>
      <c r="G5" s="87" t="s">
        <v>38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7" t="s">
        <v>7</v>
      </c>
      <c r="G6" s="92" t="s">
        <v>8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7">
        <f>FormGerhadt!C5</f>
        <v>1.512</v>
      </c>
      <c r="G7" s="99">
        <f>FormGerhadt!F5</f>
        <v>100.095</v>
      </c>
      <c r="H7" s="100"/>
    </row>
    <row r="8" spans="1:8" ht="21" customHeight="1" x14ac:dyDescent="0.2">
      <c r="A8" s="94" t="s">
        <v>3</v>
      </c>
      <c r="B8" s="95"/>
      <c r="C8" s="101" t="str">
        <f>E5</f>
        <v>IQC PIL 251124</v>
      </c>
      <c r="D8" s="102"/>
      <c r="E8" s="103"/>
      <c r="F8" s="17">
        <f>FormGerhadt!C6</f>
        <v>1.512</v>
      </c>
      <c r="G8" s="99">
        <f>FormGerhadt!F6</f>
        <v>100.18599999999999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7">
        <f>FormGerhadt!C7</f>
        <v>1.512</v>
      </c>
      <c r="G9" s="99">
        <f>FormGerhadt!F7</f>
        <v>100.169</v>
      </c>
      <c r="H9" s="100"/>
    </row>
    <row r="10" spans="1:8" ht="48.75" customHeight="1" x14ac:dyDescent="0.2">
      <c r="A10" s="104"/>
      <c r="B10" s="106" t="s">
        <v>74</v>
      </c>
      <c r="C10" s="107"/>
      <c r="D10" s="107"/>
      <c r="E10" s="108"/>
      <c r="F10" s="112" t="s">
        <v>75</v>
      </c>
      <c r="G10" s="113"/>
      <c r="H10" s="114"/>
    </row>
    <row r="11" spans="1:8" ht="20.25" customHeight="1" x14ac:dyDescent="0.2">
      <c r="A11" s="105"/>
      <c r="B11" s="109"/>
      <c r="C11" s="110"/>
      <c r="D11" s="110"/>
      <c r="E11" s="111"/>
      <c r="F11" s="5" t="s">
        <v>3</v>
      </c>
      <c r="G11" s="112" t="s">
        <v>17</v>
      </c>
      <c r="H11" s="114"/>
    </row>
    <row r="12" spans="1:8" ht="21.75" customHeight="1" x14ac:dyDescent="0.2">
      <c r="A12" s="57" t="s">
        <v>9</v>
      </c>
      <c r="B12" s="115">
        <v>7.5</v>
      </c>
      <c r="C12" s="116"/>
      <c r="D12" s="116"/>
      <c r="E12" s="117"/>
      <c r="F12" s="158">
        <f>B12/F8</f>
        <v>4.9603174603174605</v>
      </c>
      <c r="G12" s="159">
        <f>B12/F9</f>
        <v>4.9603174603174605</v>
      </c>
      <c r="H12" s="119"/>
    </row>
    <row r="13" spans="1:8" ht="21.95" customHeight="1" x14ac:dyDescent="0.2">
      <c r="A13" s="57" t="s">
        <v>10</v>
      </c>
      <c r="B13" s="120">
        <v>0.75</v>
      </c>
      <c r="C13" s="121"/>
      <c r="D13" s="121"/>
      <c r="E13" s="122"/>
      <c r="F13" s="158">
        <f>B13/F8</f>
        <v>0.49603174603174605</v>
      </c>
      <c r="G13" s="159">
        <f>B13/F9</f>
        <v>0.49603174603174605</v>
      </c>
      <c r="H13" s="119"/>
    </row>
    <row r="14" spans="1:8" ht="21.95" customHeight="1" x14ac:dyDescent="0.2">
      <c r="A14" s="57" t="s">
        <v>11</v>
      </c>
      <c r="B14" s="123">
        <v>15</v>
      </c>
      <c r="C14" s="124"/>
      <c r="D14" s="124"/>
      <c r="E14" s="125"/>
      <c r="F14" s="158">
        <f>B14/F8</f>
        <v>9.9206349206349209</v>
      </c>
      <c r="G14" s="159">
        <f>B14/F9</f>
        <v>9.9206349206349209</v>
      </c>
      <c r="H14" s="119"/>
    </row>
    <row r="15" spans="1:8" ht="21.95" customHeight="1" x14ac:dyDescent="0.2">
      <c r="A15" s="57" t="s">
        <v>12</v>
      </c>
      <c r="B15" s="120">
        <v>0.45</v>
      </c>
      <c r="C15" s="121"/>
      <c r="D15" s="121"/>
      <c r="E15" s="122"/>
      <c r="F15" s="158">
        <f>B15/F8</f>
        <v>0.29761904761904762</v>
      </c>
      <c r="G15" s="159">
        <f>B15/F9</f>
        <v>0.29761904761904762</v>
      </c>
      <c r="H15" s="119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6" t="s">
        <v>30</v>
      </c>
      <c r="B17" s="127"/>
      <c r="C17" s="127"/>
      <c r="D17" s="127"/>
      <c r="E17" s="128" t="s">
        <v>28</v>
      </c>
      <c r="F17" s="129"/>
      <c r="G17" s="26" t="s">
        <v>69</v>
      </c>
      <c r="H17" s="14" t="str">
        <f>FormGerhadt!J18</f>
        <v>1 / 2 / 3 / 4 /(NA)</v>
      </c>
    </row>
    <row r="18" spans="1:8" ht="18.75" customHeight="1" x14ac:dyDescent="0.25">
      <c r="A18" s="130" t="s">
        <v>31</v>
      </c>
      <c r="B18" s="131"/>
      <c r="C18" s="131"/>
      <c r="D18" s="131"/>
      <c r="E18" s="132" t="s">
        <v>28</v>
      </c>
      <c r="F18" s="132"/>
      <c r="G18" s="24"/>
      <c r="H18" s="15"/>
    </row>
    <row r="19" spans="1:8" ht="18.75" customHeight="1" x14ac:dyDescent="0.25">
      <c r="A19" s="130" t="s">
        <v>32</v>
      </c>
      <c r="B19" s="131"/>
      <c r="C19" s="131"/>
      <c r="D19" s="131"/>
      <c r="E19" s="132" t="s">
        <v>68</v>
      </c>
      <c r="F19" s="132"/>
      <c r="G19" s="24"/>
      <c r="H19" s="15"/>
    </row>
    <row r="20" spans="1:8" ht="18.75" customHeight="1" x14ac:dyDescent="0.25">
      <c r="A20" s="130" t="s">
        <v>33</v>
      </c>
      <c r="B20" s="131"/>
      <c r="C20" s="131"/>
      <c r="D20" s="131"/>
      <c r="E20" s="132" t="s">
        <v>28</v>
      </c>
      <c r="F20" s="132"/>
      <c r="G20" s="24"/>
      <c r="H20" s="15"/>
    </row>
    <row r="21" spans="1:8" ht="18.75" customHeight="1" x14ac:dyDescent="0.25">
      <c r="A21" s="130" t="s">
        <v>34</v>
      </c>
      <c r="B21" s="131"/>
      <c r="C21" s="131"/>
      <c r="D21" s="131"/>
      <c r="E21" s="132"/>
      <c r="F21" s="132"/>
      <c r="G21" s="24"/>
      <c r="H21" s="15"/>
    </row>
    <row r="22" spans="1:8" ht="18.75" customHeight="1" x14ac:dyDescent="0.25">
      <c r="A22" s="133" t="s">
        <v>35</v>
      </c>
      <c r="B22" s="134"/>
      <c r="C22" s="134"/>
      <c r="D22" s="134"/>
      <c r="E22" s="135" t="s">
        <v>29</v>
      </c>
      <c r="F22" s="13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7" t="s">
        <v>18</v>
      </c>
      <c r="B26" s="138"/>
      <c r="C26" s="138"/>
      <c r="D26" s="139" t="s">
        <v>14</v>
      </c>
      <c r="E26" s="139"/>
      <c r="F26" s="12" t="s">
        <v>26</v>
      </c>
      <c r="G26" s="139" t="s">
        <v>14</v>
      </c>
      <c r="H26" s="140"/>
    </row>
    <row r="27" spans="1:8" ht="60.75" customHeight="1" x14ac:dyDescent="0.2">
      <c r="A27" s="141" t="s">
        <v>19</v>
      </c>
      <c r="B27" s="142"/>
      <c r="C27" s="142"/>
      <c r="D27" s="143" t="s">
        <v>14</v>
      </c>
      <c r="E27" s="143"/>
      <c r="F27" s="13" t="s">
        <v>15</v>
      </c>
      <c r="G27" s="144" t="s">
        <v>36</v>
      </c>
      <c r="H27" s="145"/>
    </row>
    <row r="28" spans="1:8" ht="42.75" customHeight="1" x14ac:dyDescent="0.2">
      <c r="A28" s="146" t="s">
        <v>13</v>
      </c>
      <c r="B28" s="147"/>
      <c r="C28" s="147"/>
      <c r="D28" s="147"/>
      <c r="E28" s="148"/>
      <c r="F28" s="149" t="s">
        <v>6</v>
      </c>
      <c r="G28" s="150"/>
      <c r="H28" s="151"/>
    </row>
    <row r="29" spans="1:8" ht="18" customHeight="1" x14ac:dyDescent="0.2">
      <c r="A29" s="152" t="str">
        <f>FormGerhadt!B26</f>
        <v>ASYIKIN MAISARAH</v>
      </c>
      <c r="B29" s="153"/>
      <c r="C29" s="153"/>
      <c r="D29" s="154">
        <f>FormGerhadt!B27</f>
        <v>45621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40</v>
      </c>
      <c r="B2" s="76"/>
      <c r="C2" s="77"/>
      <c r="D2" s="78">
        <f>FormGerhadt!B19</f>
        <v>0</v>
      </c>
      <c r="E2" s="78"/>
      <c r="F2" s="78"/>
      <c r="G2" s="78"/>
      <c r="H2" s="79"/>
    </row>
    <row r="3" spans="1:8" ht="24" customHeight="1" x14ac:dyDescent="0.2">
      <c r="A3" s="80" t="s">
        <v>41</v>
      </c>
      <c r="B3" s="81"/>
      <c r="C3" s="82"/>
      <c r="D3" s="83" t="str">
        <f>FormGerhadt!G19</f>
        <v>Sila Pilih</v>
      </c>
      <c r="E3" s="84"/>
      <c r="F3" s="84"/>
      <c r="G3" s="84"/>
      <c r="H3" s="85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0" t="s">
        <v>37</v>
      </c>
      <c r="G4" s="70"/>
      <c r="H4" s="71"/>
    </row>
    <row r="5" spans="1:8" ht="19.899999999999999" customHeight="1" x14ac:dyDescent="0.2">
      <c r="A5" s="33" t="s">
        <v>20</v>
      </c>
      <c r="B5" s="6"/>
      <c r="C5" s="6"/>
      <c r="D5" s="6"/>
      <c r="E5" s="86" t="str">
        <f>FormGerhadt!B28</f>
        <v>IQC PIL 251124</v>
      </c>
      <c r="F5" s="86"/>
      <c r="G5" s="87" t="s">
        <v>38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7" t="s">
        <v>7</v>
      </c>
      <c r="G6" s="92" t="s">
        <v>8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7">
        <f>FormGerhadt!C5</f>
        <v>1.512</v>
      </c>
      <c r="G7" s="99">
        <f>FormGerhadt!F5</f>
        <v>100.095</v>
      </c>
      <c r="H7" s="100"/>
    </row>
    <row r="8" spans="1:8" ht="21" customHeight="1" x14ac:dyDescent="0.2">
      <c r="A8" s="94" t="s">
        <v>3</v>
      </c>
      <c r="B8" s="95"/>
      <c r="C8" s="101" t="str">
        <f>E5</f>
        <v>IQC PIL 251124</v>
      </c>
      <c r="D8" s="102"/>
      <c r="E8" s="103"/>
      <c r="F8" s="17">
        <f>FormGerhadt!C6</f>
        <v>1.512</v>
      </c>
      <c r="G8" s="99">
        <f>FormGerhadt!F6</f>
        <v>100.18599999999999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7">
        <f>FormGerhadt!C7</f>
        <v>1.512</v>
      </c>
      <c r="G9" s="99">
        <f>FormGerhadt!F7</f>
        <v>100.169</v>
      </c>
      <c r="H9" s="100"/>
    </row>
    <row r="10" spans="1:8" ht="48.75" customHeight="1" x14ac:dyDescent="0.2">
      <c r="A10" s="104"/>
      <c r="B10" s="106" t="s">
        <v>74</v>
      </c>
      <c r="C10" s="107"/>
      <c r="D10" s="107"/>
      <c r="E10" s="108"/>
      <c r="F10" s="112" t="s">
        <v>75</v>
      </c>
      <c r="G10" s="113"/>
      <c r="H10" s="114"/>
    </row>
    <row r="11" spans="1:8" ht="20.25" customHeight="1" x14ac:dyDescent="0.2">
      <c r="A11" s="105"/>
      <c r="B11" s="109"/>
      <c r="C11" s="110"/>
      <c r="D11" s="110"/>
      <c r="E11" s="111"/>
      <c r="F11" s="5" t="s">
        <v>3</v>
      </c>
      <c r="G11" s="112" t="s">
        <v>17</v>
      </c>
      <c r="H11" s="114"/>
    </row>
    <row r="12" spans="1:8" ht="21.75" customHeight="1" x14ac:dyDescent="0.2">
      <c r="A12" s="57" t="s">
        <v>9</v>
      </c>
      <c r="B12" s="115">
        <v>7.5</v>
      </c>
      <c r="C12" s="116"/>
      <c r="D12" s="116"/>
      <c r="E12" s="117"/>
      <c r="F12" s="158">
        <f>B12/F8</f>
        <v>4.9603174603174605</v>
      </c>
      <c r="G12" s="159">
        <f>B12/F9</f>
        <v>4.9603174603174605</v>
      </c>
      <c r="H12" s="119"/>
    </row>
    <row r="13" spans="1:8" ht="21.95" customHeight="1" x14ac:dyDescent="0.2">
      <c r="A13" s="57" t="s">
        <v>10</v>
      </c>
      <c r="B13" s="120">
        <v>0.75</v>
      </c>
      <c r="C13" s="121"/>
      <c r="D13" s="121"/>
      <c r="E13" s="122"/>
      <c r="F13" s="158">
        <f>B13/F8</f>
        <v>0.49603174603174605</v>
      </c>
      <c r="G13" s="159">
        <f>B13/F9</f>
        <v>0.49603174603174605</v>
      </c>
      <c r="H13" s="119"/>
    </row>
    <row r="14" spans="1:8" ht="21.95" customHeight="1" x14ac:dyDescent="0.2">
      <c r="A14" s="57" t="s">
        <v>11</v>
      </c>
      <c r="B14" s="123">
        <v>15</v>
      </c>
      <c r="C14" s="124"/>
      <c r="D14" s="124"/>
      <c r="E14" s="125"/>
      <c r="F14" s="158">
        <f>B14/F8</f>
        <v>9.9206349206349209</v>
      </c>
      <c r="G14" s="159">
        <f>B14/F9</f>
        <v>9.9206349206349209</v>
      </c>
      <c r="H14" s="119"/>
    </row>
    <row r="15" spans="1:8" ht="21.95" customHeight="1" x14ac:dyDescent="0.2">
      <c r="A15" s="57" t="s">
        <v>12</v>
      </c>
      <c r="B15" s="120">
        <v>0.45</v>
      </c>
      <c r="C15" s="121"/>
      <c r="D15" s="121"/>
      <c r="E15" s="122"/>
      <c r="F15" s="158">
        <f>B15/F8</f>
        <v>0.29761904761904762</v>
      </c>
      <c r="G15" s="159">
        <f>B15/F9</f>
        <v>0.29761904761904762</v>
      </c>
      <c r="H15" s="119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6" t="s">
        <v>30</v>
      </c>
      <c r="B17" s="127"/>
      <c r="C17" s="127"/>
      <c r="D17" s="127"/>
      <c r="E17" s="128" t="s">
        <v>28</v>
      </c>
      <c r="F17" s="129"/>
      <c r="G17" s="26" t="s">
        <v>69</v>
      </c>
      <c r="H17" s="14" t="str">
        <f>FormGerhadt!J19</f>
        <v>1 / 2 / 3 / 4 /(NA)</v>
      </c>
    </row>
    <row r="18" spans="1:8" ht="18.75" customHeight="1" x14ac:dyDescent="0.25">
      <c r="A18" s="130" t="s">
        <v>31</v>
      </c>
      <c r="B18" s="131"/>
      <c r="C18" s="131"/>
      <c r="D18" s="131"/>
      <c r="E18" s="132" t="s">
        <v>28</v>
      </c>
      <c r="F18" s="132"/>
      <c r="G18" s="24"/>
      <c r="H18" s="15"/>
    </row>
    <row r="19" spans="1:8" ht="18.75" customHeight="1" x14ac:dyDescent="0.25">
      <c r="A19" s="130" t="s">
        <v>32</v>
      </c>
      <c r="B19" s="131"/>
      <c r="C19" s="131"/>
      <c r="D19" s="131"/>
      <c r="E19" s="132" t="s">
        <v>68</v>
      </c>
      <c r="F19" s="132"/>
      <c r="G19" s="24"/>
      <c r="H19" s="15"/>
    </row>
    <row r="20" spans="1:8" ht="18.75" customHeight="1" x14ac:dyDescent="0.25">
      <c r="A20" s="130" t="s">
        <v>33</v>
      </c>
      <c r="B20" s="131"/>
      <c r="C20" s="131"/>
      <c r="D20" s="131"/>
      <c r="E20" s="132" t="s">
        <v>28</v>
      </c>
      <c r="F20" s="132"/>
      <c r="G20" s="24"/>
      <c r="H20" s="15"/>
    </row>
    <row r="21" spans="1:8" ht="18.75" customHeight="1" x14ac:dyDescent="0.25">
      <c r="A21" s="130" t="s">
        <v>34</v>
      </c>
      <c r="B21" s="131"/>
      <c r="C21" s="131"/>
      <c r="D21" s="131"/>
      <c r="E21" s="132"/>
      <c r="F21" s="132"/>
      <c r="G21" s="24"/>
      <c r="H21" s="15"/>
    </row>
    <row r="22" spans="1:8" ht="18.75" customHeight="1" x14ac:dyDescent="0.25">
      <c r="A22" s="133" t="s">
        <v>35</v>
      </c>
      <c r="B22" s="134"/>
      <c r="C22" s="134"/>
      <c r="D22" s="134"/>
      <c r="E22" s="135" t="s">
        <v>29</v>
      </c>
      <c r="F22" s="13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7" t="s">
        <v>18</v>
      </c>
      <c r="B26" s="138"/>
      <c r="C26" s="138"/>
      <c r="D26" s="139" t="s">
        <v>14</v>
      </c>
      <c r="E26" s="139"/>
      <c r="F26" s="12" t="s">
        <v>26</v>
      </c>
      <c r="G26" s="139" t="s">
        <v>14</v>
      </c>
      <c r="H26" s="140"/>
    </row>
    <row r="27" spans="1:8" ht="60.75" customHeight="1" x14ac:dyDescent="0.2">
      <c r="A27" s="141" t="s">
        <v>19</v>
      </c>
      <c r="B27" s="142"/>
      <c r="C27" s="142"/>
      <c r="D27" s="143" t="s">
        <v>14</v>
      </c>
      <c r="E27" s="143"/>
      <c r="F27" s="13" t="s">
        <v>15</v>
      </c>
      <c r="G27" s="144" t="s">
        <v>36</v>
      </c>
      <c r="H27" s="145"/>
    </row>
    <row r="28" spans="1:8" ht="42.75" customHeight="1" x14ac:dyDescent="0.2">
      <c r="A28" s="146" t="s">
        <v>13</v>
      </c>
      <c r="B28" s="147"/>
      <c r="C28" s="147"/>
      <c r="D28" s="147"/>
      <c r="E28" s="148"/>
      <c r="F28" s="149" t="s">
        <v>6</v>
      </c>
      <c r="G28" s="150"/>
      <c r="H28" s="151"/>
    </row>
    <row r="29" spans="1:8" ht="18" customHeight="1" x14ac:dyDescent="0.2">
      <c r="A29" s="152" t="str">
        <f>FormGerhadt!B26</f>
        <v>ASYIKIN MAISARAH</v>
      </c>
      <c r="B29" s="153"/>
      <c r="C29" s="153"/>
      <c r="D29" s="154">
        <f>FormGerhadt!B27</f>
        <v>45621</v>
      </c>
      <c r="E29" s="155"/>
      <c r="F29" s="3"/>
      <c r="G29" s="156"/>
      <c r="H29" s="15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40</v>
      </c>
      <c r="B2" s="76"/>
      <c r="C2" s="77"/>
      <c r="D2" s="78">
        <f>FormGerhadt!B20</f>
        <v>0</v>
      </c>
      <c r="E2" s="78"/>
      <c r="F2" s="78"/>
      <c r="G2" s="78"/>
      <c r="H2" s="79"/>
    </row>
    <row r="3" spans="1:8" ht="24" customHeight="1" x14ac:dyDescent="0.2">
      <c r="A3" s="80" t="s">
        <v>41</v>
      </c>
      <c r="B3" s="81"/>
      <c r="C3" s="82"/>
      <c r="D3" s="83" t="str">
        <f>FormGerhadt!G20</f>
        <v>Sila Pilih</v>
      </c>
      <c r="E3" s="84"/>
      <c r="F3" s="84"/>
      <c r="G3" s="84"/>
      <c r="H3" s="85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0" t="s">
        <v>37</v>
      </c>
      <c r="G4" s="70"/>
      <c r="H4" s="71"/>
    </row>
    <row r="5" spans="1:8" ht="19.899999999999999" customHeight="1" x14ac:dyDescent="0.2">
      <c r="A5" s="33" t="s">
        <v>20</v>
      </c>
      <c r="B5" s="6"/>
      <c r="C5" s="6"/>
      <c r="D5" s="6"/>
      <c r="E5" s="86" t="str">
        <f>FormGerhadt!B28</f>
        <v>IQC PIL 251124</v>
      </c>
      <c r="F5" s="86"/>
      <c r="G5" s="87" t="s">
        <v>38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7" t="s">
        <v>7</v>
      </c>
      <c r="G6" s="92" t="s">
        <v>8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7">
        <f>FormGerhadt!C5</f>
        <v>1.512</v>
      </c>
      <c r="G7" s="99">
        <f>FormGerhadt!F5</f>
        <v>100.095</v>
      </c>
      <c r="H7" s="100"/>
    </row>
    <row r="8" spans="1:8" ht="21" customHeight="1" x14ac:dyDescent="0.2">
      <c r="A8" s="94" t="s">
        <v>3</v>
      </c>
      <c r="B8" s="95"/>
      <c r="C8" s="101" t="str">
        <f>E5</f>
        <v>IQC PIL 251124</v>
      </c>
      <c r="D8" s="102"/>
      <c r="E8" s="103"/>
      <c r="F8" s="17">
        <f>FormGerhadt!C6</f>
        <v>1.512</v>
      </c>
      <c r="G8" s="99">
        <f>FormGerhadt!F6</f>
        <v>100.18599999999999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7">
        <f>FormGerhadt!C7</f>
        <v>1.512</v>
      </c>
      <c r="G9" s="99">
        <f>FormGerhadt!F7</f>
        <v>100.169</v>
      </c>
      <c r="H9" s="100"/>
    </row>
    <row r="10" spans="1:8" ht="48.75" customHeight="1" x14ac:dyDescent="0.2">
      <c r="A10" s="104"/>
      <c r="B10" s="106" t="s">
        <v>74</v>
      </c>
      <c r="C10" s="107"/>
      <c r="D10" s="107"/>
      <c r="E10" s="108"/>
      <c r="F10" s="112" t="s">
        <v>75</v>
      </c>
      <c r="G10" s="113"/>
      <c r="H10" s="114"/>
    </row>
    <row r="11" spans="1:8" ht="20.25" customHeight="1" x14ac:dyDescent="0.2">
      <c r="A11" s="105"/>
      <c r="B11" s="109"/>
      <c r="C11" s="110"/>
      <c r="D11" s="110"/>
      <c r="E11" s="111"/>
      <c r="F11" s="5" t="s">
        <v>3</v>
      </c>
      <c r="G11" s="112" t="s">
        <v>17</v>
      </c>
      <c r="H11" s="114"/>
    </row>
    <row r="12" spans="1:8" ht="21.75" customHeight="1" x14ac:dyDescent="0.2">
      <c r="A12" s="57" t="s">
        <v>9</v>
      </c>
      <c r="B12" s="115">
        <v>7.5</v>
      </c>
      <c r="C12" s="116"/>
      <c r="D12" s="116"/>
      <c r="E12" s="117"/>
      <c r="F12" s="158">
        <f>B12/F8</f>
        <v>4.9603174603174605</v>
      </c>
      <c r="G12" s="159">
        <f>B12/F9</f>
        <v>4.9603174603174605</v>
      </c>
      <c r="H12" s="119"/>
    </row>
    <row r="13" spans="1:8" ht="21.95" customHeight="1" x14ac:dyDescent="0.2">
      <c r="A13" s="57" t="s">
        <v>10</v>
      </c>
      <c r="B13" s="120">
        <v>0.75</v>
      </c>
      <c r="C13" s="121"/>
      <c r="D13" s="121"/>
      <c r="E13" s="122"/>
      <c r="F13" s="158">
        <f>B13/F8</f>
        <v>0.49603174603174605</v>
      </c>
      <c r="G13" s="159">
        <f>B13/F9</f>
        <v>0.49603174603174605</v>
      </c>
      <c r="H13" s="119"/>
    </row>
    <row r="14" spans="1:8" ht="21.95" customHeight="1" x14ac:dyDescent="0.2">
      <c r="A14" s="57" t="s">
        <v>11</v>
      </c>
      <c r="B14" s="123">
        <v>15</v>
      </c>
      <c r="C14" s="124"/>
      <c r="D14" s="124"/>
      <c r="E14" s="125"/>
      <c r="F14" s="158">
        <f>B14/F8</f>
        <v>9.9206349206349209</v>
      </c>
      <c r="G14" s="159">
        <f>B14/F9</f>
        <v>9.9206349206349209</v>
      </c>
      <c r="H14" s="119"/>
    </row>
    <row r="15" spans="1:8" ht="21.95" customHeight="1" x14ac:dyDescent="0.2">
      <c r="A15" s="57" t="s">
        <v>12</v>
      </c>
      <c r="B15" s="120">
        <v>0.45</v>
      </c>
      <c r="C15" s="121"/>
      <c r="D15" s="121"/>
      <c r="E15" s="122"/>
      <c r="F15" s="158">
        <f>B15/F8</f>
        <v>0.29761904761904762</v>
      </c>
      <c r="G15" s="159">
        <f>B15/F9</f>
        <v>0.29761904761904762</v>
      </c>
      <c r="H15" s="119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6" t="s">
        <v>30</v>
      </c>
      <c r="B17" s="127"/>
      <c r="C17" s="127"/>
      <c r="D17" s="127"/>
      <c r="E17" s="128" t="s">
        <v>28</v>
      </c>
      <c r="F17" s="129"/>
      <c r="G17" s="26" t="s">
        <v>69</v>
      </c>
      <c r="H17" s="14" t="str">
        <f>FormGerhadt!J20</f>
        <v>1 / 2 / 3 / 4 /(NA)</v>
      </c>
    </row>
    <row r="18" spans="1:8" ht="18.75" customHeight="1" x14ac:dyDescent="0.25">
      <c r="A18" s="130" t="s">
        <v>31</v>
      </c>
      <c r="B18" s="131"/>
      <c r="C18" s="131"/>
      <c r="D18" s="131"/>
      <c r="E18" s="132" t="s">
        <v>28</v>
      </c>
      <c r="F18" s="132"/>
      <c r="G18" s="24"/>
      <c r="H18" s="15"/>
    </row>
    <row r="19" spans="1:8" ht="18.75" customHeight="1" x14ac:dyDescent="0.25">
      <c r="A19" s="130" t="s">
        <v>32</v>
      </c>
      <c r="B19" s="131"/>
      <c r="C19" s="131"/>
      <c r="D19" s="131"/>
      <c r="E19" s="132" t="s">
        <v>68</v>
      </c>
      <c r="F19" s="132"/>
      <c r="G19" s="24"/>
      <c r="H19" s="15"/>
    </row>
    <row r="20" spans="1:8" ht="18.75" customHeight="1" x14ac:dyDescent="0.25">
      <c r="A20" s="130" t="s">
        <v>33</v>
      </c>
      <c r="B20" s="131"/>
      <c r="C20" s="131"/>
      <c r="D20" s="131"/>
      <c r="E20" s="132" t="s">
        <v>28</v>
      </c>
      <c r="F20" s="132"/>
      <c r="G20" s="24"/>
      <c r="H20" s="15"/>
    </row>
    <row r="21" spans="1:8" ht="18.75" customHeight="1" x14ac:dyDescent="0.25">
      <c r="A21" s="130" t="s">
        <v>34</v>
      </c>
      <c r="B21" s="131"/>
      <c r="C21" s="131"/>
      <c r="D21" s="131"/>
      <c r="E21" s="132"/>
      <c r="F21" s="132"/>
      <c r="G21" s="24"/>
      <c r="H21" s="15"/>
    </row>
    <row r="22" spans="1:8" ht="18.75" customHeight="1" x14ac:dyDescent="0.25">
      <c r="A22" s="133" t="s">
        <v>35</v>
      </c>
      <c r="B22" s="134"/>
      <c r="C22" s="134"/>
      <c r="D22" s="134"/>
      <c r="E22" s="135" t="s">
        <v>29</v>
      </c>
      <c r="F22" s="13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7" t="s">
        <v>18</v>
      </c>
      <c r="B26" s="138"/>
      <c r="C26" s="138"/>
      <c r="D26" s="139" t="s">
        <v>14</v>
      </c>
      <c r="E26" s="139"/>
      <c r="F26" s="12" t="s">
        <v>26</v>
      </c>
      <c r="G26" s="139" t="s">
        <v>14</v>
      </c>
      <c r="H26" s="140"/>
    </row>
    <row r="27" spans="1:8" ht="60.75" customHeight="1" x14ac:dyDescent="0.2">
      <c r="A27" s="141" t="s">
        <v>19</v>
      </c>
      <c r="B27" s="142"/>
      <c r="C27" s="142"/>
      <c r="D27" s="143" t="s">
        <v>14</v>
      </c>
      <c r="E27" s="143"/>
      <c r="F27" s="13" t="s">
        <v>15</v>
      </c>
      <c r="G27" s="144" t="s">
        <v>36</v>
      </c>
      <c r="H27" s="145"/>
    </row>
    <row r="28" spans="1:8" ht="42.75" customHeight="1" x14ac:dyDescent="0.2">
      <c r="A28" s="146" t="s">
        <v>13</v>
      </c>
      <c r="B28" s="147"/>
      <c r="C28" s="147"/>
      <c r="D28" s="147"/>
      <c r="E28" s="148"/>
      <c r="F28" s="149" t="s">
        <v>6</v>
      </c>
      <c r="G28" s="150"/>
      <c r="H28" s="151"/>
    </row>
    <row r="29" spans="1:8" ht="18" customHeight="1" x14ac:dyDescent="0.2">
      <c r="A29" s="152" t="str">
        <f>FormGerhadt!B26</f>
        <v>ASYIKIN MAISARAH</v>
      </c>
      <c r="B29" s="153"/>
      <c r="C29" s="153"/>
      <c r="D29" s="154">
        <f>FormGerhadt!B27</f>
        <v>45621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40</v>
      </c>
      <c r="B2" s="76"/>
      <c r="C2" s="77"/>
      <c r="D2" s="78">
        <f>FormGerhadt!B21</f>
        <v>0</v>
      </c>
      <c r="E2" s="78"/>
      <c r="F2" s="78"/>
      <c r="G2" s="78"/>
      <c r="H2" s="79"/>
    </row>
    <row r="3" spans="1:8" ht="24" customHeight="1" x14ac:dyDescent="0.2">
      <c r="A3" s="80" t="s">
        <v>41</v>
      </c>
      <c r="B3" s="81"/>
      <c r="C3" s="82"/>
      <c r="D3" s="83" t="str">
        <f>FormGerhadt!G21</f>
        <v>Sila Pilih</v>
      </c>
      <c r="E3" s="84"/>
      <c r="F3" s="84"/>
      <c r="G3" s="84"/>
      <c r="H3" s="85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0" t="s">
        <v>37</v>
      </c>
      <c r="G4" s="70"/>
      <c r="H4" s="71"/>
    </row>
    <row r="5" spans="1:8" ht="19.899999999999999" customHeight="1" x14ac:dyDescent="0.2">
      <c r="A5" s="33" t="s">
        <v>20</v>
      </c>
      <c r="B5" s="6"/>
      <c r="C5" s="6"/>
      <c r="D5" s="6"/>
      <c r="E5" s="86" t="str">
        <f>FormGerhadt!B28</f>
        <v>IQC PIL 251124</v>
      </c>
      <c r="F5" s="86"/>
      <c r="G5" s="87" t="s">
        <v>38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7" t="s">
        <v>7</v>
      </c>
      <c r="G6" s="92" t="s">
        <v>8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7">
        <f>FormGerhadt!C5</f>
        <v>1.512</v>
      </c>
      <c r="G7" s="99">
        <f>FormGerhadt!F5</f>
        <v>100.095</v>
      </c>
      <c r="H7" s="100"/>
    </row>
    <row r="8" spans="1:8" ht="21" customHeight="1" x14ac:dyDescent="0.2">
      <c r="A8" s="94" t="s">
        <v>3</v>
      </c>
      <c r="B8" s="95"/>
      <c r="C8" s="101" t="str">
        <f>E5</f>
        <v>IQC PIL 251124</v>
      </c>
      <c r="D8" s="102"/>
      <c r="E8" s="103"/>
      <c r="F8" s="17">
        <f>FormGerhadt!C6</f>
        <v>1.512</v>
      </c>
      <c r="G8" s="99">
        <f>FormGerhadt!F6</f>
        <v>100.18599999999999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7">
        <f>FormGerhadt!C7</f>
        <v>1.512</v>
      </c>
      <c r="G9" s="99">
        <f>FormGerhadt!F7</f>
        <v>100.169</v>
      </c>
      <c r="H9" s="100"/>
    </row>
    <row r="10" spans="1:8" ht="48.75" customHeight="1" x14ac:dyDescent="0.2">
      <c r="A10" s="104"/>
      <c r="B10" s="106" t="s">
        <v>74</v>
      </c>
      <c r="C10" s="107"/>
      <c r="D10" s="107"/>
      <c r="E10" s="108"/>
      <c r="F10" s="112" t="s">
        <v>75</v>
      </c>
      <c r="G10" s="113"/>
      <c r="H10" s="114"/>
    </row>
    <row r="11" spans="1:8" ht="20.25" customHeight="1" x14ac:dyDescent="0.2">
      <c r="A11" s="105"/>
      <c r="B11" s="109"/>
      <c r="C11" s="110"/>
      <c r="D11" s="110"/>
      <c r="E11" s="111"/>
      <c r="F11" s="5" t="s">
        <v>3</v>
      </c>
      <c r="G11" s="112" t="s">
        <v>17</v>
      </c>
      <c r="H11" s="114"/>
    </row>
    <row r="12" spans="1:8" ht="21.75" customHeight="1" x14ac:dyDescent="0.2">
      <c r="A12" s="57" t="s">
        <v>9</v>
      </c>
      <c r="B12" s="115">
        <v>7.5</v>
      </c>
      <c r="C12" s="116"/>
      <c r="D12" s="116"/>
      <c r="E12" s="117"/>
      <c r="F12" s="158">
        <f>B12/F8</f>
        <v>4.9603174603174605</v>
      </c>
      <c r="G12" s="159">
        <f>B12/F9</f>
        <v>4.9603174603174605</v>
      </c>
      <c r="H12" s="119"/>
    </row>
    <row r="13" spans="1:8" ht="21.95" customHeight="1" x14ac:dyDescent="0.2">
      <c r="A13" s="57" t="s">
        <v>10</v>
      </c>
      <c r="B13" s="120">
        <v>0.75</v>
      </c>
      <c r="C13" s="121"/>
      <c r="D13" s="121"/>
      <c r="E13" s="122"/>
      <c r="F13" s="158">
        <f>B13/F8</f>
        <v>0.49603174603174605</v>
      </c>
      <c r="G13" s="159">
        <f>B13/F9</f>
        <v>0.49603174603174605</v>
      </c>
      <c r="H13" s="119"/>
    </row>
    <row r="14" spans="1:8" ht="21.95" customHeight="1" x14ac:dyDescent="0.2">
      <c r="A14" s="57" t="s">
        <v>11</v>
      </c>
      <c r="B14" s="123">
        <v>15</v>
      </c>
      <c r="C14" s="124"/>
      <c r="D14" s="124"/>
      <c r="E14" s="125"/>
      <c r="F14" s="158">
        <f>B14/F8</f>
        <v>9.9206349206349209</v>
      </c>
      <c r="G14" s="159">
        <f>B14/F9</f>
        <v>9.9206349206349209</v>
      </c>
      <c r="H14" s="119"/>
    </row>
    <row r="15" spans="1:8" ht="21.95" customHeight="1" x14ac:dyDescent="0.2">
      <c r="A15" s="57" t="s">
        <v>12</v>
      </c>
      <c r="B15" s="120">
        <v>0.45</v>
      </c>
      <c r="C15" s="121"/>
      <c r="D15" s="121"/>
      <c r="E15" s="122"/>
      <c r="F15" s="158">
        <f>B15/F8</f>
        <v>0.29761904761904762</v>
      </c>
      <c r="G15" s="159">
        <f>B15/F9</f>
        <v>0.29761904761904762</v>
      </c>
      <c r="H15" s="119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6" t="s">
        <v>30</v>
      </c>
      <c r="B17" s="127"/>
      <c r="C17" s="127"/>
      <c r="D17" s="127"/>
      <c r="E17" s="128" t="s">
        <v>28</v>
      </c>
      <c r="F17" s="129"/>
      <c r="G17" s="26" t="s">
        <v>69</v>
      </c>
      <c r="H17" s="14" t="str">
        <f>FormGerhadt!J21</f>
        <v>1 / 2 / 3 / 4 /(NA)</v>
      </c>
    </row>
    <row r="18" spans="1:8" ht="18.75" customHeight="1" x14ac:dyDescent="0.25">
      <c r="A18" s="130" t="s">
        <v>31</v>
      </c>
      <c r="B18" s="131"/>
      <c r="C18" s="131"/>
      <c r="D18" s="131"/>
      <c r="E18" s="132" t="s">
        <v>28</v>
      </c>
      <c r="F18" s="132"/>
      <c r="G18" s="24"/>
      <c r="H18" s="15"/>
    </row>
    <row r="19" spans="1:8" ht="18.75" customHeight="1" x14ac:dyDescent="0.25">
      <c r="A19" s="130" t="s">
        <v>32</v>
      </c>
      <c r="B19" s="131"/>
      <c r="C19" s="131"/>
      <c r="D19" s="131"/>
      <c r="E19" s="132" t="s">
        <v>68</v>
      </c>
      <c r="F19" s="132"/>
      <c r="G19" s="24"/>
      <c r="H19" s="15"/>
    </row>
    <row r="20" spans="1:8" ht="18.75" customHeight="1" x14ac:dyDescent="0.25">
      <c r="A20" s="130" t="s">
        <v>33</v>
      </c>
      <c r="B20" s="131"/>
      <c r="C20" s="131"/>
      <c r="D20" s="131"/>
      <c r="E20" s="132" t="s">
        <v>28</v>
      </c>
      <c r="F20" s="132"/>
      <c r="G20" s="24"/>
      <c r="H20" s="15"/>
    </row>
    <row r="21" spans="1:8" ht="18.75" customHeight="1" x14ac:dyDescent="0.25">
      <c r="A21" s="130" t="s">
        <v>34</v>
      </c>
      <c r="B21" s="131"/>
      <c r="C21" s="131"/>
      <c r="D21" s="131"/>
      <c r="E21" s="132"/>
      <c r="F21" s="132"/>
      <c r="G21" s="24"/>
      <c r="H21" s="15"/>
    </row>
    <row r="22" spans="1:8" ht="18.75" customHeight="1" x14ac:dyDescent="0.25">
      <c r="A22" s="133" t="s">
        <v>35</v>
      </c>
      <c r="B22" s="134"/>
      <c r="C22" s="134"/>
      <c r="D22" s="134"/>
      <c r="E22" s="135" t="s">
        <v>29</v>
      </c>
      <c r="F22" s="13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7" t="s">
        <v>18</v>
      </c>
      <c r="B26" s="138"/>
      <c r="C26" s="138"/>
      <c r="D26" s="139" t="s">
        <v>14</v>
      </c>
      <c r="E26" s="139"/>
      <c r="F26" s="12" t="s">
        <v>26</v>
      </c>
      <c r="G26" s="139" t="s">
        <v>14</v>
      </c>
      <c r="H26" s="140"/>
    </row>
    <row r="27" spans="1:8" ht="60.75" customHeight="1" x14ac:dyDescent="0.2">
      <c r="A27" s="141" t="s">
        <v>19</v>
      </c>
      <c r="B27" s="142"/>
      <c r="C27" s="142"/>
      <c r="D27" s="143" t="s">
        <v>14</v>
      </c>
      <c r="E27" s="143"/>
      <c r="F27" s="13" t="s">
        <v>15</v>
      </c>
      <c r="G27" s="144" t="s">
        <v>36</v>
      </c>
      <c r="H27" s="145"/>
    </row>
    <row r="28" spans="1:8" ht="42.75" customHeight="1" x14ac:dyDescent="0.2">
      <c r="A28" s="146" t="s">
        <v>13</v>
      </c>
      <c r="B28" s="147"/>
      <c r="C28" s="147"/>
      <c r="D28" s="147"/>
      <c r="E28" s="148"/>
      <c r="F28" s="149" t="s">
        <v>6</v>
      </c>
      <c r="G28" s="150"/>
      <c r="H28" s="151"/>
    </row>
    <row r="29" spans="1:8" ht="18" customHeight="1" x14ac:dyDescent="0.2">
      <c r="A29" s="152" t="str">
        <f>FormGerhadt!B26</f>
        <v>ASYIKIN MAISARAH</v>
      </c>
      <c r="B29" s="153"/>
      <c r="C29" s="153"/>
      <c r="D29" s="154">
        <f>FormGerhadt!B27</f>
        <v>45621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zoomScaleNormal="100" workbookViewId="0">
      <selection activeCell="G14" sqref="G14:H1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40</v>
      </c>
      <c r="B2" s="76"/>
      <c r="C2" s="77"/>
      <c r="D2" s="78">
        <f>FormGerhadt!B22</f>
        <v>0</v>
      </c>
      <c r="E2" s="78"/>
      <c r="F2" s="78"/>
      <c r="G2" s="78"/>
      <c r="H2" s="79"/>
    </row>
    <row r="3" spans="1:8" ht="24" customHeight="1" x14ac:dyDescent="0.2">
      <c r="A3" s="80" t="s">
        <v>41</v>
      </c>
      <c r="B3" s="81"/>
      <c r="C3" s="82"/>
      <c r="D3" s="83" t="str">
        <f>FormGerhadt!G22</f>
        <v>Sila Pilih</v>
      </c>
      <c r="E3" s="84"/>
      <c r="F3" s="84"/>
      <c r="G3" s="84"/>
      <c r="H3" s="85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0" t="s">
        <v>37</v>
      </c>
      <c r="G4" s="70"/>
      <c r="H4" s="71"/>
    </row>
    <row r="5" spans="1:8" ht="19.899999999999999" customHeight="1" x14ac:dyDescent="0.2">
      <c r="A5" s="33" t="s">
        <v>20</v>
      </c>
      <c r="B5" s="6"/>
      <c r="C5" s="6"/>
      <c r="D5" s="6"/>
      <c r="E5" s="86" t="str">
        <f>FormGerhadt!B28</f>
        <v>IQC PIL 251124</v>
      </c>
      <c r="F5" s="86"/>
      <c r="G5" s="87" t="s">
        <v>38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7" t="s">
        <v>7</v>
      </c>
      <c r="G6" s="92" t="s">
        <v>8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7">
        <f>FormGerhadt!C5</f>
        <v>1.512</v>
      </c>
      <c r="G7" s="99">
        <f>FormGerhadt!F5</f>
        <v>100.095</v>
      </c>
      <c r="H7" s="100"/>
    </row>
    <row r="8" spans="1:8" ht="21" customHeight="1" x14ac:dyDescent="0.2">
      <c r="A8" s="94" t="s">
        <v>3</v>
      </c>
      <c r="B8" s="95"/>
      <c r="C8" s="101" t="str">
        <f>E5</f>
        <v>IQC PIL 251124</v>
      </c>
      <c r="D8" s="102"/>
      <c r="E8" s="103"/>
      <c r="F8" s="17">
        <f>FormGerhadt!C6</f>
        <v>1.512</v>
      </c>
      <c r="G8" s="99">
        <f>FormGerhadt!F6</f>
        <v>100.18599999999999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7">
        <f>FormGerhadt!C7</f>
        <v>1.512</v>
      </c>
      <c r="G9" s="99">
        <f>FormGerhadt!F7</f>
        <v>100.169</v>
      </c>
      <c r="H9" s="100"/>
    </row>
    <row r="10" spans="1:8" ht="48.75" customHeight="1" x14ac:dyDescent="0.2">
      <c r="A10" s="104"/>
      <c r="B10" s="106" t="s">
        <v>74</v>
      </c>
      <c r="C10" s="107"/>
      <c r="D10" s="107"/>
      <c r="E10" s="108"/>
      <c r="F10" s="112" t="s">
        <v>75</v>
      </c>
      <c r="G10" s="113"/>
      <c r="H10" s="114"/>
    </row>
    <row r="11" spans="1:8" ht="20.25" customHeight="1" x14ac:dyDescent="0.2">
      <c r="A11" s="105"/>
      <c r="B11" s="109"/>
      <c r="C11" s="110"/>
      <c r="D11" s="110"/>
      <c r="E11" s="111"/>
      <c r="F11" s="5" t="s">
        <v>3</v>
      </c>
      <c r="G11" s="112" t="s">
        <v>17</v>
      </c>
      <c r="H11" s="114"/>
    </row>
    <row r="12" spans="1:8" ht="21.75" customHeight="1" x14ac:dyDescent="0.2">
      <c r="A12" s="57" t="s">
        <v>9</v>
      </c>
      <c r="B12" s="115">
        <v>7.5</v>
      </c>
      <c r="C12" s="116"/>
      <c r="D12" s="116"/>
      <c r="E12" s="117"/>
      <c r="F12" s="158">
        <f>B12/F8</f>
        <v>4.9603174603174605</v>
      </c>
      <c r="G12" s="159">
        <f>B12/F9</f>
        <v>4.9603174603174605</v>
      </c>
      <c r="H12" s="119"/>
    </row>
    <row r="13" spans="1:8" ht="21.95" customHeight="1" x14ac:dyDescent="0.2">
      <c r="A13" s="57" t="s">
        <v>10</v>
      </c>
      <c r="B13" s="120">
        <v>0.75</v>
      </c>
      <c r="C13" s="121"/>
      <c r="D13" s="121"/>
      <c r="E13" s="122"/>
      <c r="F13" s="158">
        <f>B13/F8</f>
        <v>0.49603174603174605</v>
      </c>
      <c r="G13" s="159">
        <f>B13/F9</f>
        <v>0.49603174603174605</v>
      </c>
      <c r="H13" s="119"/>
    </row>
    <row r="14" spans="1:8" ht="21.95" customHeight="1" x14ac:dyDescent="0.2">
      <c r="A14" s="57" t="s">
        <v>11</v>
      </c>
      <c r="B14" s="123">
        <v>15</v>
      </c>
      <c r="C14" s="124"/>
      <c r="D14" s="124"/>
      <c r="E14" s="125"/>
      <c r="F14" s="158">
        <f>B14/F8</f>
        <v>9.9206349206349209</v>
      </c>
      <c r="G14" s="159">
        <f>B14/F9</f>
        <v>9.9206349206349209</v>
      </c>
      <c r="H14" s="119"/>
    </row>
    <row r="15" spans="1:8" ht="21.95" customHeight="1" x14ac:dyDescent="0.2">
      <c r="A15" s="57" t="s">
        <v>12</v>
      </c>
      <c r="B15" s="120">
        <v>0.45</v>
      </c>
      <c r="C15" s="121"/>
      <c r="D15" s="121"/>
      <c r="E15" s="122"/>
      <c r="F15" s="158">
        <f>B15/F8</f>
        <v>0.29761904761904762</v>
      </c>
      <c r="G15" s="159">
        <f>B15/F9</f>
        <v>0.29761904761904762</v>
      </c>
      <c r="H15" s="119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6" t="s">
        <v>30</v>
      </c>
      <c r="B17" s="127"/>
      <c r="C17" s="127"/>
      <c r="D17" s="127"/>
      <c r="E17" s="128" t="s">
        <v>28</v>
      </c>
      <c r="F17" s="129"/>
      <c r="G17" s="26" t="s">
        <v>69</v>
      </c>
      <c r="H17" s="14" t="str">
        <f>FormGerhadt!J22</f>
        <v>1 / 2 / 3 / 4 /(NA)</v>
      </c>
    </row>
    <row r="18" spans="1:8" ht="18.75" customHeight="1" x14ac:dyDescent="0.25">
      <c r="A18" s="130" t="s">
        <v>31</v>
      </c>
      <c r="B18" s="131"/>
      <c r="C18" s="131"/>
      <c r="D18" s="131"/>
      <c r="E18" s="132" t="s">
        <v>28</v>
      </c>
      <c r="F18" s="132"/>
      <c r="G18" s="24"/>
      <c r="H18" s="15"/>
    </row>
    <row r="19" spans="1:8" ht="18.75" customHeight="1" x14ac:dyDescent="0.25">
      <c r="A19" s="130" t="s">
        <v>32</v>
      </c>
      <c r="B19" s="131"/>
      <c r="C19" s="131"/>
      <c r="D19" s="131"/>
      <c r="E19" s="132" t="s">
        <v>68</v>
      </c>
      <c r="F19" s="132"/>
      <c r="G19" s="24"/>
      <c r="H19" s="15"/>
    </row>
    <row r="20" spans="1:8" ht="18.75" customHeight="1" x14ac:dyDescent="0.25">
      <c r="A20" s="130" t="s">
        <v>33</v>
      </c>
      <c r="B20" s="131"/>
      <c r="C20" s="131"/>
      <c r="D20" s="131"/>
      <c r="E20" s="132" t="s">
        <v>28</v>
      </c>
      <c r="F20" s="132"/>
      <c r="G20" s="24"/>
      <c r="H20" s="15"/>
    </row>
    <row r="21" spans="1:8" ht="18.75" customHeight="1" x14ac:dyDescent="0.25">
      <c r="A21" s="130" t="s">
        <v>34</v>
      </c>
      <c r="B21" s="131"/>
      <c r="C21" s="131"/>
      <c r="D21" s="131"/>
      <c r="E21" s="132"/>
      <c r="F21" s="132"/>
      <c r="G21" s="24"/>
      <c r="H21" s="15"/>
    </row>
    <row r="22" spans="1:8" ht="18.75" customHeight="1" x14ac:dyDescent="0.25">
      <c r="A22" s="133" t="s">
        <v>35</v>
      </c>
      <c r="B22" s="134"/>
      <c r="C22" s="134"/>
      <c r="D22" s="134"/>
      <c r="E22" s="135" t="s">
        <v>29</v>
      </c>
      <c r="F22" s="13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7" t="s">
        <v>18</v>
      </c>
      <c r="B26" s="138"/>
      <c r="C26" s="138"/>
      <c r="D26" s="139" t="s">
        <v>14</v>
      </c>
      <c r="E26" s="139"/>
      <c r="F26" s="12" t="s">
        <v>26</v>
      </c>
      <c r="G26" s="139" t="s">
        <v>14</v>
      </c>
      <c r="H26" s="140"/>
    </row>
    <row r="27" spans="1:8" ht="60.75" customHeight="1" x14ac:dyDescent="0.2">
      <c r="A27" s="141" t="s">
        <v>19</v>
      </c>
      <c r="B27" s="142"/>
      <c r="C27" s="142"/>
      <c r="D27" s="143" t="s">
        <v>14</v>
      </c>
      <c r="E27" s="143"/>
      <c r="F27" s="13" t="s">
        <v>15</v>
      </c>
      <c r="G27" s="144" t="s">
        <v>36</v>
      </c>
      <c r="H27" s="145"/>
    </row>
    <row r="28" spans="1:8" ht="42.75" customHeight="1" x14ac:dyDescent="0.2">
      <c r="A28" s="146" t="s">
        <v>13</v>
      </c>
      <c r="B28" s="147"/>
      <c r="C28" s="147"/>
      <c r="D28" s="147"/>
      <c r="E28" s="148"/>
      <c r="F28" s="149" t="s">
        <v>6</v>
      </c>
      <c r="G28" s="150"/>
      <c r="H28" s="151"/>
    </row>
    <row r="29" spans="1:8" ht="18" customHeight="1" x14ac:dyDescent="0.2">
      <c r="A29" s="152" t="str">
        <f>FormGerhadt!B26</f>
        <v>ASYIKIN MAISARAH</v>
      </c>
      <c r="B29" s="153"/>
      <c r="C29" s="153"/>
      <c r="D29" s="154">
        <f>FormGerhadt!B27</f>
        <v>45621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FFBD-02FD-49F3-B636-4745A5608E7F}">
  <dimension ref="A1:H29"/>
  <sheetViews>
    <sheetView view="pageLayout" zoomScaleNormal="100" workbookViewId="0">
      <selection activeCell="G13" sqref="G13:H1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40</v>
      </c>
      <c r="B2" s="76"/>
      <c r="C2" s="77"/>
      <c r="D2" s="78">
        <f>FormGerhadt!B23</f>
        <v>0</v>
      </c>
      <c r="E2" s="78"/>
      <c r="F2" s="78"/>
      <c r="G2" s="78"/>
      <c r="H2" s="79"/>
    </row>
    <row r="3" spans="1:8" ht="24" customHeight="1" x14ac:dyDescent="0.2">
      <c r="A3" s="80" t="s">
        <v>41</v>
      </c>
      <c r="B3" s="81"/>
      <c r="C3" s="82"/>
      <c r="D3" s="83" t="str">
        <f>FormGerhadt!G23</f>
        <v>Sila Pilih</v>
      </c>
      <c r="E3" s="84"/>
      <c r="F3" s="84"/>
      <c r="G3" s="84"/>
      <c r="H3" s="85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0" t="s">
        <v>37</v>
      </c>
      <c r="G4" s="70"/>
      <c r="H4" s="71"/>
    </row>
    <row r="5" spans="1:8" ht="19.899999999999999" customHeight="1" x14ac:dyDescent="0.2">
      <c r="A5" s="33" t="s">
        <v>20</v>
      </c>
      <c r="B5" s="6"/>
      <c r="C5" s="6"/>
      <c r="D5" s="6"/>
      <c r="E5" s="86" t="str">
        <f>FormGerhadt!B28</f>
        <v>IQC PIL 251124</v>
      </c>
      <c r="F5" s="86"/>
      <c r="G5" s="87" t="s">
        <v>38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7" t="s">
        <v>7</v>
      </c>
      <c r="G6" s="92" t="s">
        <v>8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7">
        <f>FormGerhadt!C5</f>
        <v>1.512</v>
      </c>
      <c r="G7" s="99">
        <f>FormGerhadt!F5</f>
        <v>100.095</v>
      </c>
      <c r="H7" s="100"/>
    </row>
    <row r="8" spans="1:8" ht="21" customHeight="1" x14ac:dyDescent="0.2">
      <c r="A8" s="94" t="s">
        <v>3</v>
      </c>
      <c r="B8" s="95"/>
      <c r="C8" s="101" t="str">
        <f>E5</f>
        <v>IQC PIL 251124</v>
      </c>
      <c r="D8" s="102"/>
      <c r="E8" s="103"/>
      <c r="F8" s="17">
        <f>FormGerhadt!C6</f>
        <v>1.512</v>
      </c>
      <c r="G8" s="99">
        <f>FormGerhadt!F6</f>
        <v>100.18599999999999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7">
        <f>FormGerhadt!C7</f>
        <v>1.512</v>
      </c>
      <c r="G9" s="99">
        <f>FormGerhadt!F7</f>
        <v>100.169</v>
      </c>
      <c r="H9" s="100"/>
    </row>
    <row r="10" spans="1:8" ht="48.75" customHeight="1" x14ac:dyDescent="0.2">
      <c r="A10" s="104"/>
      <c r="B10" s="106" t="s">
        <v>74</v>
      </c>
      <c r="C10" s="107"/>
      <c r="D10" s="107"/>
      <c r="E10" s="108"/>
      <c r="F10" s="112" t="s">
        <v>75</v>
      </c>
      <c r="G10" s="113"/>
      <c r="H10" s="114"/>
    </row>
    <row r="11" spans="1:8" ht="20.25" customHeight="1" x14ac:dyDescent="0.2">
      <c r="A11" s="105"/>
      <c r="B11" s="109"/>
      <c r="C11" s="110"/>
      <c r="D11" s="110"/>
      <c r="E11" s="111"/>
      <c r="F11" s="5" t="s">
        <v>3</v>
      </c>
      <c r="G11" s="112" t="s">
        <v>17</v>
      </c>
      <c r="H11" s="114"/>
    </row>
    <row r="12" spans="1:8" ht="21.75" customHeight="1" x14ac:dyDescent="0.2">
      <c r="A12" s="57" t="s">
        <v>9</v>
      </c>
      <c r="B12" s="115">
        <v>7.5</v>
      </c>
      <c r="C12" s="116"/>
      <c r="D12" s="116"/>
      <c r="E12" s="117"/>
      <c r="F12" s="158">
        <f>B12/F8</f>
        <v>4.9603174603174605</v>
      </c>
      <c r="G12" s="159">
        <f>B12/F9</f>
        <v>4.9603174603174605</v>
      </c>
      <c r="H12" s="119"/>
    </row>
    <row r="13" spans="1:8" ht="21.95" customHeight="1" x14ac:dyDescent="0.2">
      <c r="A13" s="57" t="s">
        <v>10</v>
      </c>
      <c r="B13" s="120">
        <v>0.75</v>
      </c>
      <c r="C13" s="121"/>
      <c r="D13" s="121"/>
      <c r="E13" s="122"/>
      <c r="F13" s="158">
        <f>B13/F8</f>
        <v>0.49603174603174605</v>
      </c>
      <c r="G13" s="159">
        <f>B13/F9</f>
        <v>0.49603174603174605</v>
      </c>
      <c r="H13" s="119"/>
    </row>
    <row r="14" spans="1:8" ht="21.95" customHeight="1" x14ac:dyDescent="0.2">
      <c r="A14" s="57" t="s">
        <v>11</v>
      </c>
      <c r="B14" s="123">
        <v>15</v>
      </c>
      <c r="C14" s="124"/>
      <c r="D14" s="124"/>
      <c r="E14" s="125"/>
      <c r="F14" s="158">
        <f>B14/F8</f>
        <v>9.9206349206349209</v>
      </c>
      <c r="G14" s="159">
        <f>B14/F9</f>
        <v>9.9206349206349209</v>
      </c>
      <c r="H14" s="119"/>
    </row>
    <row r="15" spans="1:8" ht="21.95" customHeight="1" x14ac:dyDescent="0.2">
      <c r="A15" s="57" t="s">
        <v>12</v>
      </c>
      <c r="B15" s="120">
        <v>0.45</v>
      </c>
      <c r="C15" s="121"/>
      <c r="D15" s="121"/>
      <c r="E15" s="122"/>
      <c r="F15" s="158">
        <f>B15/F8</f>
        <v>0.29761904761904762</v>
      </c>
      <c r="G15" s="159">
        <f>B15/F9</f>
        <v>0.29761904761904762</v>
      </c>
      <c r="H15" s="119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6" t="s">
        <v>30</v>
      </c>
      <c r="B17" s="127"/>
      <c r="C17" s="127"/>
      <c r="D17" s="127"/>
      <c r="E17" s="128" t="s">
        <v>28</v>
      </c>
      <c r="F17" s="129"/>
      <c r="G17" s="26" t="s">
        <v>69</v>
      </c>
      <c r="H17" s="14" t="str">
        <f>FormGerhadt!J23</f>
        <v>1 / 2 / 3 / 4 /(NA)</v>
      </c>
    </row>
    <row r="18" spans="1:8" ht="18.75" customHeight="1" x14ac:dyDescent="0.25">
      <c r="A18" s="130" t="s">
        <v>31</v>
      </c>
      <c r="B18" s="131"/>
      <c r="C18" s="131"/>
      <c r="D18" s="131"/>
      <c r="E18" s="132" t="s">
        <v>28</v>
      </c>
      <c r="F18" s="132"/>
      <c r="G18" s="24"/>
      <c r="H18" s="15"/>
    </row>
    <row r="19" spans="1:8" ht="18.75" customHeight="1" x14ac:dyDescent="0.25">
      <c r="A19" s="130" t="s">
        <v>32</v>
      </c>
      <c r="B19" s="131"/>
      <c r="C19" s="131"/>
      <c r="D19" s="131"/>
      <c r="E19" s="132" t="s">
        <v>68</v>
      </c>
      <c r="F19" s="132"/>
      <c r="G19" s="24"/>
      <c r="H19" s="15"/>
    </row>
    <row r="20" spans="1:8" ht="18.75" customHeight="1" x14ac:dyDescent="0.25">
      <c r="A20" s="130" t="s">
        <v>33</v>
      </c>
      <c r="B20" s="131"/>
      <c r="C20" s="131"/>
      <c r="D20" s="131"/>
      <c r="E20" s="132" t="s">
        <v>28</v>
      </c>
      <c r="F20" s="132"/>
      <c r="G20" s="24"/>
      <c r="H20" s="15"/>
    </row>
    <row r="21" spans="1:8" ht="18.75" customHeight="1" x14ac:dyDescent="0.25">
      <c r="A21" s="130" t="s">
        <v>34</v>
      </c>
      <c r="B21" s="131"/>
      <c r="C21" s="131"/>
      <c r="D21" s="131"/>
      <c r="E21" s="132"/>
      <c r="F21" s="132"/>
      <c r="G21" s="24"/>
      <c r="H21" s="15"/>
    </row>
    <row r="22" spans="1:8" ht="18.75" customHeight="1" x14ac:dyDescent="0.25">
      <c r="A22" s="133" t="s">
        <v>35</v>
      </c>
      <c r="B22" s="134"/>
      <c r="C22" s="134"/>
      <c r="D22" s="134"/>
      <c r="E22" s="135" t="s">
        <v>29</v>
      </c>
      <c r="F22" s="13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7" t="s">
        <v>18</v>
      </c>
      <c r="B26" s="138"/>
      <c r="C26" s="138"/>
      <c r="D26" s="139" t="s">
        <v>14</v>
      </c>
      <c r="E26" s="139"/>
      <c r="F26" s="12" t="s">
        <v>26</v>
      </c>
      <c r="G26" s="139" t="s">
        <v>14</v>
      </c>
      <c r="H26" s="140"/>
    </row>
    <row r="27" spans="1:8" ht="60.75" customHeight="1" x14ac:dyDescent="0.2">
      <c r="A27" s="141" t="s">
        <v>19</v>
      </c>
      <c r="B27" s="142"/>
      <c r="C27" s="142"/>
      <c r="D27" s="143" t="s">
        <v>14</v>
      </c>
      <c r="E27" s="143"/>
      <c r="F27" s="13" t="s">
        <v>15</v>
      </c>
      <c r="G27" s="144" t="s">
        <v>36</v>
      </c>
      <c r="H27" s="145"/>
    </row>
    <row r="28" spans="1:8" ht="42.75" customHeight="1" x14ac:dyDescent="0.2">
      <c r="A28" s="146" t="s">
        <v>13</v>
      </c>
      <c r="B28" s="147"/>
      <c r="C28" s="147"/>
      <c r="D28" s="147"/>
      <c r="E28" s="148"/>
      <c r="F28" s="149" t="s">
        <v>6</v>
      </c>
      <c r="G28" s="150"/>
      <c r="H28" s="151"/>
    </row>
    <row r="29" spans="1:8" ht="18" customHeight="1" x14ac:dyDescent="0.2">
      <c r="A29" s="152" t="str">
        <f>FormGerhadt!B26</f>
        <v>ASYIKIN MAISARAH</v>
      </c>
      <c r="B29" s="153"/>
      <c r="C29" s="153"/>
      <c r="D29" s="154">
        <f>FormGerhadt!B27</f>
        <v>45621</v>
      </c>
      <c r="E29" s="155"/>
      <c r="F29" s="3"/>
      <c r="G29" s="156"/>
      <c r="H29" s="15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D405-FDD6-4736-AB7B-20ED4E7A8DF0}">
  <dimension ref="A1:H29"/>
  <sheetViews>
    <sheetView tabSelected="1"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40</v>
      </c>
      <c r="B2" s="76"/>
      <c r="C2" s="77"/>
      <c r="D2" s="78">
        <f>FormGerhadt!B24</f>
        <v>0</v>
      </c>
      <c r="E2" s="78"/>
      <c r="F2" s="78"/>
      <c r="G2" s="78"/>
      <c r="H2" s="79"/>
    </row>
    <row r="3" spans="1:8" ht="24" customHeight="1" x14ac:dyDescent="0.2">
      <c r="A3" s="80" t="s">
        <v>41</v>
      </c>
      <c r="B3" s="81"/>
      <c r="C3" s="82"/>
      <c r="D3" s="83" t="str">
        <f>FormGerhadt!G24</f>
        <v>Sila Pilih</v>
      </c>
      <c r="E3" s="84"/>
      <c r="F3" s="84"/>
      <c r="G3" s="84"/>
      <c r="H3" s="85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0" t="s">
        <v>37</v>
      </c>
      <c r="G4" s="70"/>
      <c r="H4" s="71"/>
    </row>
    <row r="5" spans="1:8" ht="19.899999999999999" customHeight="1" x14ac:dyDescent="0.2">
      <c r="A5" s="33" t="s">
        <v>20</v>
      </c>
      <c r="B5" s="6"/>
      <c r="C5" s="6"/>
      <c r="D5" s="6"/>
      <c r="E5" s="86" t="str">
        <f>FormGerhadt!B28</f>
        <v>IQC PIL 251124</v>
      </c>
      <c r="F5" s="86"/>
      <c r="G5" s="87" t="s">
        <v>38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7" t="s">
        <v>7</v>
      </c>
      <c r="G6" s="92" t="s">
        <v>8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7">
        <f>FormGerhadt!C5</f>
        <v>1.512</v>
      </c>
      <c r="G7" s="99">
        <f>FormGerhadt!F5</f>
        <v>100.095</v>
      </c>
      <c r="H7" s="100"/>
    </row>
    <row r="8" spans="1:8" ht="21" customHeight="1" x14ac:dyDescent="0.2">
      <c r="A8" s="94" t="s">
        <v>3</v>
      </c>
      <c r="B8" s="95"/>
      <c r="C8" s="101" t="str">
        <f>E5</f>
        <v>IQC PIL 251124</v>
      </c>
      <c r="D8" s="102"/>
      <c r="E8" s="103"/>
      <c r="F8" s="17">
        <f>FormGerhadt!C6</f>
        <v>1.512</v>
      </c>
      <c r="G8" s="99">
        <f>FormGerhadt!F6</f>
        <v>100.18599999999999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7">
        <f>FormGerhadt!C7</f>
        <v>1.512</v>
      </c>
      <c r="G9" s="99">
        <f>FormGerhadt!F7</f>
        <v>100.169</v>
      </c>
      <c r="H9" s="100"/>
    </row>
    <row r="10" spans="1:8" ht="48.75" customHeight="1" x14ac:dyDescent="0.2">
      <c r="A10" s="104"/>
      <c r="B10" s="106" t="s">
        <v>74</v>
      </c>
      <c r="C10" s="107"/>
      <c r="D10" s="107"/>
      <c r="E10" s="108"/>
      <c r="F10" s="112" t="s">
        <v>75</v>
      </c>
      <c r="G10" s="113"/>
      <c r="H10" s="114"/>
    </row>
    <row r="11" spans="1:8" ht="20.25" customHeight="1" x14ac:dyDescent="0.2">
      <c r="A11" s="105"/>
      <c r="B11" s="109"/>
      <c r="C11" s="110"/>
      <c r="D11" s="110"/>
      <c r="E11" s="111"/>
      <c r="F11" s="5" t="s">
        <v>3</v>
      </c>
      <c r="G11" s="112" t="s">
        <v>17</v>
      </c>
      <c r="H11" s="114"/>
    </row>
    <row r="12" spans="1:8" ht="21.75" customHeight="1" x14ac:dyDescent="0.2">
      <c r="A12" s="57" t="s">
        <v>9</v>
      </c>
      <c r="B12" s="115">
        <v>7.5</v>
      </c>
      <c r="C12" s="116"/>
      <c r="D12" s="116"/>
      <c r="E12" s="117"/>
      <c r="F12" s="158">
        <f>B12/F8</f>
        <v>4.9603174603174605</v>
      </c>
      <c r="G12" s="159">
        <f>B12/F9</f>
        <v>4.9603174603174605</v>
      </c>
      <c r="H12" s="119"/>
    </row>
    <row r="13" spans="1:8" ht="21.95" customHeight="1" x14ac:dyDescent="0.2">
      <c r="A13" s="57" t="s">
        <v>10</v>
      </c>
      <c r="B13" s="120">
        <v>0.75</v>
      </c>
      <c r="C13" s="121"/>
      <c r="D13" s="121"/>
      <c r="E13" s="122"/>
      <c r="F13" s="158">
        <f>B13/F8</f>
        <v>0.49603174603174605</v>
      </c>
      <c r="G13" s="159">
        <f>B13/F9</f>
        <v>0.49603174603174605</v>
      </c>
      <c r="H13" s="119"/>
    </row>
    <row r="14" spans="1:8" ht="21.95" customHeight="1" x14ac:dyDescent="0.2">
      <c r="A14" s="57" t="s">
        <v>11</v>
      </c>
      <c r="B14" s="123">
        <v>15</v>
      </c>
      <c r="C14" s="124"/>
      <c r="D14" s="124"/>
      <c r="E14" s="125"/>
      <c r="F14" s="158">
        <f>B14/F8</f>
        <v>9.9206349206349209</v>
      </c>
      <c r="G14" s="159">
        <f>B14/F9</f>
        <v>9.9206349206349209</v>
      </c>
      <c r="H14" s="119"/>
    </row>
    <row r="15" spans="1:8" ht="21.95" customHeight="1" x14ac:dyDescent="0.2">
      <c r="A15" s="57" t="s">
        <v>12</v>
      </c>
      <c r="B15" s="120">
        <v>0.45</v>
      </c>
      <c r="C15" s="121"/>
      <c r="D15" s="121"/>
      <c r="E15" s="122"/>
      <c r="F15" s="158">
        <f>B15/F8</f>
        <v>0.29761904761904762</v>
      </c>
      <c r="G15" s="159">
        <f>B15/F9</f>
        <v>0.29761904761904762</v>
      </c>
      <c r="H15" s="119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6" t="s">
        <v>30</v>
      </c>
      <c r="B17" s="127"/>
      <c r="C17" s="127"/>
      <c r="D17" s="127"/>
      <c r="E17" s="128" t="s">
        <v>28</v>
      </c>
      <c r="F17" s="129"/>
      <c r="G17" s="26" t="s">
        <v>69</v>
      </c>
      <c r="H17" s="14" t="str">
        <f>FormGerhadt!J24</f>
        <v>1 / 2 / 3 / 4 /(NA)</v>
      </c>
    </row>
    <row r="18" spans="1:8" ht="18.75" customHeight="1" x14ac:dyDescent="0.25">
      <c r="A18" s="130" t="s">
        <v>31</v>
      </c>
      <c r="B18" s="131"/>
      <c r="C18" s="131"/>
      <c r="D18" s="131"/>
      <c r="E18" s="132" t="s">
        <v>28</v>
      </c>
      <c r="F18" s="132"/>
      <c r="G18" s="24"/>
      <c r="H18" s="15"/>
    </row>
    <row r="19" spans="1:8" ht="18.75" customHeight="1" x14ac:dyDescent="0.25">
      <c r="A19" s="130" t="s">
        <v>32</v>
      </c>
      <c r="B19" s="131"/>
      <c r="C19" s="131"/>
      <c r="D19" s="131"/>
      <c r="E19" s="132" t="s">
        <v>68</v>
      </c>
      <c r="F19" s="132"/>
      <c r="G19" s="24"/>
      <c r="H19" s="15"/>
    </row>
    <row r="20" spans="1:8" ht="18.75" customHeight="1" x14ac:dyDescent="0.25">
      <c r="A20" s="130" t="s">
        <v>33</v>
      </c>
      <c r="B20" s="131"/>
      <c r="C20" s="131"/>
      <c r="D20" s="131"/>
      <c r="E20" s="132" t="s">
        <v>28</v>
      </c>
      <c r="F20" s="132"/>
      <c r="G20" s="24"/>
      <c r="H20" s="15"/>
    </row>
    <row r="21" spans="1:8" ht="18.75" customHeight="1" x14ac:dyDescent="0.25">
      <c r="A21" s="130" t="s">
        <v>34</v>
      </c>
      <c r="B21" s="131"/>
      <c r="C21" s="131"/>
      <c r="D21" s="131"/>
      <c r="E21" s="132"/>
      <c r="F21" s="132"/>
      <c r="G21" s="24"/>
      <c r="H21" s="15"/>
    </row>
    <row r="22" spans="1:8" ht="18.75" customHeight="1" x14ac:dyDescent="0.25">
      <c r="A22" s="133" t="s">
        <v>35</v>
      </c>
      <c r="B22" s="134"/>
      <c r="C22" s="134"/>
      <c r="D22" s="134"/>
      <c r="E22" s="135" t="s">
        <v>29</v>
      </c>
      <c r="F22" s="13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7" t="s">
        <v>18</v>
      </c>
      <c r="B26" s="138"/>
      <c r="C26" s="138"/>
      <c r="D26" s="139" t="s">
        <v>14</v>
      </c>
      <c r="E26" s="139"/>
      <c r="F26" s="12" t="s">
        <v>26</v>
      </c>
      <c r="G26" s="139" t="s">
        <v>14</v>
      </c>
      <c r="H26" s="140"/>
    </row>
    <row r="27" spans="1:8" ht="60.75" customHeight="1" x14ac:dyDescent="0.2">
      <c r="A27" s="141" t="s">
        <v>19</v>
      </c>
      <c r="B27" s="142"/>
      <c r="C27" s="142"/>
      <c r="D27" s="143" t="s">
        <v>14</v>
      </c>
      <c r="E27" s="143"/>
      <c r="F27" s="13" t="s">
        <v>15</v>
      </c>
      <c r="G27" s="144" t="s">
        <v>36</v>
      </c>
      <c r="H27" s="145"/>
    </row>
    <row r="28" spans="1:8" ht="42.75" customHeight="1" x14ac:dyDescent="0.2">
      <c r="A28" s="146" t="s">
        <v>13</v>
      </c>
      <c r="B28" s="147"/>
      <c r="C28" s="147"/>
      <c r="D28" s="147"/>
      <c r="E28" s="148"/>
      <c r="F28" s="149" t="s">
        <v>6</v>
      </c>
      <c r="G28" s="150"/>
      <c r="H28" s="151"/>
    </row>
    <row r="29" spans="1:8" ht="18" customHeight="1" x14ac:dyDescent="0.2">
      <c r="A29" s="152" t="str">
        <f>FormGerhadt!B26</f>
        <v>ASYIKIN MAISARAH</v>
      </c>
      <c r="B29" s="153"/>
      <c r="C29" s="153"/>
      <c r="D29" s="154">
        <f>FormGerhadt!B27</f>
        <v>45621</v>
      </c>
      <c r="E29" s="155"/>
      <c r="F29" s="3"/>
      <c r="G29" s="156"/>
      <c r="H29" s="15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view="pageLayout" zoomScaleNormal="100" workbookViewId="0">
      <selection activeCell="G12" sqref="G12:H1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40</v>
      </c>
      <c r="B2" s="76"/>
      <c r="C2" s="77"/>
      <c r="D2" s="78" t="str">
        <f>FormGerhadt!B8</f>
        <v>2024070247 AR AS HG</v>
      </c>
      <c r="E2" s="78"/>
      <c r="F2" s="78"/>
      <c r="G2" s="78"/>
      <c r="H2" s="79"/>
    </row>
    <row r="3" spans="1:8" ht="24" customHeight="1" x14ac:dyDescent="0.2">
      <c r="A3" s="80" t="s">
        <v>41</v>
      </c>
      <c r="B3" s="81"/>
      <c r="C3" s="82"/>
      <c r="D3" s="83" t="str">
        <f>FormGerhadt!G8</f>
        <v>PIL</v>
      </c>
      <c r="E3" s="84"/>
      <c r="F3" s="84"/>
      <c r="G3" s="84"/>
      <c r="H3" s="85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0" t="s">
        <v>37</v>
      </c>
      <c r="G4" s="70"/>
      <c r="H4" s="71"/>
    </row>
    <row r="5" spans="1:8" ht="19.899999999999999" customHeight="1" x14ac:dyDescent="0.2">
      <c r="A5" s="33" t="s">
        <v>20</v>
      </c>
      <c r="B5" s="6"/>
      <c r="C5" s="6"/>
      <c r="D5" s="6"/>
      <c r="E5" s="86" t="str">
        <f>FormGerhadt!B28</f>
        <v>IQC PIL 251124</v>
      </c>
      <c r="F5" s="86"/>
      <c r="G5" s="87" t="s">
        <v>38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7" t="s">
        <v>7</v>
      </c>
      <c r="G6" s="92" t="s">
        <v>8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7">
        <f>FormGerhadt!C5</f>
        <v>1.512</v>
      </c>
      <c r="G7" s="99">
        <f>FormGerhadt!F5</f>
        <v>100.095</v>
      </c>
      <c r="H7" s="100"/>
    </row>
    <row r="8" spans="1:8" ht="21" customHeight="1" x14ac:dyDescent="0.2">
      <c r="A8" s="94" t="s">
        <v>3</v>
      </c>
      <c r="B8" s="95"/>
      <c r="C8" s="101" t="str">
        <f>E5</f>
        <v>IQC PIL 251124</v>
      </c>
      <c r="D8" s="102"/>
      <c r="E8" s="103"/>
      <c r="F8" s="17">
        <f>FormGerhadt!C6</f>
        <v>1.512</v>
      </c>
      <c r="G8" s="99">
        <f>FormGerhadt!F6</f>
        <v>100.18599999999999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7">
        <f>FormGerhadt!C7</f>
        <v>1.512</v>
      </c>
      <c r="G9" s="99">
        <f>FormGerhadt!F7</f>
        <v>100.169</v>
      </c>
      <c r="H9" s="100"/>
    </row>
    <row r="10" spans="1:8" ht="48.75" customHeight="1" x14ac:dyDescent="0.2">
      <c r="A10" s="104"/>
      <c r="B10" s="106" t="s">
        <v>74</v>
      </c>
      <c r="C10" s="107"/>
      <c r="D10" s="107"/>
      <c r="E10" s="108"/>
      <c r="F10" s="112" t="s">
        <v>75</v>
      </c>
      <c r="G10" s="113"/>
      <c r="H10" s="114"/>
    </row>
    <row r="11" spans="1:8" ht="20.25" customHeight="1" x14ac:dyDescent="0.2">
      <c r="A11" s="105"/>
      <c r="B11" s="109"/>
      <c r="C11" s="110"/>
      <c r="D11" s="110"/>
      <c r="E11" s="111"/>
      <c r="F11" s="5" t="s">
        <v>3</v>
      </c>
      <c r="G11" s="112" t="s">
        <v>17</v>
      </c>
      <c r="H11" s="114"/>
    </row>
    <row r="12" spans="1:8" ht="21.75" customHeight="1" x14ac:dyDescent="0.2">
      <c r="A12" s="57" t="s">
        <v>9</v>
      </c>
      <c r="B12" s="115">
        <v>7.5</v>
      </c>
      <c r="C12" s="116"/>
      <c r="D12" s="116"/>
      <c r="E12" s="117"/>
      <c r="F12" s="67">
        <f>B12/F8</f>
        <v>4.9603174603174605</v>
      </c>
      <c r="G12" s="118">
        <f>B12/F9</f>
        <v>4.9603174603174605</v>
      </c>
      <c r="H12" s="119"/>
    </row>
    <row r="13" spans="1:8" ht="21.95" customHeight="1" x14ac:dyDescent="0.2">
      <c r="A13" s="57" t="s">
        <v>10</v>
      </c>
      <c r="B13" s="120">
        <v>0.75</v>
      </c>
      <c r="C13" s="121"/>
      <c r="D13" s="121"/>
      <c r="E13" s="122"/>
      <c r="F13" s="67">
        <f>B13/F8</f>
        <v>0.49603174603174605</v>
      </c>
      <c r="G13" s="118">
        <f>B13/F9</f>
        <v>0.49603174603174605</v>
      </c>
      <c r="H13" s="119"/>
    </row>
    <row r="14" spans="1:8" ht="21.95" customHeight="1" x14ac:dyDescent="0.2">
      <c r="A14" s="57" t="s">
        <v>11</v>
      </c>
      <c r="B14" s="123">
        <v>15</v>
      </c>
      <c r="C14" s="124"/>
      <c r="D14" s="124"/>
      <c r="E14" s="125"/>
      <c r="F14" s="67">
        <f>B14/F8</f>
        <v>9.9206349206349209</v>
      </c>
      <c r="G14" s="118">
        <f>B14/F9</f>
        <v>9.9206349206349209</v>
      </c>
      <c r="H14" s="119"/>
    </row>
    <row r="15" spans="1:8" ht="21.95" customHeight="1" x14ac:dyDescent="0.2">
      <c r="A15" s="57" t="s">
        <v>12</v>
      </c>
      <c r="B15" s="120">
        <v>0.45</v>
      </c>
      <c r="C15" s="121"/>
      <c r="D15" s="121"/>
      <c r="E15" s="122"/>
      <c r="F15" s="67">
        <f>B15/F8</f>
        <v>0.29761904761904762</v>
      </c>
      <c r="G15" s="118">
        <f>B15/F9</f>
        <v>0.29761904761904762</v>
      </c>
      <c r="H15" s="119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6" t="s">
        <v>30</v>
      </c>
      <c r="B17" s="127"/>
      <c r="C17" s="127"/>
      <c r="D17" s="127"/>
      <c r="E17" s="128" t="s">
        <v>28</v>
      </c>
      <c r="F17" s="129"/>
      <c r="G17" s="26" t="s">
        <v>69</v>
      </c>
      <c r="H17" s="14" t="str">
        <f>FormGerhadt!J8</f>
        <v>(1)/ 2 / 3 / 4 / NA</v>
      </c>
    </row>
    <row r="18" spans="1:8" ht="18.75" customHeight="1" x14ac:dyDescent="0.25">
      <c r="A18" s="130" t="s">
        <v>31</v>
      </c>
      <c r="B18" s="131"/>
      <c r="C18" s="131"/>
      <c r="D18" s="131"/>
      <c r="E18" s="132" t="s">
        <v>28</v>
      </c>
      <c r="F18" s="132"/>
      <c r="G18" s="24"/>
      <c r="H18" s="15"/>
    </row>
    <row r="19" spans="1:8" ht="18.75" customHeight="1" x14ac:dyDescent="0.25">
      <c r="A19" s="130" t="s">
        <v>32</v>
      </c>
      <c r="B19" s="131"/>
      <c r="C19" s="131"/>
      <c r="D19" s="131"/>
      <c r="E19" s="132" t="s">
        <v>68</v>
      </c>
      <c r="F19" s="132"/>
      <c r="G19" s="24"/>
      <c r="H19" s="15"/>
    </row>
    <row r="20" spans="1:8" ht="18.75" customHeight="1" x14ac:dyDescent="0.25">
      <c r="A20" s="130" t="s">
        <v>33</v>
      </c>
      <c r="B20" s="131"/>
      <c r="C20" s="131"/>
      <c r="D20" s="131"/>
      <c r="E20" s="132" t="s">
        <v>28</v>
      </c>
      <c r="F20" s="132"/>
      <c r="G20" s="24"/>
      <c r="H20" s="15"/>
    </row>
    <row r="21" spans="1:8" ht="18.75" customHeight="1" x14ac:dyDescent="0.25">
      <c r="A21" s="130" t="s">
        <v>34</v>
      </c>
      <c r="B21" s="131"/>
      <c r="C21" s="131"/>
      <c r="D21" s="131"/>
      <c r="E21" s="132"/>
      <c r="F21" s="132"/>
      <c r="G21" s="24"/>
      <c r="H21" s="15"/>
    </row>
    <row r="22" spans="1:8" ht="18.75" customHeight="1" x14ac:dyDescent="0.25">
      <c r="A22" s="133" t="s">
        <v>35</v>
      </c>
      <c r="B22" s="134"/>
      <c r="C22" s="134"/>
      <c r="D22" s="134"/>
      <c r="E22" s="135" t="s">
        <v>29</v>
      </c>
      <c r="F22" s="13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7" t="s">
        <v>18</v>
      </c>
      <c r="B26" s="138"/>
      <c r="C26" s="138"/>
      <c r="D26" s="139" t="s">
        <v>14</v>
      </c>
      <c r="E26" s="139"/>
      <c r="F26" s="12" t="s">
        <v>26</v>
      </c>
      <c r="G26" s="139" t="s">
        <v>14</v>
      </c>
      <c r="H26" s="140"/>
    </row>
    <row r="27" spans="1:8" ht="60.75" customHeight="1" x14ac:dyDescent="0.2">
      <c r="A27" s="141" t="s">
        <v>19</v>
      </c>
      <c r="B27" s="142"/>
      <c r="C27" s="142"/>
      <c r="D27" s="143" t="s">
        <v>14</v>
      </c>
      <c r="E27" s="143"/>
      <c r="F27" s="13" t="s">
        <v>15</v>
      </c>
      <c r="G27" s="144" t="s">
        <v>36</v>
      </c>
      <c r="H27" s="145"/>
    </row>
    <row r="28" spans="1:8" ht="42.75" customHeight="1" x14ac:dyDescent="0.2">
      <c r="A28" s="146" t="s">
        <v>13</v>
      </c>
      <c r="B28" s="147"/>
      <c r="C28" s="147"/>
      <c r="D28" s="147"/>
      <c r="E28" s="148"/>
      <c r="F28" s="149" t="s">
        <v>6</v>
      </c>
      <c r="G28" s="150"/>
      <c r="H28" s="151"/>
    </row>
    <row r="29" spans="1:8" ht="18" customHeight="1" x14ac:dyDescent="0.2">
      <c r="A29" s="152" t="str">
        <f>FormGerhadt!B26</f>
        <v>ASYIKIN MAISARAH</v>
      </c>
      <c r="B29" s="153"/>
      <c r="C29" s="153"/>
      <c r="D29" s="154">
        <f>FormGerhadt!B27</f>
        <v>45621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zoomScaleNormal="100" workbookViewId="0">
      <selection activeCell="F13" sqref="F1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40</v>
      </c>
      <c r="B2" s="76"/>
      <c r="C2" s="77"/>
      <c r="D2" s="78" t="str">
        <f>FormGerhadt!B9</f>
        <v>2024070247 BR AS HG</v>
      </c>
      <c r="E2" s="78"/>
      <c r="F2" s="78"/>
      <c r="G2" s="78"/>
      <c r="H2" s="79"/>
    </row>
    <row r="3" spans="1:8" ht="24" customHeight="1" x14ac:dyDescent="0.2">
      <c r="A3" s="80" t="s">
        <v>41</v>
      </c>
      <c r="B3" s="81"/>
      <c r="C3" s="82"/>
      <c r="D3" s="83" t="str">
        <f>FormGerhadt!G9</f>
        <v>PIL</v>
      </c>
      <c r="E3" s="84"/>
      <c r="F3" s="84"/>
      <c r="G3" s="84"/>
      <c r="H3" s="85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0" t="s">
        <v>37</v>
      </c>
      <c r="G4" s="70"/>
      <c r="H4" s="71"/>
    </row>
    <row r="5" spans="1:8" ht="19.899999999999999" customHeight="1" x14ac:dyDescent="0.2">
      <c r="A5" s="33" t="s">
        <v>20</v>
      </c>
      <c r="B5" s="6"/>
      <c r="C5" s="6"/>
      <c r="D5" s="6"/>
      <c r="E5" s="86" t="str">
        <f>FormGerhadt!B28</f>
        <v>IQC PIL 251124</v>
      </c>
      <c r="F5" s="86"/>
      <c r="G5" s="87" t="s">
        <v>38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7" t="s">
        <v>7</v>
      </c>
      <c r="G6" s="92" t="s">
        <v>8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7">
        <f>FormGerhadt!C5</f>
        <v>1.512</v>
      </c>
      <c r="G7" s="99">
        <f>FormGerhadt!F5</f>
        <v>100.095</v>
      </c>
      <c r="H7" s="100"/>
    </row>
    <row r="8" spans="1:8" ht="21" customHeight="1" x14ac:dyDescent="0.2">
      <c r="A8" s="94" t="s">
        <v>3</v>
      </c>
      <c r="B8" s="95"/>
      <c r="C8" s="101" t="str">
        <f>E5</f>
        <v>IQC PIL 251124</v>
      </c>
      <c r="D8" s="102"/>
      <c r="E8" s="103"/>
      <c r="F8" s="17">
        <f>FormGerhadt!C6</f>
        <v>1.512</v>
      </c>
      <c r="G8" s="99">
        <f>FormGerhadt!F6</f>
        <v>100.18599999999999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7">
        <f>FormGerhadt!C7</f>
        <v>1.512</v>
      </c>
      <c r="G9" s="99">
        <f>FormGerhadt!F7</f>
        <v>100.169</v>
      </c>
      <c r="H9" s="100"/>
    </row>
    <row r="10" spans="1:8" ht="48.75" customHeight="1" x14ac:dyDescent="0.2">
      <c r="A10" s="104"/>
      <c r="B10" s="106" t="s">
        <v>74</v>
      </c>
      <c r="C10" s="107"/>
      <c r="D10" s="107"/>
      <c r="E10" s="108"/>
      <c r="F10" s="112" t="s">
        <v>75</v>
      </c>
      <c r="G10" s="113"/>
      <c r="H10" s="114"/>
    </row>
    <row r="11" spans="1:8" ht="20.25" customHeight="1" x14ac:dyDescent="0.2">
      <c r="A11" s="105"/>
      <c r="B11" s="109"/>
      <c r="C11" s="110"/>
      <c r="D11" s="110"/>
      <c r="E11" s="111"/>
      <c r="F11" s="5" t="s">
        <v>3</v>
      </c>
      <c r="G11" s="112" t="s">
        <v>17</v>
      </c>
      <c r="H11" s="114"/>
    </row>
    <row r="12" spans="1:8" ht="21.75" customHeight="1" x14ac:dyDescent="0.2">
      <c r="A12" s="57" t="s">
        <v>9</v>
      </c>
      <c r="B12" s="115">
        <v>7.5</v>
      </c>
      <c r="C12" s="116"/>
      <c r="D12" s="116"/>
      <c r="E12" s="117"/>
      <c r="F12" s="158">
        <f>B12/F8</f>
        <v>4.9603174603174605</v>
      </c>
      <c r="G12" s="159">
        <f>B12/F9</f>
        <v>4.9603174603174605</v>
      </c>
      <c r="H12" s="119"/>
    </row>
    <row r="13" spans="1:8" ht="21.95" customHeight="1" x14ac:dyDescent="0.2">
      <c r="A13" s="57" t="s">
        <v>10</v>
      </c>
      <c r="B13" s="120">
        <v>0.75</v>
      </c>
      <c r="C13" s="121"/>
      <c r="D13" s="121"/>
      <c r="E13" s="122"/>
      <c r="F13" s="158">
        <f>B13/F8</f>
        <v>0.49603174603174605</v>
      </c>
      <c r="G13" s="159">
        <f>B13/F9</f>
        <v>0.49603174603174605</v>
      </c>
      <c r="H13" s="119"/>
    </row>
    <row r="14" spans="1:8" ht="21.95" customHeight="1" x14ac:dyDescent="0.2">
      <c r="A14" s="57" t="s">
        <v>11</v>
      </c>
      <c r="B14" s="123">
        <v>15</v>
      </c>
      <c r="C14" s="124"/>
      <c r="D14" s="124"/>
      <c r="E14" s="125"/>
      <c r="F14" s="158">
        <f>B14/F8</f>
        <v>9.9206349206349209</v>
      </c>
      <c r="G14" s="159">
        <f>B14/F9</f>
        <v>9.9206349206349209</v>
      </c>
      <c r="H14" s="119"/>
    </row>
    <row r="15" spans="1:8" ht="21.95" customHeight="1" x14ac:dyDescent="0.2">
      <c r="A15" s="57" t="s">
        <v>12</v>
      </c>
      <c r="B15" s="120">
        <v>0.45</v>
      </c>
      <c r="C15" s="121"/>
      <c r="D15" s="121"/>
      <c r="E15" s="122"/>
      <c r="F15" s="158">
        <f>B15/F8</f>
        <v>0.29761904761904762</v>
      </c>
      <c r="G15" s="159">
        <f>B15/F9</f>
        <v>0.29761904761904762</v>
      </c>
      <c r="H15" s="119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6" t="s">
        <v>30</v>
      </c>
      <c r="B17" s="127"/>
      <c r="C17" s="127"/>
      <c r="D17" s="127"/>
      <c r="E17" s="128" t="s">
        <v>28</v>
      </c>
      <c r="F17" s="129"/>
      <c r="G17" s="26" t="s">
        <v>69</v>
      </c>
      <c r="H17" s="14" t="str">
        <f>FormGerhadt!J9</f>
        <v>(1)/ 2 / 3 / 4 / NA</v>
      </c>
    </row>
    <row r="18" spans="1:8" ht="18.75" customHeight="1" x14ac:dyDescent="0.25">
      <c r="A18" s="130" t="s">
        <v>31</v>
      </c>
      <c r="B18" s="131"/>
      <c r="C18" s="131"/>
      <c r="D18" s="131"/>
      <c r="E18" s="132" t="s">
        <v>28</v>
      </c>
      <c r="F18" s="132"/>
      <c r="G18" s="24"/>
      <c r="H18" s="15"/>
    </row>
    <row r="19" spans="1:8" ht="18.75" customHeight="1" x14ac:dyDescent="0.25">
      <c r="A19" s="130" t="s">
        <v>32</v>
      </c>
      <c r="B19" s="131"/>
      <c r="C19" s="131"/>
      <c r="D19" s="131"/>
      <c r="E19" s="132" t="s">
        <v>68</v>
      </c>
      <c r="F19" s="132"/>
      <c r="G19" s="24"/>
      <c r="H19" s="15"/>
    </row>
    <row r="20" spans="1:8" ht="18.75" customHeight="1" x14ac:dyDescent="0.25">
      <c r="A20" s="130" t="s">
        <v>33</v>
      </c>
      <c r="B20" s="131"/>
      <c r="C20" s="131"/>
      <c r="D20" s="131"/>
      <c r="E20" s="132" t="s">
        <v>28</v>
      </c>
      <c r="F20" s="132"/>
      <c r="G20" s="24"/>
      <c r="H20" s="15"/>
    </row>
    <row r="21" spans="1:8" ht="18.75" customHeight="1" x14ac:dyDescent="0.25">
      <c r="A21" s="130" t="s">
        <v>34</v>
      </c>
      <c r="B21" s="131"/>
      <c r="C21" s="131"/>
      <c r="D21" s="131"/>
      <c r="E21" s="132"/>
      <c r="F21" s="132"/>
      <c r="G21" s="24"/>
      <c r="H21" s="15"/>
    </row>
    <row r="22" spans="1:8" ht="18.75" customHeight="1" x14ac:dyDescent="0.25">
      <c r="A22" s="133" t="s">
        <v>35</v>
      </c>
      <c r="B22" s="134"/>
      <c r="C22" s="134"/>
      <c r="D22" s="134"/>
      <c r="E22" s="135" t="s">
        <v>29</v>
      </c>
      <c r="F22" s="13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7" t="s">
        <v>18</v>
      </c>
      <c r="B26" s="138"/>
      <c r="C26" s="138"/>
      <c r="D26" s="139" t="s">
        <v>14</v>
      </c>
      <c r="E26" s="139"/>
      <c r="F26" s="12" t="s">
        <v>26</v>
      </c>
      <c r="G26" s="139" t="s">
        <v>14</v>
      </c>
      <c r="H26" s="140"/>
    </row>
    <row r="27" spans="1:8" ht="60.75" customHeight="1" x14ac:dyDescent="0.2">
      <c r="A27" s="141" t="s">
        <v>19</v>
      </c>
      <c r="B27" s="142"/>
      <c r="C27" s="142"/>
      <c r="D27" s="143" t="s">
        <v>14</v>
      </c>
      <c r="E27" s="143"/>
      <c r="F27" s="13" t="s">
        <v>15</v>
      </c>
      <c r="G27" s="144" t="s">
        <v>36</v>
      </c>
      <c r="H27" s="145"/>
    </row>
    <row r="28" spans="1:8" ht="42.75" customHeight="1" x14ac:dyDescent="0.2">
      <c r="A28" s="146" t="s">
        <v>13</v>
      </c>
      <c r="B28" s="147"/>
      <c r="C28" s="147"/>
      <c r="D28" s="147"/>
      <c r="E28" s="148"/>
      <c r="F28" s="149" t="s">
        <v>6</v>
      </c>
      <c r="G28" s="150"/>
      <c r="H28" s="151"/>
    </row>
    <row r="29" spans="1:8" ht="18" customHeight="1" x14ac:dyDescent="0.2">
      <c r="A29" s="152" t="str">
        <f>FormGerhadt!B26</f>
        <v>ASYIKIN MAISARAH</v>
      </c>
      <c r="B29" s="153"/>
      <c r="C29" s="153"/>
      <c r="D29" s="154">
        <f>FormGerhadt!B27</f>
        <v>45621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40</v>
      </c>
      <c r="B2" s="76"/>
      <c r="C2" s="77"/>
      <c r="D2" s="78" t="str">
        <f>FormGerhadt!B10</f>
        <v>2024070247 CR AS HG</v>
      </c>
      <c r="E2" s="78"/>
      <c r="F2" s="78"/>
      <c r="G2" s="78"/>
      <c r="H2" s="79"/>
    </row>
    <row r="3" spans="1:8" ht="24" customHeight="1" x14ac:dyDescent="0.2">
      <c r="A3" s="80" t="s">
        <v>41</v>
      </c>
      <c r="B3" s="81"/>
      <c r="C3" s="82"/>
      <c r="D3" s="83" t="str">
        <f>FormGerhadt!G10</f>
        <v>PIL</v>
      </c>
      <c r="E3" s="84"/>
      <c r="F3" s="84"/>
      <c r="G3" s="84"/>
      <c r="H3" s="85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0" t="s">
        <v>37</v>
      </c>
      <c r="G4" s="70"/>
      <c r="H4" s="71"/>
    </row>
    <row r="5" spans="1:8" ht="19.899999999999999" customHeight="1" x14ac:dyDescent="0.2">
      <c r="A5" s="33" t="s">
        <v>20</v>
      </c>
      <c r="B5" s="6"/>
      <c r="C5" s="6"/>
      <c r="D5" s="6"/>
      <c r="E5" s="86" t="str">
        <f>FormGerhadt!B28</f>
        <v>IQC PIL 251124</v>
      </c>
      <c r="F5" s="86"/>
      <c r="G5" s="87" t="s">
        <v>38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7" t="s">
        <v>7</v>
      </c>
      <c r="G6" s="92" t="s">
        <v>8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7">
        <f>FormGerhadt!C5</f>
        <v>1.512</v>
      </c>
      <c r="G7" s="99">
        <f>FormGerhadt!F5</f>
        <v>100.095</v>
      </c>
      <c r="H7" s="100"/>
    </row>
    <row r="8" spans="1:8" ht="21" customHeight="1" x14ac:dyDescent="0.2">
      <c r="A8" s="94" t="s">
        <v>3</v>
      </c>
      <c r="B8" s="95"/>
      <c r="C8" s="101" t="str">
        <f>E5</f>
        <v>IQC PIL 251124</v>
      </c>
      <c r="D8" s="102"/>
      <c r="E8" s="103"/>
      <c r="F8" s="17">
        <f>FormGerhadt!C6</f>
        <v>1.512</v>
      </c>
      <c r="G8" s="99">
        <f>FormGerhadt!F6</f>
        <v>100.18599999999999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7">
        <f>FormGerhadt!C7</f>
        <v>1.512</v>
      </c>
      <c r="G9" s="99">
        <f>FormGerhadt!F7</f>
        <v>100.169</v>
      </c>
      <c r="H9" s="100"/>
    </row>
    <row r="10" spans="1:8" ht="48.75" customHeight="1" x14ac:dyDescent="0.2">
      <c r="A10" s="104"/>
      <c r="B10" s="106" t="s">
        <v>74</v>
      </c>
      <c r="C10" s="107"/>
      <c r="D10" s="107"/>
      <c r="E10" s="108"/>
      <c r="F10" s="112" t="s">
        <v>75</v>
      </c>
      <c r="G10" s="113"/>
      <c r="H10" s="114"/>
    </row>
    <row r="11" spans="1:8" ht="20.25" customHeight="1" x14ac:dyDescent="0.2">
      <c r="A11" s="105"/>
      <c r="B11" s="109"/>
      <c r="C11" s="110"/>
      <c r="D11" s="110"/>
      <c r="E11" s="111"/>
      <c r="F11" s="5" t="s">
        <v>3</v>
      </c>
      <c r="G11" s="112" t="s">
        <v>17</v>
      </c>
      <c r="H11" s="114"/>
    </row>
    <row r="12" spans="1:8" ht="21.75" customHeight="1" x14ac:dyDescent="0.2">
      <c r="A12" s="57" t="s">
        <v>9</v>
      </c>
      <c r="B12" s="115">
        <v>7.5</v>
      </c>
      <c r="C12" s="116"/>
      <c r="D12" s="116"/>
      <c r="E12" s="117"/>
      <c r="F12" s="158">
        <f>B12/F8</f>
        <v>4.9603174603174605</v>
      </c>
      <c r="G12" s="159">
        <f>B12/F9</f>
        <v>4.9603174603174605</v>
      </c>
      <c r="H12" s="119"/>
    </row>
    <row r="13" spans="1:8" ht="21.95" customHeight="1" x14ac:dyDescent="0.2">
      <c r="A13" s="57" t="s">
        <v>10</v>
      </c>
      <c r="B13" s="120">
        <v>0.75</v>
      </c>
      <c r="C13" s="121"/>
      <c r="D13" s="121"/>
      <c r="E13" s="122"/>
      <c r="F13" s="158">
        <f>B13/F8</f>
        <v>0.49603174603174605</v>
      </c>
      <c r="G13" s="159">
        <f>B13/F9</f>
        <v>0.49603174603174605</v>
      </c>
      <c r="H13" s="119"/>
    </row>
    <row r="14" spans="1:8" ht="21.95" customHeight="1" x14ac:dyDescent="0.2">
      <c r="A14" s="57" t="s">
        <v>11</v>
      </c>
      <c r="B14" s="123">
        <v>15</v>
      </c>
      <c r="C14" s="124"/>
      <c r="D14" s="124"/>
      <c r="E14" s="125"/>
      <c r="F14" s="158">
        <f>B14/F8</f>
        <v>9.9206349206349209</v>
      </c>
      <c r="G14" s="159">
        <f>B14/F9</f>
        <v>9.9206349206349209</v>
      </c>
      <c r="H14" s="119"/>
    </row>
    <row r="15" spans="1:8" ht="21.95" customHeight="1" x14ac:dyDescent="0.2">
      <c r="A15" s="57" t="s">
        <v>12</v>
      </c>
      <c r="B15" s="120">
        <v>0.45</v>
      </c>
      <c r="C15" s="121"/>
      <c r="D15" s="121"/>
      <c r="E15" s="122"/>
      <c r="F15" s="158">
        <f>B15/F8</f>
        <v>0.29761904761904762</v>
      </c>
      <c r="G15" s="159">
        <f>B15/F9</f>
        <v>0.29761904761904762</v>
      </c>
      <c r="H15" s="119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6" t="s">
        <v>30</v>
      </c>
      <c r="B17" s="127"/>
      <c r="C17" s="127"/>
      <c r="D17" s="127"/>
      <c r="E17" s="128" t="s">
        <v>28</v>
      </c>
      <c r="F17" s="129"/>
      <c r="G17" s="26" t="s">
        <v>69</v>
      </c>
      <c r="H17" s="14" t="str">
        <f>FormGerhadt!J10</f>
        <v>(1)/ 2 / 3 / 4 / NA</v>
      </c>
    </row>
    <row r="18" spans="1:8" ht="18.75" customHeight="1" x14ac:dyDescent="0.25">
      <c r="A18" s="130" t="s">
        <v>31</v>
      </c>
      <c r="B18" s="131"/>
      <c r="C18" s="131"/>
      <c r="D18" s="131"/>
      <c r="E18" s="132" t="s">
        <v>28</v>
      </c>
      <c r="F18" s="132"/>
      <c r="G18" s="24"/>
      <c r="H18" s="15"/>
    </row>
    <row r="19" spans="1:8" ht="18.75" customHeight="1" x14ac:dyDescent="0.25">
      <c r="A19" s="130" t="s">
        <v>32</v>
      </c>
      <c r="B19" s="131"/>
      <c r="C19" s="131"/>
      <c r="D19" s="131"/>
      <c r="E19" s="132" t="s">
        <v>68</v>
      </c>
      <c r="F19" s="132"/>
      <c r="G19" s="24"/>
      <c r="H19" s="15"/>
    </row>
    <row r="20" spans="1:8" ht="18.75" customHeight="1" x14ac:dyDescent="0.25">
      <c r="A20" s="130" t="s">
        <v>33</v>
      </c>
      <c r="B20" s="131"/>
      <c r="C20" s="131"/>
      <c r="D20" s="131"/>
      <c r="E20" s="132" t="s">
        <v>28</v>
      </c>
      <c r="F20" s="132"/>
      <c r="G20" s="24"/>
      <c r="H20" s="15"/>
    </row>
    <row r="21" spans="1:8" ht="18.75" customHeight="1" x14ac:dyDescent="0.25">
      <c r="A21" s="130" t="s">
        <v>34</v>
      </c>
      <c r="B21" s="131"/>
      <c r="C21" s="131"/>
      <c r="D21" s="131"/>
      <c r="E21" s="132"/>
      <c r="F21" s="132"/>
      <c r="G21" s="24"/>
      <c r="H21" s="15"/>
    </row>
    <row r="22" spans="1:8" ht="18.75" customHeight="1" x14ac:dyDescent="0.25">
      <c r="A22" s="133" t="s">
        <v>35</v>
      </c>
      <c r="B22" s="134"/>
      <c r="C22" s="134"/>
      <c r="D22" s="134"/>
      <c r="E22" s="135" t="s">
        <v>29</v>
      </c>
      <c r="F22" s="13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7" t="s">
        <v>18</v>
      </c>
      <c r="B26" s="138"/>
      <c r="C26" s="138"/>
      <c r="D26" s="139" t="s">
        <v>14</v>
      </c>
      <c r="E26" s="139"/>
      <c r="F26" s="12" t="s">
        <v>26</v>
      </c>
      <c r="G26" s="139" t="s">
        <v>14</v>
      </c>
      <c r="H26" s="140"/>
    </row>
    <row r="27" spans="1:8" ht="60.75" customHeight="1" x14ac:dyDescent="0.2">
      <c r="A27" s="141" t="s">
        <v>19</v>
      </c>
      <c r="B27" s="142"/>
      <c r="C27" s="142"/>
      <c r="D27" s="143" t="s">
        <v>14</v>
      </c>
      <c r="E27" s="143"/>
      <c r="F27" s="13" t="s">
        <v>15</v>
      </c>
      <c r="G27" s="144" t="s">
        <v>36</v>
      </c>
      <c r="H27" s="145"/>
    </row>
    <row r="28" spans="1:8" ht="42.75" customHeight="1" x14ac:dyDescent="0.2">
      <c r="A28" s="146" t="s">
        <v>13</v>
      </c>
      <c r="B28" s="147"/>
      <c r="C28" s="147"/>
      <c r="D28" s="147"/>
      <c r="E28" s="148"/>
      <c r="F28" s="149" t="s">
        <v>6</v>
      </c>
      <c r="G28" s="150"/>
      <c r="H28" s="151"/>
    </row>
    <row r="29" spans="1:8" ht="18" customHeight="1" x14ac:dyDescent="0.2">
      <c r="A29" s="152" t="str">
        <f>FormGerhadt!B26</f>
        <v>ASYIKIN MAISARAH</v>
      </c>
      <c r="B29" s="153"/>
      <c r="C29" s="153"/>
      <c r="D29" s="154">
        <f>FormGerhadt!B27</f>
        <v>45621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40</v>
      </c>
      <c r="B2" s="76"/>
      <c r="C2" s="77"/>
      <c r="D2" s="78">
        <f>FormGerhadt!B11</f>
        <v>0</v>
      </c>
      <c r="E2" s="78"/>
      <c r="F2" s="78"/>
      <c r="G2" s="78"/>
      <c r="H2" s="79"/>
    </row>
    <row r="3" spans="1:8" ht="24" customHeight="1" x14ac:dyDescent="0.2">
      <c r="A3" s="80" t="s">
        <v>41</v>
      </c>
      <c r="B3" s="81"/>
      <c r="C3" s="82"/>
      <c r="D3" s="83" t="str">
        <f>FormGerhadt!G11</f>
        <v>Sila Pilih</v>
      </c>
      <c r="E3" s="84"/>
      <c r="F3" s="84"/>
      <c r="G3" s="84"/>
      <c r="H3" s="85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0" t="s">
        <v>37</v>
      </c>
      <c r="G4" s="70"/>
      <c r="H4" s="71"/>
    </row>
    <row r="5" spans="1:8" ht="19.899999999999999" customHeight="1" x14ac:dyDescent="0.2">
      <c r="A5" s="33" t="s">
        <v>20</v>
      </c>
      <c r="B5" s="6"/>
      <c r="C5" s="6"/>
      <c r="D5" s="6"/>
      <c r="E5" s="86" t="str">
        <f>FormGerhadt!B28</f>
        <v>IQC PIL 251124</v>
      </c>
      <c r="F5" s="86"/>
      <c r="G5" s="87" t="s">
        <v>38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7" t="s">
        <v>7</v>
      </c>
      <c r="G6" s="92" t="s">
        <v>8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7">
        <f>FormGerhadt!C5</f>
        <v>1.512</v>
      </c>
      <c r="G7" s="99">
        <f>FormGerhadt!F5</f>
        <v>100.095</v>
      </c>
      <c r="H7" s="100"/>
    </row>
    <row r="8" spans="1:8" ht="21" customHeight="1" x14ac:dyDescent="0.2">
      <c r="A8" s="94" t="s">
        <v>3</v>
      </c>
      <c r="B8" s="95"/>
      <c r="C8" s="101" t="str">
        <f>E5</f>
        <v>IQC PIL 251124</v>
      </c>
      <c r="D8" s="102"/>
      <c r="E8" s="103"/>
      <c r="F8" s="17">
        <f>FormGerhadt!C6</f>
        <v>1.512</v>
      </c>
      <c r="G8" s="99">
        <f>FormGerhadt!F6</f>
        <v>100.18599999999999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7">
        <f>FormGerhadt!C7</f>
        <v>1.512</v>
      </c>
      <c r="G9" s="99">
        <f>FormGerhadt!F7</f>
        <v>100.169</v>
      </c>
      <c r="H9" s="100"/>
    </row>
    <row r="10" spans="1:8" ht="48.75" customHeight="1" x14ac:dyDescent="0.2">
      <c r="A10" s="104"/>
      <c r="B10" s="106" t="s">
        <v>74</v>
      </c>
      <c r="C10" s="107"/>
      <c r="D10" s="107"/>
      <c r="E10" s="108"/>
      <c r="F10" s="112" t="s">
        <v>75</v>
      </c>
      <c r="G10" s="113"/>
      <c r="H10" s="114"/>
    </row>
    <row r="11" spans="1:8" ht="20.25" customHeight="1" x14ac:dyDescent="0.2">
      <c r="A11" s="105"/>
      <c r="B11" s="109"/>
      <c r="C11" s="110"/>
      <c r="D11" s="110"/>
      <c r="E11" s="111"/>
      <c r="F11" s="5" t="s">
        <v>3</v>
      </c>
      <c r="G11" s="112" t="s">
        <v>17</v>
      </c>
      <c r="H11" s="114"/>
    </row>
    <row r="12" spans="1:8" ht="21.75" customHeight="1" x14ac:dyDescent="0.2">
      <c r="A12" s="57" t="s">
        <v>9</v>
      </c>
      <c r="B12" s="115">
        <v>7.5</v>
      </c>
      <c r="C12" s="116"/>
      <c r="D12" s="116"/>
      <c r="E12" s="117"/>
      <c r="F12" s="158">
        <f>B12/F8</f>
        <v>4.9603174603174605</v>
      </c>
      <c r="G12" s="159">
        <f>B12/F9</f>
        <v>4.9603174603174605</v>
      </c>
      <c r="H12" s="119"/>
    </row>
    <row r="13" spans="1:8" ht="21.95" customHeight="1" x14ac:dyDescent="0.2">
      <c r="A13" s="57" t="s">
        <v>10</v>
      </c>
      <c r="B13" s="120">
        <v>0.75</v>
      </c>
      <c r="C13" s="121"/>
      <c r="D13" s="121"/>
      <c r="E13" s="122"/>
      <c r="F13" s="158">
        <f>B13/F8</f>
        <v>0.49603174603174605</v>
      </c>
      <c r="G13" s="159">
        <f>B13/F9</f>
        <v>0.49603174603174605</v>
      </c>
      <c r="H13" s="119"/>
    </row>
    <row r="14" spans="1:8" ht="21.95" customHeight="1" x14ac:dyDescent="0.2">
      <c r="A14" s="57" t="s">
        <v>11</v>
      </c>
      <c r="B14" s="123">
        <v>15</v>
      </c>
      <c r="C14" s="124"/>
      <c r="D14" s="124"/>
      <c r="E14" s="125"/>
      <c r="F14" s="158">
        <f>B14/F8</f>
        <v>9.9206349206349209</v>
      </c>
      <c r="G14" s="159">
        <f>B14/F9</f>
        <v>9.9206349206349209</v>
      </c>
      <c r="H14" s="119"/>
    </row>
    <row r="15" spans="1:8" ht="21.95" customHeight="1" x14ac:dyDescent="0.2">
      <c r="A15" s="57" t="s">
        <v>12</v>
      </c>
      <c r="B15" s="120">
        <v>0.45</v>
      </c>
      <c r="C15" s="121"/>
      <c r="D15" s="121"/>
      <c r="E15" s="122"/>
      <c r="F15" s="158">
        <f>B15/F8</f>
        <v>0.29761904761904762</v>
      </c>
      <c r="G15" s="159">
        <f>B15/F9</f>
        <v>0.29761904761904762</v>
      </c>
      <c r="H15" s="119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6" t="s">
        <v>30</v>
      </c>
      <c r="B17" s="127"/>
      <c r="C17" s="127"/>
      <c r="D17" s="127"/>
      <c r="E17" s="128" t="s">
        <v>28</v>
      </c>
      <c r="F17" s="129"/>
      <c r="G17" s="26" t="s">
        <v>69</v>
      </c>
      <c r="H17" s="14" t="str">
        <f>FormGerhadt!J11</f>
        <v>1 / 2 / 3 / 4 /(NA)</v>
      </c>
    </row>
    <row r="18" spans="1:8" ht="18.75" customHeight="1" x14ac:dyDescent="0.25">
      <c r="A18" s="130" t="s">
        <v>31</v>
      </c>
      <c r="B18" s="131"/>
      <c r="C18" s="131"/>
      <c r="D18" s="131"/>
      <c r="E18" s="132" t="s">
        <v>28</v>
      </c>
      <c r="F18" s="132"/>
      <c r="G18" s="24"/>
      <c r="H18" s="15"/>
    </row>
    <row r="19" spans="1:8" ht="18.75" customHeight="1" x14ac:dyDescent="0.25">
      <c r="A19" s="130" t="s">
        <v>32</v>
      </c>
      <c r="B19" s="131"/>
      <c r="C19" s="131"/>
      <c r="D19" s="131"/>
      <c r="E19" s="132" t="s">
        <v>68</v>
      </c>
      <c r="F19" s="132"/>
      <c r="G19" s="24"/>
      <c r="H19" s="15"/>
    </row>
    <row r="20" spans="1:8" ht="18.75" customHeight="1" x14ac:dyDescent="0.25">
      <c r="A20" s="130" t="s">
        <v>33</v>
      </c>
      <c r="B20" s="131"/>
      <c r="C20" s="131"/>
      <c r="D20" s="131"/>
      <c r="E20" s="132" t="s">
        <v>28</v>
      </c>
      <c r="F20" s="132"/>
      <c r="G20" s="24"/>
      <c r="H20" s="15"/>
    </row>
    <row r="21" spans="1:8" ht="18.75" customHeight="1" x14ac:dyDescent="0.25">
      <c r="A21" s="130" t="s">
        <v>34</v>
      </c>
      <c r="B21" s="131"/>
      <c r="C21" s="131"/>
      <c r="D21" s="131"/>
      <c r="E21" s="132"/>
      <c r="F21" s="132"/>
      <c r="G21" s="24"/>
      <c r="H21" s="15"/>
    </row>
    <row r="22" spans="1:8" ht="18.75" customHeight="1" x14ac:dyDescent="0.25">
      <c r="A22" s="133" t="s">
        <v>35</v>
      </c>
      <c r="B22" s="134"/>
      <c r="C22" s="134"/>
      <c r="D22" s="134"/>
      <c r="E22" s="135" t="s">
        <v>29</v>
      </c>
      <c r="F22" s="13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7" t="s">
        <v>18</v>
      </c>
      <c r="B26" s="138"/>
      <c r="C26" s="138"/>
      <c r="D26" s="139" t="s">
        <v>14</v>
      </c>
      <c r="E26" s="139"/>
      <c r="F26" s="12" t="s">
        <v>26</v>
      </c>
      <c r="G26" s="139" t="s">
        <v>14</v>
      </c>
      <c r="H26" s="140"/>
    </row>
    <row r="27" spans="1:8" ht="60.75" customHeight="1" x14ac:dyDescent="0.2">
      <c r="A27" s="141" t="s">
        <v>19</v>
      </c>
      <c r="B27" s="142"/>
      <c r="C27" s="142"/>
      <c r="D27" s="143" t="s">
        <v>14</v>
      </c>
      <c r="E27" s="143"/>
      <c r="F27" s="13" t="s">
        <v>15</v>
      </c>
      <c r="G27" s="144" t="s">
        <v>36</v>
      </c>
      <c r="H27" s="145"/>
    </row>
    <row r="28" spans="1:8" ht="42.75" customHeight="1" x14ac:dyDescent="0.2">
      <c r="A28" s="146" t="s">
        <v>13</v>
      </c>
      <c r="B28" s="147"/>
      <c r="C28" s="147"/>
      <c r="D28" s="147"/>
      <c r="E28" s="148"/>
      <c r="F28" s="149" t="s">
        <v>6</v>
      </c>
      <c r="G28" s="150"/>
      <c r="H28" s="151"/>
    </row>
    <row r="29" spans="1:8" ht="18" customHeight="1" x14ac:dyDescent="0.2">
      <c r="A29" s="152" t="str">
        <f>FormGerhadt!B26</f>
        <v>ASYIKIN MAISARAH</v>
      </c>
      <c r="B29" s="153"/>
      <c r="C29" s="153"/>
      <c r="D29" s="154">
        <f>FormGerhadt!B27</f>
        <v>45621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40</v>
      </c>
      <c r="B2" s="76"/>
      <c r="C2" s="77"/>
      <c r="D2" s="78">
        <f>FormGerhadt!B12</f>
        <v>0</v>
      </c>
      <c r="E2" s="78"/>
      <c r="F2" s="78"/>
      <c r="G2" s="78"/>
      <c r="H2" s="79"/>
    </row>
    <row r="3" spans="1:8" ht="24" customHeight="1" x14ac:dyDescent="0.2">
      <c r="A3" s="80" t="s">
        <v>41</v>
      </c>
      <c r="B3" s="81"/>
      <c r="C3" s="82"/>
      <c r="D3" s="83" t="str">
        <f>FormGerhadt!G12</f>
        <v>Sila Pilih</v>
      </c>
      <c r="E3" s="84"/>
      <c r="F3" s="84"/>
      <c r="G3" s="84"/>
      <c r="H3" s="85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0" t="s">
        <v>37</v>
      </c>
      <c r="G4" s="70"/>
      <c r="H4" s="71"/>
    </row>
    <row r="5" spans="1:8" ht="19.899999999999999" customHeight="1" x14ac:dyDescent="0.2">
      <c r="A5" s="33" t="s">
        <v>20</v>
      </c>
      <c r="B5" s="6"/>
      <c r="C5" s="6"/>
      <c r="D5" s="6"/>
      <c r="E5" s="86" t="str">
        <f>FormGerhadt!B28</f>
        <v>IQC PIL 251124</v>
      </c>
      <c r="F5" s="86"/>
      <c r="G5" s="87" t="s">
        <v>38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7" t="s">
        <v>7</v>
      </c>
      <c r="G6" s="92" t="s">
        <v>8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7">
        <f>FormGerhadt!C5</f>
        <v>1.512</v>
      </c>
      <c r="G7" s="99">
        <f>FormGerhadt!F5</f>
        <v>100.095</v>
      </c>
      <c r="H7" s="100"/>
    </row>
    <row r="8" spans="1:8" ht="21" customHeight="1" x14ac:dyDescent="0.2">
      <c r="A8" s="94" t="s">
        <v>3</v>
      </c>
      <c r="B8" s="95"/>
      <c r="C8" s="101" t="str">
        <f>E5</f>
        <v>IQC PIL 251124</v>
      </c>
      <c r="D8" s="102"/>
      <c r="E8" s="103"/>
      <c r="F8" s="17">
        <f>FormGerhadt!C6</f>
        <v>1.512</v>
      </c>
      <c r="G8" s="99">
        <f>FormGerhadt!F6</f>
        <v>100.18599999999999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7">
        <f>FormGerhadt!C7</f>
        <v>1.512</v>
      </c>
      <c r="G9" s="99">
        <f>FormGerhadt!F7</f>
        <v>100.169</v>
      </c>
      <c r="H9" s="100"/>
    </row>
    <row r="10" spans="1:8" ht="48.75" customHeight="1" x14ac:dyDescent="0.2">
      <c r="A10" s="104"/>
      <c r="B10" s="106" t="s">
        <v>74</v>
      </c>
      <c r="C10" s="107"/>
      <c r="D10" s="107"/>
      <c r="E10" s="108"/>
      <c r="F10" s="112" t="s">
        <v>75</v>
      </c>
      <c r="G10" s="113"/>
      <c r="H10" s="114"/>
    </row>
    <row r="11" spans="1:8" ht="20.25" customHeight="1" x14ac:dyDescent="0.2">
      <c r="A11" s="105"/>
      <c r="B11" s="109"/>
      <c r="C11" s="110"/>
      <c r="D11" s="110"/>
      <c r="E11" s="111"/>
      <c r="F11" s="5" t="s">
        <v>3</v>
      </c>
      <c r="G11" s="112" t="s">
        <v>17</v>
      </c>
      <c r="H11" s="114"/>
    </row>
    <row r="12" spans="1:8" ht="21.75" customHeight="1" x14ac:dyDescent="0.2">
      <c r="A12" s="57" t="s">
        <v>9</v>
      </c>
      <c r="B12" s="115">
        <v>7.5</v>
      </c>
      <c r="C12" s="116"/>
      <c r="D12" s="116"/>
      <c r="E12" s="117"/>
      <c r="F12" s="158">
        <f>B12/F8</f>
        <v>4.9603174603174605</v>
      </c>
      <c r="G12" s="159">
        <f>B12/F9</f>
        <v>4.9603174603174605</v>
      </c>
      <c r="H12" s="119"/>
    </row>
    <row r="13" spans="1:8" ht="21.95" customHeight="1" x14ac:dyDescent="0.2">
      <c r="A13" s="57" t="s">
        <v>10</v>
      </c>
      <c r="B13" s="120">
        <v>0.75</v>
      </c>
      <c r="C13" s="121"/>
      <c r="D13" s="121"/>
      <c r="E13" s="122"/>
      <c r="F13" s="158">
        <f>B13/F8</f>
        <v>0.49603174603174605</v>
      </c>
      <c r="G13" s="159">
        <f>B13/F9</f>
        <v>0.49603174603174605</v>
      </c>
      <c r="H13" s="119"/>
    </row>
    <row r="14" spans="1:8" ht="21.95" customHeight="1" x14ac:dyDescent="0.2">
      <c r="A14" s="57" t="s">
        <v>11</v>
      </c>
      <c r="B14" s="123">
        <v>15</v>
      </c>
      <c r="C14" s="124"/>
      <c r="D14" s="124"/>
      <c r="E14" s="125"/>
      <c r="F14" s="158">
        <f>B14/F8</f>
        <v>9.9206349206349209</v>
      </c>
      <c r="G14" s="159">
        <f>B14/F9</f>
        <v>9.9206349206349209</v>
      </c>
      <c r="H14" s="119"/>
    </row>
    <row r="15" spans="1:8" ht="21.95" customHeight="1" x14ac:dyDescent="0.2">
      <c r="A15" s="57" t="s">
        <v>12</v>
      </c>
      <c r="B15" s="120">
        <v>0.45</v>
      </c>
      <c r="C15" s="121"/>
      <c r="D15" s="121"/>
      <c r="E15" s="122"/>
      <c r="F15" s="158">
        <f>B15/F8</f>
        <v>0.29761904761904762</v>
      </c>
      <c r="G15" s="159">
        <f>B15/F9</f>
        <v>0.29761904761904762</v>
      </c>
      <c r="H15" s="119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6" t="s">
        <v>30</v>
      </c>
      <c r="B17" s="127"/>
      <c r="C17" s="127"/>
      <c r="D17" s="127"/>
      <c r="E17" s="128" t="s">
        <v>28</v>
      </c>
      <c r="F17" s="129"/>
      <c r="G17" s="26" t="s">
        <v>69</v>
      </c>
      <c r="H17" s="14" t="str">
        <f>FormGerhadt!J12</f>
        <v>1 / 2 / 3 / 4 /(NA)</v>
      </c>
    </row>
    <row r="18" spans="1:8" ht="18.75" customHeight="1" x14ac:dyDescent="0.25">
      <c r="A18" s="130" t="s">
        <v>31</v>
      </c>
      <c r="B18" s="131"/>
      <c r="C18" s="131"/>
      <c r="D18" s="131"/>
      <c r="E18" s="132" t="s">
        <v>28</v>
      </c>
      <c r="F18" s="132"/>
      <c r="G18" s="24"/>
      <c r="H18" s="15"/>
    </row>
    <row r="19" spans="1:8" ht="18.75" customHeight="1" x14ac:dyDescent="0.25">
      <c r="A19" s="130" t="s">
        <v>32</v>
      </c>
      <c r="B19" s="131"/>
      <c r="C19" s="131"/>
      <c r="D19" s="131"/>
      <c r="E19" s="132" t="s">
        <v>68</v>
      </c>
      <c r="F19" s="132"/>
      <c r="G19" s="24"/>
      <c r="H19" s="15"/>
    </row>
    <row r="20" spans="1:8" ht="18.75" customHeight="1" x14ac:dyDescent="0.25">
      <c r="A20" s="130" t="s">
        <v>33</v>
      </c>
      <c r="B20" s="131"/>
      <c r="C20" s="131"/>
      <c r="D20" s="131"/>
      <c r="E20" s="132" t="s">
        <v>28</v>
      </c>
      <c r="F20" s="132"/>
      <c r="G20" s="24"/>
      <c r="H20" s="15"/>
    </row>
    <row r="21" spans="1:8" ht="18.75" customHeight="1" x14ac:dyDescent="0.25">
      <c r="A21" s="130" t="s">
        <v>34</v>
      </c>
      <c r="B21" s="131"/>
      <c r="C21" s="131"/>
      <c r="D21" s="131"/>
      <c r="E21" s="132"/>
      <c r="F21" s="132"/>
      <c r="G21" s="24"/>
      <c r="H21" s="15"/>
    </row>
    <row r="22" spans="1:8" ht="18.75" customHeight="1" x14ac:dyDescent="0.25">
      <c r="A22" s="133" t="s">
        <v>35</v>
      </c>
      <c r="B22" s="134"/>
      <c r="C22" s="134"/>
      <c r="D22" s="134"/>
      <c r="E22" s="135" t="s">
        <v>29</v>
      </c>
      <c r="F22" s="13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7" t="s">
        <v>18</v>
      </c>
      <c r="B26" s="138"/>
      <c r="C26" s="138"/>
      <c r="D26" s="139" t="s">
        <v>14</v>
      </c>
      <c r="E26" s="139"/>
      <c r="F26" s="12" t="s">
        <v>26</v>
      </c>
      <c r="G26" s="139" t="s">
        <v>14</v>
      </c>
      <c r="H26" s="140"/>
    </row>
    <row r="27" spans="1:8" ht="60.75" customHeight="1" x14ac:dyDescent="0.2">
      <c r="A27" s="141" t="s">
        <v>19</v>
      </c>
      <c r="B27" s="142"/>
      <c r="C27" s="142"/>
      <c r="D27" s="143" t="s">
        <v>14</v>
      </c>
      <c r="E27" s="143"/>
      <c r="F27" s="13" t="s">
        <v>15</v>
      </c>
      <c r="G27" s="144" t="s">
        <v>36</v>
      </c>
      <c r="H27" s="145"/>
    </row>
    <row r="28" spans="1:8" ht="42.75" customHeight="1" x14ac:dyDescent="0.2">
      <c r="A28" s="146" t="s">
        <v>13</v>
      </c>
      <c r="B28" s="147"/>
      <c r="C28" s="147"/>
      <c r="D28" s="147"/>
      <c r="E28" s="148"/>
      <c r="F28" s="149" t="s">
        <v>6</v>
      </c>
      <c r="G28" s="150"/>
      <c r="H28" s="151"/>
    </row>
    <row r="29" spans="1:8" ht="18" customHeight="1" x14ac:dyDescent="0.2">
      <c r="A29" s="152" t="str">
        <f>FormGerhadt!B26</f>
        <v>ASYIKIN MAISARAH</v>
      </c>
      <c r="B29" s="153"/>
      <c r="C29" s="153"/>
      <c r="D29" s="154">
        <f>FormGerhadt!B27</f>
        <v>45621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40</v>
      </c>
      <c r="B2" s="76"/>
      <c r="C2" s="77"/>
      <c r="D2" s="78">
        <f>FormGerhadt!B13</f>
        <v>0</v>
      </c>
      <c r="E2" s="78"/>
      <c r="F2" s="78"/>
      <c r="G2" s="78"/>
      <c r="H2" s="79"/>
    </row>
    <row r="3" spans="1:8" ht="24" customHeight="1" x14ac:dyDescent="0.2">
      <c r="A3" s="80" t="s">
        <v>41</v>
      </c>
      <c r="B3" s="81"/>
      <c r="C3" s="82"/>
      <c r="D3" s="83" t="str">
        <f>FormGerhadt!G13</f>
        <v>Sila Pilih</v>
      </c>
      <c r="E3" s="84"/>
      <c r="F3" s="84"/>
      <c r="G3" s="84"/>
      <c r="H3" s="85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0" t="s">
        <v>37</v>
      </c>
      <c r="G4" s="70"/>
      <c r="H4" s="71"/>
    </row>
    <row r="5" spans="1:8" ht="19.899999999999999" customHeight="1" x14ac:dyDescent="0.2">
      <c r="A5" s="33" t="s">
        <v>20</v>
      </c>
      <c r="B5" s="6"/>
      <c r="C5" s="6"/>
      <c r="D5" s="6"/>
      <c r="E5" s="86" t="str">
        <f>FormGerhadt!B28</f>
        <v>IQC PIL 251124</v>
      </c>
      <c r="F5" s="86"/>
      <c r="G5" s="87" t="s">
        <v>38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7" t="s">
        <v>7</v>
      </c>
      <c r="G6" s="92" t="s">
        <v>8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7">
        <f>FormGerhadt!C5</f>
        <v>1.512</v>
      </c>
      <c r="G7" s="99">
        <f>FormGerhadt!F5</f>
        <v>100.095</v>
      </c>
      <c r="H7" s="100"/>
    </row>
    <row r="8" spans="1:8" ht="21" customHeight="1" x14ac:dyDescent="0.2">
      <c r="A8" s="94" t="s">
        <v>3</v>
      </c>
      <c r="B8" s="95"/>
      <c r="C8" s="101" t="str">
        <f>E5</f>
        <v>IQC PIL 251124</v>
      </c>
      <c r="D8" s="102"/>
      <c r="E8" s="103"/>
      <c r="F8" s="17">
        <f>FormGerhadt!C6</f>
        <v>1.512</v>
      </c>
      <c r="G8" s="99">
        <f>FormGerhadt!F6</f>
        <v>100.18599999999999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7">
        <f>FormGerhadt!C7</f>
        <v>1.512</v>
      </c>
      <c r="G9" s="99">
        <f>FormGerhadt!F7</f>
        <v>100.169</v>
      </c>
      <c r="H9" s="100"/>
    </row>
    <row r="10" spans="1:8" ht="48.75" customHeight="1" x14ac:dyDescent="0.2">
      <c r="A10" s="104"/>
      <c r="B10" s="106" t="s">
        <v>74</v>
      </c>
      <c r="C10" s="107"/>
      <c r="D10" s="107"/>
      <c r="E10" s="108"/>
      <c r="F10" s="112" t="s">
        <v>75</v>
      </c>
      <c r="G10" s="113"/>
      <c r="H10" s="114"/>
    </row>
    <row r="11" spans="1:8" ht="20.25" customHeight="1" x14ac:dyDescent="0.2">
      <c r="A11" s="105"/>
      <c r="B11" s="109"/>
      <c r="C11" s="110"/>
      <c r="D11" s="110"/>
      <c r="E11" s="111"/>
      <c r="F11" s="5" t="s">
        <v>3</v>
      </c>
      <c r="G11" s="112" t="s">
        <v>17</v>
      </c>
      <c r="H11" s="114"/>
    </row>
    <row r="12" spans="1:8" ht="21.75" customHeight="1" x14ac:dyDescent="0.2">
      <c r="A12" s="57" t="s">
        <v>9</v>
      </c>
      <c r="B12" s="115">
        <v>7.5</v>
      </c>
      <c r="C12" s="116"/>
      <c r="D12" s="116"/>
      <c r="E12" s="117"/>
      <c r="F12" s="158">
        <f>B12/F8</f>
        <v>4.9603174603174605</v>
      </c>
      <c r="G12" s="159">
        <f>B12/F9</f>
        <v>4.9603174603174605</v>
      </c>
      <c r="H12" s="119"/>
    </row>
    <row r="13" spans="1:8" ht="21.95" customHeight="1" x14ac:dyDescent="0.2">
      <c r="A13" s="57" t="s">
        <v>10</v>
      </c>
      <c r="B13" s="120">
        <v>0.75</v>
      </c>
      <c r="C13" s="121"/>
      <c r="D13" s="121"/>
      <c r="E13" s="122"/>
      <c r="F13" s="158">
        <f>B13/F8</f>
        <v>0.49603174603174605</v>
      </c>
      <c r="G13" s="159">
        <f>B13/F9</f>
        <v>0.49603174603174605</v>
      </c>
      <c r="H13" s="119"/>
    </row>
    <row r="14" spans="1:8" ht="21.95" customHeight="1" x14ac:dyDescent="0.2">
      <c r="A14" s="57" t="s">
        <v>11</v>
      </c>
      <c r="B14" s="123">
        <v>15</v>
      </c>
      <c r="C14" s="124"/>
      <c r="D14" s="124"/>
      <c r="E14" s="125"/>
      <c r="F14" s="158">
        <f>B14/F8</f>
        <v>9.9206349206349209</v>
      </c>
      <c r="G14" s="159">
        <f>B14/F9</f>
        <v>9.9206349206349209</v>
      </c>
      <c r="H14" s="119"/>
    </row>
    <row r="15" spans="1:8" ht="21.95" customHeight="1" x14ac:dyDescent="0.2">
      <c r="A15" s="57" t="s">
        <v>12</v>
      </c>
      <c r="B15" s="120">
        <v>0.45</v>
      </c>
      <c r="C15" s="121"/>
      <c r="D15" s="121"/>
      <c r="E15" s="122"/>
      <c r="F15" s="158">
        <f>B15/F8</f>
        <v>0.29761904761904762</v>
      </c>
      <c r="G15" s="159">
        <f>B15/F9</f>
        <v>0.29761904761904762</v>
      </c>
      <c r="H15" s="119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6" t="s">
        <v>30</v>
      </c>
      <c r="B17" s="127"/>
      <c r="C17" s="127"/>
      <c r="D17" s="127"/>
      <c r="E17" s="128" t="s">
        <v>28</v>
      </c>
      <c r="F17" s="129"/>
      <c r="G17" s="26" t="s">
        <v>69</v>
      </c>
      <c r="H17" s="14" t="str">
        <f>FormGerhadt!J13</f>
        <v>1 / 2 / 3 / 4 /(NA)</v>
      </c>
    </row>
    <row r="18" spans="1:8" ht="18.75" customHeight="1" x14ac:dyDescent="0.25">
      <c r="A18" s="130" t="s">
        <v>31</v>
      </c>
      <c r="B18" s="131"/>
      <c r="C18" s="131"/>
      <c r="D18" s="131"/>
      <c r="E18" s="132" t="s">
        <v>28</v>
      </c>
      <c r="F18" s="132"/>
      <c r="G18" s="24"/>
      <c r="H18" s="15"/>
    </row>
    <row r="19" spans="1:8" ht="18.75" customHeight="1" x14ac:dyDescent="0.25">
      <c r="A19" s="130" t="s">
        <v>32</v>
      </c>
      <c r="B19" s="131"/>
      <c r="C19" s="131"/>
      <c r="D19" s="131"/>
      <c r="E19" s="132" t="s">
        <v>68</v>
      </c>
      <c r="F19" s="132"/>
      <c r="G19" s="24"/>
      <c r="H19" s="15"/>
    </row>
    <row r="20" spans="1:8" ht="18.75" customHeight="1" x14ac:dyDescent="0.25">
      <c r="A20" s="130" t="s">
        <v>33</v>
      </c>
      <c r="B20" s="131"/>
      <c r="C20" s="131"/>
      <c r="D20" s="131"/>
      <c r="E20" s="132" t="s">
        <v>28</v>
      </c>
      <c r="F20" s="132"/>
      <c r="G20" s="24"/>
      <c r="H20" s="15"/>
    </row>
    <row r="21" spans="1:8" ht="18.75" customHeight="1" x14ac:dyDescent="0.25">
      <c r="A21" s="130" t="s">
        <v>34</v>
      </c>
      <c r="B21" s="131"/>
      <c r="C21" s="131"/>
      <c r="D21" s="131"/>
      <c r="E21" s="132"/>
      <c r="F21" s="132"/>
      <c r="G21" s="24"/>
      <c r="H21" s="15"/>
    </row>
    <row r="22" spans="1:8" ht="18.75" customHeight="1" x14ac:dyDescent="0.25">
      <c r="A22" s="133" t="s">
        <v>35</v>
      </c>
      <c r="B22" s="134"/>
      <c r="C22" s="134"/>
      <c r="D22" s="134"/>
      <c r="E22" s="135" t="s">
        <v>29</v>
      </c>
      <c r="F22" s="13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7" t="s">
        <v>18</v>
      </c>
      <c r="B26" s="138"/>
      <c r="C26" s="138"/>
      <c r="D26" s="139" t="s">
        <v>14</v>
      </c>
      <c r="E26" s="139"/>
      <c r="F26" s="12" t="s">
        <v>26</v>
      </c>
      <c r="G26" s="139" t="s">
        <v>14</v>
      </c>
      <c r="H26" s="140"/>
    </row>
    <row r="27" spans="1:8" ht="60.75" customHeight="1" x14ac:dyDescent="0.2">
      <c r="A27" s="141" t="s">
        <v>19</v>
      </c>
      <c r="B27" s="142"/>
      <c r="C27" s="142"/>
      <c r="D27" s="143" t="s">
        <v>14</v>
      </c>
      <c r="E27" s="143"/>
      <c r="F27" s="13" t="s">
        <v>15</v>
      </c>
      <c r="G27" s="144" t="s">
        <v>36</v>
      </c>
      <c r="H27" s="145"/>
    </row>
    <row r="28" spans="1:8" ht="42.75" customHeight="1" x14ac:dyDescent="0.2">
      <c r="A28" s="146" t="s">
        <v>13</v>
      </c>
      <c r="B28" s="147"/>
      <c r="C28" s="147"/>
      <c r="D28" s="147"/>
      <c r="E28" s="148"/>
      <c r="F28" s="149" t="s">
        <v>6</v>
      </c>
      <c r="G28" s="150"/>
      <c r="H28" s="151"/>
    </row>
    <row r="29" spans="1:8" ht="18" customHeight="1" x14ac:dyDescent="0.2">
      <c r="A29" s="152" t="str">
        <f>FormGerhadt!B26</f>
        <v>ASYIKIN MAISARAH</v>
      </c>
      <c r="B29" s="153"/>
      <c r="C29" s="153"/>
      <c r="D29" s="154">
        <f>FormGerhadt!B27</f>
        <v>45621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40</v>
      </c>
      <c r="B2" s="76"/>
      <c r="C2" s="77"/>
      <c r="D2" s="78">
        <f>FormGerhadt!B14</f>
        <v>0</v>
      </c>
      <c r="E2" s="78"/>
      <c r="F2" s="78"/>
      <c r="G2" s="78"/>
      <c r="H2" s="79"/>
    </row>
    <row r="3" spans="1:8" ht="24" customHeight="1" x14ac:dyDescent="0.2">
      <c r="A3" s="80" t="s">
        <v>41</v>
      </c>
      <c r="B3" s="81"/>
      <c r="C3" s="82"/>
      <c r="D3" s="83" t="str">
        <f>FormGerhadt!G14</f>
        <v>Sila Pilih</v>
      </c>
      <c r="E3" s="84"/>
      <c r="F3" s="84"/>
      <c r="G3" s="84"/>
      <c r="H3" s="85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0" t="s">
        <v>37</v>
      </c>
      <c r="G4" s="70"/>
      <c r="H4" s="71"/>
    </row>
    <row r="5" spans="1:8" ht="19.899999999999999" customHeight="1" x14ac:dyDescent="0.2">
      <c r="A5" s="33" t="s">
        <v>20</v>
      </c>
      <c r="B5" s="6"/>
      <c r="C5" s="6"/>
      <c r="D5" s="6"/>
      <c r="E5" s="86" t="str">
        <f>FormGerhadt!B28</f>
        <v>IQC PIL 251124</v>
      </c>
      <c r="F5" s="86"/>
      <c r="G5" s="87" t="s">
        <v>38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7" t="s">
        <v>7</v>
      </c>
      <c r="G6" s="92" t="s">
        <v>8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7">
        <f>FormGerhadt!C5</f>
        <v>1.512</v>
      </c>
      <c r="G7" s="99">
        <f>FormGerhadt!F5</f>
        <v>100.095</v>
      </c>
      <c r="H7" s="100"/>
    </row>
    <row r="8" spans="1:8" ht="21" customHeight="1" x14ac:dyDescent="0.2">
      <c r="A8" s="94" t="s">
        <v>3</v>
      </c>
      <c r="B8" s="95"/>
      <c r="C8" s="101" t="str">
        <f>E5</f>
        <v>IQC PIL 251124</v>
      </c>
      <c r="D8" s="102"/>
      <c r="E8" s="103"/>
      <c r="F8" s="17">
        <f>FormGerhadt!C6</f>
        <v>1.512</v>
      </c>
      <c r="G8" s="99">
        <f>FormGerhadt!F6</f>
        <v>100.18599999999999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7">
        <f>FormGerhadt!C7</f>
        <v>1.512</v>
      </c>
      <c r="G9" s="99">
        <f>FormGerhadt!F7</f>
        <v>100.169</v>
      </c>
      <c r="H9" s="100"/>
    </row>
    <row r="10" spans="1:8" ht="48.75" customHeight="1" x14ac:dyDescent="0.2">
      <c r="A10" s="104"/>
      <c r="B10" s="106" t="s">
        <v>74</v>
      </c>
      <c r="C10" s="107"/>
      <c r="D10" s="107"/>
      <c r="E10" s="108"/>
      <c r="F10" s="112" t="s">
        <v>75</v>
      </c>
      <c r="G10" s="113"/>
      <c r="H10" s="114"/>
    </row>
    <row r="11" spans="1:8" ht="20.25" customHeight="1" x14ac:dyDescent="0.2">
      <c r="A11" s="105"/>
      <c r="B11" s="109"/>
      <c r="C11" s="110"/>
      <c r="D11" s="110"/>
      <c r="E11" s="111"/>
      <c r="F11" s="5" t="s">
        <v>3</v>
      </c>
      <c r="G11" s="112" t="s">
        <v>17</v>
      </c>
      <c r="H11" s="114"/>
    </row>
    <row r="12" spans="1:8" ht="21.75" customHeight="1" x14ac:dyDescent="0.2">
      <c r="A12" s="57" t="s">
        <v>9</v>
      </c>
      <c r="B12" s="115">
        <v>7.5</v>
      </c>
      <c r="C12" s="116"/>
      <c r="D12" s="116"/>
      <c r="E12" s="117"/>
      <c r="F12" s="158">
        <f>B12/F8</f>
        <v>4.9603174603174605</v>
      </c>
      <c r="G12" s="159">
        <f>B12/F9</f>
        <v>4.9603174603174605</v>
      </c>
      <c r="H12" s="119"/>
    </row>
    <row r="13" spans="1:8" ht="21.95" customHeight="1" x14ac:dyDescent="0.2">
      <c r="A13" s="57" t="s">
        <v>10</v>
      </c>
      <c r="B13" s="120">
        <v>0.75</v>
      </c>
      <c r="C13" s="121"/>
      <c r="D13" s="121"/>
      <c r="E13" s="122"/>
      <c r="F13" s="158">
        <f>B13/F8</f>
        <v>0.49603174603174605</v>
      </c>
      <c r="G13" s="159">
        <f>B13/F9</f>
        <v>0.49603174603174605</v>
      </c>
      <c r="H13" s="119"/>
    </row>
    <row r="14" spans="1:8" ht="21.95" customHeight="1" x14ac:dyDescent="0.2">
      <c r="A14" s="57" t="s">
        <v>11</v>
      </c>
      <c r="B14" s="123">
        <v>15</v>
      </c>
      <c r="C14" s="124"/>
      <c r="D14" s="124"/>
      <c r="E14" s="125"/>
      <c r="F14" s="158">
        <f>B14/F8</f>
        <v>9.9206349206349209</v>
      </c>
      <c r="G14" s="159">
        <f>B14/F9</f>
        <v>9.9206349206349209</v>
      </c>
      <c r="H14" s="119"/>
    </row>
    <row r="15" spans="1:8" ht="21.95" customHeight="1" x14ac:dyDescent="0.2">
      <c r="A15" s="57" t="s">
        <v>12</v>
      </c>
      <c r="B15" s="120">
        <v>0.45</v>
      </c>
      <c r="C15" s="121"/>
      <c r="D15" s="121"/>
      <c r="E15" s="122"/>
      <c r="F15" s="158">
        <f>B15/F8</f>
        <v>0.29761904761904762</v>
      </c>
      <c r="G15" s="159">
        <f>B15/F9</f>
        <v>0.29761904761904762</v>
      </c>
      <c r="H15" s="119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6" t="s">
        <v>30</v>
      </c>
      <c r="B17" s="127"/>
      <c r="C17" s="127"/>
      <c r="D17" s="127"/>
      <c r="E17" s="128" t="s">
        <v>28</v>
      </c>
      <c r="F17" s="129"/>
      <c r="G17" s="26" t="s">
        <v>69</v>
      </c>
      <c r="H17" s="14" t="str">
        <f>FormGerhadt!J14</f>
        <v>1 / 2 / 3 / 4 /(NA)</v>
      </c>
    </row>
    <row r="18" spans="1:8" ht="18.75" customHeight="1" x14ac:dyDescent="0.25">
      <c r="A18" s="130" t="s">
        <v>31</v>
      </c>
      <c r="B18" s="131"/>
      <c r="C18" s="131"/>
      <c r="D18" s="131"/>
      <c r="E18" s="132" t="s">
        <v>28</v>
      </c>
      <c r="F18" s="132"/>
      <c r="G18" s="24"/>
      <c r="H18" s="15"/>
    </row>
    <row r="19" spans="1:8" ht="18.75" customHeight="1" x14ac:dyDescent="0.25">
      <c r="A19" s="130" t="s">
        <v>32</v>
      </c>
      <c r="B19" s="131"/>
      <c r="C19" s="131"/>
      <c r="D19" s="131"/>
      <c r="E19" s="132" t="s">
        <v>68</v>
      </c>
      <c r="F19" s="132"/>
      <c r="G19" s="24"/>
      <c r="H19" s="15"/>
    </row>
    <row r="20" spans="1:8" ht="18.75" customHeight="1" x14ac:dyDescent="0.25">
      <c r="A20" s="130" t="s">
        <v>33</v>
      </c>
      <c r="B20" s="131"/>
      <c r="C20" s="131"/>
      <c r="D20" s="131"/>
      <c r="E20" s="132" t="s">
        <v>28</v>
      </c>
      <c r="F20" s="132"/>
      <c r="G20" s="24"/>
      <c r="H20" s="15"/>
    </row>
    <row r="21" spans="1:8" ht="18.75" customHeight="1" x14ac:dyDescent="0.25">
      <c r="A21" s="130" t="s">
        <v>34</v>
      </c>
      <c r="B21" s="131"/>
      <c r="C21" s="131"/>
      <c r="D21" s="131"/>
      <c r="E21" s="132"/>
      <c r="F21" s="132"/>
      <c r="G21" s="24"/>
      <c r="H21" s="15"/>
    </row>
    <row r="22" spans="1:8" ht="18.75" customHeight="1" x14ac:dyDescent="0.25">
      <c r="A22" s="133" t="s">
        <v>35</v>
      </c>
      <c r="B22" s="134"/>
      <c r="C22" s="134"/>
      <c r="D22" s="134"/>
      <c r="E22" s="135" t="s">
        <v>29</v>
      </c>
      <c r="F22" s="13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7" t="s">
        <v>18</v>
      </c>
      <c r="B26" s="138"/>
      <c r="C26" s="138"/>
      <c r="D26" s="139" t="s">
        <v>14</v>
      </c>
      <c r="E26" s="139"/>
      <c r="F26" s="12" t="s">
        <v>26</v>
      </c>
      <c r="G26" s="139" t="s">
        <v>14</v>
      </c>
      <c r="H26" s="140"/>
    </row>
    <row r="27" spans="1:8" ht="60.75" customHeight="1" x14ac:dyDescent="0.2">
      <c r="A27" s="141" t="s">
        <v>19</v>
      </c>
      <c r="B27" s="142"/>
      <c r="C27" s="142"/>
      <c r="D27" s="143" t="s">
        <v>14</v>
      </c>
      <c r="E27" s="143"/>
      <c r="F27" s="13" t="s">
        <v>15</v>
      </c>
      <c r="G27" s="144" t="s">
        <v>36</v>
      </c>
      <c r="H27" s="145"/>
    </row>
    <row r="28" spans="1:8" ht="42.75" customHeight="1" x14ac:dyDescent="0.2">
      <c r="A28" s="146" t="s">
        <v>13</v>
      </c>
      <c r="B28" s="147"/>
      <c r="C28" s="147"/>
      <c r="D28" s="147"/>
      <c r="E28" s="148"/>
      <c r="F28" s="149" t="s">
        <v>6</v>
      </c>
      <c r="G28" s="150"/>
      <c r="H28" s="151"/>
    </row>
    <row r="29" spans="1:8" ht="18" customHeight="1" x14ac:dyDescent="0.2">
      <c r="A29" s="152" t="str">
        <f>FormGerhadt!B26</f>
        <v>ASYIKIN MAISARAH</v>
      </c>
      <c r="B29" s="153"/>
      <c r="C29" s="153"/>
      <c r="D29" s="154">
        <f>FormGerhadt!B27</f>
        <v>45621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2" t="s">
        <v>0</v>
      </c>
      <c r="B1" s="73"/>
      <c r="C1" s="73"/>
      <c r="D1" s="73"/>
      <c r="E1" s="73"/>
      <c r="F1" s="73"/>
      <c r="G1" s="73"/>
      <c r="H1" s="74"/>
    </row>
    <row r="2" spans="1:8" ht="18.95" customHeight="1" x14ac:dyDescent="0.2">
      <c r="A2" s="75" t="s">
        <v>40</v>
      </c>
      <c r="B2" s="76"/>
      <c r="C2" s="77"/>
      <c r="D2" s="78">
        <f>FormGerhadt!B15</f>
        <v>0</v>
      </c>
      <c r="E2" s="78"/>
      <c r="F2" s="78"/>
      <c r="G2" s="78"/>
      <c r="H2" s="79"/>
    </row>
    <row r="3" spans="1:8" ht="24" customHeight="1" x14ac:dyDescent="0.2">
      <c r="A3" s="80" t="s">
        <v>41</v>
      </c>
      <c r="B3" s="81"/>
      <c r="C3" s="82"/>
      <c r="D3" s="83" t="str">
        <f>FormGerhadt!G15</f>
        <v>Sila Pilih</v>
      </c>
      <c r="E3" s="84"/>
      <c r="F3" s="84"/>
      <c r="G3" s="84"/>
      <c r="H3" s="85"/>
    </row>
    <row r="4" spans="1:8" ht="19.899999999999999" customHeight="1" x14ac:dyDescent="0.2">
      <c r="A4" s="19" t="s">
        <v>39</v>
      </c>
      <c r="B4" s="18"/>
      <c r="C4" s="18"/>
      <c r="D4" s="20"/>
      <c r="E4" s="20" t="str">
        <f>FormGerhadt!B4</f>
        <v>RB GH A &amp; B 251124</v>
      </c>
      <c r="F4" s="70" t="s">
        <v>37</v>
      </c>
      <c r="G4" s="70"/>
      <c r="H4" s="71"/>
    </row>
    <row r="5" spans="1:8" ht="19.899999999999999" customHeight="1" x14ac:dyDescent="0.2">
      <c r="A5" s="33" t="s">
        <v>20</v>
      </c>
      <c r="B5" s="6"/>
      <c r="C5" s="6"/>
      <c r="D5" s="6"/>
      <c r="E5" s="86" t="str">
        <f>FormGerhadt!B28</f>
        <v>IQC PIL 251124</v>
      </c>
      <c r="F5" s="86"/>
      <c r="G5" s="87" t="s">
        <v>38</v>
      </c>
      <c r="H5" s="88"/>
    </row>
    <row r="6" spans="1:8" ht="25.5" customHeight="1" x14ac:dyDescent="0.2">
      <c r="A6" s="89" t="s">
        <v>1</v>
      </c>
      <c r="B6" s="90"/>
      <c r="C6" s="90"/>
      <c r="D6" s="90"/>
      <c r="E6" s="91"/>
      <c r="F6" s="27" t="s">
        <v>7</v>
      </c>
      <c r="G6" s="92" t="s">
        <v>8</v>
      </c>
      <c r="H6" s="93"/>
    </row>
    <row r="7" spans="1:8" ht="21" customHeight="1" x14ac:dyDescent="0.2">
      <c r="A7" s="94" t="s">
        <v>2</v>
      </c>
      <c r="B7" s="95"/>
      <c r="C7" s="96"/>
      <c r="D7" s="97"/>
      <c r="E7" s="98"/>
      <c r="F7" s="17">
        <f>FormGerhadt!C5</f>
        <v>1.512</v>
      </c>
      <c r="G7" s="99">
        <f>FormGerhadt!F5</f>
        <v>100.095</v>
      </c>
      <c r="H7" s="100"/>
    </row>
    <row r="8" spans="1:8" ht="21" customHeight="1" x14ac:dyDescent="0.2">
      <c r="A8" s="94" t="s">
        <v>3</v>
      </c>
      <c r="B8" s="95"/>
      <c r="C8" s="101" t="str">
        <f>E5</f>
        <v>IQC PIL 251124</v>
      </c>
      <c r="D8" s="102"/>
      <c r="E8" s="103"/>
      <c r="F8" s="17">
        <f>FormGerhadt!C6</f>
        <v>1.512</v>
      </c>
      <c r="G8" s="99">
        <f>FormGerhadt!F6</f>
        <v>100.18599999999999</v>
      </c>
      <c r="H8" s="100"/>
    </row>
    <row r="9" spans="1:8" ht="20.100000000000001" customHeight="1" x14ac:dyDescent="0.2">
      <c r="A9" s="94" t="s">
        <v>4</v>
      </c>
      <c r="B9" s="95"/>
      <c r="C9" s="96"/>
      <c r="D9" s="97"/>
      <c r="E9" s="98"/>
      <c r="F9" s="17">
        <f>FormGerhadt!C7</f>
        <v>1.512</v>
      </c>
      <c r="G9" s="99">
        <f>FormGerhadt!F7</f>
        <v>100.169</v>
      </c>
      <c r="H9" s="100"/>
    </row>
    <row r="10" spans="1:8" ht="48.75" customHeight="1" x14ac:dyDescent="0.2">
      <c r="A10" s="104"/>
      <c r="B10" s="106" t="s">
        <v>74</v>
      </c>
      <c r="C10" s="107"/>
      <c r="D10" s="107"/>
      <c r="E10" s="108"/>
      <c r="F10" s="112" t="s">
        <v>75</v>
      </c>
      <c r="G10" s="113"/>
      <c r="H10" s="114"/>
    </row>
    <row r="11" spans="1:8" ht="20.25" customHeight="1" x14ac:dyDescent="0.2">
      <c r="A11" s="105"/>
      <c r="B11" s="109"/>
      <c r="C11" s="110"/>
      <c r="D11" s="110"/>
      <c r="E11" s="111"/>
      <c r="F11" s="5" t="s">
        <v>3</v>
      </c>
      <c r="G11" s="112" t="s">
        <v>17</v>
      </c>
      <c r="H11" s="114"/>
    </row>
    <row r="12" spans="1:8" ht="21.75" customHeight="1" x14ac:dyDescent="0.2">
      <c r="A12" s="57" t="s">
        <v>9</v>
      </c>
      <c r="B12" s="115">
        <v>7.5</v>
      </c>
      <c r="C12" s="116"/>
      <c r="D12" s="116"/>
      <c r="E12" s="117"/>
      <c r="F12" s="158">
        <f>B12/F8</f>
        <v>4.9603174603174605</v>
      </c>
      <c r="G12" s="159">
        <f>B12/F9</f>
        <v>4.9603174603174605</v>
      </c>
      <c r="H12" s="119"/>
    </row>
    <row r="13" spans="1:8" ht="21.95" customHeight="1" x14ac:dyDescent="0.2">
      <c r="A13" s="57" t="s">
        <v>10</v>
      </c>
      <c r="B13" s="120">
        <v>0.75</v>
      </c>
      <c r="C13" s="121"/>
      <c r="D13" s="121"/>
      <c r="E13" s="122"/>
      <c r="F13" s="158">
        <f>B13/F8</f>
        <v>0.49603174603174605</v>
      </c>
      <c r="G13" s="159">
        <f>B13/F9</f>
        <v>0.49603174603174605</v>
      </c>
      <c r="H13" s="119"/>
    </row>
    <row r="14" spans="1:8" ht="21.95" customHeight="1" x14ac:dyDescent="0.2">
      <c r="A14" s="57" t="s">
        <v>11</v>
      </c>
      <c r="B14" s="123">
        <v>15</v>
      </c>
      <c r="C14" s="124"/>
      <c r="D14" s="124"/>
      <c r="E14" s="125"/>
      <c r="F14" s="158">
        <f>B14/F8</f>
        <v>9.9206349206349209</v>
      </c>
      <c r="G14" s="159">
        <f>B14/F9</f>
        <v>9.9206349206349209</v>
      </c>
      <c r="H14" s="119"/>
    </row>
    <row r="15" spans="1:8" ht="21.95" customHeight="1" x14ac:dyDescent="0.2">
      <c r="A15" s="57" t="s">
        <v>12</v>
      </c>
      <c r="B15" s="120">
        <v>0.45</v>
      </c>
      <c r="C15" s="121"/>
      <c r="D15" s="121"/>
      <c r="E15" s="122"/>
      <c r="F15" s="158">
        <f>B15/F8</f>
        <v>0.29761904761904762</v>
      </c>
      <c r="G15" s="159">
        <f>B15/F9</f>
        <v>0.29761904761904762</v>
      </c>
      <c r="H15" s="119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26" t="s">
        <v>30</v>
      </c>
      <c r="B17" s="127"/>
      <c r="C17" s="127"/>
      <c r="D17" s="127"/>
      <c r="E17" s="128" t="s">
        <v>28</v>
      </c>
      <c r="F17" s="129"/>
      <c r="G17" s="26" t="s">
        <v>69</v>
      </c>
      <c r="H17" s="14" t="str">
        <f>FormGerhadt!J15</f>
        <v>1 / 2 / 3 / 4 /(NA)</v>
      </c>
    </row>
    <row r="18" spans="1:8" ht="18.75" customHeight="1" x14ac:dyDescent="0.25">
      <c r="A18" s="130" t="s">
        <v>31</v>
      </c>
      <c r="B18" s="131"/>
      <c r="C18" s="131"/>
      <c r="D18" s="131"/>
      <c r="E18" s="132" t="s">
        <v>28</v>
      </c>
      <c r="F18" s="132"/>
      <c r="G18" s="24"/>
      <c r="H18" s="15"/>
    </row>
    <row r="19" spans="1:8" ht="18.75" customHeight="1" x14ac:dyDescent="0.25">
      <c r="A19" s="130" t="s">
        <v>32</v>
      </c>
      <c r="B19" s="131"/>
      <c r="C19" s="131"/>
      <c r="D19" s="131"/>
      <c r="E19" s="132" t="s">
        <v>68</v>
      </c>
      <c r="F19" s="132"/>
      <c r="G19" s="24"/>
      <c r="H19" s="15"/>
    </row>
    <row r="20" spans="1:8" ht="18.75" customHeight="1" x14ac:dyDescent="0.25">
      <c r="A20" s="130" t="s">
        <v>33</v>
      </c>
      <c r="B20" s="131"/>
      <c r="C20" s="131"/>
      <c r="D20" s="131"/>
      <c r="E20" s="132" t="s">
        <v>28</v>
      </c>
      <c r="F20" s="132"/>
      <c r="G20" s="24"/>
      <c r="H20" s="15"/>
    </row>
    <row r="21" spans="1:8" ht="18.75" customHeight="1" x14ac:dyDescent="0.25">
      <c r="A21" s="130" t="s">
        <v>34</v>
      </c>
      <c r="B21" s="131"/>
      <c r="C21" s="131"/>
      <c r="D21" s="131"/>
      <c r="E21" s="132"/>
      <c r="F21" s="132"/>
      <c r="G21" s="24"/>
      <c r="H21" s="15"/>
    </row>
    <row r="22" spans="1:8" ht="18.75" customHeight="1" x14ac:dyDescent="0.25">
      <c r="A22" s="133" t="s">
        <v>35</v>
      </c>
      <c r="B22" s="134"/>
      <c r="C22" s="134"/>
      <c r="D22" s="134"/>
      <c r="E22" s="135" t="s">
        <v>29</v>
      </c>
      <c r="F22" s="136"/>
      <c r="G22" s="25"/>
      <c r="H22" s="16"/>
    </row>
    <row r="23" spans="1:8" ht="15" customHeight="1" x14ac:dyDescent="0.2">
      <c r="A23" s="4" t="s">
        <v>16</v>
      </c>
    </row>
    <row r="24" spans="1:8" s="6" customFormat="1" ht="21.6" customHeight="1" x14ac:dyDescent="0.2">
      <c r="A24" s="36" t="s">
        <v>21</v>
      </c>
      <c r="B24" s="7"/>
      <c r="C24" s="7"/>
      <c r="D24" s="7" t="s">
        <v>22</v>
      </c>
      <c r="E24" s="7"/>
      <c r="F24" s="37" t="s">
        <v>23</v>
      </c>
      <c r="G24" s="7"/>
      <c r="H24" s="38" t="s">
        <v>24</v>
      </c>
    </row>
    <row r="25" spans="1:8" s="6" customFormat="1" ht="21.6" customHeight="1" x14ac:dyDescent="0.2">
      <c r="A25" s="8"/>
      <c r="B25" s="9"/>
      <c r="C25" s="9"/>
      <c r="D25" s="40" t="s">
        <v>25</v>
      </c>
      <c r="E25" s="9"/>
      <c r="F25" s="11" t="s">
        <v>27</v>
      </c>
      <c r="G25" s="11"/>
      <c r="H25" s="10"/>
    </row>
    <row r="26" spans="1:8" ht="60.75" customHeight="1" x14ac:dyDescent="0.2">
      <c r="A26" s="137" t="s">
        <v>18</v>
      </c>
      <c r="B26" s="138"/>
      <c r="C26" s="138"/>
      <c r="D26" s="139" t="s">
        <v>14</v>
      </c>
      <c r="E26" s="139"/>
      <c r="F26" s="12" t="s">
        <v>26</v>
      </c>
      <c r="G26" s="139" t="s">
        <v>14</v>
      </c>
      <c r="H26" s="140"/>
    </row>
    <row r="27" spans="1:8" ht="60.75" customHeight="1" x14ac:dyDescent="0.2">
      <c r="A27" s="141" t="s">
        <v>19</v>
      </c>
      <c r="B27" s="142"/>
      <c r="C27" s="142"/>
      <c r="D27" s="143" t="s">
        <v>14</v>
      </c>
      <c r="E27" s="143"/>
      <c r="F27" s="13" t="s">
        <v>15</v>
      </c>
      <c r="G27" s="144" t="s">
        <v>36</v>
      </c>
      <c r="H27" s="145"/>
    </row>
    <row r="28" spans="1:8" ht="42.75" customHeight="1" x14ac:dyDescent="0.2">
      <c r="A28" s="146" t="s">
        <v>13</v>
      </c>
      <c r="B28" s="147"/>
      <c r="C28" s="147"/>
      <c r="D28" s="147"/>
      <c r="E28" s="148"/>
      <c r="F28" s="149" t="s">
        <v>6</v>
      </c>
      <c r="G28" s="150"/>
      <c r="H28" s="151"/>
    </row>
    <row r="29" spans="1:8" ht="18" customHeight="1" x14ac:dyDescent="0.2">
      <c r="A29" s="152" t="str">
        <f>FormGerhadt!B26</f>
        <v>ASYIKIN MAISARAH</v>
      </c>
      <c r="B29" s="153"/>
      <c r="C29" s="153"/>
      <c r="D29" s="154">
        <f>FormGerhadt!B27</f>
        <v>45621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FormGerhadt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  <vt:lpstr>SAMPEL 16</vt:lpstr>
      <vt:lpstr>SAMPEL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2024-11-22T09:56:45Z</cp:lastPrinted>
  <dcterms:created xsi:type="dcterms:W3CDTF">2024-04-02T02:54:16Z</dcterms:created>
  <dcterms:modified xsi:type="dcterms:W3CDTF">2024-11-28T02:30:11Z</dcterms:modified>
</cp:coreProperties>
</file>