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bkp19_ic_ac_uk/Documents/Ladame Lab/Mul3Plex Data/Cytoflex data/06.16.2025_20samples_optimized protocol/"/>
    </mc:Choice>
  </mc:AlternateContent>
  <xr:revisionPtr revIDLastSave="163" documentId="8_{CB995EF1-DFE8-4CF3-8A4C-D75034334B07}" xr6:coauthVersionLast="47" xr6:coauthVersionMax="47" xr10:uidLastSave="{2C09CCD5-A2CA-4DB2-BCE0-6D86777DE837}"/>
  <bookViews>
    <workbookView xWindow="-120" yWindow="-120" windowWidth="29040" windowHeight="15720" xr2:uid="{2F22DCD7-2C31-4D6A-A519-76D22A1D4881}"/>
  </bookViews>
  <sheets>
    <sheet name="dot plot data" sheetId="1" r:id="rId1"/>
    <sheet name="fluorescenc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U46" i="1" s="1"/>
  <c r="V46" i="1"/>
  <c r="W46" i="1"/>
  <c r="V10" i="1"/>
  <c r="W10" i="1"/>
  <c r="U10" i="1" l="1"/>
  <c r="AV8" i="1"/>
  <c r="AV9" i="1" l="1"/>
  <c r="AV10" i="1"/>
  <c r="AV11" i="1"/>
  <c r="AV12" i="1"/>
  <c r="AV13" i="1"/>
  <c r="AV14" i="1"/>
  <c r="AV27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Q9" i="1"/>
  <c r="AQ10" i="1"/>
  <c r="AQ11" i="1"/>
  <c r="AQ12" i="1"/>
  <c r="AQ13" i="1"/>
  <c r="AQ14" i="1"/>
  <c r="AQ27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8" i="1"/>
  <c r="U29" i="1"/>
  <c r="Y29" i="1" s="1"/>
  <c r="V29" i="1"/>
  <c r="W29" i="1"/>
  <c r="AC29" i="1" s="1"/>
  <c r="AB29" i="1"/>
  <c r="AR25" i="1" s="1"/>
  <c r="U30" i="1"/>
  <c r="V30" i="1"/>
  <c r="W30" i="1"/>
  <c r="S77" i="2"/>
  <c r="R77" i="2"/>
  <c r="Q77" i="2"/>
  <c r="P77" i="2"/>
  <c r="O77" i="2"/>
  <c r="N77" i="2"/>
  <c r="M77" i="2"/>
  <c r="L77" i="2"/>
  <c r="K77" i="2"/>
  <c r="S76" i="2"/>
  <c r="R76" i="2"/>
  <c r="Q76" i="2"/>
  <c r="P76" i="2"/>
  <c r="O76" i="2"/>
  <c r="N76" i="2"/>
  <c r="M76" i="2"/>
  <c r="L76" i="2"/>
  <c r="K76" i="2"/>
  <c r="S75" i="2"/>
  <c r="R75" i="2"/>
  <c r="Q75" i="2"/>
  <c r="P75" i="2"/>
  <c r="O75" i="2"/>
  <c r="N75" i="2"/>
  <c r="M75" i="2"/>
  <c r="L75" i="2"/>
  <c r="K75" i="2"/>
  <c r="S74" i="2"/>
  <c r="R74" i="2"/>
  <c r="Q74" i="2"/>
  <c r="P74" i="2"/>
  <c r="O74" i="2"/>
  <c r="N74" i="2"/>
  <c r="M74" i="2"/>
  <c r="L74" i="2"/>
  <c r="K74" i="2"/>
  <c r="S73" i="2"/>
  <c r="R73" i="2"/>
  <c r="Q73" i="2"/>
  <c r="P73" i="2"/>
  <c r="O73" i="2"/>
  <c r="N73" i="2"/>
  <c r="M73" i="2"/>
  <c r="L73" i="2"/>
  <c r="K73" i="2"/>
  <c r="S72" i="2"/>
  <c r="R72" i="2"/>
  <c r="Q72" i="2"/>
  <c r="P72" i="2"/>
  <c r="O72" i="2"/>
  <c r="N72" i="2"/>
  <c r="M72" i="2"/>
  <c r="L72" i="2"/>
  <c r="K72" i="2"/>
  <c r="S71" i="2"/>
  <c r="R71" i="2"/>
  <c r="Q71" i="2"/>
  <c r="P71" i="2"/>
  <c r="O71" i="2"/>
  <c r="N71" i="2"/>
  <c r="M71" i="2"/>
  <c r="L71" i="2"/>
  <c r="K71" i="2"/>
  <c r="S70" i="2"/>
  <c r="R70" i="2"/>
  <c r="Q70" i="2"/>
  <c r="P70" i="2"/>
  <c r="O70" i="2"/>
  <c r="N70" i="2"/>
  <c r="M70" i="2"/>
  <c r="L70" i="2"/>
  <c r="K70" i="2"/>
  <c r="S69" i="2"/>
  <c r="R69" i="2"/>
  <c r="Q69" i="2"/>
  <c r="P69" i="2"/>
  <c r="O69" i="2"/>
  <c r="N69" i="2"/>
  <c r="M69" i="2"/>
  <c r="L69" i="2"/>
  <c r="K69" i="2"/>
  <c r="S68" i="2"/>
  <c r="R68" i="2"/>
  <c r="Q68" i="2"/>
  <c r="P68" i="2"/>
  <c r="O68" i="2"/>
  <c r="N68" i="2"/>
  <c r="M68" i="2"/>
  <c r="L68" i="2"/>
  <c r="K68" i="2"/>
  <c r="S67" i="2"/>
  <c r="R67" i="2"/>
  <c r="Q67" i="2"/>
  <c r="P67" i="2"/>
  <c r="O67" i="2"/>
  <c r="N67" i="2"/>
  <c r="M67" i="2"/>
  <c r="L67" i="2"/>
  <c r="K67" i="2"/>
  <c r="S66" i="2"/>
  <c r="R66" i="2"/>
  <c r="Q66" i="2"/>
  <c r="P66" i="2"/>
  <c r="O66" i="2"/>
  <c r="N66" i="2"/>
  <c r="M66" i="2"/>
  <c r="L66" i="2"/>
  <c r="K66" i="2"/>
  <c r="S65" i="2"/>
  <c r="R65" i="2"/>
  <c r="Q65" i="2"/>
  <c r="P65" i="2"/>
  <c r="O65" i="2"/>
  <c r="N65" i="2"/>
  <c r="M65" i="2"/>
  <c r="L65" i="2"/>
  <c r="K65" i="2"/>
  <c r="S64" i="2"/>
  <c r="R64" i="2"/>
  <c r="Q64" i="2"/>
  <c r="P64" i="2"/>
  <c r="O64" i="2"/>
  <c r="N64" i="2"/>
  <c r="M64" i="2"/>
  <c r="L64" i="2"/>
  <c r="K64" i="2"/>
  <c r="S63" i="2"/>
  <c r="R63" i="2"/>
  <c r="Q63" i="2"/>
  <c r="P63" i="2"/>
  <c r="O63" i="2"/>
  <c r="N63" i="2"/>
  <c r="M63" i="2"/>
  <c r="L63" i="2"/>
  <c r="K63" i="2"/>
  <c r="S62" i="2"/>
  <c r="R62" i="2"/>
  <c r="Q62" i="2"/>
  <c r="P62" i="2"/>
  <c r="O62" i="2"/>
  <c r="N62" i="2"/>
  <c r="M62" i="2"/>
  <c r="L62" i="2"/>
  <c r="K62" i="2"/>
  <c r="S61" i="2"/>
  <c r="R61" i="2"/>
  <c r="Q61" i="2"/>
  <c r="P61" i="2"/>
  <c r="O61" i="2"/>
  <c r="N61" i="2"/>
  <c r="M61" i="2"/>
  <c r="L61" i="2"/>
  <c r="K61" i="2"/>
  <c r="S60" i="2"/>
  <c r="R60" i="2"/>
  <c r="Q60" i="2"/>
  <c r="P60" i="2"/>
  <c r="O60" i="2"/>
  <c r="N60" i="2"/>
  <c r="M60" i="2"/>
  <c r="L60" i="2"/>
  <c r="K60" i="2"/>
  <c r="S59" i="2"/>
  <c r="R59" i="2"/>
  <c r="Q59" i="2"/>
  <c r="P59" i="2"/>
  <c r="O59" i="2"/>
  <c r="N59" i="2"/>
  <c r="M59" i="2"/>
  <c r="L59" i="2"/>
  <c r="K59" i="2"/>
  <c r="S58" i="2"/>
  <c r="R58" i="2"/>
  <c r="Q58" i="2"/>
  <c r="P58" i="2"/>
  <c r="O58" i="2"/>
  <c r="N58" i="2"/>
  <c r="M58" i="2"/>
  <c r="L58" i="2"/>
  <c r="K58" i="2"/>
  <c r="S57" i="2"/>
  <c r="R57" i="2"/>
  <c r="Q57" i="2"/>
  <c r="P57" i="2"/>
  <c r="O57" i="2"/>
  <c r="N57" i="2"/>
  <c r="M57" i="2"/>
  <c r="L57" i="2"/>
  <c r="K57" i="2"/>
  <c r="S56" i="2"/>
  <c r="R56" i="2"/>
  <c r="Q56" i="2"/>
  <c r="P56" i="2"/>
  <c r="O56" i="2"/>
  <c r="N56" i="2"/>
  <c r="M56" i="2"/>
  <c r="L56" i="2"/>
  <c r="K56" i="2"/>
  <c r="S55" i="2"/>
  <c r="R55" i="2"/>
  <c r="Q55" i="2"/>
  <c r="P55" i="2"/>
  <c r="O55" i="2"/>
  <c r="N55" i="2"/>
  <c r="M55" i="2"/>
  <c r="L55" i="2"/>
  <c r="K55" i="2"/>
  <c r="S54" i="2"/>
  <c r="R54" i="2"/>
  <c r="Q54" i="2"/>
  <c r="P54" i="2"/>
  <c r="O54" i="2"/>
  <c r="N54" i="2"/>
  <c r="M54" i="2"/>
  <c r="L54" i="2"/>
  <c r="K54" i="2"/>
  <c r="S53" i="2"/>
  <c r="R53" i="2"/>
  <c r="Q53" i="2"/>
  <c r="P53" i="2"/>
  <c r="O53" i="2"/>
  <c r="N53" i="2"/>
  <c r="M53" i="2"/>
  <c r="L53" i="2"/>
  <c r="K53" i="2"/>
  <c r="S52" i="2"/>
  <c r="R52" i="2"/>
  <c r="Q52" i="2"/>
  <c r="P52" i="2"/>
  <c r="O52" i="2"/>
  <c r="N52" i="2"/>
  <c r="M52" i="2"/>
  <c r="L52" i="2"/>
  <c r="K52" i="2"/>
  <c r="S51" i="2"/>
  <c r="R51" i="2"/>
  <c r="Q51" i="2"/>
  <c r="P51" i="2"/>
  <c r="O51" i="2"/>
  <c r="N51" i="2"/>
  <c r="M51" i="2"/>
  <c r="L51" i="2"/>
  <c r="K51" i="2"/>
  <c r="S50" i="2"/>
  <c r="R50" i="2"/>
  <c r="Q50" i="2"/>
  <c r="P50" i="2"/>
  <c r="O50" i="2"/>
  <c r="N50" i="2"/>
  <c r="M50" i="2"/>
  <c r="L50" i="2"/>
  <c r="K50" i="2"/>
  <c r="S49" i="2"/>
  <c r="R49" i="2"/>
  <c r="Q49" i="2"/>
  <c r="P49" i="2"/>
  <c r="O49" i="2"/>
  <c r="N49" i="2"/>
  <c r="M49" i="2"/>
  <c r="L49" i="2"/>
  <c r="K49" i="2"/>
  <c r="S48" i="2"/>
  <c r="R48" i="2"/>
  <c r="Q48" i="2"/>
  <c r="P48" i="2"/>
  <c r="O48" i="2"/>
  <c r="N48" i="2"/>
  <c r="M48" i="2"/>
  <c r="L48" i="2"/>
  <c r="K48" i="2"/>
  <c r="S47" i="2"/>
  <c r="R47" i="2"/>
  <c r="Q47" i="2"/>
  <c r="P47" i="2"/>
  <c r="O47" i="2"/>
  <c r="N47" i="2"/>
  <c r="M47" i="2"/>
  <c r="L47" i="2"/>
  <c r="K47" i="2"/>
  <c r="S46" i="2"/>
  <c r="R46" i="2"/>
  <c r="Q46" i="2"/>
  <c r="P46" i="2"/>
  <c r="O46" i="2"/>
  <c r="N46" i="2"/>
  <c r="M46" i="2"/>
  <c r="L46" i="2"/>
  <c r="K46" i="2"/>
  <c r="S45" i="2"/>
  <c r="R45" i="2"/>
  <c r="Q45" i="2"/>
  <c r="P45" i="2"/>
  <c r="O45" i="2"/>
  <c r="N45" i="2"/>
  <c r="M45" i="2"/>
  <c r="L45" i="2"/>
  <c r="K45" i="2"/>
  <c r="S44" i="2"/>
  <c r="R44" i="2"/>
  <c r="Q44" i="2"/>
  <c r="P44" i="2"/>
  <c r="O44" i="2"/>
  <c r="N44" i="2"/>
  <c r="M44" i="2"/>
  <c r="L44" i="2"/>
  <c r="K44" i="2"/>
  <c r="S43" i="2"/>
  <c r="R43" i="2"/>
  <c r="Q43" i="2"/>
  <c r="P43" i="2"/>
  <c r="O43" i="2"/>
  <c r="N43" i="2"/>
  <c r="M43" i="2"/>
  <c r="L43" i="2"/>
  <c r="K43" i="2"/>
  <c r="M29" i="1"/>
  <c r="M28" i="1"/>
  <c r="W28" i="1"/>
  <c r="V28" i="1"/>
  <c r="AB28" i="1" s="1"/>
  <c r="AR24" i="1" s="1"/>
  <c r="U28" i="1"/>
  <c r="M27" i="1"/>
  <c r="W27" i="1"/>
  <c r="V27" i="1"/>
  <c r="U27" i="1"/>
  <c r="Y27" i="1" s="1"/>
  <c r="M26" i="1"/>
  <c r="W26" i="1"/>
  <c r="V26" i="1"/>
  <c r="U26" i="1"/>
  <c r="Y26" i="1" s="1"/>
  <c r="M25" i="1"/>
  <c r="W25" i="1"/>
  <c r="V25" i="1"/>
  <c r="U25" i="1"/>
  <c r="M24" i="1"/>
  <c r="W24" i="1"/>
  <c r="V24" i="1"/>
  <c r="U24" i="1"/>
  <c r="M23" i="1"/>
  <c r="W23" i="1"/>
  <c r="V23" i="1"/>
  <c r="U23" i="1"/>
  <c r="M22" i="1"/>
  <c r="W22" i="1"/>
  <c r="V22" i="1"/>
  <c r="U22" i="1"/>
  <c r="M21" i="1"/>
  <c r="W21" i="1"/>
  <c r="V21" i="1"/>
  <c r="U21" i="1"/>
  <c r="Y21" i="1" s="1"/>
  <c r="M20" i="1"/>
  <c r="W20" i="1"/>
  <c r="V20" i="1"/>
  <c r="U20" i="1"/>
  <c r="M19" i="1"/>
  <c r="W19" i="1"/>
  <c r="V19" i="1"/>
  <c r="U19" i="1"/>
  <c r="M18" i="1"/>
  <c r="W18" i="1"/>
  <c r="V18" i="1"/>
  <c r="Z18" i="1" s="1"/>
  <c r="U18" i="1"/>
  <c r="M17" i="1"/>
  <c r="W17" i="1"/>
  <c r="V17" i="1"/>
  <c r="U17" i="1"/>
  <c r="Y17" i="1" s="1"/>
  <c r="M16" i="1"/>
  <c r="W16" i="1"/>
  <c r="V16" i="1"/>
  <c r="U16" i="1"/>
  <c r="M15" i="1"/>
  <c r="W15" i="1"/>
  <c r="V15" i="1"/>
  <c r="U15" i="1"/>
  <c r="M14" i="1"/>
  <c r="W14" i="1"/>
  <c r="V14" i="1"/>
  <c r="U14" i="1"/>
  <c r="M13" i="1"/>
  <c r="W13" i="1"/>
  <c r="V13" i="1"/>
  <c r="U13" i="1"/>
  <c r="M12" i="1"/>
  <c r="W12" i="1"/>
  <c r="V12" i="1"/>
  <c r="U12" i="1"/>
  <c r="M11" i="1"/>
  <c r="W11" i="1"/>
  <c r="V11" i="1"/>
  <c r="U11" i="1"/>
  <c r="M10" i="1"/>
  <c r="W9" i="1"/>
  <c r="V9" i="1"/>
  <c r="U9" i="1"/>
  <c r="M9" i="1"/>
  <c r="W8" i="1"/>
  <c r="V8" i="1"/>
  <c r="U8" i="1"/>
  <c r="M8" i="1"/>
  <c r="W7" i="1"/>
  <c r="V7" i="1"/>
  <c r="M7" i="1"/>
  <c r="AB26" i="1" l="1"/>
  <c r="AR22" i="1" s="1"/>
  <c r="AJ27" i="1"/>
  <c r="AB18" i="1"/>
  <c r="AR27" i="1" s="1"/>
  <c r="AC9" i="1"/>
  <c r="AW10" i="1" s="1"/>
  <c r="AA9" i="1"/>
  <c r="AC20" i="1"/>
  <c r="AW19" i="1" s="1"/>
  <c r="AC30" i="1"/>
  <c r="AB30" i="1"/>
  <c r="AR26" i="1" s="1"/>
  <c r="AA30" i="1"/>
  <c r="AN26" i="1" s="1"/>
  <c r="AA22" i="1"/>
  <c r="AN18" i="1" s="1"/>
  <c r="Z30" i="1"/>
  <c r="AJ26" i="1" s="1"/>
  <c r="Y30" i="1"/>
  <c r="AB19" i="1"/>
  <c r="AR15" i="1" s="1"/>
  <c r="Z24" i="1"/>
  <c r="AJ20" i="1" s="1"/>
  <c r="Z27" i="1"/>
  <c r="AJ23" i="1" s="1"/>
  <c r="Y23" i="1"/>
  <c r="AA29" i="1"/>
  <c r="AN25" i="1" s="1"/>
  <c r="AC11" i="1"/>
  <c r="AW11" i="1" s="1"/>
  <c r="Y20" i="1"/>
  <c r="Z29" i="1"/>
  <c r="AJ25" i="1" s="1"/>
  <c r="Y11" i="1"/>
  <c r="Z20" i="1"/>
  <c r="AJ16" i="1" s="1"/>
  <c r="Z11" i="1"/>
  <c r="AA20" i="1"/>
  <c r="AN16" i="1" s="1"/>
  <c r="AB20" i="1"/>
  <c r="AR16" i="1" s="1"/>
  <c r="Z12" i="1"/>
  <c r="AJ9" i="1" s="1"/>
  <c r="AC12" i="1"/>
  <c r="AW12" i="1" s="1"/>
  <c r="Z13" i="1"/>
  <c r="AJ10" i="1" s="1"/>
  <c r="AA13" i="1"/>
  <c r="AN10" i="1" s="1"/>
  <c r="Y13" i="1"/>
  <c r="AC18" i="1"/>
  <c r="AW17" i="1" s="1"/>
  <c r="Z14" i="1"/>
  <c r="AJ11" i="1" s="1"/>
  <c r="Z19" i="1"/>
  <c r="AJ15" i="1" s="1"/>
  <c r="Z22" i="1"/>
  <c r="AJ18" i="1" s="1"/>
  <c r="AC14" i="1"/>
  <c r="AW14" i="1" s="1"/>
  <c r="AB22" i="1"/>
  <c r="AR18" i="1" s="1"/>
  <c r="AC26" i="1"/>
  <c r="AW25" i="1" s="1"/>
  <c r="AC7" i="1"/>
  <c r="AW8" i="1" s="1"/>
  <c r="AC28" i="1"/>
  <c r="AB24" i="1"/>
  <c r="AR20" i="1" s="1"/>
  <c r="AB8" i="1"/>
  <c r="Z17" i="1"/>
  <c r="AJ14" i="1" s="1"/>
  <c r="AC24" i="1"/>
  <c r="AW23" i="1" s="1"/>
  <c r="Y8" i="1"/>
  <c r="Z8" i="1"/>
  <c r="AB13" i="1"/>
  <c r="AR10" i="1" s="1"/>
  <c r="AC13" i="1"/>
  <c r="AW13" i="1" s="1"/>
  <c r="AC25" i="1"/>
  <c r="AW24" i="1" s="1"/>
  <c r="AC22" i="1"/>
  <c r="AW21" i="1" s="1"/>
  <c r="AA23" i="1"/>
  <c r="AN19" i="1" s="1"/>
  <c r="AA17" i="1"/>
  <c r="AN14" i="1" s="1"/>
  <c r="Y25" i="1"/>
  <c r="AB12" i="1"/>
  <c r="AR9" i="1" s="1"/>
  <c r="Z15" i="1"/>
  <c r="AJ12" i="1" s="1"/>
  <c r="AB17" i="1"/>
  <c r="AR14" i="1" s="1"/>
  <c r="Y19" i="1"/>
  <c r="AC23" i="1"/>
  <c r="AW22" i="1" s="1"/>
  <c r="Z25" i="1"/>
  <c r="AJ21" i="1" s="1"/>
  <c r="AB27" i="1"/>
  <c r="AR23" i="1" s="1"/>
  <c r="Y12" i="1"/>
  <c r="AC8" i="1"/>
  <c r="AW9" i="1" s="1"/>
  <c r="AA12" i="1"/>
  <c r="AN9" i="1" s="1"/>
  <c r="Y15" i="1"/>
  <c r="AB23" i="1"/>
  <c r="AR19" i="1" s="1"/>
  <c r="AA27" i="1"/>
  <c r="AN23" i="1" s="1"/>
  <c r="AA15" i="1"/>
  <c r="AN12" i="1" s="1"/>
  <c r="AC17" i="1"/>
  <c r="AW16" i="1" s="1"/>
  <c r="AA25" i="1"/>
  <c r="AN21" i="1" s="1"/>
  <c r="AC27" i="1"/>
  <c r="AW26" i="1" s="1"/>
  <c r="AB15" i="1"/>
  <c r="AR12" i="1" s="1"/>
  <c r="AA19" i="1"/>
  <c r="AN15" i="1" s="1"/>
  <c r="Y22" i="1"/>
  <c r="AB25" i="1"/>
  <c r="AR21" i="1" s="1"/>
  <c r="AC19" i="1"/>
  <c r="AW18" i="1" s="1"/>
  <c r="Z23" i="1"/>
  <c r="AJ19" i="1" s="1"/>
  <c r="AC15" i="1"/>
  <c r="AW27" i="1" s="1"/>
  <c r="AA11" i="1"/>
  <c r="Z7" i="1"/>
  <c r="Y7" i="1"/>
  <c r="AA7" i="1"/>
  <c r="AB14" i="1"/>
  <c r="AR11" i="1" s="1"/>
  <c r="Y16" i="1"/>
  <c r="AA18" i="1"/>
  <c r="AN27" i="1" s="1"/>
  <c r="AA28" i="1"/>
  <c r="AN24" i="1" s="1"/>
  <c r="AA14" i="1"/>
  <c r="AN11" i="1" s="1"/>
  <c r="Z28" i="1"/>
  <c r="AJ24" i="1" s="1"/>
  <c r="AB7" i="1"/>
  <c r="Y9" i="1"/>
  <c r="Z16" i="1"/>
  <c r="AJ13" i="1" s="1"/>
  <c r="Z21" i="1"/>
  <c r="AJ17" i="1" s="1"/>
  <c r="Z26" i="1"/>
  <c r="AJ22" i="1" s="1"/>
  <c r="AB11" i="1"/>
  <c r="Y28" i="1"/>
  <c r="Z9" i="1"/>
  <c r="AA16" i="1"/>
  <c r="AN13" i="1" s="1"/>
  <c r="AA21" i="1"/>
  <c r="AN17" i="1" s="1"/>
  <c r="Y24" i="1"/>
  <c r="AA26" i="1"/>
  <c r="AN22" i="1" s="1"/>
  <c r="Y14" i="1"/>
  <c r="AB16" i="1"/>
  <c r="AR13" i="1" s="1"/>
  <c r="AB21" i="1"/>
  <c r="AR17" i="1" s="1"/>
  <c r="AB9" i="1"/>
  <c r="AC16" i="1"/>
  <c r="AW15" i="1" s="1"/>
  <c r="AC21" i="1"/>
  <c r="AW20" i="1" s="1"/>
  <c r="AA24" i="1"/>
  <c r="AN20" i="1" s="1"/>
  <c r="Y18" i="1"/>
  <c r="AA8" i="1"/>
  <c r="AN8" i="1" l="1"/>
  <c r="AE30" i="1"/>
  <c r="AR8" i="1"/>
  <c r="AF30" i="1"/>
  <c r="AJ8" i="1"/>
  <c r="AD30" i="1"/>
</calcChain>
</file>

<file path=xl/sharedStrings.xml><?xml version="1.0" encoding="utf-8"?>
<sst xmlns="http://schemas.openxmlformats.org/spreadsheetml/2006/main" count="465" uniqueCount="111">
  <si>
    <t>Normalised</t>
  </si>
  <si>
    <t>Ratio to miR-26a</t>
  </si>
  <si>
    <t>3 MMB</t>
  </si>
  <si>
    <t>6 MMB</t>
  </si>
  <si>
    <t>8 MMB</t>
  </si>
  <si>
    <t>DG beads</t>
  </si>
  <si>
    <t>miR-26a</t>
  </si>
  <si>
    <t>miR-150</t>
  </si>
  <si>
    <t>miR-374a</t>
  </si>
  <si>
    <t xml:space="preserve">Total Events </t>
  </si>
  <si>
    <t xml:space="preserve">Gated Events </t>
  </si>
  <si>
    <t>150/374a</t>
  </si>
  <si>
    <t>374a/150</t>
  </si>
  <si>
    <t>Rel exp of miR-150 to 26a</t>
  </si>
  <si>
    <t>0 M NaCl</t>
  </si>
  <si>
    <t>Beads</t>
  </si>
  <si>
    <t>PCR (miR150)</t>
  </si>
  <si>
    <t>0.25M NaCl</t>
  </si>
  <si>
    <t>0.5M NaCl</t>
  </si>
  <si>
    <t>0.75M NaCl</t>
  </si>
  <si>
    <t>E1</t>
  </si>
  <si>
    <t>F1</t>
  </si>
  <si>
    <t>G1</t>
  </si>
  <si>
    <t>E2</t>
  </si>
  <si>
    <t>F2</t>
  </si>
  <si>
    <t>G2</t>
  </si>
  <si>
    <t>Rel exp of miR-374a to 26a</t>
  </si>
  <si>
    <t>PCR (miR374a)</t>
  </si>
  <si>
    <t>1.0M NaCl</t>
  </si>
  <si>
    <t xml:space="preserve">Beads </t>
  </si>
  <si>
    <t>AVG fluor</t>
  </si>
  <si>
    <t>STDEV</t>
  </si>
  <si>
    <t>SEM</t>
  </si>
  <si>
    <t xml:space="preserve">AVG </t>
  </si>
  <si>
    <t>Beads_0M</t>
  </si>
  <si>
    <t>E1_0M</t>
  </si>
  <si>
    <t>E2_0M</t>
  </si>
  <si>
    <t>F1_0M</t>
  </si>
  <si>
    <t>F2_0M</t>
  </si>
  <si>
    <t>G1_0M</t>
  </si>
  <si>
    <t>G2_0M</t>
  </si>
  <si>
    <t>Beads_0.25M</t>
  </si>
  <si>
    <t>E1_0.25M</t>
  </si>
  <si>
    <t>E2_0.25M</t>
  </si>
  <si>
    <t>F1_0.25M</t>
  </si>
  <si>
    <t>F2_0.25M</t>
  </si>
  <si>
    <t>G1_0.25M</t>
  </si>
  <si>
    <t>G2_0.25M</t>
  </si>
  <si>
    <t>Beads_0.5M</t>
  </si>
  <si>
    <t>E1_0.5M</t>
  </si>
  <si>
    <t>E2_0.5M</t>
  </si>
  <si>
    <t>F1_0.5M</t>
  </si>
  <si>
    <t>F2_0.5M</t>
  </si>
  <si>
    <t>G1_0.5M</t>
  </si>
  <si>
    <t>G2_0.5M</t>
  </si>
  <si>
    <t>Beads_0.75M</t>
  </si>
  <si>
    <t>E1_0.75M</t>
  </si>
  <si>
    <t>E2_0.75M</t>
  </si>
  <si>
    <t>F1_0.75M</t>
  </si>
  <si>
    <t>F2_0.75M</t>
  </si>
  <si>
    <t>G1_0.75M</t>
  </si>
  <si>
    <t>G2_0.75M</t>
  </si>
  <si>
    <t>Beads_1M</t>
  </si>
  <si>
    <t>E1_1M</t>
  </si>
  <si>
    <t>E2_1M</t>
  </si>
  <si>
    <t>F1_1M</t>
  </si>
  <si>
    <t>F2_1M</t>
  </si>
  <si>
    <t>G1_1M</t>
  </si>
  <si>
    <t>G2_1M</t>
  </si>
  <si>
    <t>Beads_1</t>
  </si>
  <si>
    <t>Beads_2</t>
  </si>
  <si>
    <t>Beads_3</t>
  </si>
  <si>
    <t>A1</t>
  </si>
  <si>
    <t>B2</t>
  </si>
  <si>
    <t>B1</t>
  </si>
  <si>
    <t>C1</t>
  </si>
  <si>
    <t>D1</t>
  </si>
  <si>
    <t>H1</t>
  </si>
  <si>
    <t>I1</t>
  </si>
  <si>
    <t>J1</t>
  </si>
  <si>
    <t>PTB</t>
  </si>
  <si>
    <t>A2</t>
  </si>
  <si>
    <t>C2</t>
  </si>
  <si>
    <t>D2</t>
  </si>
  <si>
    <t>H2</t>
  </si>
  <si>
    <t>I2</t>
  </si>
  <si>
    <t>J2</t>
  </si>
  <si>
    <t>TB</t>
  </si>
  <si>
    <t>Flow Cytometry_Mul3plex</t>
  </si>
  <si>
    <t>Rel exp of miR-150 to miR-374a</t>
  </si>
  <si>
    <t xml:space="preserve">PCR </t>
  </si>
  <si>
    <t>Rel exp of miR-374a to miR-150</t>
  </si>
  <si>
    <t>E1_Th</t>
  </si>
  <si>
    <t>F1_Th</t>
  </si>
  <si>
    <t>G1_Th</t>
  </si>
  <si>
    <t>E2_Th</t>
  </si>
  <si>
    <t>F2_Th</t>
  </si>
  <si>
    <t>G2_Th</t>
  </si>
  <si>
    <t>E1_M</t>
  </si>
  <si>
    <t>F1_M</t>
  </si>
  <si>
    <t>G1_M</t>
  </si>
  <si>
    <t>E2_M</t>
  </si>
  <si>
    <t>F2_M</t>
  </si>
  <si>
    <t>G2_M</t>
  </si>
  <si>
    <t>miR-150/374a</t>
  </si>
  <si>
    <t>R2</t>
  </si>
  <si>
    <t>150/26a</t>
  </si>
  <si>
    <t>374a/26a</t>
  </si>
  <si>
    <t>(-) plasma</t>
  </si>
  <si>
    <t>Term plasma</t>
  </si>
  <si>
    <t>Pre-Term 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</si>
</sst>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4" xfId="0" applyBorder="1"/>
    <xf numFmtId="0" fontId="2" fillId="3" borderId="5" xfId="0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0" borderId="5" xfId="0" applyFont="1" applyBorder="1"/>
    <xf numFmtId="0" fontId="2" fillId="0" borderId="6" xfId="0" applyFont="1" applyBorder="1"/>
    <xf numFmtId="2" fontId="0" fillId="0" borderId="0" xfId="0" applyNumberFormat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6" borderId="0" xfId="0" applyFill="1" applyAlignment="1">
      <alignment vertical="center" wrapText="1"/>
    </xf>
    <xf numFmtId="0" fontId="2" fillId="0" borderId="7" xfId="0" applyFont="1" applyBorder="1"/>
    <xf numFmtId="0" fontId="2" fillId="3" borderId="11" xfId="0" applyFont="1" applyFill="1" applyBorder="1"/>
    <xf numFmtId="0" fontId="2" fillId="4" borderId="11" xfId="0" applyFont="1" applyFill="1" applyBorder="1"/>
    <xf numFmtId="0" fontId="2" fillId="5" borderId="11" xfId="0" applyFont="1" applyFill="1" applyBorder="1"/>
    <xf numFmtId="0" fontId="2" fillId="6" borderId="11" xfId="0" applyFont="1" applyFill="1" applyBorder="1"/>
    <xf numFmtId="0" fontId="2" fillId="0" borderId="11" xfId="0" applyFont="1" applyBorder="1"/>
    <xf numFmtId="0" fontId="2" fillId="0" borderId="12" xfId="0" applyFont="1" applyBorder="1"/>
    <xf numFmtId="0" fontId="0" fillId="3" borderId="5" xfId="0" applyFill="1" applyBorder="1"/>
    <xf numFmtId="0" fontId="0" fillId="4" borderId="5" xfId="0" applyFill="1" applyBorder="1"/>
    <xf numFmtId="0" fontId="0" fillId="6" borderId="5" xfId="0" applyFill="1" applyBorder="1"/>
    <xf numFmtId="0" fontId="0" fillId="0" borderId="6" xfId="0" applyBorder="1"/>
    <xf numFmtId="0" fontId="0" fillId="3" borderId="0" xfId="0" applyFill="1"/>
    <xf numFmtId="0" fontId="0" fillId="4" borderId="0" xfId="0" applyFill="1"/>
    <xf numFmtId="0" fontId="0" fillId="0" borderId="9" xfId="0" applyBorder="1"/>
    <xf numFmtId="0" fontId="0" fillId="3" borderId="11" xfId="0" applyFill="1" applyBorder="1"/>
    <xf numFmtId="0" fontId="0" fillId="4" borderId="11" xfId="0" applyFill="1" applyBorder="1"/>
    <xf numFmtId="0" fontId="0" fillId="6" borderId="11" xfId="0" applyFill="1" applyBorder="1"/>
    <xf numFmtId="0" fontId="0" fillId="0" borderId="12" xfId="0" applyBorder="1"/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5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0" borderId="10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0" fontId="2" fillId="0" borderId="2" xfId="0" applyFont="1" applyBorder="1"/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miR Detection in Plasma from Pregnant Women in their 12th week of Pregnancy</a:t>
            </a:r>
            <a:endParaRPr lang="en-GB"/>
          </a:p>
        </c:rich>
      </c:tx>
      <c:layout>
        <c:manualLayout>
          <c:xMode val="edge"/>
          <c:yMode val="edge"/>
          <c:x val="0.17642498984681021"/>
          <c:y val="1.6630243611174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9.6773385936127262E-2"/>
          <c:y val="0.12583518562524171"/>
          <c:w val="0.88082427971813748"/>
          <c:h val="0.63886175567496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'dot plot data'!$U$6</c:f>
              <c:strCache>
                <c:ptCount val="1"/>
                <c:pt idx="0">
                  <c:v>miR-26a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data'!$S$10:$T$30</c:f>
              <c:multiLvlStrCache>
                <c:ptCount val="21"/>
                <c:lvl>
                  <c:pt idx="0">
                    <c:v>(-) plasma</c:v>
                  </c:pt>
                  <c:pt idx="1">
                    <c:v>A1</c:v>
                  </c:pt>
                  <c:pt idx="2">
                    <c:v>B1</c:v>
                  </c:pt>
                  <c:pt idx="3">
                    <c:v>C1</c:v>
                  </c:pt>
                  <c:pt idx="4">
                    <c:v>D1</c:v>
                  </c:pt>
                  <c:pt idx="5">
                    <c:v>E1</c:v>
                  </c:pt>
                  <c:pt idx="6">
                    <c:v>F1</c:v>
                  </c:pt>
                  <c:pt idx="7">
                    <c:v>G1</c:v>
                  </c:pt>
                  <c:pt idx="8">
                    <c:v>H1</c:v>
                  </c:pt>
                  <c:pt idx="9">
                    <c:v>I1</c:v>
                  </c:pt>
                  <c:pt idx="10">
                    <c:v>J1</c:v>
                  </c:pt>
                  <c:pt idx="11">
                    <c:v>A2</c:v>
                  </c:pt>
                  <c:pt idx="12">
                    <c:v>B2</c:v>
                  </c:pt>
                  <c:pt idx="13">
                    <c:v>C2</c:v>
                  </c:pt>
                  <c:pt idx="14">
                    <c:v>D2</c:v>
                  </c:pt>
                  <c:pt idx="15">
                    <c:v>E2</c:v>
                  </c:pt>
                  <c:pt idx="16">
                    <c:v>F2</c:v>
                  </c:pt>
                  <c:pt idx="17">
                    <c:v>G2</c:v>
                  </c:pt>
                  <c:pt idx="18">
                    <c:v>H2</c:v>
                  </c:pt>
                  <c:pt idx="19">
                    <c:v>I2</c:v>
                  </c:pt>
                  <c:pt idx="20">
                    <c:v>J2</c:v>
                  </c:pt>
                </c:lvl>
                <c:lvl>
                  <c:pt idx="1">
                    <c:v>Pre-Term plasma</c:v>
                  </c:pt>
                  <c:pt idx="11">
                    <c:v>Term plasma</c:v>
                  </c:pt>
                </c:lvl>
              </c:multiLvlStrCache>
            </c:multiLvlStrRef>
          </c:cat>
          <c:val>
            <c:numRef>
              <c:f>'dot plot data'!$U$10:$U$30</c:f>
              <c:numCache>
                <c:formatCode>0.00</c:formatCode>
                <c:ptCount val="21"/>
                <c:pt idx="0">
                  <c:v>1.9831774538331135</c:v>
                </c:pt>
                <c:pt idx="1">
                  <c:v>42.273279575831218</c:v>
                </c:pt>
                <c:pt idx="2">
                  <c:v>32.314195831694846</c:v>
                </c:pt>
                <c:pt idx="3">
                  <c:v>50.396945030650187</c:v>
                </c:pt>
                <c:pt idx="4">
                  <c:v>44.136983612991855</c:v>
                </c:pt>
                <c:pt idx="5">
                  <c:v>24.627202892001808</c:v>
                </c:pt>
                <c:pt idx="6">
                  <c:v>51.015775734876854</c:v>
                </c:pt>
                <c:pt idx="7">
                  <c:v>42.552144824872094</c:v>
                </c:pt>
                <c:pt idx="8">
                  <c:v>32.922606924643581</c:v>
                </c:pt>
                <c:pt idx="9">
                  <c:v>45.340369393139838</c:v>
                </c:pt>
                <c:pt idx="10">
                  <c:v>48.496891878120863</c:v>
                </c:pt>
                <c:pt idx="11">
                  <c:v>38.575458392101552</c:v>
                </c:pt>
                <c:pt idx="12">
                  <c:v>42.681094078749624</c:v>
                </c:pt>
                <c:pt idx="13">
                  <c:v>34.946871310507674</c:v>
                </c:pt>
                <c:pt idx="14">
                  <c:v>46.006810941447874</c:v>
                </c:pt>
                <c:pt idx="15">
                  <c:v>24.858809369502826</c:v>
                </c:pt>
                <c:pt idx="16">
                  <c:v>32.810750279955208</c:v>
                </c:pt>
                <c:pt idx="17">
                  <c:v>28.683119819140916</c:v>
                </c:pt>
                <c:pt idx="18">
                  <c:v>41.838334079713391</c:v>
                </c:pt>
                <c:pt idx="19">
                  <c:v>45.170053243507553</c:v>
                </c:pt>
                <c:pt idx="20">
                  <c:v>40.614368621172702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9-4F39-8C1E-D3446943DC6C}"/>
            </c:ext>
          </c:extLst>
        </c:ser>
        <c:ser>
          <c:idx val="1"/>
          <c:order val="1"/>
          <c:tx>
            <c:strRef>
              <c:f>'dot plot data'!$V$6</c:f>
              <c:strCache>
                <c:ptCount val="1"/>
                <c:pt idx="0">
                  <c:v>miR-150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data'!$S$10:$T$30</c:f>
              <c:multiLvlStrCache>
                <c:ptCount val="21"/>
                <c:lvl>
                  <c:pt idx="0">
                    <c:v>(-) plasma</c:v>
                  </c:pt>
                  <c:pt idx="1">
                    <c:v>A1</c:v>
                  </c:pt>
                  <c:pt idx="2">
                    <c:v>B1</c:v>
                  </c:pt>
                  <c:pt idx="3">
                    <c:v>C1</c:v>
                  </c:pt>
                  <c:pt idx="4">
                    <c:v>D1</c:v>
                  </c:pt>
                  <c:pt idx="5">
                    <c:v>E1</c:v>
                  </c:pt>
                  <c:pt idx="6">
                    <c:v>F1</c:v>
                  </c:pt>
                  <c:pt idx="7">
                    <c:v>G1</c:v>
                  </c:pt>
                  <c:pt idx="8">
                    <c:v>H1</c:v>
                  </c:pt>
                  <c:pt idx="9">
                    <c:v>I1</c:v>
                  </c:pt>
                  <c:pt idx="10">
                    <c:v>J1</c:v>
                  </c:pt>
                  <c:pt idx="11">
                    <c:v>A2</c:v>
                  </c:pt>
                  <c:pt idx="12">
                    <c:v>B2</c:v>
                  </c:pt>
                  <c:pt idx="13">
                    <c:v>C2</c:v>
                  </c:pt>
                  <c:pt idx="14">
                    <c:v>D2</c:v>
                  </c:pt>
                  <c:pt idx="15">
                    <c:v>E2</c:v>
                  </c:pt>
                  <c:pt idx="16">
                    <c:v>F2</c:v>
                  </c:pt>
                  <c:pt idx="17">
                    <c:v>G2</c:v>
                  </c:pt>
                  <c:pt idx="18">
                    <c:v>H2</c:v>
                  </c:pt>
                  <c:pt idx="19">
                    <c:v>I2</c:v>
                  </c:pt>
                  <c:pt idx="20">
                    <c:v>J2</c:v>
                  </c:pt>
                </c:lvl>
                <c:lvl>
                  <c:pt idx="1">
                    <c:v>Pre-Term plasma</c:v>
                  </c:pt>
                  <c:pt idx="11">
                    <c:v>Term plasma</c:v>
                  </c:pt>
                </c:lvl>
              </c:multiLvlStrCache>
            </c:multiLvlStrRef>
          </c:cat>
          <c:val>
            <c:numRef>
              <c:f>'dot plot data'!$V$10:$V$30</c:f>
              <c:numCache>
                <c:formatCode>0.00</c:formatCode>
                <c:ptCount val="21"/>
                <c:pt idx="0">
                  <c:v>2.1449363803198369</c:v>
                </c:pt>
                <c:pt idx="1">
                  <c:v>52.944954128440372</c:v>
                </c:pt>
                <c:pt idx="2">
                  <c:v>29.256152640796383</c:v>
                </c:pt>
                <c:pt idx="3">
                  <c:v>64.9114760113751</c:v>
                </c:pt>
                <c:pt idx="4">
                  <c:v>49.795501022494889</c:v>
                </c:pt>
                <c:pt idx="5">
                  <c:v>26.103111936832331</c:v>
                </c:pt>
                <c:pt idx="6">
                  <c:v>61.167672763312012</c:v>
                </c:pt>
                <c:pt idx="7">
                  <c:v>45.882899628252787</c:v>
                </c:pt>
                <c:pt idx="8">
                  <c:v>21.068784979238131</c:v>
                </c:pt>
                <c:pt idx="9">
                  <c:v>58.386411889596602</c:v>
                </c:pt>
                <c:pt idx="10">
                  <c:v>50.703312974273551</c:v>
                </c:pt>
                <c:pt idx="11">
                  <c:v>37.487231869254337</c:v>
                </c:pt>
                <c:pt idx="12">
                  <c:v>47.435778540294912</c:v>
                </c:pt>
                <c:pt idx="13">
                  <c:v>36.734500709891151</c:v>
                </c:pt>
                <c:pt idx="14">
                  <c:v>58.586239396795477</c:v>
                </c:pt>
                <c:pt idx="15">
                  <c:v>28.119973507427382</c:v>
                </c:pt>
                <c:pt idx="16">
                  <c:v>42.6335990552111</c:v>
                </c:pt>
                <c:pt idx="17">
                  <c:v>35.242248980752819</c:v>
                </c:pt>
                <c:pt idx="18">
                  <c:v>49.587695728713058</c:v>
                </c:pt>
                <c:pt idx="19">
                  <c:v>60.960015268632503</c:v>
                </c:pt>
                <c:pt idx="20">
                  <c:v>41.12993298585257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9-4F39-8C1E-D3446943DC6C}"/>
            </c:ext>
          </c:extLst>
        </c:ser>
        <c:ser>
          <c:idx val="2"/>
          <c:order val="2"/>
          <c:tx>
            <c:strRef>
              <c:f>'dot plot data'!$W$6</c:f>
              <c:strCache>
                <c:ptCount val="1"/>
                <c:pt idx="0">
                  <c:v>miR-374a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multiLvlStrRef>
              <c:f>'dot plot data'!$S$10:$T$30</c:f>
              <c:multiLvlStrCache>
                <c:ptCount val="21"/>
                <c:lvl>
                  <c:pt idx="0">
                    <c:v>(-) plasma</c:v>
                  </c:pt>
                  <c:pt idx="1">
                    <c:v>A1</c:v>
                  </c:pt>
                  <c:pt idx="2">
                    <c:v>B1</c:v>
                  </c:pt>
                  <c:pt idx="3">
                    <c:v>C1</c:v>
                  </c:pt>
                  <c:pt idx="4">
                    <c:v>D1</c:v>
                  </c:pt>
                  <c:pt idx="5">
                    <c:v>E1</c:v>
                  </c:pt>
                  <c:pt idx="6">
                    <c:v>F1</c:v>
                  </c:pt>
                  <c:pt idx="7">
                    <c:v>G1</c:v>
                  </c:pt>
                  <c:pt idx="8">
                    <c:v>H1</c:v>
                  </c:pt>
                  <c:pt idx="9">
                    <c:v>I1</c:v>
                  </c:pt>
                  <c:pt idx="10">
                    <c:v>J1</c:v>
                  </c:pt>
                  <c:pt idx="11">
                    <c:v>A2</c:v>
                  </c:pt>
                  <c:pt idx="12">
                    <c:v>B2</c:v>
                  </c:pt>
                  <c:pt idx="13">
                    <c:v>C2</c:v>
                  </c:pt>
                  <c:pt idx="14">
                    <c:v>D2</c:v>
                  </c:pt>
                  <c:pt idx="15">
                    <c:v>E2</c:v>
                  </c:pt>
                  <c:pt idx="16">
                    <c:v>F2</c:v>
                  </c:pt>
                  <c:pt idx="17">
                    <c:v>G2</c:v>
                  </c:pt>
                  <c:pt idx="18">
                    <c:v>H2</c:v>
                  </c:pt>
                  <c:pt idx="19">
                    <c:v>I2</c:v>
                  </c:pt>
                  <c:pt idx="20">
                    <c:v>J2</c:v>
                  </c:pt>
                </c:lvl>
                <c:lvl>
                  <c:pt idx="1">
                    <c:v>Pre-Term plasma</c:v>
                  </c:pt>
                  <c:pt idx="11">
                    <c:v>Term plasma</c:v>
                  </c:pt>
                </c:lvl>
              </c:multiLvlStrCache>
            </c:multiLvlStrRef>
          </c:cat>
          <c:val>
            <c:numRef>
              <c:f>'dot plot data'!$W$10:$W$30</c:f>
              <c:numCache>
                <c:formatCode>0.00</c:formatCode>
                <c:ptCount val="21"/>
                <c:pt idx="0">
                  <c:v>2.4978075919100853</c:v>
                </c:pt>
                <c:pt idx="1">
                  <c:v>39.587084383627413</c:v>
                </c:pt>
                <c:pt idx="2">
                  <c:v>31.945137157107233</c:v>
                </c:pt>
                <c:pt idx="3">
                  <c:v>52.558834516249533</c:v>
                </c:pt>
                <c:pt idx="4">
                  <c:v>37.529870456546341</c:v>
                </c:pt>
                <c:pt idx="5">
                  <c:v>17.506666666666668</c:v>
                </c:pt>
                <c:pt idx="6">
                  <c:v>56.765163297045099</c:v>
                </c:pt>
                <c:pt idx="7">
                  <c:v>35.383089511529882</c:v>
                </c:pt>
                <c:pt idx="8">
                  <c:v>27.109233554616779</c:v>
                </c:pt>
                <c:pt idx="9">
                  <c:v>48.790567643126295</c:v>
                </c:pt>
                <c:pt idx="10">
                  <c:v>37.883454478255516</c:v>
                </c:pt>
                <c:pt idx="11">
                  <c:v>28.364035622788826</c:v>
                </c:pt>
                <c:pt idx="12">
                  <c:v>41.71552383380066</c:v>
                </c:pt>
                <c:pt idx="13">
                  <c:v>30.309988518943744</c:v>
                </c:pt>
                <c:pt idx="14">
                  <c:v>52.90477393281131</c:v>
                </c:pt>
                <c:pt idx="15">
                  <c:v>17.039897039897038</c:v>
                </c:pt>
                <c:pt idx="16">
                  <c:v>35.436706425548287</c:v>
                </c:pt>
                <c:pt idx="17">
                  <c:v>21.96304547241515</c:v>
                </c:pt>
                <c:pt idx="18">
                  <c:v>46.764493625210491</c:v>
                </c:pt>
                <c:pt idx="19">
                  <c:v>54.379740641057005</c:v>
                </c:pt>
                <c:pt idx="20">
                  <c:v>35.541496092296242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9-4F39-8C1E-D3446943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450592"/>
        <c:axId val="267456832"/>
      </c:barChart>
      <c:catAx>
        <c:axId val="2674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56832"/>
        <c:crosses val="autoZero"/>
        <c:auto val="1"/>
        <c:lblAlgn val="ctr"/>
        <c:lblOffset val="100"/>
        <c:noMultiLvlLbl val="0"/>
      </c:catAx>
      <c:valAx>
        <c:axId val="2674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Normalised</a:t>
                </a:r>
                <a:r>
                  <a:rPr lang="en-GB" baseline="0"/>
                  <a:t> Sandwich Events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997429045780329"/>
          <c:y val="0.12907988336058981"/>
          <c:w val="0.29180002181067854"/>
          <c:h val="6.417823475415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'dot plot data'!$U$32</c:f>
              <c:strCache>
                <c:ptCount val="1"/>
                <c:pt idx="0">
                  <c:v>miR-26a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'dot plot data'!$T$33:$T$44</c:f>
              <c:strCache>
                <c:ptCount val="12"/>
                <c:pt idx="0">
                  <c:v>E1_Th</c:v>
                </c:pt>
                <c:pt idx="1">
                  <c:v>E1_M</c:v>
                </c:pt>
                <c:pt idx="2">
                  <c:v>F1_Th</c:v>
                </c:pt>
                <c:pt idx="3">
                  <c:v>F1_M</c:v>
                </c:pt>
                <c:pt idx="4">
                  <c:v>G1_Th</c:v>
                </c:pt>
                <c:pt idx="5">
                  <c:v>G1_M</c:v>
                </c:pt>
                <c:pt idx="6">
                  <c:v>E2_Th</c:v>
                </c:pt>
                <c:pt idx="7">
                  <c:v>E2_M</c:v>
                </c:pt>
                <c:pt idx="8">
                  <c:v>F2_Th</c:v>
                </c:pt>
                <c:pt idx="9">
                  <c:v>F2_M</c:v>
                </c:pt>
                <c:pt idx="10">
                  <c:v>G2_Th</c:v>
                </c:pt>
                <c:pt idx="11">
                  <c:v>G2_M</c:v>
                </c:pt>
              </c:strCache>
            </c:strRef>
          </c:cat>
          <c:val>
            <c:numRef>
              <c:f>'dot plot data'!$U$33:$U$44</c:f>
              <c:numCache>
                <c:formatCode>0.00</c:formatCode>
                <c:ptCount val="12"/>
                <c:pt idx="0">
                  <c:v>31.903993928469788</c:v>
                </c:pt>
                <c:pt idx="1">
                  <c:v>24.627202892001808</c:v>
                </c:pt>
                <c:pt idx="2">
                  <c:v>68.580940491052857</c:v>
                </c:pt>
                <c:pt idx="3">
                  <c:v>51.015775734876854</c:v>
                </c:pt>
                <c:pt idx="4">
                  <c:v>72.259250746954734</c:v>
                </c:pt>
                <c:pt idx="5">
                  <c:v>42.552144824872094</c:v>
                </c:pt>
                <c:pt idx="6">
                  <c:v>51.110441161692286</c:v>
                </c:pt>
                <c:pt idx="7" formatCode="General">
                  <c:v>24.858809369502826</c:v>
                </c:pt>
                <c:pt idx="8">
                  <c:v>64.811750103434008</c:v>
                </c:pt>
                <c:pt idx="9" formatCode="General">
                  <c:v>32.810750279955208</c:v>
                </c:pt>
                <c:pt idx="10">
                  <c:v>48.862385321100916</c:v>
                </c:pt>
                <c:pt idx="11" formatCode="General">
                  <c:v>28.683119819140916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F-47BD-A77B-2E612DE14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428048"/>
        <c:axId val="2115429008"/>
      </c:barChart>
      <c:catAx>
        <c:axId val="2115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29008"/>
        <c:crosses val="autoZero"/>
        <c:auto val="1"/>
        <c:lblAlgn val="ctr"/>
        <c:lblOffset val="100"/>
        <c:noMultiLvlLbl val="0"/>
      </c:catAx>
      <c:valAx>
        <c:axId val="21154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'dot plot data'!$V$32</c:f>
              <c:strCache>
                <c:ptCount val="1"/>
                <c:pt idx="0">
                  <c:v>miR-150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'dot plot data'!$T$33:$T$44</c:f>
              <c:strCache>
                <c:ptCount val="12"/>
                <c:pt idx="0">
                  <c:v>E1_Th</c:v>
                </c:pt>
                <c:pt idx="1">
                  <c:v>E1_M</c:v>
                </c:pt>
                <c:pt idx="2">
                  <c:v>F1_Th</c:v>
                </c:pt>
                <c:pt idx="3">
                  <c:v>F1_M</c:v>
                </c:pt>
                <c:pt idx="4">
                  <c:v>G1_Th</c:v>
                </c:pt>
                <c:pt idx="5">
                  <c:v>G1_M</c:v>
                </c:pt>
                <c:pt idx="6">
                  <c:v>E2_Th</c:v>
                </c:pt>
                <c:pt idx="7">
                  <c:v>E2_M</c:v>
                </c:pt>
                <c:pt idx="8">
                  <c:v>F2_Th</c:v>
                </c:pt>
                <c:pt idx="9">
                  <c:v>F2_M</c:v>
                </c:pt>
                <c:pt idx="10">
                  <c:v>G2_Th</c:v>
                </c:pt>
                <c:pt idx="11">
                  <c:v>G2_M</c:v>
                </c:pt>
              </c:strCache>
            </c:strRef>
          </c:cat>
          <c:val>
            <c:numRef>
              <c:f>'dot plot data'!$V$33:$V$44</c:f>
              <c:numCache>
                <c:formatCode>0.00</c:formatCode>
                <c:ptCount val="12"/>
                <c:pt idx="0">
                  <c:v>32.240686632578523</c:v>
                </c:pt>
                <c:pt idx="1">
                  <c:v>26.103111936832331</c:v>
                </c:pt>
                <c:pt idx="2">
                  <c:v>77.718203392810054</c:v>
                </c:pt>
                <c:pt idx="3">
                  <c:v>61.167672763312012</c:v>
                </c:pt>
                <c:pt idx="4">
                  <c:v>77.357367570784803</c:v>
                </c:pt>
                <c:pt idx="5">
                  <c:v>45.882899628252787</c:v>
                </c:pt>
                <c:pt idx="6">
                  <c:v>56.044538706256631</c:v>
                </c:pt>
                <c:pt idx="7" formatCode="General">
                  <c:v>28.119973507427382</c:v>
                </c:pt>
                <c:pt idx="8">
                  <c:v>79.876102872160686</c:v>
                </c:pt>
                <c:pt idx="9" formatCode="General">
                  <c:v>42.6335990552111</c:v>
                </c:pt>
                <c:pt idx="10">
                  <c:v>67.140921409214087</c:v>
                </c:pt>
                <c:pt idx="11" formatCode="General">
                  <c:v>35.242248980752819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3-4BAD-BFA9-49C0FEBC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428048"/>
        <c:axId val="2115429008"/>
      </c:barChart>
      <c:catAx>
        <c:axId val="2115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29008"/>
        <c:crosses val="autoZero"/>
        <c:auto val="1"/>
        <c:lblAlgn val="ctr"/>
        <c:lblOffset val="100"/>
        <c:noMultiLvlLbl val="0"/>
      </c:catAx>
      <c:valAx>
        <c:axId val="21154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'dot plot data'!$W$32</c:f>
              <c:strCache>
                <c:ptCount val="1"/>
                <c:pt idx="0">
                  <c:v>miR-374a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'dot plot data'!$T$33:$T$44</c:f>
              <c:strCache>
                <c:ptCount val="12"/>
                <c:pt idx="0">
                  <c:v>E1_Th</c:v>
                </c:pt>
                <c:pt idx="1">
                  <c:v>E1_M</c:v>
                </c:pt>
                <c:pt idx="2">
                  <c:v>F1_Th</c:v>
                </c:pt>
                <c:pt idx="3">
                  <c:v>F1_M</c:v>
                </c:pt>
                <c:pt idx="4">
                  <c:v>G1_Th</c:v>
                </c:pt>
                <c:pt idx="5">
                  <c:v>G1_M</c:v>
                </c:pt>
                <c:pt idx="6">
                  <c:v>E2_Th</c:v>
                </c:pt>
                <c:pt idx="7">
                  <c:v>E2_M</c:v>
                </c:pt>
                <c:pt idx="8">
                  <c:v>F2_Th</c:v>
                </c:pt>
                <c:pt idx="9">
                  <c:v>F2_M</c:v>
                </c:pt>
                <c:pt idx="10">
                  <c:v>G2_Th</c:v>
                </c:pt>
                <c:pt idx="11">
                  <c:v>G2_M</c:v>
                </c:pt>
              </c:strCache>
            </c:strRef>
          </c:cat>
          <c:val>
            <c:numRef>
              <c:f>'dot plot data'!$W$33:$W$44</c:f>
              <c:numCache>
                <c:formatCode>0.00</c:formatCode>
                <c:ptCount val="12"/>
                <c:pt idx="0">
                  <c:v>36.684619988031116</c:v>
                </c:pt>
                <c:pt idx="1">
                  <c:v>17.506666666666668</c:v>
                </c:pt>
                <c:pt idx="2">
                  <c:v>74.753079569415164</c:v>
                </c:pt>
                <c:pt idx="3">
                  <c:v>56.765163297045099</c:v>
                </c:pt>
                <c:pt idx="4">
                  <c:v>75.837422658416898</c:v>
                </c:pt>
                <c:pt idx="5">
                  <c:v>35.383089511529882</c:v>
                </c:pt>
                <c:pt idx="6">
                  <c:v>50.725465554666968</c:v>
                </c:pt>
                <c:pt idx="7" formatCode="General">
                  <c:v>17.039897039897038</c:v>
                </c:pt>
                <c:pt idx="8">
                  <c:v>78.309859154929569</c:v>
                </c:pt>
                <c:pt idx="9" formatCode="General">
                  <c:v>35.436706425548287</c:v>
                </c:pt>
                <c:pt idx="10">
                  <c:v>55.180878552971578</c:v>
                </c:pt>
                <c:pt idx="11" formatCode="General">
                  <c:v>21.96304547241515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8-4A8A-9866-C113B11F4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428048"/>
        <c:axId val="2115429008"/>
      </c:barChart>
      <c:catAx>
        <c:axId val="2115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29008"/>
        <c:crosses val="autoZero"/>
        <c:auto val="1"/>
        <c:lblAlgn val="ctr"/>
        <c:lblOffset val="100"/>
        <c:noMultiLvlLbl val="0"/>
      </c:catAx>
      <c:valAx>
        <c:axId val="21154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miR-374a/miR-26a -Flow Cytometry vs. RT-qPCR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data'!$AN$7</c:f>
              <c:strCache>
                <c:ptCount val="1"/>
                <c:pt idx="0">
                  <c:v>Flow Cytometry_Mul3plex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5944663167104113E-2"/>
                  <c:y val="9.07731846019247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data'!$AM$8:$AM$26</c:f>
              <c:numCache>
                <c:formatCode>0.000</c:formatCode>
                <c:ptCount val="19"/>
                <c:pt idx="0">
                  <c:v>0.91504871582437575</c:v>
                </c:pt>
                <c:pt idx="1">
                  <c:v>1.3222506514612971</c:v>
                </c:pt>
                <c:pt idx="2">
                  <c:v>0.30848336213110855</c:v>
                </c:pt>
                <c:pt idx="3">
                  <c:v>0.5795479759522284</c:v>
                </c:pt>
                <c:pt idx="4">
                  <c:v>0.27697715840957754</c:v>
                </c:pt>
                <c:pt idx="5">
                  <c:v>0.84700256204555269</c:v>
                </c:pt>
                <c:pt idx="6">
                  <c:v>0.40276214552437484</c:v>
                </c:pt>
                <c:pt idx="7">
                  <c:v>0.73655586199315226</c:v>
                </c:pt>
                <c:pt idx="8">
                  <c:v>0.39609727516944454</c:v>
                </c:pt>
                <c:pt idx="9" formatCode="General">
                  <c:v>0.1487550081133813</c:v>
                </c:pt>
                <c:pt idx="10" formatCode="General">
                  <c:v>0.27630361406281417</c:v>
                </c:pt>
                <c:pt idx="11" formatCode="General">
                  <c:v>0.25125574807820716</c:v>
                </c:pt>
                <c:pt idx="12" formatCode="General">
                  <c:v>6.9040892794411626E-2</c:v>
                </c:pt>
                <c:pt idx="13" formatCode="General">
                  <c:v>6.1682441440734127E-2</c:v>
                </c:pt>
                <c:pt idx="14" formatCode="General">
                  <c:v>5.1982511682846802E-2</c:v>
                </c:pt>
                <c:pt idx="15" formatCode="General">
                  <c:v>6.1851611529916986E-2</c:v>
                </c:pt>
                <c:pt idx="16" formatCode="General">
                  <c:v>8.1293394114301226E-2</c:v>
                </c:pt>
                <c:pt idx="17" formatCode="General">
                  <c:v>6.2893579494936097E-2</c:v>
                </c:pt>
                <c:pt idx="18" formatCode="General">
                  <c:v>0.22325503172726086</c:v>
                </c:pt>
              </c:numCache>
            </c:numRef>
          </c:xVal>
          <c:yVal>
            <c:numRef>
              <c:f>'dot plot data'!$AN$8:$AN$26</c:f>
              <c:numCache>
                <c:formatCode>0.00</c:formatCode>
                <c:ptCount val="19"/>
                <c:pt idx="0">
                  <c:v>0.93645642781546634</c:v>
                </c:pt>
                <c:pt idx="1">
                  <c:v>0.98857905434163307</c:v>
                </c:pt>
                <c:pt idx="2">
                  <c:v>1.0428972328438666</c:v>
                </c:pt>
                <c:pt idx="3">
                  <c:v>0.8503043793300662</c:v>
                </c:pt>
                <c:pt idx="4">
                  <c:v>0.71086703363914372</c:v>
                </c:pt>
                <c:pt idx="5">
                  <c:v>1.1126982287213891</c:v>
                </c:pt>
                <c:pt idx="6">
                  <c:v>0.83152305617384914</c:v>
                </c:pt>
                <c:pt idx="7">
                  <c:v>1.0760955037677413</c:v>
                </c:pt>
                <c:pt idx="8">
                  <c:v>0.78115221432049031</c:v>
                </c:pt>
                <c:pt idx="9">
                  <c:v>0.73528706605328253</c:v>
                </c:pt>
                <c:pt idx="10">
                  <c:v>0.97737709714827326</c:v>
                </c:pt>
                <c:pt idx="11">
                  <c:v>0.86731622552518073</c:v>
                </c:pt>
                <c:pt idx="12">
                  <c:v>1.149933517455543</c:v>
                </c:pt>
                <c:pt idx="13">
                  <c:v>0.68546714312077428</c:v>
                </c:pt>
                <c:pt idx="14">
                  <c:v>1.080033407440772</c:v>
                </c:pt>
                <c:pt idx="15">
                  <c:v>0.76571327006620449</c:v>
                </c:pt>
                <c:pt idx="16">
                  <c:v>1.1177427269477658</c:v>
                </c:pt>
                <c:pt idx="17">
                  <c:v>1.2038892305019187</c:v>
                </c:pt>
                <c:pt idx="18">
                  <c:v>0.87509660494311081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E-479C-89BE-0EB7887D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85712"/>
        <c:axId val="1610365072"/>
      </c:scatterChart>
      <c:valAx>
        <c:axId val="1610385712"/>
        <c:scaling>
          <c:orientation val="minMax"/>
          <c:max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65072"/>
        <c:crosses val="autoZero"/>
        <c:crossBetween val="midCat"/>
      </c:valAx>
      <c:valAx>
        <c:axId val="1610365072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miR-150/miR-26a -Flow Cytometry vs. RT-qPCR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data'!$AJ$7</c:f>
              <c:strCache>
                <c:ptCount val="1"/>
                <c:pt idx="0">
                  <c:v>Flow Cytometry_Mul3plex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0653543307086613E-2"/>
                  <c:y val="7.49835958005249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data'!$AI$8:$AI$26</c:f>
              <c:numCache>
                <c:formatCode>0.000</c:formatCode>
                <c:ptCount val="19"/>
                <c:pt idx="0">
                  <c:v>0.67901184898501277</c:v>
                </c:pt>
                <c:pt idx="1">
                  <c:v>0.99793126304597179</c:v>
                </c:pt>
                <c:pt idx="2">
                  <c:v>0.26059599166904052</c:v>
                </c:pt>
                <c:pt idx="3">
                  <c:v>0.78295429625654389</c:v>
                </c:pt>
                <c:pt idx="4">
                  <c:v>0.29043820276704763</c:v>
                </c:pt>
                <c:pt idx="5">
                  <c:v>0.65069069838549376</c:v>
                </c:pt>
                <c:pt idx="6">
                  <c:v>0.79719247654053516</c:v>
                </c:pt>
                <c:pt idx="7">
                  <c:v>1.3393296256354481</c:v>
                </c:pt>
                <c:pt idx="8">
                  <c:v>0.21923513442672118</c:v>
                </c:pt>
                <c:pt idx="9" formatCode="General">
                  <c:v>4.7887104133117767E-2</c:v>
                </c:pt>
                <c:pt idx="10" formatCode="General">
                  <c:v>0.33765354556177085</c:v>
                </c:pt>
                <c:pt idx="11" formatCode="General">
                  <c:v>0.10643969095727886</c:v>
                </c:pt>
                <c:pt idx="12" formatCode="General">
                  <c:v>0.13790041475909884</c:v>
                </c:pt>
                <c:pt idx="13" formatCode="General">
                  <c:v>1.3000348256670869E-2</c:v>
                </c:pt>
                <c:pt idx="14" formatCode="General">
                  <c:v>9.0037638760832265E-3</c:v>
                </c:pt>
                <c:pt idx="15" formatCode="General">
                  <c:v>9.2689459633185558E-3</c:v>
                </c:pt>
                <c:pt idx="16" formatCode="General">
                  <c:v>1.8389485541759041E-2</c:v>
                </c:pt>
                <c:pt idx="17" formatCode="General">
                  <c:v>1.6967791429867114E-2</c:v>
                </c:pt>
                <c:pt idx="18" formatCode="General">
                  <c:v>3.3331013655806235E-2</c:v>
                </c:pt>
              </c:numCache>
            </c:numRef>
          </c:xVal>
          <c:yVal>
            <c:numRef>
              <c:f>'dot plot data'!$AJ$8:$AJ$26</c:f>
              <c:numCache>
                <c:formatCode>0.00</c:formatCode>
                <c:ptCount val="19"/>
                <c:pt idx="0">
                  <c:v>1.2524449169709189</c:v>
                </c:pt>
                <c:pt idx="1">
                  <c:v>0.90536533210277104</c:v>
                </c:pt>
                <c:pt idx="2">
                  <c:v>1.2880041830292994</c:v>
                </c:pt>
                <c:pt idx="3">
                  <c:v>1.128203536950301</c:v>
                </c:pt>
                <c:pt idx="4">
                  <c:v>1.0599300314900908</c:v>
                </c:pt>
                <c:pt idx="5">
                  <c:v>1.1989952496497045</c:v>
                </c:pt>
                <c:pt idx="6">
                  <c:v>1.0782746631712401</c:v>
                </c:pt>
                <c:pt idx="7">
                  <c:v>1.2877356905352138</c:v>
                </c:pt>
                <c:pt idx="8">
                  <c:v>1.0454961340965463</c:v>
                </c:pt>
                <c:pt idx="9">
                  <c:v>0.97178966710425319</c:v>
                </c:pt>
                <c:pt idx="10">
                  <c:v>1.1114002479124026</c:v>
                </c:pt>
                <c:pt idx="11">
                  <c:v>1.0511527736918178</c:v>
                </c:pt>
                <c:pt idx="12">
                  <c:v>1.2734253515497356</c:v>
                </c:pt>
                <c:pt idx="13">
                  <c:v>1.131187463142358</c:v>
                </c:pt>
                <c:pt idx="14">
                  <c:v>1.2993789746178672</c:v>
                </c:pt>
                <c:pt idx="15">
                  <c:v>1.22867558351288</c:v>
                </c:pt>
                <c:pt idx="16">
                  <c:v>1.1852215634168184</c:v>
                </c:pt>
                <c:pt idx="17">
                  <c:v>1.3495670447852415</c:v>
                </c:pt>
                <c:pt idx="18">
                  <c:v>1.0126941371288756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F-401D-89E1-773E21C8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46848"/>
        <c:axId val="2093569888"/>
      </c:scatterChart>
      <c:valAx>
        <c:axId val="209354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69888"/>
        <c:crosses val="autoZero"/>
        <c:crossBetween val="midCat"/>
      </c:valAx>
      <c:valAx>
        <c:axId val="2093569888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Fluorescence Shifts due</a:t>
            </a:r>
            <a:r>
              <a:rPr lang="en-GB" baseline="0"/>
              <a:t> to {NaCl]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'fluorescence data'!$K$4</c:f>
              <c:strCache>
                <c:ptCount val="1"/>
                <c:pt idx="0">
                  <c:v>miR-26a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data'!$Q$5:$Q$39</c:f>
                <c:numCache>
                  <c:formatCode>General</c:formatCode>
                  <c:ptCount val="35"/>
                  <c:pt idx="0">
                    <c:v>1786.9474758152112</c:v>
                  </c:pt>
                  <c:pt idx="1">
                    <c:v>1802.6384221611174</c:v>
                  </c:pt>
                  <c:pt idx="2">
                    <c:v>3028.1988114550213</c:v>
                  </c:pt>
                  <c:pt idx="3">
                    <c:v>1999.1601687928778</c:v>
                  </c:pt>
                  <c:pt idx="4">
                    <c:v>1695.3963211244109</c:v>
                  </c:pt>
                  <c:pt idx="5">
                    <c:v>1577.3126728172062</c:v>
                  </c:pt>
                  <c:pt idx="6">
                    <c:v>2044.2070128621103</c:v>
                  </c:pt>
                  <c:pt idx="7">
                    <c:v>6293.7488124576839</c:v>
                  </c:pt>
                  <c:pt idx="8">
                    <c:v>2948.4671376200936</c:v>
                  </c:pt>
                  <c:pt idx="9">
                    <c:v>6367.3894349482043</c:v>
                  </c:pt>
                  <c:pt idx="10">
                    <c:v>6308.1270825730408</c:v>
                  </c:pt>
                  <c:pt idx="11">
                    <c:v>8217.8967041026299</c:v>
                  </c:pt>
                  <c:pt idx="12">
                    <c:v>4358.7320218169598</c:v>
                  </c:pt>
                  <c:pt idx="13">
                    <c:v>2159.2496613266958</c:v>
                  </c:pt>
                  <c:pt idx="14">
                    <c:v>2258.9098027610194</c:v>
                  </c:pt>
                  <c:pt idx="15">
                    <c:v>5140.7368383021058</c:v>
                  </c:pt>
                  <c:pt idx="16">
                    <c:v>17418.809553981064</c:v>
                  </c:pt>
                  <c:pt idx="17">
                    <c:v>12007.591100373978</c:v>
                  </c:pt>
                  <c:pt idx="18">
                    <c:v>3825.4308313760771</c:v>
                  </c:pt>
                  <c:pt idx="19">
                    <c:v>6777.6028548200247</c:v>
                  </c:pt>
                  <c:pt idx="20">
                    <c:v>10706.161317372245</c:v>
                  </c:pt>
                  <c:pt idx="21">
                    <c:v>2140.355020361118</c:v>
                  </c:pt>
                  <c:pt idx="22">
                    <c:v>2248.2279059784814</c:v>
                  </c:pt>
                  <c:pt idx="23">
                    <c:v>2221.4807260869839</c:v>
                  </c:pt>
                  <c:pt idx="24">
                    <c:v>3256.8186248031789</c:v>
                  </c:pt>
                  <c:pt idx="25">
                    <c:v>4623.7047619535997</c:v>
                  </c:pt>
                  <c:pt idx="26">
                    <c:v>1587.0300295168333</c:v>
                  </c:pt>
                  <c:pt idx="27">
                    <c:v>1494.4781800113917</c:v>
                  </c:pt>
                  <c:pt idx="28">
                    <c:v>3141.2688300523196</c:v>
                  </c:pt>
                  <c:pt idx="29">
                    <c:v>859.87308348819818</c:v>
                  </c:pt>
                  <c:pt idx="30">
                    <c:v>1128.2383259767014</c:v>
                  </c:pt>
                  <c:pt idx="31">
                    <c:v>1229.9154160845715</c:v>
                  </c:pt>
                  <c:pt idx="32">
                    <c:v>4498.0521413631295</c:v>
                  </c:pt>
                  <c:pt idx="33">
                    <c:v>914.81551510564145</c:v>
                  </c:pt>
                  <c:pt idx="34">
                    <c:v>1922.8408666147006</c:v>
                  </c:pt>
                </c:numCache>
              </c:numRef>
            </c:plus>
            <c:minus>
              <c:numRef>
                <c:f>'fluorescence data'!$Q$5:$Q$39</c:f>
                <c:numCache>
                  <c:formatCode>General</c:formatCode>
                  <c:ptCount val="35"/>
                  <c:pt idx="0">
                    <c:v>1786.9474758152112</c:v>
                  </c:pt>
                  <c:pt idx="1">
                    <c:v>1802.6384221611174</c:v>
                  </c:pt>
                  <c:pt idx="2">
                    <c:v>3028.1988114550213</c:v>
                  </c:pt>
                  <c:pt idx="3">
                    <c:v>1999.1601687928778</c:v>
                  </c:pt>
                  <c:pt idx="4">
                    <c:v>1695.3963211244109</c:v>
                  </c:pt>
                  <c:pt idx="5">
                    <c:v>1577.3126728172062</c:v>
                  </c:pt>
                  <c:pt idx="6">
                    <c:v>2044.2070128621103</c:v>
                  </c:pt>
                  <c:pt idx="7">
                    <c:v>6293.7488124576839</c:v>
                  </c:pt>
                  <c:pt idx="8">
                    <c:v>2948.4671376200936</c:v>
                  </c:pt>
                  <c:pt idx="9">
                    <c:v>6367.3894349482043</c:v>
                  </c:pt>
                  <c:pt idx="10">
                    <c:v>6308.1270825730408</c:v>
                  </c:pt>
                  <c:pt idx="11">
                    <c:v>8217.8967041026299</c:v>
                  </c:pt>
                  <c:pt idx="12">
                    <c:v>4358.7320218169598</c:v>
                  </c:pt>
                  <c:pt idx="13">
                    <c:v>2159.2496613266958</c:v>
                  </c:pt>
                  <c:pt idx="14">
                    <c:v>2258.9098027610194</c:v>
                  </c:pt>
                  <c:pt idx="15">
                    <c:v>5140.7368383021058</c:v>
                  </c:pt>
                  <c:pt idx="16">
                    <c:v>17418.809553981064</c:v>
                  </c:pt>
                  <c:pt idx="17">
                    <c:v>12007.591100373978</c:v>
                  </c:pt>
                  <c:pt idx="18">
                    <c:v>3825.4308313760771</c:v>
                  </c:pt>
                  <c:pt idx="19">
                    <c:v>6777.6028548200247</c:v>
                  </c:pt>
                  <c:pt idx="20">
                    <c:v>10706.161317372245</c:v>
                  </c:pt>
                  <c:pt idx="21">
                    <c:v>2140.355020361118</c:v>
                  </c:pt>
                  <c:pt idx="22">
                    <c:v>2248.2279059784814</c:v>
                  </c:pt>
                  <c:pt idx="23">
                    <c:v>2221.4807260869839</c:v>
                  </c:pt>
                  <c:pt idx="24">
                    <c:v>3256.8186248031789</c:v>
                  </c:pt>
                  <c:pt idx="25">
                    <c:v>4623.7047619535997</c:v>
                  </c:pt>
                  <c:pt idx="26">
                    <c:v>1587.0300295168333</c:v>
                  </c:pt>
                  <c:pt idx="27">
                    <c:v>1494.4781800113917</c:v>
                  </c:pt>
                  <c:pt idx="28">
                    <c:v>3141.2688300523196</c:v>
                  </c:pt>
                  <c:pt idx="29">
                    <c:v>859.87308348819818</c:v>
                  </c:pt>
                  <c:pt idx="30">
                    <c:v>1128.2383259767014</c:v>
                  </c:pt>
                  <c:pt idx="31">
                    <c:v>1229.9154160845715</c:v>
                  </c:pt>
                  <c:pt idx="32">
                    <c:v>4498.0521413631295</c:v>
                  </c:pt>
                  <c:pt idx="33">
                    <c:v>914.81551510564145</c:v>
                  </c:pt>
                  <c:pt idx="34">
                    <c:v>1922.8408666147006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data'!$K$5:$K$39</c:f>
              <c:numCache>
                <c:formatCode>General</c:formatCode>
                <c:ptCount val="35"/>
                <c:pt idx="0">
                  <c:v>35183.949135446666</c:v>
                </c:pt>
                <c:pt idx="1">
                  <c:v>36817.459212880116</c:v>
                </c:pt>
                <c:pt idx="2">
                  <c:v>184284.62035061003</c:v>
                </c:pt>
                <c:pt idx="3">
                  <c:v>38184.707999999991</c:v>
                </c:pt>
                <c:pt idx="4">
                  <c:v>34761.28615635178</c:v>
                </c:pt>
                <c:pt idx="5">
                  <c:v>33726.629850746271</c:v>
                </c:pt>
                <c:pt idx="6">
                  <c:v>39810.212794117659</c:v>
                </c:pt>
                <c:pt idx="7">
                  <c:v>55421.659533898295</c:v>
                </c:pt>
                <c:pt idx="8">
                  <c:v>114043.05426702369</c:v>
                </c:pt>
                <c:pt idx="9">
                  <c:v>435938.22794296138</c:v>
                </c:pt>
                <c:pt idx="10">
                  <c:v>441555.97485687106</c:v>
                </c:pt>
                <c:pt idx="11">
                  <c:v>459292.49935116078</c:v>
                </c:pt>
                <c:pt idx="12">
                  <c:v>315357.17004468542</c:v>
                </c:pt>
                <c:pt idx="13">
                  <c:v>116981.98454750262</c:v>
                </c:pt>
                <c:pt idx="14">
                  <c:v>38924.169739130455</c:v>
                </c:pt>
                <c:pt idx="15">
                  <c:v>73466.820833333448</c:v>
                </c:pt>
                <c:pt idx="16">
                  <c:v>99355.555497382142</c:v>
                </c:pt>
                <c:pt idx="17">
                  <c:v>104055.99340659342</c:v>
                </c:pt>
                <c:pt idx="18">
                  <c:v>48309.682608695621</c:v>
                </c:pt>
                <c:pt idx="19">
                  <c:v>70274.412578616306</c:v>
                </c:pt>
                <c:pt idx="20">
                  <c:v>94456.462962962993</c:v>
                </c:pt>
                <c:pt idx="21">
                  <c:v>38172.713056379835</c:v>
                </c:pt>
                <c:pt idx="22">
                  <c:v>35972.992480115689</c:v>
                </c:pt>
                <c:pt idx="23">
                  <c:v>46144.362709620429</c:v>
                </c:pt>
                <c:pt idx="24">
                  <c:v>37850.417456896532</c:v>
                </c:pt>
                <c:pt idx="25">
                  <c:v>299067.65756622539</c:v>
                </c:pt>
                <c:pt idx="26">
                  <c:v>43837.329121506082</c:v>
                </c:pt>
                <c:pt idx="27">
                  <c:v>72304.684120867751</c:v>
                </c:pt>
                <c:pt idx="28">
                  <c:v>43086.156197352582</c:v>
                </c:pt>
                <c:pt idx="29">
                  <c:v>35038.155284831802</c:v>
                </c:pt>
                <c:pt idx="30">
                  <c:v>47139.713066037795</c:v>
                </c:pt>
                <c:pt idx="31">
                  <c:v>39172.708576158904</c:v>
                </c:pt>
                <c:pt idx="32">
                  <c:v>355732.11509548314</c:v>
                </c:pt>
                <c:pt idx="33">
                  <c:v>64874.265293626573</c:v>
                </c:pt>
                <c:pt idx="34">
                  <c:v>137058.63452542596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9-4D12-BB73-B4FDCE2821DD}"/>
            </c:ext>
          </c:extLst>
        </c:ser>
        <c:ser>
          <c:idx val="1"/>
          <c:order val="1"/>
          <c:tx>
            <c:strRef>
              <c:f>'fluorescence data'!$L$4</c:f>
              <c:strCache>
                <c:ptCount val="1"/>
                <c:pt idx="0">
                  <c:v>miR-150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data'!$R$5:$R$39</c:f>
                <c:numCache>
                  <c:formatCode>General</c:formatCode>
                  <c:ptCount val="35"/>
                  <c:pt idx="0">
                    <c:v>2267.0593108754069</c:v>
                  </c:pt>
                  <c:pt idx="1">
                    <c:v>2044.2599173127369</c:v>
                  </c:pt>
                  <c:pt idx="2">
                    <c:v>2103.7971824715141</c:v>
                  </c:pt>
                  <c:pt idx="3">
                    <c:v>1756.5885538914292</c:v>
                  </c:pt>
                  <c:pt idx="4">
                    <c:v>3900.9867456882603</c:v>
                  </c:pt>
                  <c:pt idx="5">
                    <c:v>1971.4231485011064</c:v>
                  </c:pt>
                  <c:pt idx="6">
                    <c:v>2218.5615710395978</c:v>
                  </c:pt>
                  <c:pt idx="7">
                    <c:v>2702.6355576881033</c:v>
                  </c:pt>
                  <c:pt idx="8">
                    <c:v>2182.8385149630171</c:v>
                  </c:pt>
                  <c:pt idx="9">
                    <c:v>5527.1260496082414</c:v>
                  </c:pt>
                  <c:pt idx="10">
                    <c:v>5240.9240812256667</c:v>
                  </c:pt>
                  <c:pt idx="11">
                    <c:v>6532.9291813963691</c:v>
                  </c:pt>
                  <c:pt idx="12">
                    <c:v>3831.7320700060855</c:v>
                  </c:pt>
                  <c:pt idx="13">
                    <c:v>1579.1413187641535</c:v>
                  </c:pt>
                  <c:pt idx="14">
                    <c:v>2111.1617473466054</c:v>
                  </c:pt>
                  <c:pt idx="15">
                    <c:v>6644.4454124167114</c:v>
                  </c:pt>
                  <c:pt idx="16">
                    <c:v>18586.980809169068</c:v>
                  </c:pt>
                  <c:pt idx="17">
                    <c:v>13457.981218380419</c:v>
                  </c:pt>
                  <c:pt idx="18">
                    <c:v>2556.4796273457137</c:v>
                  </c:pt>
                  <c:pt idx="19">
                    <c:v>5556.63706132482</c:v>
                  </c:pt>
                  <c:pt idx="20">
                    <c:v>5205.4140709765397</c:v>
                  </c:pt>
                  <c:pt idx="21">
                    <c:v>2146.2209108796578</c:v>
                  </c:pt>
                  <c:pt idx="22">
                    <c:v>5058.4484627468846</c:v>
                  </c:pt>
                  <c:pt idx="23">
                    <c:v>9992.4904260182848</c:v>
                  </c:pt>
                  <c:pt idx="24">
                    <c:v>7970.9267914478023</c:v>
                  </c:pt>
                  <c:pt idx="25">
                    <c:v>2539.77502028361</c:v>
                  </c:pt>
                  <c:pt idx="26">
                    <c:v>2810.924546047348</c:v>
                  </c:pt>
                  <c:pt idx="27">
                    <c:v>1536.4855092164123</c:v>
                  </c:pt>
                  <c:pt idx="28">
                    <c:v>1579.5184767655098</c:v>
                  </c:pt>
                  <c:pt idx="29">
                    <c:v>2668.3985151092766</c:v>
                  </c:pt>
                  <c:pt idx="30">
                    <c:v>2853.5115507571259</c:v>
                  </c:pt>
                  <c:pt idx="31">
                    <c:v>4314.0574565081715</c:v>
                  </c:pt>
                  <c:pt idx="32">
                    <c:v>2798.9562709290844</c:v>
                  </c:pt>
                  <c:pt idx="33">
                    <c:v>921.40036433292562</c:v>
                  </c:pt>
                  <c:pt idx="34">
                    <c:v>1437.0464546479036</c:v>
                  </c:pt>
                </c:numCache>
              </c:numRef>
            </c:plus>
            <c:minus>
              <c:numRef>
                <c:f>'fluorescence data'!$R$5:$R$39</c:f>
                <c:numCache>
                  <c:formatCode>General</c:formatCode>
                  <c:ptCount val="35"/>
                  <c:pt idx="0">
                    <c:v>2267.0593108754069</c:v>
                  </c:pt>
                  <c:pt idx="1">
                    <c:v>2044.2599173127369</c:v>
                  </c:pt>
                  <c:pt idx="2">
                    <c:v>2103.7971824715141</c:v>
                  </c:pt>
                  <c:pt idx="3">
                    <c:v>1756.5885538914292</c:v>
                  </c:pt>
                  <c:pt idx="4">
                    <c:v>3900.9867456882603</c:v>
                  </c:pt>
                  <c:pt idx="5">
                    <c:v>1971.4231485011064</c:v>
                  </c:pt>
                  <c:pt idx="6">
                    <c:v>2218.5615710395978</c:v>
                  </c:pt>
                  <c:pt idx="7">
                    <c:v>2702.6355576881033</c:v>
                  </c:pt>
                  <c:pt idx="8">
                    <c:v>2182.8385149630171</c:v>
                  </c:pt>
                  <c:pt idx="9">
                    <c:v>5527.1260496082414</c:v>
                  </c:pt>
                  <c:pt idx="10">
                    <c:v>5240.9240812256667</c:v>
                  </c:pt>
                  <c:pt idx="11">
                    <c:v>6532.9291813963691</c:v>
                  </c:pt>
                  <c:pt idx="12">
                    <c:v>3831.7320700060855</c:v>
                  </c:pt>
                  <c:pt idx="13">
                    <c:v>1579.1413187641535</c:v>
                  </c:pt>
                  <c:pt idx="14">
                    <c:v>2111.1617473466054</c:v>
                  </c:pt>
                  <c:pt idx="15">
                    <c:v>6644.4454124167114</c:v>
                  </c:pt>
                  <c:pt idx="16">
                    <c:v>18586.980809169068</c:v>
                  </c:pt>
                  <c:pt idx="17">
                    <c:v>13457.981218380419</c:v>
                  </c:pt>
                  <c:pt idx="18">
                    <c:v>2556.4796273457137</c:v>
                  </c:pt>
                  <c:pt idx="19">
                    <c:v>5556.63706132482</c:v>
                  </c:pt>
                  <c:pt idx="20">
                    <c:v>5205.4140709765397</c:v>
                  </c:pt>
                  <c:pt idx="21">
                    <c:v>2146.2209108796578</c:v>
                  </c:pt>
                  <c:pt idx="22">
                    <c:v>5058.4484627468846</c:v>
                  </c:pt>
                  <c:pt idx="23">
                    <c:v>9992.4904260182848</c:v>
                  </c:pt>
                  <c:pt idx="24">
                    <c:v>7970.9267914478023</c:v>
                  </c:pt>
                  <c:pt idx="25">
                    <c:v>2539.77502028361</c:v>
                  </c:pt>
                  <c:pt idx="26">
                    <c:v>2810.924546047348</c:v>
                  </c:pt>
                  <c:pt idx="27">
                    <c:v>1536.4855092164123</c:v>
                  </c:pt>
                  <c:pt idx="28">
                    <c:v>1579.5184767655098</c:v>
                  </c:pt>
                  <c:pt idx="29">
                    <c:v>2668.3985151092766</c:v>
                  </c:pt>
                  <c:pt idx="30">
                    <c:v>2853.5115507571259</c:v>
                  </c:pt>
                  <c:pt idx="31">
                    <c:v>4314.0574565081715</c:v>
                  </c:pt>
                  <c:pt idx="32">
                    <c:v>2798.9562709290844</c:v>
                  </c:pt>
                  <c:pt idx="33">
                    <c:v>921.40036433292562</c:v>
                  </c:pt>
                  <c:pt idx="34">
                    <c:v>1437.0464546479036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data'!$L$5:$L$39</c:f>
              <c:numCache>
                <c:formatCode>General</c:formatCode>
                <c:ptCount val="35"/>
                <c:pt idx="0">
                  <c:v>35735.607304785888</c:v>
                </c:pt>
                <c:pt idx="1">
                  <c:v>38932.979655172399</c:v>
                </c:pt>
                <c:pt idx="2">
                  <c:v>146118.65103560302</c:v>
                </c:pt>
                <c:pt idx="3">
                  <c:v>35372.024216027872</c:v>
                </c:pt>
                <c:pt idx="4">
                  <c:v>38129.626804123684</c:v>
                </c:pt>
                <c:pt idx="5">
                  <c:v>37632.810338680938</c:v>
                </c:pt>
                <c:pt idx="6">
                  <c:v>37286.392816091909</c:v>
                </c:pt>
                <c:pt idx="7">
                  <c:v>38585.880027739229</c:v>
                </c:pt>
                <c:pt idx="8">
                  <c:v>71889.137524780599</c:v>
                </c:pt>
                <c:pt idx="9">
                  <c:v>342903.66155847104</c:v>
                </c:pt>
                <c:pt idx="10">
                  <c:v>358397.83395251667</c:v>
                </c:pt>
                <c:pt idx="11">
                  <c:v>246128.87805108711</c:v>
                </c:pt>
                <c:pt idx="12">
                  <c:v>324575.25502937764</c:v>
                </c:pt>
                <c:pt idx="13">
                  <c:v>102965.76499927882</c:v>
                </c:pt>
                <c:pt idx="14">
                  <c:v>38218.813832487307</c:v>
                </c:pt>
                <c:pt idx="15">
                  <c:v>85972.741803278768</c:v>
                </c:pt>
                <c:pt idx="16">
                  <c:v>84612.911627906986</c:v>
                </c:pt>
                <c:pt idx="17">
                  <c:v>90008.598555956662</c:v>
                </c:pt>
                <c:pt idx="18">
                  <c:v>42887.920964749501</c:v>
                </c:pt>
                <c:pt idx="19">
                  <c:v>61062.191970802931</c:v>
                </c:pt>
                <c:pt idx="20">
                  <c:v>54095.034808259603</c:v>
                </c:pt>
                <c:pt idx="21">
                  <c:v>37390.331266490786</c:v>
                </c:pt>
                <c:pt idx="22">
                  <c:v>67343.087524752511</c:v>
                </c:pt>
                <c:pt idx="23">
                  <c:v>70694.858169934596</c:v>
                </c:pt>
                <c:pt idx="24">
                  <c:v>73474.578326996125</c:v>
                </c:pt>
                <c:pt idx="25">
                  <c:v>92835.329275808574</c:v>
                </c:pt>
                <c:pt idx="26">
                  <c:v>37059.113526011497</c:v>
                </c:pt>
                <c:pt idx="27">
                  <c:v>32610.691737545578</c:v>
                </c:pt>
                <c:pt idx="28">
                  <c:v>31829.813610315196</c:v>
                </c:pt>
                <c:pt idx="29">
                  <c:v>38683.07046979868</c:v>
                </c:pt>
                <c:pt idx="30">
                  <c:v>41748.743360000029</c:v>
                </c:pt>
                <c:pt idx="31">
                  <c:v>48451.48551401867</c:v>
                </c:pt>
                <c:pt idx="32">
                  <c:v>132328.01618236466</c:v>
                </c:pt>
                <c:pt idx="33">
                  <c:v>28759.49219283276</c:v>
                </c:pt>
                <c:pt idx="34">
                  <c:v>38580.131186032522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9-4D12-BB73-B4FDCE2821DD}"/>
            </c:ext>
          </c:extLst>
        </c:ser>
        <c:ser>
          <c:idx val="2"/>
          <c:order val="2"/>
          <c:tx>
            <c:strRef>
              <c:f>'fluorescence data'!$M$4</c:f>
              <c:strCache>
                <c:ptCount val="1"/>
                <c:pt idx="0">
                  <c:v>miR-374a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data'!$S$5:$S$39</c:f>
                <c:numCache>
                  <c:formatCode>General</c:formatCode>
                  <c:ptCount val="35"/>
                  <c:pt idx="0">
                    <c:v>2214.7438530888303</c:v>
                  </c:pt>
                  <c:pt idx="1">
                    <c:v>2517.7543554969325</c:v>
                  </c:pt>
                  <c:pt idx="2">
                    <c:v>1743.3400958464786</c:v>
                  </c:pt>
                  <c:pt idx="3">
                    <c:v>2021.5497908144537</c:v>
                  </c:pt>
                  <c:pt idx="4">
                    <c:v>2146.3257676112498</c:v>
                  </c:pt>
                  <c:pt idx="5">
                    <c:v>6154.5678117875023</c:v>
                  </c:pt>
                  <c:pt idx="6">
                    <c:v>3090.8040414386892</c:v>
                  </c:pt>
                  <c:pt idx="7">
                    <c:v>2161.6393507962107</c:v>
                  </c:pt>
                  <c:pt idx="8">
                    <c:v>2595.0119776567608</c:v>
                  </c:pt>
                  <c:pt idx="9">
                    <c:v>4402.9479215830961</c:v>
                  </c:pt>
                  <c:pt idx="10">
                    <c:v>4504.7657712147957</c:v>
                  </c:pt>
                  <c:pt idx="11">
                    <c:v>3461.7324344236636</c:v>
                  </c:pt>
                  <c:pt idx="12">
                    <c:v>3078.2933948281639</c:v>
                  </c:pt>
                  <c:pt idx="13">
                    <c:v>1195.3282975852071</c:v>
                  </c:pt>
                  <c:pt idx="14">
                    <c:v>2174.0223233076144</c:v>
                  </c:pt>
                  <c:pt idx="15">
                    <c:v>6104.5116337314967</c:v>
                  </c:pt>
                  <c:pt idx="16">
                    <c:v>11534.891445796002</c:v>
                  </c:pt>
                  <c:pt idx="17">
                    <c:v>8515.0235448064668</c:v>
                  </c:pt>
                  <c:pt idx="18">
                    <c:v>3264.4418065757777</c:v>
                  </c:pt>
                  <c:pt idx="19">
                    <c:v>6209.0747940151305</c:v>
                  </c:pt>
                  <c:pt idx="20">
                    <c:v>9112.174970571461</c:v>
                  </c:pt>
                  <c:pt idx="21">
                    <c:v>2198.7325747998166</c:v>
                  </c:pt>
                  <c:pt idx="22">
                    <c:v>4250.0785794121139</c:v>
                  </c:pt>
                  <c:pt idx="23">
                    <c:v>5592.3953949985998</c:v>
                  </c:pt>
                  <c:pt idx="24">
                    <c:v>7497.4410854763682</c:v>
                  </c:pt>
                  <c:pt idx="25">
                    <c:v>1540.8832499266227</c:v>
                  </c:pt>
                  <c:pt idx="26">
                    <c:v>3732.2236880128016</c:v>
                  </c:pt>
                  <c:pt idx="27">
                    <c:v>3051.9186931447571</c:v>
                  </c:pt>
                  <c:pt idx="28">
                    <c:v>1889.6446699696326</c:v>
                  </c:pt>
                  <c:pt idx="29">
                    <c:v>3741.4159349160814</c:v>
                  </c:pt>
                  <c:pt idx="30">
                    <c:v>2308.7169447522342</c:v>
                  </c:pt>
                  <c:pt idx="31">
                    <c:v>3927.2355469362387</c:v>
                  </c:pt>
                  <c:pt idx="32">
                    <c:v>1765.7892184705297</c:v>
                  </c:pt>
                  <c:pt idx="33">
                    <c:v>958.65890918268542</c:v>
                  </c:pt>
                  <c:pt idx="34">
                    <c:v>1051.8444069343134</c:v>
                  </c:pt>
                </c:numCache>
              </c:numRef>
            </c:plus>
            <c:minus>
              <c:numRef>
                <c:f>'fluorescence data'!$S$5:$S$39</c:f>
                <c:numCache>
                  <c:formatCode>General</c:formatCode>
                  <c:ptCount val="35"/>
                  <c:pt idx="0">
                    <c:v>2214.7438530888303</c:v>
                  </c:pt>
                  <c:pt idx="1">
                    <c:v>2517.7543554969325</c:v>
                  </c:pt>
                  <c:pt idx="2">
                    <c:v>1743.3400958464786</c:v>
                  </c:pt>
                  <c:pt idx="3">
                    <c:v>2021.5497908144537</c:v>
                  </c:pt>
                  <c:pt idx="4">
                    <c:v>2146.3257676112498</c:v>
                  </c:pt>
                  <c:pt idx="5">
                    <c:v>6154.5678117875023</c:v>
                  </c:pt>
                  <c:pt idx="6">
                    <c:v>3090.8040414386892</c:v>
                  </c:pt>
                  <c:pt idx="7">
                    <c:v>2161.6393507962107</c:v>
                  </c:pt>
                  <c:pt idx="8">
                    <c:v>2595.0119776567608</c:v>
                  </c:pt>
                  <c:pt idx="9">
                    <c:v>4402.9479215830961</c:v>
                  </c:pt>
                  <c:pt idx="10">
                    <c:v>4504.7657712147957</c:v>
                  </c:pt>
                  <c:pt idx="11">
                    <c:v>3461.7324344236636</c:v>
                  </c:pt>
                  <c:pt idx="12">
                    <c:v>3078.2933948281639</c:v>
                  </c:pt>
                  <c:pt idx="13">
                    <c:v>1195.3282975852071</c:v>
                  </c:pt>
                  <c:pt idx="14">
                    <c:v>2174.0223233076144</c:v>
                  </c:pt>
                  <c:pt idx="15">
                    <c:v>6104.5116337314967</c:v>
                  </c:pt>
                  <c:pt idx="16">
                    <c:v>11534.891445796002</c:v>
                  </c:pt>
                  <c:pt idx="17">
                    <c:v>8515.0235448064668</c:v>
                  </c:pt>
                  <c:pt idx="18">
                    <c:v>3264.4418065757777</c:v>
                  </c:pt>
                  <c:pt idx="19">
                    <c:v>6209.0747940151305</c:v>
                  </c:pt>
                  <c:pt idx="20">
                    <c:v>9112.174970571461</c:v>
                  </c:pt>
                  <c:pt idx="21">
                    <c:v>2198.7325747998166</c:v>
                  </c:pt>
                  <c:pt idx="22">
                    <c:v>4250.0785794121139</c:v>
                  </c:pt>
                  <c:pt idx="23">
                    <c:v>5592.3953949985998</c:v>
                  </c:pt>
                  <c:pt idx="24">
                    <c:v>7497.4410854763682</c:v>
                  </c:pt>
                  <c:pt idx="25">
                    <c:v>1540.8832499266227</c:v>
                  </c:pt>
                  <c:pt idx="26">
                    <c:v>3732.2236880128016</c:v>
                  </c:pt>
                  <c:pt idx="27">
                    <c:v>3051.9186931447571</c:v>
                  </c:pt>
                  <c:pt idx="28">
                    <c:v>1889.6446699696326</c:v>
                  </c:pt>
                  <c:pt idx="29">
                    <c:v>3741.4159349160814</c:v>
                  </c:pt>
                  <c:pt idx="30">
                    <c:v>2308.7169447522342</c:v>
                  </c:pt>
                  <c:pt idx="31">
                    <c:v>3927.2355469362387</c:v>
                  </c:pt>
                  <c:pt idx="32">
                    <c:v>1765.7892184705297</c:v>
                  </c:pt>
                  <c:pt idx="33">
                    <c:v>958.65890918268542</c:v>
                  </c:pt>
                  <c:pt idx="34">
                    <c:v>1051.8444069343134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data'!$M$5:$M$39</c:f>
              <c:numCache>
                <c:formatCode>General</c:formatCode>
                <c:ptCount val="35"/>
                <c:pt idx="0">
                  <c:v>35169.960453808751</c:v>
                </c:pt>
                <c:pt idx="1">
                  <c:v>38868.995959595974</c:v>
                </c:pt>
                <c:pt idx="2">
                  <c:v>113452.12757339967</c:v>
                </c:pt>
                <c:pt idx="3">
                  <c:v>37501.675095785431</c:v>
                </c:pt>
                <c:pt idx="4">
                  <c:v>37003.887259615381</c:v>
                </c:pt>
                <c:pt idx="5">
                  <c:v>36460.252564102571</c:v>
                </c:pt>
                <c:pt idx="6">
                  <c:v>39257.358047016307</c:v>
                </c:pt>
                <c:pt idx="7">
                  <c:v>36702.284600000014</c:v>
                </c:pt>
                <c:pt idx="8">
                  <c:v>67248.840130505705</c:v>
                </c:pt>
                <c:pt idx="9">
                  <c:v>202570.82238717357</c:v>
                </c:pt>
                <c:pt idx="10">
                  <c:v>256591.52984948669</c:v>
                </c:pt>
                <c:pt idx="11">
                  <c:v>99888.302409910015</c:v>
                </c:pt>
                <c:pt idx="12">
                  <c:v>195002.63430755344</c:v>
                </c:pt>
                <c:pt idx="13">
                  <c:v>66351.04696792335</c:v>
                </c:pt>
                <c:pt idx="14">
                  <c:v>35955.210564663023</c:v>
                </c:pt>
                <c:pt idx="15">
                  <c:v>111533.38758716876</c:v>
                </c:pt>
                <c:pt idx="16">
                  <c:v>76606.090909090912</c:v>
                </c:pt>
                <c:pt idx="17">
                  <c:v>82283.729182879397</c:v>
                </c:pt>
                <c:pt idx="18">
                  <c:v>48996.010440835285</c:v>
                </c:pt>
                <c:pt idx="19">
                  <c:v>65936.888235294085</c:v>
                </c:pt>
                <c:pt idx="20">
                  <c:v>78344.307662835228</c:v>
                </c:pt>
                <c:pt idx="21">
                  <c:v>33978.011731843551</c:v>
                </c:pt>
                <c:pt idx="22">
                  <c:v>81048.866197183132</c:v>
                </c:pt>
                <c:pt idx="23">
                  <c:v>51868.755731225319</c:v>
                </c:pt>
                <c:pt idx="24">
                  <c:v>71442.791082802549</c:v>
                </c:pt>
                <c:pt idx="25">
                  <c:v>61391.614324960785</c:v>
                </c:pt>
                <c:pt idx="26">
                  <c:v>42384.839999999982</c:v>
                </c:pt>
                <c:pt idx="27">
                  <c:v>34823.12382892063</c:v>
                </c:pt>
                <c:pt idx="28">
                  <c:v>36232.879181494645</c:v>
                </c:pt>
                <c:pt idx="29">
                  <c:v>53505.30000000001</c:v>
                </c:pt>
                <c:pt idx="30">
                  <c:v>39431.686303387374</c:v>
                </c:pt>
                <c:pt idx="31">
                  <c:v>53602.876903553326</c:v>
                </c:pt>
                <c:pt idx="32">
                  <c:v>88450.231444759003</c:v>
                </c:pt>
                <c:pt idx="33">
                  <c:v>28870.690991810745</c:v>
                </c:pt>
                <c:pt idx="34">
                  <c:v>31669.7431061807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9-4D12-BB73-B4FDCE28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185456"/>
        <c:axId val="1824182576"/>
      </c:barChart>
      <c:catAx>
        <c:axId val="18241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2576"/>
        <c:crosses val="autoZero"/>
        <c:auto val="1"/>
        <c:lblAlgn val="ctr"/>
        <c:lblOffset val="100"/>
        <c:noMultiLvlLbl val="0"/>
      </c:catAx>
      <c:valAx>
        <c:axId val="18241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'fluorescence data'!$L$4</c:f>
              <c:strCache>
                <c:ptCount val="1"/>
                <c:pt idx="0">
                  <c:v>miR-150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data'!$R$5:$R$39</c:f>
                <c:numCache>
                  <c:formatCode>General</c:formatCode>
                  <c:ptCount val="35"/>
                  <c:pt idx="0">
                    <c:v>2267.0593108754069</c:v>
                  </c:pt>
                  <c:pt idx="1">
                    <c:v>2044.2599173127369</c:v>
                  </c:pt>
                  <c:pt idx="2">
                    <c:v>2103.7971824715141</c:v>
                  </c:pt>
                  <c:pt idx="3">
                    <c:v>1756.5885538914292</c:v>
                  </c:pt>
                  <c:pt idx="4">
                    <c:v>3900.9867456882603</c:v>
                  </c:pt>
                  <c:pt idx="5">
                    <c:v>1971.4231485011064</c:v>
                  </c:pt>
                  <c:pt idx="6">
                    <c:v>2218.5615710395978</c:v>
                  </c:pt>
                  <c:pt idx="7">
                    <c:v>2702.6355576881033</c:v>
                  </c:pt>
                  <c:pt idx="8">
                    <c:v>2182.8385149630171</c:v>
                  </c:pt>
                  <c:pt idx="9">
                    <c:v>5527.1260496082414</c:v>
                  </c:pt>
                  <c:pt idx="10">
                    <c:v>5240.9240812256667</c:v>
                  </c:pt>
                  <c:pt idx="11">
                    <c:v>6532.9291813963691</c:v>
                  </c:pt>
                  <c:pt idx="12">
                    <c:v>3831.7320700060855</c:v>
                  </c:pt>
                  <c:pt idx="13">
                    <c:v>1579.1413187641535</c:v>
                  </c:pt>
                  <c:pt idx="14">
                    <c:v>2111.1617473466054</c:v>
                  </c:pt>
                  <c:pt idx="15">
                    <c:v>6644.4454124167114</c:v>
                  </c:pt>
                  <c:pt idx="16">
                    <c:v>18586.980809169068</c:v>
                  </c:pt>
                  <c:pt idx="17">
                    <c:v>13457.981218380419</c:v>
                  </c:pt>
                  <c:pt idx="18">
                    <c:v>2556.4796273457137</c:v>
                  </c:pt>
                  <c:pt idx="19">
                    <c:v>5556.63706132482</c:v>
                  </c:pt>
                  <c:pt idx="20">
                    <c:v>5205.4140709765397</c:v>
                  </c:pt>
                  <c:pt idx="21">
                    <c:v>2146.2209108796578</c:v>
                  </c:pt>
                  <c:pt idx="22">
                    <c:v>5058.4484627468846</c:v>
                  </c:pt>
                  <c:pt idx="23">
                    <c:v>9992.4904260182848</c:v>
                  </c:pt>
                  <c:pt idx="24">
                    <c:v>7970.9267914478023</c:v>
                  </c:pt>
                  <c:pt idx="25">
                    <c:v>2539.77502028361</c:v>
                  </c:pt>
                  <c:pt idx="26">
                    <c:v>2810.924546047348</c:v>
                  </c:pt>
                  <c:pt idx="27">
                    <c:v>1536.4855092164123</c:v>
                  </c:pt>
                  <c:pt idx="28">
                    <c:v>1579.5184767655098</c:v>
                  </c:pt>
                  <c:pt idx="29">
                    <c:v>2668.3985151092766</c:v>
                  </c:pt>
                  <c:pt idx="30">
                    <c:v>2853.5115507571259</c:v>
                  </c:pt>
                  <c:pt idx="31">
                    <c:v>4314.0574565081715</c:v>
                  </c:pt>
                  <c:pt idx="32">
                    <c:v>2798.9562709290844</c:v>
                  </c:pt>
                  <c:pt idx="33">
                    <c:v>921.40036433292562</c:v>
                  </c:pt>
                  <c:pt idx="34">
                    <c:v>1437.0464546479036</c:v>
                  </c:pt>
                </c:numCache>
              </c:numRef>
            </c:plus>
            <c:minus>
              <c:numRef>
                <c:f>'fluorescence data'!$R$5:$R$39</c:f>
                <c:numCache>
                  <c:formatCode>General</c:formatCode>
                  <c:ptCount val="35"/>
                  <c:pt idx="0">
                    <c:v>2267.0593108754069</c:v>
                  </c:pt>
                  <c:pt idx="1">
                    <c:v>2044.2599173127369</c:v>
                  </c:pt>
                  <c:pt idx="2">
                    <c:v>2103.7971824715141</c:v>
                  </c:pt>
                  <c:pt idx="3">
                    <c:v>1756.5885538914292</c:v>
                  </c:pt>
                  <c:pt idx="4">
                    <c:v>3900.9867456882603</c:v>
                  </c:pt>
                  <c:pt idx="5">
                    <c:v>1971.4231485011064</c:v>
                  </c:pt>
                  <c:pt idx="6">
                    <c:v>2218.5615710395978</c:v>
                  </c:pt>
                  <c:pt idx="7">
                    <c:v>2702.6355576881033</c:v>
                  </c:pt>
                  <c:pt idx="8">
                    <c:v>2182.8385149630171</c:v>
                  </c:pt>
                  <c:pt idx="9">
                    <c:v>5527.1260496082414</c:v>
                  </c:pt>
                  <c:pt idx="10">
                    <c:v>5240.9240812256667</c:v>
                  </c:pt>
                  <c:pt idx="11">
                    <c:v>6532.9291813963691</c:v>
                  </c:pt>
                  <c:pt idx="12">
                    <c:v>3831.7320700060855</c:v>
                  </c:pt>
                  <c:pt idx="13">
                    <c:v>1579.1413187641535</c:v>
                  </c:pt>
                  <c:pt idx="14">
                    <c:v>2111.1617473466054</c:v>
                  </c:pt>
                  <c:pt idx="15">
                    <c:v>6644.4454124167114</c:v>
                  </c:pt>
                  <c:pt idx="16">
                    <c:v>18586.980809169068</c:v>
                  </c:pt>
                  <c:pt idx="17">
                    <c:v>13457.981218380419</c:v>
                  </c:pt>
                  <c:pt idx="18">
                    <c:v>2556.4796273457137</c:v>
                  </c:pt>
                  <c:pt idx="19">
                    <c:v>5556.63706132482</c:v>
                  </c:pt>
                  <c:pt idx="20">
                    <c:v>5205.4140709765397</c:v>
                  </c:pt>
                  <c:pt idx="21">
                    <c:v>2146.2209108796578</c:v>
                  </c:pt>
                  <c:pt idx="22">
                    <c:v>5058.4484627468846</c:v>
                  </c:pt>
                  <c:pt idx="23">
                    <c:v>9992.4904260182848</c:v>
                  </c:pt>
                  <c:pt idx="24">
                    <c:v>7970.9267914478023</c:v>
                  </c:pt>
                  <c:pt idx="25">
                    <c:v>2539.77502028361</c:v>
                  </c:pt>
                  <c:pt idx="26">
                    <c:v>2810.924546047348</c:v>
                  </c:pt>
                  <c:pt idx="27">
                    <c:v>1536.4855092164123</c:v>
                  </c:pt>
                  <c:pt idx="28">
                    <c:v>1579.5184767655098</c:v>
                  </c:pt>
                  <c:pt idx="29">
                    <c:v>2668.3985151092766</c:v>
                  </c:pt>
                  <c:pt idx="30">
                    <c:v>2853.5115507571259</c:v>
                  </c:pt>
                  <c:pt idx="31">
                    <c:v>4314.0574565081715</c:v>
                  </c:pt>
                  <c:pt idx="32">
                    <c:v>2798.9562709290844</c:v>
                  </c:pt>
                  <c:pt idx="33">
                    <c:v>921.40036433292562</c:v>
                  </c:pt>
                  <c:pt idx="34">
                    <c:v>1437.0464546479036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data'!$L$5:$L$39</c:f>
              <c:numCache>
                <c:formatCode>General</c:formatCode>
                <c:ptCount val="35"/>
                <c:pt idx="0">
                  <c:v>35735.607304785888</c:v>
                </c:pt>
                <c:pt idx="1">
                  <c:v>38932.979655172399</c:v>
                </c:pt>
                <c:pt idx="2">
                  <c:v>146118.65103560302</c:v>
                </c:pt>
                <c:pt idx="3">
                  <c:v>35372.024216027872</c:v>
                </c:pt>
                <c:pt idx="4">
                  <c:v>38129.626804123684</c:v>
                </c:pt>
                <c:pt idx="5">
                  <c:v>37632.810338680938</c:v>
                </c:pt>
                <c:pt idx="6">
                  <c:v>37286.392816091909</c:v>
                </c:pt>
                <c:pt idx="7">
                  <c:v>38585.880027739229</c:v>
                </c:pt>
                <c:pt idx="8">
                  <c:v>71889.137524780599</c:v>
                </c:pt>
                <c:pt idx="9">
                  <c:v>342903.66155847104</c:v>
                </c:pt>
                <c:pt idx="10">
                  <c:v>358397.83395251667</c:v>
                </c:pt>
                <c:pt idx="11">
                  <c:v>246128.87805108711</c:v>
                </c:pt>
                <c:pt idx="12">
                  <c:v>324575.25502937764</c:v>
                </c:pt>
                <c:pt idx="13">
                  <c:v>102965.76499927882</c:v>
                </c:pt>
                <c:pt idx="14">
                  <c:v>38218.813832487307</c:v>
                </c:pt>
                <c:pt idx="15">
                  <c:v>85972.741803278768</c:v>
                </c:pt>
                <c:pt idx="16">
                  <c:v>84612.911627906986</c:v>
                </c:pt>
                <c:pt idx="17">
                  <c:v>90008.598555956662</c:v>
                </c:pt>
                <c:pt idx="18">
                  <c:v>42887.920964749501</c:v>
                </c:pt>
                <c:pt idx="19">
                  <c:v>61062.191970802931</c:v>
                </c:pt>
                <c:pt idx="20">
                  <c:v>54095.034808259603</c:v>
                </c:pt>
                <c:pt idx="21">
                  <c:v>37390.331266490786</c:v>
                </c:pt>
                <c:pt idx="22">
                  <c:v>67343.087524752511</c:v>
                </c:pt>
                <c:pt idx="23">
                  <c:v>70694.858169934596</c:v>
                </c:pt>
                <c:pt idx="24">
                  <c:v>73474.578326996125</c:v>
                </c:pt>
                <c:pt idx="25">
                  <c:v>92835.329275808574</c:v>
                </c:pt>
                <c:pt idx="26">
                  <c:v>37059.113526011497</c:v>
                </c:pt>
                <c:pt idx="27">
                  <c:v>32610.691737545578</c:v>
                </c:pt>
                <c:pt idx="28">
                  <c:v>31829.813610315196</c:v>
                </c:pt>
                <c:pt idx="29">
                  <c:v>38683.07046979868</c:v>
                </c:pt>
                <c:pt idx="30">
                  <c:v>41748.743360000029</c:v>
                </c:pt>
                <c:pt idx="31">
                  <c:v>48451.48551401867</c:v>
                </c:pt>
                <c:pt idx="32">
                  <c:v>132328.01618236466</c:v>
                </c:pt>
                <c:pt idx="33">
                  <c:v>28759.49219283276</c:v>
                </c:pt>
                <c:pt idx="34">
                  <c:v>38580.131186032522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1DA-A82A-201E4319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185456"/>
        <c:axId val="1824182576"/>
      </c:barChart>
      <c:catAx>
        <c:axId val="18241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2576"/>
        <c:crosses val="autoZero"/>
        <c:auto val="1"/>
        <c:lblAlgn val="ctr"/>
        <c:lblOffset val="100"/>
        <c:noMultiLvlLbl val="0"/>
      </c:catAx>
      <c:valAx>
        <c:axId val="1824182576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'fluorescence data'!$M$4</c:f>
              <c:strCache>
                <c:ptCount val="1"/>
                <c:pt idx="0">
                  <c:v>miR-374a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data'!$S$5:$S$39</c:f>
                <c:numCache>
                  <c:formatCode>General</c:formatCode>
                  <c:ptCount val="35"/>
                  <c:pt idx="0">
                    <c:v>2214.7438530888303</c:v>
                  </c:pt>
                  <c:pt idx="1">
                    <c:v>2517.7543554969325</c:v>
                  </c:pt>
                  <c:pt idx="2">
                    <c:v>1743.3400958464786</c:v>
                  </c:pt>
                  <c:pt idx="3">
                    <c:v>2021.5497908144537</c:v>
                  </c:pt>
                  <c:pt idx="4">
                    <c:v>2146.3257676112498</c:v>
                  </c:pt>
                  <c:pt idx="5">
                    <c:v>6154.5678117875023</c:v>
                  </c:pt>
                  <c:pt idx="6">
                    <c:v>3090.8040414386892</c:v>
                  </c:pt>
                  <c:pt idx="7">
                    <c:v>2161.6393507962107</c:v>
                  </c:pt>
                  <c:pt idx="8">
                    <c:v>2595.0119776567608</c:v>
                  </c:pt>
                  <c:pt idx="9">
                    <c:v>4402.9479215830961</c:v>
                  </c:pt>
                  <c:pt idx="10">
                    <c:v>4504.7657712147957</c:v>
                  </c:pt>
                  <c:pt idx="11">
                    <c:v>3461.7324344236636</c:v>
                  </c:pt>
                  <c:pt idx="12">
                    <c:v>3078.2933948281639</c:v>
                  </c:pt>
                  <c:pt idx="13">
                    <c:v>1195.3282975852071</c:v>
                  </c:pt>
                  <c:pt idx="14">
                    <c:v>2174.0223233076144</c:v>
                  </c:pt>
                  <c:pt idx="15">
                    <c:v>6104.5116337314967</c:v>
                  </c:pt>
                  <c:pt idx="16">
                    <c:v>11534.891445796002</c:v>
                  </c:pt>
                  <c:pt idx="17">
                    <c:v>8515.0235448064668</c:v>
                  </c:pt>
                  <c:pt idx="18">
                    <c:v>3264.4418065757777</c:v>
                  </c:pt>
                  <c:pt idx="19">
                    <c:v>6209.0747940151305</c:v>
                  </c:pt>
                  <c:pt idx="20">
                    <c:v>9112.174970571461</c:v>
                  </c:pt>
                  <c:pt idx="21">
                    <c:v>2198.7325747998166</c:v>
                  </c:pt>
                  <c:pt idx="22">
                    <c:v>4250.0785794121139</c:v>
                  </c:pt>
                  <c:pt idx="23">
                    <c:v>5592.3953949985998</c:v>
                  </c:pt>
                  <c:pt idx="24">
                    <c:v>7497.4410854763682</c:v>
                  </c:pt>
                  <c:pt idx="25">
                    <c:v>1540.8832499266227</c:v>
                  </c:pt>
                  <c:pt idx="26">
                    <c:v>3732.2236880128016</c:v>
                  </c:pt>
                  <c:pt idx="27">
                    <c:v>3051.9186931447571</c:v>
                  </c:pt>
                  <c:pt idx="28">
                    <c:v>1889.6446699696326</c:v>
                  </c:pt>
                  <c:pt idx="29">
                    <c:v>3741.4159349160814</c:v>
                  </c:pt>
                  <c:pt idx="30">
                    <c:v>2308.7169447522342</c:v>
                  </c:pt>
                  <c:pt idx="31">
                    <c:v>3927.2355469362387</c:v>
                  </c:pt>
                  <c:pt idx="32">
                    <c:v>1765.7892184705297</c:v>
                  </c:pt>
                  <c:pt idx="33">
                    <c:v>958.65890918268542</c:v>
                  </c:pt>
                  <c:pt idx="34">
                    <c:v>1051.8444069343134</c:v>
                  </c:pt>
                </c:numCache>
              </c:numRef>
            </c:plus>
            <c:minus>
              <c:numRef>
                <c:f>'fluorescence data'!$S$5:$S$39</c:f>
                <c:numCache>
                  <c:formatCode>General</c:formatCode>
                  <c:ptCount val="35"/>
                  <c:pt idx="0">
                    <c:v>2214.7438530888303</c:v>
                  </c:pt>
                  <c:pt idx="1">
                    <c:v>2517.7543554969325</c:v>
                  </c:pt>
                  <c:pt idx="2">
                    <c:v>1743.3400958464786</c:v>
                  </c:pt>
                  <c:pt idx="3">
                    <c:v>2021.5497908144537</c:v>
                  </c:pt>
                  <c:pt idx="4">
                    <c:v>2146.3257676112498</c:v>
                  </c:pt>
                  <c:pt idx="5">
                    <c:v>6154.5678117875023</c:v>
                  </c:pt>
                  <c:pt idx="6">
                    <c:v>3090.8040414386892</c:v>
                  </c:pt>
                  <c:pt idx="7">
                    <c:v>2161.6393507962107</c:v>
                  </c:pt>
                  <c:pt idx="8">
                    <c:v>2595.0119776567608</c:v>
                  </c:pt>
                  <c:pt idx="9">
                    <c:v>4402.9479215830961</c:v>
                  </c:pt>
                  <c:pt idx="10">
                    <c:v>4504.7657712147957</c:v>
                  </c:pt>
                  <c:pt idx="11">
                    <c:v>3461.7324344236636</c:v>
                  </c:pt>
                  <c:pt idx="12">
                    <c:v>3078.2933948281639</c:v>
                  </c:pt>
                  <c:pt idx="13">
                    <c:v>1195.3282975852071</c:v>
                  </c:pt>
                  <c:pt idx="14">
                    <c:v>2174.0223233076144</c:v>
                  </c:pt>
                  <c:pt idx="15">
                    <c:v>6104.5116337314967</c:v>
                  </c:pt>
                  <c:pt idx="16">
                    <c:v>11534.891445796002</c:v>
                  </c:pt>
                  <c:pt idx="17">
                    <c:v>8515.0235448064668</c:v>
                  </c:pt>
                  <c:pt idx="18">
                    <c:v>3264.4418065757777</c:v>
                  </c:pt>
                  <c:pt idx="19">
                    <c:v>6209.0747940151305</c:v>
                  </c:pt>
                  <c:pt idx="20">
                    <c:v>9112.174970571461</c:v>
                  </c:pt>
                  <c:pt idx="21">
                    <c:v>2198.7325747998166</c:v>
                  </c:pt>
                  <c:pt idx="22">
                    <c:v>4250.0785794121139</c:v>
                  </c:pt>
                  <c:pt idx="23">
                    <c:v>5592.3953949985998</c:v>
                  </c:pt>
                  <c:pt idx="24">
                    <c:v>7497.4410854763682</c:v>
                  </c:pt>
                  <c:pt idx="25">
                    <c:v>1540.8832499266227</c:v>
                  </c:pt>
                  <c:pt idx="26">
                    <c:v>3732.2236880128016</c:v>
                  </c:pt>
                  <c:pt idx="27">
                    <c:v>3051.9186931447571</c:v>
                  </c:pt>
                  <c:pt idx="28">
                    <c:v>1889.6446699696326</c:v>
                  </c:pt>
                  <c:pt idx="29">
                    <c:v>3741.4159349160814</c:v>
                  </c:pt>
                  <c:pt idx="30">
                    <c:v>2308.7169447522342</c:v>
                  </c:pt>
                  <c:pt idx="31">
                    <c:v>3927.2355469362387</c:v>
                  </c:pt>
                  <c:pt idx="32">
                    <c:v>1765.7892184705297</c:v>
                  </c:pt>
                  <c:pt idx="33">
                    <c:v>958.65890918268542</c:v>
                  </c:pt>
                  <c:pt idx="34">
                    <c:v>1051.8444069343134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data'!$M$5:$M$39</c:f>
              <c:numCache>
                <c:formatCode>General</c:formatCode>
                <c:ptCount val="35"/>
                <c:pt idx="0">
                  <c:v>35169.960453808751</c:v>
                </c:pt>
                <c:pt idx="1">
                  <c:v>38868.995959595974</c:v>
                </c:pt>
                <c:pt idx="2">
                  <c:v>113452.12757339967</c:v>
                </c:pt>
                <c:pt idx="3">
                  <c:v>37501.675095785431</c:v>
                </c:pt>
                <c:pt idx="4">
                  <c:v>37003.887259615381</c:v>
                </c:pt>
                <c:pt idx="5">
                  <c:v>36460.252564102571</c:v>
                </c:pt>
                <c:pt idx="6">
                  <c:v>39257.358047016307</c:v>
                </c:pt>
                <c:pt idx="7">
                  <c:v>36702.284600000014</c:v>
                </c:pt>
                <c:pt idx="8">
                  <c:v>67248.840130505705</c:v>
                </c:pt>
                <c:pt idx="9">
                  <c:v>202570.82238717357</c:v>
                </c:pt>
                <c:pt idx="10">
                  <c:v>256591.52984948669</c:v>
                </c:pt>
                <c:pt idx="11">
                  <c:v>99888.302409910015</c:v>
                </c:pt>
                <c:pt idx="12">
                  <c:v>195002.63430755344</c:v>
                </c:pt>
                <c:pt idx="13">
                  <c:v>66351.04696792335</c:v>
                </c:pt>
                <c:pt idx="14">
                  <c:v>35955.210564663023</c:v>
                </c:pt>
                <c:pt idx="15">
                  <c:v>111533.38758716876</c:v>
                </c:pt>
                <c:pt idx="16">
                  <c:v>76606.090909090912</c:v>
                </c:pt>
                <c:pt idx="17">
                  <c:v>82283.729182879397</c:v>
                </c:pt>
                <c:pt idx="18">
                  <c:v>48996.010440835285</c:v>
                </c:pt>
                <c:pt idx="19">
                  <c:v>65936.888235294085</c:v>
                </c:pt>
                <c:pt idx="20">
                  <c:v>78344.307662835228</c:v>
                </c:pt>
                <c:pt idx="21">
                  <c:v>33978.011731843551</c:v>
                </c:pt>
                <c:pt idx="22">
                  <c:v>81048.866197183132</c:v>
                </c:pt>
                <c:pt idx="23">
                  <c:v>51868.755731225319</c:v>
                </c:pt>
                <c:pt idx="24">
                  <c:v>71442.791082802549</c:v>
                </c:pt>
                <c:pt idx="25">
                  <c:v>61391.614324960785</c:v>
                </c:pt>
                <c:pt idx="26">
                  <c:v>42384.839999999982</c:v>
                </c:pt>
                <c:pt idx="27">
                  <c:v>34823.12382892063</c:v>
                </c:pt>
                <c:pt idx="28">
                  <c:v>36232.879181494645</c:v>
                </c:pt>
                <c:pt idx="29">
                  <c:v>53505.30000000001</c:v>
                </c:pt>
                <c:pt idx="30">
                  <c:v>39431.686303387374</c:v>
                </c:pt>
                <c:pt idx="31">
                  <c:v>53602.876903553326</c:v>
                </c:pt>
                <c:pt idx="32">
                  <c:v>88450.231444759003</c:v>
                </c:pt>
                <c:pt idx="33">
                  <c:v>28870.690991810745</c:v>
                </c:pt>
                <c:pt idx="34">
                  <c:v>31669.7431061807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D04-B6B2-BBFECD80E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185456"/>
        <c:axId val="1824182576"/>
      </c:barChart>
      <c:catAx>
        <c:axId val="18241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2576"/>
        <c:crosses val="autoZero"/>
        <c:auto val="1"/>
        <c:lblAlgn val="ctr"/>
        <c:lblOffset val="100"/>
        <c:noMultiLvlLbl val="0"/>
      </c:catAx>
      <c:valAx>
        <c:axId val="1824182576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'fluorescence data'!$K$4</c:f>
              <c:strCache>
                <c:ptCount val="1"/>
                <c:pt idx="0">
                  <c:v>miR-26a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'fluorescence data'!$Q$5:$Q$39</c:f>
                <c:numCache>
                  <c:formatCode>General</c:formatCode>
                  <c:ptCount val="35"/>
                  <c:pt idx="0">
                    <c:v>1786.9474758152112</c:v>
                  </c:pt>
                  <c:pt idx="1">
                    <c:v>1802.6384221611174</c:v>
                  </c:pt>
                  <c:pt idx="2">
                    <c:v>3028.1988114550213</c:v>
                  </c:pt>
                  <c:pt idx="3">
                    <c:v>1999.1601687928778</c:v>
                  </c:pt>
                  <c:pt idx="4">
                    <c:v>1695.3963211244109</c:v>
                  </c:pt>
                  <c:pt idx="5">
                    <c:v>1577.3126728172062</c:v>
                  </c:pt>
                  <c:pt idx="6">
                    <c:v>2044.2070128621103</c:v>
                  </c:pt>
                  <c:pt idx="7">
                    <c:v>6293.7488124576839</c:v>
                  </c:pt>
                  <c:pt idx="8">
                    <c:v>2948.4671376200936</c:v>
                  </c:pt>
                  <c:pt idx="9">
                    <c:v>6367.3894349482043</c:v>
                  </c:pt>
                  <c:pt idx="10">
                    <c:v>6308.1270825730408</c:v>
                  </c:pt>
                  <c:pt idx="11">
                    <c:v>8217.8967041026299</c:v>
                  </c:pt>
                  <c:pt idx="12">
                    <c:v>4358.7320218169598</c:v>
                  </c:pt>
                  <c:pt idx="13">
                    <c:v>2159.2496613266958</c:v>
                  </c:pt>
                  <c:pt idx="14">
                    <c:v>2258.9098027610194</c:v>
                  </c:pt>
                  <c:pt idx="15">
                    <c:v>5140.7368383021058</c:v>
                  </c:pt>
                  <c:pt idx="16">
                    <c:v>17418.809553981064</c:v>
                  </c:pt>
                  <c:pt idx="17">
                    <c:v>12007.591100373978</c:v>
                  </c:pt>
                  <c:pt idx="18">
                    <c:v>3825.4308313760771</c:v>
                  </c:pt>
                  <c:pt idx="19">
                    <c:v>6777.6028548200247</c:v>
                  </c:pt>
                  <c:pt idx="20">
                    <c:v>10706.161317372245</c:v>
                  </c:pt>
                  <c:pt idx="21">
                    <c:v>2140.355020361118</c:v>
                  </c:pt>
                  <c:pt idx="22">
                    <c:v>2248.2279059784814</c:v>
                  </c:pt>
                  <c:pt idx="23">
                    <c:v>2221.4807260869839</c:v>
                  </c:pt>
                  <c:pt idx="24">
                    <c:v>3256.8186248031789</c:v>
                  </c:pt>
                  <c:pt idx="25">
                    <c:v>4623.7047619535997</c:v>
                  </c:pt>
                  <c:pt idx="26">
                    <c:v>1587.0300295168333</c:v>
                  </c:pt>
                  <c:pt idx="27">
                    <c:v>1494.4781800113917</c:v>
                  </c:pt>
                  <c:pt idx="28">
                    <c:v>3141.2688300523196</c:v>
                  </c:pt>
                  <c:pt idx="29">
                    <c:v>859.87308348819818</c:v>
                  </c:pt>
                  <c:pt idx="30">
                    <c:v>1128.2383259767014</c:v>
                  </c:pt>
                  <c:pt idx="31">
                    <c:v>1229.9154160845715</c:v>
                  </c:pt>
                  <c:pt idx="32">
                    <c:v>4498.0521413631295</c:v>
                  </c:pt>
                  <c:pt idx="33">
                    <c:v>914.81551510564145</c:v>
                  </c:pt>
                  <c:pt idx="34">
                    <c:v>1922.8408666147006</c:v>
                  </c:pt>
                </c:numCache>
              </c:numRef>
            </c:plus>
            <c:minus>
              <c:numRef>
                <c:f>'fluorescence data'!$Q$5:$Q$39</c:f>
                <c:numCache>
                  <c:formatCode>General</c:formatCode>
                  <c:ptCount val="35"/>
                  <c:pt idx="0">
                    <c:v>1786.9474758152112</c:v>
                  </c:pt>
                  <c:pt idx="1">
                    <c:v>1802.6384221611174</c:v>
                  </c:pt>
                  <c:pt idx="2">
                    <c:v>3028.1988114550213</c:v>
                  </c:pt>
                  <c:pt idx="3">
                    <c:v>1999.1601687928778</c:v>
                  </c:pt>
                  <c:pt idx="4">
                    <c:v>1695.3963211244109</c:v>
                  </c:pt>
                  <c:pt idx="5">
                    <c:v>1577.3126728172062</c:v>
                  </c:pt>
                  <c:pt idx="6">
                    <c:v>2044.2070128621103</c:v>
                  </c:pt>
                  <c:pt idx="7">
                    <c:v>6293.7488124576839</c:v>
                  </c:pt>
                  <c:pt idx="8">
                    <c:v>2948.4671376200936</c:v>
                  </c:pt>
                  <c:pt idx="9">
                    <c:v>6367.3894349482043</c:v>
                  </c:pt>
                  <c:pt idx="10">
                    <c:v>6308.1270825730408</c:v>
                  </c:pt>
                  <c:pt idx="11">
                    <c:v>8217.8967041026299</c:v>
                  </c:pt>
                  <c:pt idx="12">
                    <c:v>4358.7320218169598</c:v>
                  </c:pt>
                  <c:pt idx="13">
                    <c:v>2159.2496613266958</c:v>
                  </c:pt>
                  <c:pt idx="14">
                    <c:v>2258.9098027610194</c:v>
                  </c:pt>
                  <c:pt idx="15">
                    <c:v>5140.7368383021058</c:v>
                  </c:pt>
                  <c:pt idx="16">
                    <c:v>17418.809553981064</c:v>
                  </c:pt>
                  <c:pt idx="17">
                    <c:v>12007.591100373978</c:v>
                  </c:pt>
                  <c:pt idx="18">
                    <c:v>3825.4308313760771</c:v>
                  </c:pt>
                  <c:pt idx="19">
                    <c:v>6777.6028548200247</c:v>
                  </c:pt>
                  <c:pt idx="20">
                    <c:v>10706.161317372245</c:v>
                  </c:pt>
                  <c:pt idx="21">
                    <c:v>2140.355020361118</c:v>
                  </c:pt>
                  <c:pt idx="22">
                    <c:v>2248.2279059784814</c:v>
                  </c:pt>
                  <c:pt idx="23">
                    <c:v>2221.4807260869839</c:v>
                  </c:pt>
                  <c:pt idx="24">
                    <c:v>3256.8186248031789</c:v>
                  </c:pt>
                  <c:pt idx="25">
                    <c:v>4623.7047619535997</c:v>
                  </c:pt>
                  <c:pt idx="26">
                    <c:v>1587.0300295168333</c:v>
                  </c:pt>
                  <c:pt idx="27">
                    <c:v>1494.4781800113917</c:v>
                  </c:pt>
                  <c:pt idx="28">
                    <c:v>3141.2688300523196</c:v>
                  </c:pt>
                  <c:pt idx="29">
                    <c:v>859.87308348819818</c:v>
                  </c:pt>
                  <c:pt idx="30">
                    <c:v>1128.2383259767014</c:v>
                  </c:pt>
                  <c:pt idx="31">
                    <c:v>1229.9154160845715</c:v>
                  </c:pt>
                  <c:pt idx="32">
                    <c:v>4498.0521413631295</c:v>
                  </c:pt>
                  <c:pt idx="33">
                    <c:v>914.81551510564145</c:v>
                  </c:pt>
                  <c:pt idx="34">
                    <c:v>1922.8408666147006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'fluorescence data'!$I$5:$J$39</c:f>
              <c:multiLvlStrCache>
                <c:ptCount val="35"/>
                <c:lvl>
                  <c:pt idx="0">
                    <c:v>Beads</c:v>
                  </c:pt>
                  <c:pt idx="1">
                    <c:v>E1</c:v>
                  </c:pt>
                  <c:pt idx="2">
                    <c:v>F1</c:v>
                  </c:pt>
                  <c:pt idx="3">
                    <c:v>G1</c:v>
                  </c:pt>
                  <c:pt idx="4">
                    <c:v>E2</c:v>
                  </c:pt>
                  <c:pt idx="5">
                    <c:v>F2</c:v>
                  </c:pt>
                  <c:pt idx="6">
                    <c:v>G2</c:v>
                  </c:pt>
                  <c:pt idx="7">
                    <c:v>Beads</c:v>
                  </c:pt>
                  <c:pt idx="8">
                    <c:v>E1</c:v>
                  </c:pt>
                  <c:pt idx="9">
                    <c:v>F1</c:v>
                  </c:pt>
                  <c:pt idx="10">
                    <c:v>G1</c:v>
                  </c:pt>
                  <c:pt idx="11">
                    <c:v>E2</c:v>
                  </c:pt>
                  <c:pt idx="12">
                    <c:v>F2</c:v>
                  </c:pt>
                  <c:pt idx="13">
                    <c:v>G2</c:v>
                  </c:pt>
                  <c:pt idx="14">
                    <c:v>Beads</c:v>
                  </c:pt>
                  <c:pt idx="15">
                    <c:v>E1</c:v>
                  </c:pt>
                  <c:pt idx="16">
                    <c:v>F1</c:v>
                  </c:pt>
                  <c:pt idx="17">
                    <c:v>G1</c:v>
                  </c:pt>
                  <c:pt idx="18">
                    <c:v>E2</c:v>
                  </c:pt>
                  <c:pt idx="19">
                    <c:v>F2</c:v>
                  </c:pt>
                  <c:pt idx="20">
                    <c:v>G2</c:v>
                  </c:pt>
                  <c:pt idx="21">
                    <c:v>Beads</c:v>
                  </c:pt>
                  <c:pt idx="22">
                    <c:v>E1</c:v>
                  </c:pt>
                  <c:pt idx="23">
                    <c:v>F1</c:v>
                  </c:pt>
                  <c:pt idx="24">
                    <c:v>G1</c:v>
                  </c:pt>
                  <c:pt idx="25">
                    <c:v>E2</c:v>
                  </c:pt>
                  <c:pt idx="26">
                    <c:v>F2</c:v>
                  </c:pt>
                  <c:pt idx="27">
                    <c:v>G2</c:v>
                  </c:pt>
                  <c:pt idx="28">
                    <c:v>Beads</c:v>
                  </c:pt>
                  <c:pt idx="29">
                    <c:v>E1</c:v>
                  </c:pt>
                  <c:pt idx="30">
                    <c:v>F1</c:v>
                  </c:pt>
                  <c:pt idx="31">
                    <c:v>G1</c:v>
                  </c:pt>
                  <c:pt idx="32">
                    <c:v>E2</c:v>
                  </c:pt>
                  <c:pt idx="33">
                    <c:v>F2</c:v>
                  </c:pt>
                  <c:pt idx="34">
                    <c:v>G2</c:v>
                  </c:pt>
                </c:lvl>
                <c:lvl>
                  <c:pt idx="0">
                    <c:v>0 M NaCl</c:v>
                  </c:pt>
                  <c:pt idx="7">
                    <c:v>0.25M NaCl</c:v>
                  </c:pt>
                  <c:pt idx="14">
                    <c:v>0.5M NaCl</c:v>
                  </c:pt>
                  <c:pt idx="21">
                    <c:v>0.75M NaCl</c:v>
                  </c:pt>
                  <c:pt idx="28">
                    <c:v>1.0M NaCl</c:v>
                  </c:pt>
                </c:lvl>
              </c:multiLvlStrCache>
            </c:multiLvlStrRef>
          </c:cat>
          <c:val>
            <c:numRef>
              <c:f>'fluorescence data'!$K$5:$K$39</c:f>
              <c:numCache>
                <c:formatCode>General</c:formatCode>
                <c:ptCount val="35"/>
                <c:pt idx="0">
                  <c:v>35183.949135446666</c:v>
                </c:pt>
                <c:pt idx="1">
                  <c:v>36817.459212880116</c:v>
                </c:pt>
                <c:pt idx="2">
                  <c:v>184284.62035061003</c:v>
                </c:pt>
                <c:pt idx="3">
                  <c:v>38184.707999999991</c:v>
                </c:pt>
                <c:pt idx="4">
                  <c:v>34761.28615635178</c:v>
                </c:pt>
                <c:pt idx="5">
                  <c:v>33726.629850746271</c:v>
                </c:pt>
                <c:pt idx="6">
                  <c:v>39810.212794117659</c:v>
                </c:pt>
                <c:pt idx="7">
                  <c:v>55421.659533898295</c:v>
                </c:pt>
                <c:pt idx="8">
                  <c:v>114043.05426702369</c:v>
                </c:pt>
                <c:pt idx="9">
                  <c:v>435938.22794296138</c:v>
                </c:pt>
                <c:pt idx="10">
                  <c:v>441555.97485687106</c:v>
                </c:pt>
                <c:pt idx="11">
                  <c:v>459292.49935116078</c:v>
                </c:pt>
                <c:pt idx="12">
                  <c:v>315357.17004468542</c:v>
                </c:pt>
                <c:pt idx="13">
                  <c:v>116981.98454750262</c:v>
                </c:pt>
                <c:pt idx="14">
                  <c:v>38924.169739130455</c:v>
                </c:pt>
                <c:pt idx="15">
                  <c:v>73466.820833333448</c:v>
                </c:pt>
                <c:pt idx="16">
                  <c:v>99355.555497382142</c:v>
                </c:pt>
                <c:pt idx="17">
                  <c:v>104055.99340659342</c:v>
                </c:pt>
                <c:pt idx="18">
                  <c:v>48309.682608695621</c:v>
                </c:pt>
                <c:pt idx="19">
                  <c:v>70274.412578616306</c:v>
                </c:pt>
                <c:pt idx="20">
                  <c:v>94456.462962962993</c:v>
                </c:pt>
                <c:pt idx="21">
                  <c:v>38172.713056379835</c:v>
                </c:pt>
                <c:pt idx="22">
                  <c:v>35972.992480115689</c:v>
                </c:pt>
                <c:pt idx="23">
                  <c:v>46144.362709620429</c:v>
                </c:pt>
                <c:pt idx="24">
                  <c:v>37850.417456896532</c:v>
                </c:pt>
                <c:pt idx="25">
                  <c:v>299067.65756622539</c:v>
                </c:pt>
                <c:pt idx="26">
                  <c:v>43837.329121506082</c:v>
                </c:pt>
                <c:pt idx="27">
                  <c:v>72304.684120867751</c:v>
                </c:pt>
                <c:pt idx="28">
                  <c:v>43086.156197352582</c:v>
                </c:pt>
                <c:pt idx="29">
                  <c:v>35038.155284831802</c:v>
                </c:pt>
                <c:pt idx="30">
                  <c:v>47139.713066037795</c:v>
                </c:pt>
                <c:pt idx="31">
                  <c:v>39172.708576158904</c:v>
                </c:pt>
                <c:pt idx="32">
                  <c:v>355732.11509548314</c:v>
                </c:pt>
                <c:pt idx="33">
                  <c:v>64874.265293626573</c:v>
                </c:pt>
                <c:pt idx="34">
                  <c:v>137058.63452542596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4-4AB1-AA1B-9D924CBF1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185456"/>
        <c:axId val="1824182576"/>
      </c:barChart>
      <c:catAx>
        <c:axId val="18241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2576"/>
        <c:crosses val="autoZero"/>
        <c:auto val="1"/>
        <c:lblAlgn val="ctr"/>
        <c:lblOffset val="100"/>
        <c:noMultiLvlLbl val="0"/>
      </c:catAx>
      <c:valAx>
        <c:axId val="18241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Fluorescence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miR-374a/miR-26a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data'!$AN$7</c:f>
              <c:strCache>
                <c:ptCount val="1"/>
                <c:pt idx="0">
                  <c:v>Flow Cytometry_Mul3plex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3197725284339455E-4"/>
                  <c:y val="0.10991214639836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data'!$AM$8:$AM$26</c:f>
              <c:numCache>
                <c:formatCode>0.000</c:formatCode>
                <c:ptCount val="19"/>
                <c:pt idx="0">
                  <c:v>0.91504871582437575</c:v>
                </c:pt>
                <c:pt idx="1">
                  <c:v>1.3222506514612971</c:v>
                </c:pt>
                <c:pt idx="2">
                  <c:v>0.30848336213110855</c:v>
                </c:pt>
                <c:pt idx="3">
                  <c:v>0.5795479759522284</c:v>
                </c:pt>
                <c:pt idx="4">
                  <c:v>0.27697715840957754</c:v>
                </c:pt>
                <c:pt idx="5">
                  <c:v>0.84700256204555269</c:v>
                </c:pt>
                <c:pt idx="6">
                  <c:v>0.40276214552437484</c:v>
                </c:pt>
                <c:pt idx="7">
                  <c:v>0.73655586199315226</c:v>
                </c:pt>
                <c:pt idx="8">
                  <c:v>0.39609727516944454</c:v>
                </c:pt>
                <c:pt idx="9" formatCode="General">
                  <c:v>0.1487550081133813</c:v>
                </c:pt>
                <c:pt idx="10" formatCode="General">
                  <c:v>0.27630361406281417</c:v>
                </c:pt>
                <c:pt idx="11" formatCode="General">
                  <c:v>0.25125574807820716</c:v>
                </c:pt>
                <c:pt idx="12" formatCode="General">
                  <c:v>6.9040892794411626E-2</c:v>
                </c:pt>
                <c:pt idx="13" formatCode="General">
                  <c:v>6.1682441440734127E-2</c:v>
                </c:pt>
                <c:pt idx="14" formatCode="General">
                  <c:v>5.1982511682846802E-2</c:v>
                </c:pt>
                <c:pt idx="15" formatCode="General">
                  <c:v>6.1851611529916986E-2</c:v>
                </c:pt>
                <c:pt idx="16" formatCode="General">
                  <c:v>8.1293394114301226E-2</c:v>
                </c:pt>
                <c:pt idx="17" formatCode="General">
                  <c:v>6.2893579494936097E-2</c:v>
                </c:pt>
                <c:pt idx="18" formatCode="General">
                  <c:v>0.22325503172726086</c:v>
                </c:pt>
              </c:numCache>
            </c:numRef>
          </c:xVal>
          <c:yVal>
            <c:numRef>
              <c:f>'dot plot data'!$AN$8:$AN$26</c:f>
              <c:numCache>
                <c:formatCode>0.00</c:formatCode>
                <c:ptCount val="19"/>
                <c:pt idx="0">
                  <c:v>0.93645642781546634</c:v>
                </c:pt>
                <c:pt idx="1">
                  <c:v>0.98857905434163307</c:v>
                </c:pt>
                <c:pt idx="2">
                  <c:v>1.0428972328438666</c:v>
                </c:pt>
                <c:pt idx="3">
                  <c:v>0.8503043793300662</c:v>
                </c:pt>
                <c:pt idx="4">
                  <c:v>0.71086703363914372</c:v>
                </c:pt>
                <c:pt idx="5">
                  <c:v>1.1126982287213891</c:v>
                </c:pt>
                <c:pt idx="6">
                  <c:v>0.83152305617384914</c:v>
                </c:pt>
                <c:pt idx="7">
                  <c:v>1.0760955037677413</c:v>
                </c:pt>
                <c:pt idx="8">
                  <c:v>0.78115221432049031</c:v>
                </c:pt>
                <c:pt idx="9">
                  <c:v>0.73528706605328253</c:v>
                </c:pt>
                <c:pt idx="10">
                  <c:v>0.97737709714827326</c:v>
                </c:pt>
                <c:pt idx="11">
                  <c:v>0.86731622552518073</c:v>
                </c:pt>
                <c:pt idx="12">
                  <c:v>1.149933517455543</c:v>
                </c:pt>
                <c:pt idx="13">
                  <c:v>0.68546714312077428</c:v>
                </c:pt>
                <c:pt idx="14">
                  <c:v>1.080033407440772</c:v>
                </c:pt>
                <c:pt idx="15">
                  <c:v>0.76571327006620449</c:v>
                </c:pt>
                <c:pt idx="16">
                  <c:v>1.1177427269477658</c:v>
                </c:pt>
                <c:pt idx="17">
                  <c:v>1.2038892305019187</c:v>
                </c:pt>
                <c:pt idx="18">
                  <c:v>0.87509660494311081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E-479C-89BE-0EB7887D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85712"/>
        <c:axId val="1610365072"/>
      </c:scatterChart>
      <c:valAx>
        <c:axId val="161038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65072"/>
        <c:crosses val="autoZero"/>
        <c:crossBetween val="midCat"/>
      </c:valAx>
      <c:valAx>
        <c:axId val="161036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miR-374a/miR-150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data'!$AW$7</c:f>
              <c:strCache>
                <c:ptCount val="1"/>
                <c:pt idx="0">
                  <c:v>Flow Cytometry_Mul3plex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2602799650043744E-3"/>
                  <c:y val="7.27777777777777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data'!$AV$8:$AV$26</c:f>
              <c:numCache>
                <c:formatCode>General</c:formatCode>
                <c:ptCount val="19"/>
                <c:pt idx="0">
                  <c:v>1.3476181854443203</c:v>
                </c:pt>
                <c:pt idx="1">
                  <c:v>1.3249917107771629</c:v>
                </c:pt>
                <c:pt idx="2">
                  <c:v>1.1837609633032478</c:v>
                </c:pt>
                <c:pt idx="3">
                  <c:v>0.74020664900002398</c:v>
                </c:pt>
                <c:pt idx="4">
                  <c:v>0.9536526385674311</c:v>
                </c:pt>
                <c:pt idx="5">
                  <c:v>1.3016976639548585</c:v>
                </c:pt>
                <c:pt idx="6">
                  <c:v>0.50522572324338211</c:v>
                </c:pt>
                <c:pt idx="7">
                  <c:v>0.54994367920719411</c:v>
                </c:pt>
                <c:pt idx="8">
                  <c:v>1.8067235263417101</c:v>
                </c:pt>
                <c:pt idx="9">
                  <c:v>3.1063688399254299</c:v>
                </c:pt>
                <c:pt idx="10">
                  <c:v>0.81830508725479023</c:v>
                </c:pt>
                <c:pt idx="11">
                  <c:v>2.3605456368625908</c:v>
                </c:pt>
                <c:pt idx="12">
                  <c:v>0.50065761524372954</c:v>
                </c:pt>
                <c:pt idx="13">
                  <c:v>4.7446760827413232</c:v>
                </c:pt>
                <c:pt idx="14">
                  <c:v>5.7734201383188628</c:v>
                </c:pt>
                <c:pt idx="15">
                  <c:v>6.6729929999259898</c:v>
                </c:pt>
                <c:pt idx="16">
                  <c:v>4.4206453698609085</c:v>
                </c:pt>
                <c:pt idx="17">
                  <c:v>3.7066450135772713</c:v>
                </c:pt>
                <c:pt idx="18">
                  <c:v>6.6981170759674757</c:v>
                </c:pt>
              </c:numCache>
            </c:numRef>
          </c:xVal>
          <c:yVal>
            <c:numRef>
              <c:f>'dot plot data'!$AW$8:$AW$26</c:f>
              <c:numCache>
                <c:formatCode>General</c:formatCode>
                <c:ptCount val="19"/>
                <c:pt idx="0">
                  <c:v>1.3065403607997785</c:v>
                </c:pt>
                <c:pt idx="1">
                  <c:v>1.1981371863909784</c:v>
                </c:pt>
                <c:pt idx="2">
                  <c:v>1.001977648836732</c:v>
                </c:pt>
                <c:pt idx="3">
                  <c:v>0.74770268546445806</c:v>
                </c:pt>
                <c:pt idx="4">
                  <c:v>1.0919117612396232</c:v>
                </c:pt>
                <c:pt idx="5">
                  <c:v>0.8097001908728606</c:v>
                </c:pt>
                <c:pt idx="6">
                  <c:v>0.75367994469203947</c:v>
                </c:pt>
                <c:pt idx="7">
                  <c:v>0.9280255522667602</c:v>
                </c:pt>
                <c:pt idx="8">
                  <c:v>0.7711607112498714</c:v>
                </c:pt>
                <c:pt idx="9">
                  <c:v>1.2867013252701143</c:v>
                </c:pt>
                <c:pt idx="10">
                  <c:v>0.83564935854227218</c:v>
                </c:pt>
                <c:pt idx="11">
                  <c:v>0.74715935223951291</c:v>
                </c:pt>
                <c:pt idx="12">
                  <c:v>0.7566319039430589</c:v>
                </c:pt>
                <c:pt idx="13">
                  <c:v>0.87941054447677902</c:v>
                </c:pt>
                <c:pt idx="14">
                  <c:v>0.82510958181561622</c:v>
                </c:pt>
                <c:pt idx="15">
                  <c:v>0.90302389225728441</c:v>
                </c:pt>
                <c:pt idx="16">
                  <c:v>0.60597130489458884</c:v>
                </c:pt>
                <c:pt idx="17">
                  <c:v>0.83119199905354613</c:v>
                </c:pt>
                <c:pt idx="18">
                  <c:v>0.62320215388098621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6-41CC-9B91-B01F98F2A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78432"/>
        <c:axId val="2112975072"/>
      </c:scatterChart>
      <c:valAx>
        <c:axId val="211297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75072"/>
        <c:crosses val="autoZero"/>
        <c:crossBetween val="midCat"/>
      </c:valAx>
      <c:valAx>
        <c:axId val="2112975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7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miR-150/miR-374a -Flow Cytometry vs. RT-qPCR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data'!$AR$7</c:f>
              <c:strCache>
                <c:ptCount val="1"/>
                <c:pt idx="0">
                  <c:v>Flow Cytometry_Mul3plex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8374890638670167E-2"/>
                  <c:y val="0.11856335666375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data'!$AQ$8:$AQ$26</c:f>
              <c:numCache>
                <c:formatCode>General</c:formatCode>
                <c:ptCount val="19"/>
                <c:pt idx="0">
                  <c:v>0.7420499447106319</c:v>
                </c:pt>
                <c:pt idx="1">
                  <c:v>0.75472170268405558</c:v>
                </c:pt>
                <c:pt idx="2">
                  <c:v>0.84476514347079956</c:v>
                </c:pt>
                <c:pt idx="3">
                  <c:v>1.3509740845356384</c:v>
                </c:pt>
                <c:pt idx="4">
                  <c:v>1.0485998355776496</c:v>
                </c:pt>
                <c:pt idx="5">
                  <c:v>0.76822754445280994</c:v>
                </c:pt>
                <c:pt idx="6">
                  <c:v>1.9793133128304128</c:v>
                </c:pt>
                <c:pt idx="7">
                  <c:v>1.8183680216883533</c:v>
                </c:pt>
                <c:pt idx="8">
                  <c:v>0.55348811559719935</c:v>
                </c:pt>
                <c:pt idx="9">
                  <c:v>0.32191927344468391</c:v>
                </c:pt>
                <c:pt idx="10">
                  <c:v>1.2220381072721311</c:v>
                </c:pt>
                <c:pt idx="11">
                  <c:v>0.42363086922949872</c:v>
                </c:pt>
                <c:pt idx="12">
                  <c:v>1.9973729941432754</c:v>
                </c:pt>
                <c:pt idx="13">
                  <c:v>0.21076254365129005</c:v>
                </c:pt>
                <c:pt idx="14">
                  <c:v>0.17320755739962235</c:v>
                </c:pt>
                <c:pt idx="15">
                  <c:v>0.14985779244951866</c:v>
                </c:pt>
                <c:pt idx="16">
                  <c:v>0.22621131448765455</c:v>
                </c:pt>
                <c:pt idx="17">
                  <c:v>0.26978574865870503</c:v>
                </c:pt>
                <c:pt idx="18">
                  <c:v>0.14929568842383367</c:v>
                </c:pt>
              </c:numCache>
            </c:numRef>
          </c:xVal>
          <c:yVal>
            <c:numRef>
              <c:f>'dot plot data'!$AR$8:$AR$26</c:f>
              <c:numCache>
                <c:formatCode>General</c:formatCode>
                <c:ptCount val="19"/>
                <c:pt idx="0">
                  <c:v>1.3374299964949568</c:v>
                </c:pt>
                <c:pt idx="1">
                  <c:v>0.91582491873218963</c:v>
                </c:pt>
                <c:pt idx="2">
                  <c:v>1.2350250268830927</c:v>
                </c:pt>
                <c:pt idx="3">
                  <c:v>1.3268231522448288</c:v>
                </c:pt>
                <c:pt idx="4">
                  <c:v>1.4910383817687927</c:v>
                </c:pt>
                <c:pt idx="5">
                  <c:v>1.0775565366249213</c:v>
                </c:pt>
                <c:pt idx="6">
                  <c:v>1.2967465606218884</c:v>
                </c:pt>
                <c:pt idx="7">
                  <c:v>1.1966741669549357</c:v>
                </c:pt>
                <c:pt idx="8">
                  <c:v>1.3384025736981411</c:v>
                </c:pt>
                <c:pt idx="9">
                  <c:v>1.321646622074313</c:v>
                </c:pt>
                <c:pt idx="10">
                  <c:v>1.1371253236393337</c:v>
                </c:pt>
                <c:pt idx="11">
                  <c:v>1.2119602317543634</c:v>
                </c:pt>
                <c:pt idx="12">
                  <c:v>1.1073904118974138</c:v>
                </c:pt>
                <c:pt idx="13">
                  <c:v>1.6502431582531025</c:v>
                </c:pt>
                <c:pt idx="14">
                  <c:v>1.2030914651953708</c:v>
                </c:pt>
                <c:pt idx="15">
                  <c:v>1.6046157635568303</c:v>
                </c:pt>
                <c:pt idx="16">
                  <c:v>1.0603706334581284</c:v>
                </c:pt>
                <c:pt idx="17">
                  <c:v>1.1210059950636719</c:v>
                </c:pt>
                <c:pt idx="18">
                  <c:v>1.1572369626490666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C-42B7-AA40-CA457168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2496"/>
        <c:axId val="53325776"/>
      </c:scatterChart>
      <c:valAx>
        <c:axId val="533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776"/>
        <c:crosses val="autoZero"/>
        <c:crossBetween val="midCat"/>
      </c:valAx>
      <c:valAx>
        <c:axId val="5332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miR-150/miR-26a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'dot plot data'!$AJ$7</c:f>
              <c:strCache>
                <c:ptCount val="1"/>
                <c:pt idx="0">
                  <c:v>Flow Cytometry_Mul3plex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8737970253718288E-3"/>
                  <c:y val="7.32192330125401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data'!$AI$8:$AI$26</c:f>
              <c:numCache>
                <c:formatCode>0.000</c:formatCode>
                <c:ptCount val="19"/>
                <c:pt idx="0">
                  <c:v>0.67901184898501277</c:v>
                </c:pt>
                <c:pt idx="1">
                  <c:v>0.99793126304597179</c:v>
                </c:pt>
                <c:pt idx="2">
                  <c:v>0.26059599166904052</c:v>
                </c:pt>
                <c:pt idx="3">
                  <c:v>0.78295429625654389</c:v>
                </c:pt>
                <c:pt idx="4">
                  <c:v>0.29043820276704763</c:v>
                </c:pt>
                <c:pt idx="5">
                  <c:v>0.65069069838549376</c:v>
                </c:pt>
                <c:pt idx="6">
                  <c:v>0.79719247654053516</c:v>
                </c:pt>
                <c:pt idx="7">
                  <c:v>1.3393296256354481</c:v>
                </c:pt>
                <c:pt idx="8">
                  <c:v>0.21923513442672118</c:v>
                </c:pt>
                <c:pt idx="9" formatCode="General">
                  <c:v>4.7887104133117767E-2</c:v>
                </c:pt>
                <c:pt idx="10" formatCode="General">
                  <c:v>0.33765354556177085</c:v>
                </c:pt>
                <c:pt idx="11" formatCode="General">
                  <c:v>0.10643969095727886</c:v>
                </c:pt>
                <c:pt idx="12" formatCode="General">
                  <c:v>0.13790041475909884</c:v>
                </c:pt>
                <c:pt idx="13" formatCode="General">
                  <c:v>1.3000348256670869E-2</c:v>
                </c:pt>
                <c:pt idx="14" formatCode="General">
                  <c:v>9.0037638760832265E-3</c:v>
                </c:pt>
                <c:pt idx="15" formatCode="General">
                  <c:v>9.2689459633185558E-3</c:v>
                </c:pt>
                <c:pt idx="16" formatCode="General">
                  <c:v>1.8389485541759041E-2</c:v>
                </c:pt>
                <c:pt idx="17" formatCode="General">
                  <c:v>1.6967791429867114E-2</c:v>
                </c:pt>
                <c:pt idx="18" formatCode="General">
                  <c:v>3.3331013655806235E-2</c:v>
                </c:pt>
              </c:numCache>
            </c:numRef>
          </c:xVal>
          <c:yVal>
            <c:numRef>
              <c:f>'dot plot data'!$AJ$8:$AJ$26</c:f>
              <c:numCache>
                <c:formatCode>0.00</c:formatCode>
                <c:ptCount val="19"/>
                <c:pt idx="0">
                  <c:v>1.2524449169709189</c:v>
                </c:pt>
                <c:pt idx="1">
                  <c:v>0.90536533210277104</c:v>
                </c:pt>
                <c:pt idx="2">
                  <c:v>1.2880041830292994</c:v>
                </c:pt>
                <c:pt idx="3">
                  <c:v>1.128203536950301</c:v>
                </c:pt>
                <c:pt idx="4">
                  <c:v>1.0599300314900908</c:v>
                </c:pt>
                <c:pt idx="5">
                  <c:v>1.1989952496497045</c:v>
                </c:pt>
                <c:pt idx="6">
                  <c:v>1.0782746631712401</c:v>
                </c:pt>
                <c:pt idx="7">
                  <c:v>1.2877356905352138</c:v>
                </c:pt>
                <c:pt idx="8">
                  <c:v>1.0454961340965463</c:v>
                </c:pt>
                <c:pt idx="9">
                  <c:v>0.97178966710425319</c:v>
                </c:pt>
                <c:pt idx="10">
                  <c:v>1.1114002479124026</c:v>
                </c:pt>
                <c:pt idx="11">
                  <c:v>1.0511527736918178</c:v>
                </c:pt>
                <c:pt idx="12">
                  <c:v>1.2734253515497356</c:v>
                </c:pt>
                <c:pt idx="13">
                  <c:v>1.131187463142358</c:v>
                </c:pt>
                <c:pt idx="14">
                  <c:v>1.2993789746178672</c:v>
                </c:pt>
                <c:pt idx="15">
                  <c:v>1.22867558351288</c:v>
                </c:pt>
                <c:pt idx="16">
                  <c:v>1.1852215634168184</c:v>
                </c:pt>
                <c:pt idx="17">
                  <c:v>1.3495670447852415</c:v>
                </c:pt>
                <c:pt idx="18">
                  <c:v>1.0126941371288756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F-401D-89E1-773E21C8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546848"/>
        <c:axId val="2093569888"/>
      </c:scatterChart>
      <c:valAx>
        <c:axId val="209354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RT-qPCR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69888"/>
        <c:crosses val="autoZero"/>
        <c:crossBetween val="midCat"/>
      </c:valAx>
      <c:valAx>
        <c:axId val="209356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Flow Cytometry (mul3plex)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5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miR-150/miR-26a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1987751531058616E-2"/>
                  <c:y val="7.33909303003791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data'!$AI$44:$AI$49</c:f>
              <c:numCache>
                <c:formatCode>0.000</c:formatCode>
                <c:ptCount val="6"/>
                <c:pt idx="0">
                  <c:v>0.29043820276704763</c:v>
                </c:pt>
                <c:pt idx="1">
                  <c:v>0.65069069838549376</c:v>
                </c:pt>
                <c:pt idx="2">
                  <c:v>0.79719247654053516</c:v>
                </c:pt>
                <c:pt idx="3" formatCode="General">
                  <c:v>1.3000348256670869E-2</c:v>
                </c:pt>
                <c:pt idx="4" formatCode="General">
                  <c:v>9.0037638760832265E-3</c:v>
                </c:pt>
                <c:pt idx="5" formatCode="General">
                  <c:v>9.2689459633185558E-3</c:v>
                </c:pt>
              </c:numCache>
            </c:numRef>
          </c:xVal>
          <c:yVal>
            <c:numRef>
              <c:f>'dot plot data'!$AJ$44:$AJ$49</c:f>
              <c:numCache>
                <c:formatCode>0.00</c:formatCode>
                <c:ptCount val="6"/>
                <c:pt idx="0">
                  <c:v>1.0599300314900908</c:v>
                </c:pt>
                <c:pt idx="1">
                  <c:v>1.1989952496497045</c:v>
                </c:pt>
                <c:pt idx="2">
                  <c:v>1.0782746631712401</c:v>
                </c:pt>
                <c:pt idx="3" formatCode="General">
                  <c:v>1.131187463142358</c:v>
                </c:pt>
                <c:pt idx="4" formatCode="General">
                  <c:v>1.2993789746178672</c:v>
                </c:pt>
                <c:pt idx="5" formatCode="General">
                  <c:v>1.22867558351288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5-4BE1-9A1F-FC364C47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76800"/>
        <c:axId val="232078240"/>
      </c:scatterChart>
      <c:valAx>
        <c:axId val="23207680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78240"/>
        <c:crosses val="autoZero"/>
        <c:crossBetween val="midCat"/>
      </c:valAx>
      <c:valAx>
        <c:axId val="232078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7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miR-374a/miR-26a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2357830271216097E-3"/>
                  <c:y val="7.77857976086322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data'!$AM$44:$AM$49</c:f>
              <c:numCache>
                <c:formatCode>0.000</c:formatCode>
                <c:ptCount val="6"/>
                <c:pt idx="0">
                  <c:v>0.27697715840957754</c:v>
                </c:pt>
                <c:pt idx="1">
                  <c:v>0.84700256204555269</c:v>
                </c:pt>
                <c:pt idx="2">
                  <c:v>0.40276214552437484</c:v>
                </c:pt>
                <c:pt idx="3" formatCode="General">
                  <c:v>6.1682441440734127E-2</c:v>
                </c:pt>
                <c:pt idx="4" formatCode="General">
                  <c:v>5.1982511682846802E-2</c:v>
                </c:pt>
                <c:pt idx="5" formatCode="General">
                  <c:v>6.1851611529916986E-2</c:v>
                </c:pt>
              </c:numCache>
            </c:numRef>
          </c:xVal>
          <c:yVal>
            <c:numRef>
              <c:f>'dot plot data'!$AN$44:$AN$49</c:f>
              <c:numCache>
                <c:formatCode>0.00</c:formatCode>
                <c:ptCount val="6"/>
                <c:pt idx="0">
                  <c:v>0.71086703363914372</c:v>
                </c:pt>
                <c:pt idx="1">
                  <c:v>1.1126982287213891</c:v>
                </c:pt>
                <c:pt idx="2">
                  <c:v>0.83152305617384914</c:v>
                </c:pt>
                <c:pt idx="3" formatCode="General">
                  <c:v>0.68546714312077428</c:v>
                </c:pt>
                <c:pt idx="4" formatCode="General">
                  <c:v>1.080033407440772</c:v>
                </c:pt>
                <c:pt idx="5" formatCode="General">
                  <c:v>0.76571327006620449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6-46A2-A919-AA833802F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38816"/>
        <c:axId val="2089235936"/>
      </c:scatterChart>
      <c:valAx>
        <c:axId val="208923881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35936"/>
        <c:crosses val="autoZero"/>
        <c:crossBetween val="midCat"/>
      </c:valAx>
      <c:valAx>
        <c:axId val="20892359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miR-150/miR-374a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6.1614173228346461E-4"/>
                  <c:y val="8.5848643919510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data'!$AQ$44:$AQ$49</c:f>
              <c:numCache>
                <c:formatCode>General</c:formatCode>
                <c:ptCount val="6"/>
                <c:pt idx="0">
                  <c:v>1.0485998355776496</c:v>
                </c:pt>
                <c:pt idx="1">
                  <c:v>0.76822754445280994</c:v>
                </c:pt>
                <c:pt idx="2">
                  <c:v>1.9793133128304128</c:v>
                </c:pt>
                <c:pt idx="3">
                  <c:v>0.21076254365129005</c:v>
                </c:pt>
                <c:pt idx="4">
                  <c:v>0.17320755739962235</c:v>
                </c:pt>
                <c:pt idx="5">
                  <c:v>0.14985779244951866</c:v>
                </c:pt>
              </c:numCache>
            </c:numRef>
          </c:xVal>
          <c:yVal>
            <c:numRef>
              <c:f>'dot plot data'!$AR$44:$AR$49</c:f>
              <c:numCache>
                <c:formatCode>General</c:formatCode>
                <c:ptCount val="6"/>
                <c:pt idx="0">
                  <c:v>1.4910383817687927</c:v>
                </c:pt>
                <c:pt idx="1">
                  <c:v>1.0775565366249213</c:v>
                </c:pt>
                <c:pt idx="2">
                  <c:v>1.2967465606218884</c:v>
                </c:pt>
                <c:pt idx="3">
                  <c:v>1.6502431582531025</c:v>
                </c:pt>
                <c:pt idx="4">
                  <c:v>1.2030914651953708</c:v>
                </c:pt>
                <c:pt idx="5">
                  <c:v>1.6046157635568303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5-448A-8A25-9D1ED21B2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90544"/>
        <c:axId val="528876128"/>
      </c:scatterChart>
      <c:valAx>
        <c:axId val="21091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6128"/>
        <c:crosses val="autoZero"/>
        <c:crossBetween val="midCat"/>
      </c:valAx>
      <c:valAx>
        <c:axId val="52887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miR-374a/miR-150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2779965004374454E-3"/>
                  <c:y val="8.06835083114610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'dot plot data'!$AV$44:$AV$49</c:f>
              <c:numCache>
                <c:formatCode>General</c:formatCode>
                <c:ptCount val="6"/>
                <c:pt idx="0">
                  <c:v>0.9536526385674311</c:v>
                </c:pt>
                <c:pt idx="1">
                  <c:v>1.3016976639548585</c:v>
                </c:pt>
                <c:pt idx="2">
                  <c:v>0.50522572324338211</c:v>
                </c:pt>
                <c:pt idx="3">
                  <c:v>4.7446760827413232</c:v>
                </c:pt>
                <c:pt idx="4">
                  <c:v>5.7734201383188628</c:v>
                </c:pt>
                <c:pt idx="5">
                  <c:v>6.6729929999259898</c:v>
                </c:pt>
              </c:numCache>
            </c:numRef>
          </c:xVal>
          <c:yVal>
            <c:numRef>
              <c:f>'dot plot data'!$AW$44:$AW$49</c:f>
              <c:numCache>
                <c:formatCode>General</c:formatCode>
                <c:ptCount val="6"/>
                <c:pt idx="0">
                  <c:v>1.0919117612396232</c:v>
                </c:pt>
                <c:pt idx="1">
                  <c:v>0.8097001908728606</c:v>
                </c:pt>
                <c:pt idx="2">
                  <c:v>0.75367994469203947</c:v>
                </c:pt>
                <c:pt idx="3">
                  <c:v>0.87941054447677902</c:v>
                </c:pt>
                <c:pt idx="4">
                  <c:v>0.90302389225728441</c:v>
                </c:pt>
                <c:pt idx="5">
                  <c:v>0.82510958181561622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9-47AB-A3C6-DF1A132E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93424"/>
        <c:axId val="2109191024"/>
      </c:scatterChart>
      <c:valAx>
        <c:axId val="21091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91024"/>
        <c:crosses val="autoZero"/>
        <c:crossBetween val="midCat"/>
      </c:valAx>
      <c:valAx>
        <c:axId val="210919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386951</xdr:colOff>
      <xdr:row>46</xdr:row>
      <xdr:rowOff>168557</xdr:rowOff>
    </xdr:from>
    <xdr:to>
      <xdr:col>29</xdr:col>
      <xdr:colOff>272141</xdr:colOff>
      <xdr:row>73</xdr:row>
      <xdr:rowOff>163286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CFAA603-620A-2D92-67A4-97DEF104C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333375</xdr:colOff>
      <xdr:row>27</xdr:row>
      <xdr:rowOff>39291</xdr:rowOff>
    </xdr:from>
    <xdr:to>
      <xdr:col>40</xdr:col>
      <xdr:colOff>452436</xdr:colOff>
      <xdr:row>41</xdr:row>
      <xdr:rowOff>115491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8C99105-6CB4-06C1-793E-61B619562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1015433</xdr:colOff>
      <xdr:row>26</xdr:row>
      <xdr:rowOff>188969</xdr:rowOff>
    </xdr:from>
    <xdr:to>
      <xdr:col>53</xdr:col>
      <xdr:colOff>233022</xdr:colOff>
      <xdr:row>41</xdr:row>
      <xdr:rowOff>74669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FEDA16B-03D1-1DAD-C5F2-006B6D0DF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85041</xdr:colOff>
      <xdr:row>26</xdr:row>
      <xdr:rowOff>173660</xdr:rowOff>
    </xdr:from>
    <xdr:to>
      <xdr:col>47</xdr:col>
      <xdr:colOff>248327</xdr:colOff>
      <xdr:row>41</xdr:row>
      <xdr:rowOff>59360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40F7EFD-64B0-A615-9780-C9E64A668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13604</xdr:colOff>
      <xdr:row>31</xdr:row>
      <xdr:rowOff>81813</xdr:rowOff>
    </xdr:from>
    <xdr:to>
      <xdr:col>36</xdr:col>
      <xdr:colOff>244925</xdr:colOff>
      <xdr:row>45</xdr:row>
      <xdr:rowOff>158013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FFFFF4-1DD6-9082-F17E-2C2E4AF75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422671</xdr:colOff>
      <xdr:row>49</xdr:row>
      <xdr:rowOff>110727</xdr:rowOff>
    </xdr:from>
    <xdr:to>
      <xdr:col>36</xdr:col>
      <xdr:colOff>41671</xdr:colOff>
      <xdr:row>63</xdr:row>
      <xdr:rowOff>186927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9D1ECF4-7406-F066-4263-5A8D630C0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255984</xdr:colOff>
      <xdr:row>49</xdr:row>
      <xdr:rowOff>110727</xdr:rowOff>
    </xdr:from>
    <xdr:to>
      <xdr:col>41</xdr:col>
      <xdr:colOff>220266</xdr:colOff>
      <xdr:row>63</xdr:row>
      <xdr:rowOff>186927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888B0EEF-91B5-A759-4BE4-312EA696D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65484</xdr:colOff>
      <xdr:row>50</xdr:row>
      <xdr:rowOff>15477</xdr:rowOff>
    </xdr:from>
    <xdr:to>
      <xdr:col>47</xdr:col>
      <xdr:colOff>208359</xdr:colOff>
      <xdr:row>64</xdr:row>
      <xdr:rowOff>91677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3A545F7-EEDD-A7CF-AE8C-C5221C5F8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295105</xdr:colOff>
      <xdr:row>49</xdr:row>
      <xdr:rowOff>183866</xdr:rowOff>
    </xdr:from>
    <xdr:to>
      <xdr:col>52</xdr:col>
      <xdr:colOff>140324</xdr:colOff>
      <xdr:row>64</xdr:row>
      <xdr:rowOff>69566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7F8EB424-3D2B-A5C1-9E09-9BF90E720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227407</xdr:colOff>
      <xdr:row>77</xdr:row>
      <xdr:rowOff>79771</xdr:rowOff>
    </xdr:from>
    <xdr:to>
      <xdr:col>24</xdr:col>
      <xdr:colOff>195262</xdr:colOff>
      <xdr:row>99</xdr:row>
      <xdr:rowOff>28575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CD0284DA-A5F7-0D03-1F55-0CC147A4C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340519</xdr:colOff>
      <xdr:row>76</xdr:row>
      <xdr:rowOff>123825</xdr:rowOff>
    </xdr:from>
    <xdr:to>
      <xdr:col>34</xdr:col>
      <xdr:colOff>103586</xdr:colOff>
      <xdr:row>98</xdr:row>
      <xdr:rowOff>72629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F3065C26-024B-4682-952F-5241408C7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216694</xdr:colOff>
      <xdr:row>76</xdr:row>
      <xdr:rowOff>100013</xdr:rowOff>
    </xdr:from>
    <xdr:to>
      <xdr:col>39</xdr:col>
      <xdr:colOff>1329929</xdr:colOff>
      <xdr:row>98</xdr:row>
      <xdr:rowOff>48817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D34D0392-B6CB-44D7-9CD6-EE68068AE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333375</xdr:colOff>
      <xdr:row>26</xdr:row>
      <xdr:rowOff>188969</xdr:rowOff>
    </xdr:from>
    <xdr:to>
      <xdr:col>42</xdr:col>
      <xdr:colOff>6804</xdr:colOff>
      <xdr:row>41</xdr:row>
      <xdr:rowOff>74669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B693A-9911-EB1A-9250-1B206D57B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68032</xdr:colOff>
      <xdr:row>26</xdr:row>
      <xdr:rowOff>177063</xdr:rowOff>
    </xdr:from>
    <xdr:to>
      <xdr:col>36</xdr:col>
      <xdr:colOff>299353</xdr:colOff>
      <xdr:row>41</xdr:row>
      <xdr:rowOff>62763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26C02-3268-1AA5-C5D7-B4DD74257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502225</xdr:colOff>
      <xdr:row>3</xdr:row>
      <xdr:rowOff>169717</xdr:rowOff>
    </xdr:from>
    <xdr:to>
      <xdr:col>30</xdr:col>
      <xdr:colOff>329044</xdr:colOff>
      <xdr:row>18</xdr:row>
      <xdr:rowOff>55417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FDCE1-CFB4-4443-9F24-58A3B766F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72737</xdr:colOff>
      <xdr:row>20</xdr:row>
      <xdr:rowOff>1732</xdr:rowOff>
    </xdr:from>
    <xdr:to>
      <xdr:col>43</xdr:col>
      <xdr:colOff>438150</xdr:colOff>
      <xdr:row>34</xdr:row>
      <xdr:rowOff>77932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06352-7FA5-4CBA-9CD8-748FF440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53684</xdr:colOff>
      <xdr:row>20</xdr:row>
      <xdr:rowOff>46759</xdr:rowOff>
    </xdr:from>
    <xdr:to>
      <xdr:col>55</xdr:col>
      <xdr:colOff>457199</xdr:colOff>
      <xdr:row>34</xdr:row>
      <xdr:rowOff>122959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60014-2F52-4C03-BC1B-354128676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150668</xdr:colOff>
      <xdr:row>19</xdr:row>
      <xdr:rowOff>171450</xdr:rowOff>
    </xdr:from>
    <xdr:to>
      <xdr:col>31</xdr:col>
      <xdr:colOff>514350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2781F-5E91-492D-AFC4-3BDBDE32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EEC0-73C9-4C6B-96C4-4400446001E0}">
  <dimension ref="C5:AW79"/>
  <sheetViews>
    <sheetView tabSelected="1" topLeftCell="S1" zoomScale="70" zoomScaleNormal="70" workbookViewId="0">
      <selection activeCell="AE48" sqref="AE48"/>
    </sheetView>
  </sheetViews>
  <sheetFormatPr defaultRowHeight="15" x14ac:dyDescent="0.25"/>
  <cols>
    <col min="3" max="3" width="12.140625" bestFit="1" customWidth="1"/>
    <col min="4" max="4" width="16.42578125" bestFit="1" customWidth="1"/>
    <col min="11" max="11" width="10.7109375" bestFit="1" customWidth="1"/>
    <col min="12" max="12" width="13.140625" bestFit="1" customWidth="1"/>
    <col min="13" max="13" width="14.42578125" bestFit="1" customWidth="1"/>
    <col min="19" max="19" width="12.140625" bestFit="1" customWidth="1"/>
    <col min="20" max="20" width="16.42578125" bestFit="1" customWidth="1"/>
    <col min="23" max="23" width="14.85546875" bestFit="1" customWidth="1"/>
    <col min="27" max="27" width="10.7109375" bestFit="1" customWidth="1"/>
    <col min="28" max="28" width="10.140625" bestFit="1" customWidth="1"/>
    <col min="29" max="29" width="16" bestFit="1" customWidth="1"/>
    <col min="34" max="34" width="3.7109375" bestFit="1" customWidth="1"/>
    <col min="35" max="35" width="15.7109375" bestFit="1" customWidth="1"/>
    <col min="36" max="36" width="27.42578125" bestFit="1" customWidth="1"/>
    <col min="37" max="37" width="12.140625" bestFit="1" customWidth="1"/>
    <col min="38" max="38" width="3.7109375" bestFit="1" customWidth="1"/>
    <col min="39" max="39" width="16.5703125" bestFit="1" customWidth="1"/>
    <col min="40" max="40" width="27.42578125" bestFit="1" customWidth="1"/>
    <col min="42" max="42" width="4.5703125" bestFit="1" customWidth="1"/>
    <col min="43" max="43" width="16" bestFit="1" customWidth="1"/>
    <col min="44" max="44" width="27.42578125" bestFit="1" customWidth="1"/>
    <col min="47" max="47" width="4.5703125" bestFit="1" customWidth="1"/>
    <col min="48" max="48" width="16" bestFit="1" customWidth="1"/>
    <col min="49" max="49" width="27.42578125" bestFit="1" customWidth="1"/>
  </cols>
  <sheetData>
    <row r="5" spans="3:49" ht="15" customHeight="1" x14ac:dyDescent="0.25">
      <c r="U5" s="66" t="s">
        <v>0</v>
      </c>
      <c r="V5" s="66"/>
      <c r="W5" s="66"/>
      <c r="Y5" s="66" t="s">
        <v>1</v>
      </c>
      <c r="Z5" s="66"/>
      <c r="AA5" s="66"/>
    </row>
    <row r="6" spans="3:49" x14ac:dyDescent="0.25">
      <c r="C6" s="51"/>
      <c r="D6" s="52"/>
      <c r="E6" s="53" t="s">
        <v>2</v>
      </c>
      <c r="F6" s="54" t="s">
        <v>3</v>
      </c>
      <c r="G6" s="55" t="s">
        <v>4</v>
      </c>
      <c r="H6" s="56" t="s">
        <v>5</v>
      </c>
      <c r="I6" s="53" t="s">
        <v>6</v>
      </c>
      <c r="J6" s="54" t="s">
        <v>7</v>
      </c>
      <c r="K6" s="55" t="s">
        <v>8</v>
      </c>
      <c r="L6" s="57" t="s">
        <v>9</v>
      </c>
      <c r="M6" s="58" t="s">
        <v>10</v>
      </c>
      <c r="U6" t="s">
        <v>6</v>
      </c>
      <c r="V6" t="s">
        <v>7</v>
      </c>
      <c r="W6" t="s">
        <v>8</v>
      </c>
      <c r="Y6" t="s">
        <v>6</v>
      </c>
      <c r="Z6" t="s">
        <v>7</v>
      </c>
      <c r="AA6" t="s">
        <v>8</v>
      </c>
      <c r="AB6" t="s">
        <v>11</v>
      </c>
      <c r="AC6" t="s">
        <v>12</v>
      </c>
      <c r="AF6" s="2"/>
      <c r="AG6" s="1"/>
      <c r="AH6" s="1"/>
      <c r="AI6" s="61" t="s">
        <v>13</v>
      </c>
      <c r="AJ6" s="61"/>
      <c r="AM6" s="67" t="s">
        <v>26</v>
      </c>
      <c r="AN6" s="68"/>
      <c r="AQ6" s="61" t="s">
        <v>89</v>
      </c>
      <c r="AR6" s="61"/>
      <c r="AV6" s="61" t="s">
        <v>91</v>
      </c>
      <c r="AW6" s="61"/>
    </row>
    <row r="7" spans="3:49" x14ac:dyDescent="0.25">
      <c r="C7" s="62" t="s">
        <v>15</v>
      </c>
      <c r="D7" s="3" t="s">
        <v>69</v>
      </c>
      <c r="E7" s="4">
        <v>10811</v>
      </c>
      <c r="F7" s="5">
        <v>9895</v>
      </c>
      <c r="G7" s="6">
        <v>8209</v>
      </c>
      <c r="H7" s="7">
        <v>15027</v>
      </c>
      <c r="I7" s="4">
        <v>232</v>
      </c>
      <c r="J7" s="5">
        <v>219</v>
      </c>
      <c r="K7" s="6">
        <v>239</v>
      </c>
      <c r="L7" s="8">
        <v>47880</v>
      </c>
      <c r="M7" s="9">
        <f>SUM(E7:K7)</f>
        <v>44632</v>
      </c>
      <c r="S7" s="65" t="s">
        <v>15</v>
      </c>
      <c r="T7" t="s">
        <v>69</v>
      </c>
      <c r="U7" s="10">
        <f>(I7/(SUM(E7,I7))*100)</f>
        <v>2.1008783844969665</v>
      </c>
      <c r="V7" s="10">
        <f>(J7/(SUM(F7,J7))*100)</f>
        <v>2.1653154043899545</v>
      </c>
      <c r="W7" s="10">
        <f>(K7/(SUM(G7,K7))*100)</f>
        <v>2.8290719696969697</v>
      </c>
      <c r="X7" s="10"/>
      <c r="Y7" s="10">
        <f>U7/U7</f>
        <v>1</v>
      </c>
      <c r="Z7" s="10">
        <f>V7/U7</f>
        <v>1.0306714659775116</v>
      </c>
      <c r="AA7" s="10">
        <f>W7/U7</f>
        <v>1.3466138690242946</v>
      </c>
      <c r="AB7">
        <f>V7/W7</f>
        <v>0.76538010612076712</v>
      </c>
      <c r="AC7">
        <f>W7/V7</f>
        <v>1.3065403607997785</v>
      </c>
      <c r="AG7" s="1"/>
      <c r="AH7" s="1"/>
      <c r="AI7" s="48" t="s">
        <v>16</v>
      </c>
      <c r="AJ7" s="49" t="s">
        <v>88</v>
      </c>
      <c r="AK7" s="1"/>
      <c r="AL7" s="1"/>
      <c r="AM7" s="11" t="s">
        <v>27</v>
      </c>
      <c r="AN7" s="21" t="s">
        <v>88</v>
      </c>
      <c r="AQ7" s="48" t="s">
        <v>90</v>
      </c>
      <c r="AR7" s="49" t="s">
        <v>88</v>
      </c>
      <c r="AV7" s="48" t="s">
        <v>90</v>
      </c>
      <c r="AW7" s="49" t="s">
        <v>88</v>
      </c>
    </row>
    <row r="8" spans="3:49" x14ac:dyDescent="0.25">
      <c r="C8" s="63"/>
      <c r="D8" s="12" t="s">
        <v>70</v>
      </c>
      <c r="E8" s="37">
        <v>10378</v>
      </c>
      <c r="F8" s="38">
        <v>10550</v>
      </c>
      <c r="G8" s="39">
        <v>8067</v>
      </c>
      <c r="H8" s="40">
        <v>11639</v>
      </c>
      <c r="I8" s="37">
        <v>199</v>
      </c>
      <c r="J8" s="38">
        <v>212</v>
      </c>
      <c r="K8" s="39">
        <v>195</v>
      </c>
      <c r="L8" s="1">
        <v>44186</v>
      </c>
      <c r="M8" s="13">
        <f t="shared" ref="M8:M29" si="0">SUM(E8:K8)</f>
        <v>41240</v>
      </c>
      <c r="S8" s="65"/>
      <c r="T8" s="1" t="s">
        <v>70</v>
      </c>
      <c r="U8" s="10">
        <f t="shared" ref="U8:W9" si="1">(I8/(SUM(E8,I8))*100)</f>
        <v>1.8814408622482748</v>
      </c>
      <c r="V8" s="10">
        <f t="shared" si="1"/>
        <v>1.9698940717338784</v>
      </c>
      <c r="W8" s="10">
        <f t="shared" si="1"/>
        <v>2.3602033405954974</v>
      </c>
      <c r="X8" s="10"/>
      <c r="Y8" s="10">
        <f t="shared" ref="Y8:Y9" si="2">U8/U8</f>
        <v>1</v>
      </c>
      <c r="Z8" s="10">
        <f t="shared" ref="Z8:Z9" si="3">V8/U8</f>
        <v>1.0470135475743332</v>
      </c>
      <c r="AA8" s="10">
        <f t="shared" ref="AA8:AA9" si="4">W8/U8</f>
        <v>1.2544658660039485</v>
      </c>
      <c r="AB8">
        <f t="shared" ref="AB8:AB9" si="5">V8/W8</f>
        <v>0.83462896516232332</v>
      </c>
      <c r="AC8">
        <f t="shared" ref="AC8:AC9" si="6">W8/V8</f>
        <v>1.1981371863909784</v>
      </c>
      <c r="AG8">
        <v>377</v>
      </c>
      <c r="AH8" s="14" t="s">
        <v>72</v>
      </c>
      <c r="AI8" s="47">
        <v>0.67901184898501277</v>
      </c>
      <c r="AJ8" s="10">
        <f t="shared" ref="AJ8:AJ14" si="7">Z11</f>
        <v>1.2524449169709189</v>
      </c>
      <c r="AK8" s="10"/>
      <c r="AL8" s="14" t="s">
        <v>72</v>
      </c>
      <c r="AM8" s="47">
        <v>0.91504871582437575</v>
      </c>
      <c r="AN8" s="10">
        <f t="shared" ref="AN8:AN14" si="8">AA11</f>
        <v>0.93645642781546634</v>
      </c>
      <c r="AP8" s="14" t="s">
        <v>72</v>
      </c>
      <c r="AQ8">
        <f t="shared" ref="AQ8:AQ27" si="9">AI8/AM8</f>
        <v>0.7420499447106319</v>
      </c>
      <c r="AR8">
        <f t="shared" ref="AR8:AR14" si="10">AB11</f>
        <v>1.3374299964949568</v>
      </c>
      <c r="AU8" s="14" t="s">
        <v>72</v>
      </c>
      <c r="AV8">
        <f t="shared" ref="AV8:AV27" si="11">AM8/AI8</f>
        <v>1.3476181854443203</v>
      </c>
      <c r="AW8">
        <f t="shared" ref="AW8:AW10" si="12">AC7</f>
        <v>1.3065403607997785</v>
      </c>
    </row>
    <row r="9" spans="3:49" x14ac:dyDescent="0.25">
      <c r="C9" s="64"/>
      <c r="D9" s="15" t="s">
        <v>71</v>
      </c>
      <c r="E9" s="16">
        <v>10166</v>
      </c>
      <c r="F9" s="17">
        <v>10494</v>
      </c>
      <c r="G9" s="18">
        <v>8268</v>
      </c>
      <c r="H9" s="19">
        <v>12029</v>
      </c>
      <c r="I9" s="16">
        <v>204</v>
      </c>
      <c r="J9" s="17">
        <v>247</v>
      </c>
      <c r="K9" s="18">
        <v>195</v>
      </c>
      <c r="L9" s="20">
        <v>44609</v>
      </c>
      <c r="M9" s="21">
        <f>SUM(E11:K11)</f>
        <v>35410</v>
      </c>
      <c r="S9" s="65"/>
      <c r="T9" s="1" t="s">
        <v>71</v>
      </c>
      <c r="U9" s="10">
        <f t="shared" si="1"/>
        <v>1.9672131147540985</v>
      </c>
      <c r="V9" s="10">
        <f t="shared" si="1"/>
        <v>2.2995996648356765</v>
      </c>
      <c r="W9" s="10">
        <f t="shared" si="1"/>
        <v>2.3041474654377883</v>
      </c>
      <c r="X9" s="10"/>
      <c r="Y9" s="10">
        <f t="shared" si="2"/>
        <v>1</v>
      </c>
      <c r="Z9" s="10">
        <f t="shared" si="3"/>
        <v>1.1689631629581354</v>
      </c>
      <c r="AA9" s="10">
        <f t="shared" si="4"/>
        <v>1.1712749615975422</v>
      </c>
      <c r="AB9">
        <f t="shared" si="5"/>
        <v>0.99802625453868343</v>
      </c>
      <c r="AC9">
        <f t="shared" si="6"/>
        <v>1.001977648836732</v>
      </c>
      <c r="AG9">
        <v>400</v>
      </c>
      <c r="AH9" s="14" t="s">
        <v>74</v>
      </c>
      <c r="AI9" s="47">
        <v>0.99793126304597179</v>
      </c>
      <c r="AJ9" s="10">
        <f t="shared" si="7"/>
        <v>0.90536533210277104</v>
      </c>
      <c r="AK9" s="10"/>
      <c r="AL9" s="14" t="s">
        <v>74</v>
      </c>
      <c r="AM9" s="47">
        <v>1.3222506514612971</v>
      </c>
      <c r="AN9" s="10">
        <f t="shared" si="8"/>
        <v>0.98857905434163307</v>
      </c>
      <c r="AP9" s="14" t="s">
        <v>74</v>
      </c>
      <c r="AQ9">
        <f t="shared" si="9"/>
        <v>0.75472170268405558</v>
      </c>
      <c r="AR9">
        <f t="shared" si="10"/>
        <v>0.91582491873218963</v>
      </c>
      <c r="AU9" s="14" t="s">
        <v>74</v>
      </c>
      <c r="AV9">
        <f t="shared" si="11"/>
        <v>1.3249917107771629</v>
      </c>
      <c r="AW9">
        <f t="shared" si="12"/>
        <v>1.1981371863909784</v>
      </c>
    </row>
    <row r="10" spans="3:49" x14ac:dyDescent="0.25">
      <c r="C10" s="62" t="s">
        <v>80</v>
      </c>
      <c r="D10" s="50" t="s">
        <v>72</v>
      </c>
      <c r="E10" s="4">
        <v>5226</v>
      </c>
      <c r="F10" s="5">
        <v>5129</v>
      </c>
      <c r="G10" s="6">
        <v>5033</v>
      </c>
      <c r="H10" s="7">
        <v>6421</v>
      </c>
      <c r="I10" s="4">
        <v>3827</v>
      </c>
      <c r="J10" s="5">
        <v>5771</v>
      </c>
      <c r="K10" s="6">
        <v>3298</v>
      </c>
      <c r="L10" s="8">
        <v>49343</v>
      </c>
      <c r="M10" s="9">
        <f>SUM(E9:K9)</f>
        <v>41603</v>
      </c>
      <c r="T10" t="s">
        <v>108</v>
      </c>
      <c r="U10" s="10">
        <f>AVERAGE(U7:U9)</f>
        <v>1.9831774538331135</v>
      </c>
      <c r="V10" s="10">
        <f t="shared" ref="V10:W10" si="13">AVERAGE(V7:V9)</f>
        <v>2.1449363803198369</v>
      </c>
      <c r="W10" s="10">
        <f t="shared" si="13"/>
        <v>2.4978075919100853</v>
      </c>
      <c r="AG10">
        <v>760</v>
      </c>
      <c r="AH10" s="14" t="s">
        <v>75</v>
      </c>
      <c r="AI10" s="47">
        <v>0.26059599166904052</v>
      </c>
      <c r="AJ10" s="10">
        <f t="shared" si="7"/>
        <v>1.2880041830292994</v>
      </c>
      <c r="AK10" s="10"/>
      <c r="AL10" s="14" t="s">
        <v>75</v>
      </c>
      <c r="AM10" s="47">
        <v>0.30848336213110855</v>
      </c>
      <c r="AN10" s="10">
        <f t="shared" si="8"/>
        <v>1.0428972328438666</v>
      </c>
      <c r="AP10" s="14" t="s">
        <v>75</v>
      </c>
      <c r="AQ10">
        <f t="shared" si="9"/>
        <v>0.84476514347079956</v>
      </c>
      <c r="AR10">
        <f t="shared" si="10"/>
        <v>1.2350250268830927</v>
      </c>
      <c r="AU10" s="14" t="s">
        <v>75</v>
      </c>
      <c r="AV10">
        <f t="shared" si="11"/>
        <v>1.1837609633032478</v>
      </c>
      <c r="AW10">
        <f t="shared" si="12"/>
        <v>1.001977648836732</v>
      </c>
    </row>
    <row r="11" spans="3:49" x14ac:dyDescent="0.25">
      <c r="C11" s="63"/>
      <c r="D11" s="12" t="s">
        <v>74</v>
      </c>
      <c r="E11" s="37">
        <v>6885</v>
      </c>
      <c r="F11" s="38">
        <v>7675</v>
      </c>
      <c r="G11" s="39">
        <v>5458</v>
      </c>
      <c r="H11" s="40">
        <v>6369</v>
      </c>
      <c r="I11" s="37">
        <v>3287</v>
      </c>
      <c r="J11" s="38">
        <v>3174</v>
      </c>
      <c r="K11" s="39">
        <v>2562</v>
      </c>
      <c r="L11" s="1">
        <v>44722</v>
      </c>
      <c r="M11" s="13">
        <f>SUM(E11:K11)</f>
        <v>35410</v>
      </c>
      <c r="S11" s="65" t="s">
        <v>110</v>
      </c>
      <c r="T11" s="1" t="s">
        <v>72</v>
      </c>
      <c r="U11" s="10">
        <f t="shared" ref="U11:U30" si="14">(I10/(SUM(E10,I10))*100)</f>
        <v>42.273279575831218</v>
      </c>
      <c r="V11" s="10">
        <f t="shared" ref="V11:V30" si="15">(J10/(SUM(F10,J10))*100)</f>
        <v>52.944954128440372</v>
      </c>
      <c r="W11" s="10">
        <f t="shared" ref="W11:W30" si="16">(K10/(SUM(G10,K10))*100)</f>
        <v>39.587084383627413</v>
      </c>
      <c r="X11" s="10"/>
      <c r="Y11" s="10">
        <f t="shared" ref="Y11:Y30" si="17">U11/U11</f>
        <v>1</v>
      </c>
      <c r="Z11" s="10">
        <f t="shared" ref="Z11:Z30" si="18">V11/U11</f>
        <v>1.2524449169709189</v>
      </c>
      <c r="AA11" s="10">
        <f t="shared" ref="AA11:AA30" si="19">W11/U11</f>
        <v>0.93645642781546634</v>
      </c>
      <c r="AB11">
        <f t="shared" ref="AB11:AB30" si="20">V11/W11</f>
        <v>1.3374299964949568</v>
      </c>
      <c r="AC11">
        <f t="shared" ref="AC11:AC30" si="21">W11/V11</f>
        <v>0.74770268546445806</v>
      </c>
      <c r="AG11">
        <v>1418</v>
      </c>
      <c r="AH11" s="14" t="s">
        <v>76</v>
      </c>
      <c r="AI11" s="47">
        <v>0.78295429625654389</v>
      </c>
      <c r="AJ11" s="10">
        <f t="shared" si="7"/>
        <v>1.128203536950301</v>
      </c>
      <c r="AK11" s="10"/>
      <c r="AL11" s="14" t="s">
        <v>76</v>
      </c>
      <c r="AM11" s="47">
        <v>0.5795479759522284</v>
      </c>
      <c r="AN11" s="10">
        <f t="shared" si="8"/>
        <v>0.8503043793300662</v>
      </c>
      <c r="AP11" s="14" t="s">
        <v>76</v>
      </c>
      <c r="AQ11">
        <f t="shared" si="9"/>
        <v>1.3509740845356384</v>
      </c>
      <c r="AR11">
        <f t="shared" si="10"/>
        <v>1.3268231522448288</v>
      </c>
      <c r="AU11" s="14" t="s">
        <v>76</v>
      </c>
      <c r="AV11">
        <f t="shared" si="11"/>
        <v>0.74020664900002398</v>
      </c>
      <c r="AW11">
        <f>AC11</f>
        <v>0.74770268546445806</v>
      </c>
    </row>
    <row r="12" spans="3:49" ht="15" customHeight="1" x14ac:dyDescent="0.25">
      <c r="C12" s="63"/>
      <c r="D12" s="12" t="s">
        <v>75</v>
      </c>
      <c r="E12" s="37">
        <v>4936</v>
      </c>
      <c r="F12" s="38">
        <v>3825</v>
      </c>
      <c r="G12" s="39">
        <v>3810</v>
      </c>
      <c r="H12" s="40">
        <v>6168</v>
      </c>
      <c r="I12" s="37">
        <v>5015</v>
      </c>
      <c r="J12" s="38">
        <v>7076</v>
      </c>
      <c r="K12" s="39">
        <v>4221</v>
      </c>
      <c r="L12" s="1">
        <v>53953</v>
      </c>
      <c r="M12" s="13">
        <f t="shared" si="0"/>
        <v>35051</v>
      </c>
      <c r="S12" s="65"/>
      <c r="T12" s="1" t="s">
        <v>74</v>
      </c>
      <c r="U12" s="10">
        <f t="shared" si="14"/>
        <v>32.314195831694846</v>
      </c>
      <c r="V12" s="10">
        <f t="shared" si="15"/>
        <v>29.256152640796383</v>
      </c>
      <c r="W12" s="10">
        <f t="shared" si="16"/>
        <v>31.945137157107233</v>
      </c>
      <c r="X12" s="10"/>
      <c r="Y12" s="10">
        <f t="shared" si="17"/>
        <v>1</v>
      </c>
      <c r="Z12" s="10">
        <f t="shared" si="18"/>
        <v>0.90536533210277104</v>
      </c>
      <c r="AA12" s="10">
        <f t="shared" si="19"/>
        <v>0.98857905434163307</v>
      </c>
      <c r="AB12">
        <f t="shared" si="20"/>
        <v>0.91582491873218963</v>
      </c>
      <c r="AC12">
        <f t="shared" si="21"/>
        <v>1.0919117612396232</v>
      </c>
      <c r="AG12">
        <v>1171</v>
      </c>
      <c r="AH12" s="14" t="s">
        <v>20</v>
      </c>
      <c r="AI12" s="47">
        <v>0.29043820276704763</v>
      </c>
      <c r="AJ12" s="10">
        <f t="shared" si="7"/>
        <v>1.0599300314900908</v>
      </c>
      <c r="AK12" s="10"/>
      <c r="AL12" s="14" t="s">
        <v>20</v>
      </c>
      <c r="AM12" s="47">
        <v>0.27697715840957754</v>
      </c>
      <c r="AN12" s="10">
        <f t="shared" si="8"/>
        <v>0.71086703363914372</v>
      </c>
      <c r="AP12" s="14" t="s">
        <v>20</v>
      </c>
      <c r="AQ12">
        <f t="shared" si="9"/>
        <v>1.0485998355776496</v>
      </c>
      <c r="AR12">
        <f t="shared" si="10"/>
        <v>1.4910383817687927</v>
      </c>
      <c r="AU12" s="14" t="s">
        <v>20</v>
      </c>
      <c r="AV12">
        <f t="shared" si="11"/>
        <v>0.9536526385674311</v>
      </c>
      <c r="AW12">
        <f>AC12</f>
        <v>1.0919117612396232</v>
      </c>
    </row>
    <row r="13" spans="3:49" x14ac:dyDescent="0.25">
      <c r="C13" s="63"/>
      <c r="D13" s="12" t="s">
        <v>76</v>
      </c>
      <c r="E13" s="37">
        <v>5693</v>
      </c>
      <c r="F13" s="38">
        <v>5401</v>
      </c>
      <c r="G13" s="39">
        <v>4967</v>
      </c>
      <c r="H13" s="40">
        <v>7528</v>
      </c>
      <c r="I13" s="37">
        <v>4498</v>
      </c>
      <c r="J13" s="38">
        <v>5357</v>
      </c>
      <c r="K13" s="39">
        <v>2984</v>
      </c>
      <c r="L13" s="1">
        <v>63126</v>
      </c>
      <c r="M13" s="13">
        <f>SUM(E13:K13)</f>
        <v>36428</v>
      </c>
      <c r="S13" s="65"/>
      <c r="T13" s="1" t="s">
        <v>75</v>
      </c>
      <c r="U13" s="10">
        <f t="shared" si="14"/>
        <v>50.396945030650187</v>
      </c>
      <c r="V13" s="10">
        <f t="shared" si="15"/>
        <v>64.9114760113751</v>
      </c>
      <c r="W13" s="10">
        <f t="shared" si="16"/>
        <v>52.558834516249533</v>
      </c>
      <c r="X13" s="10"/>
      <c r="Y13" s="10">
        <f t="shared" si="17"/>
        <v>1</v>
      </c>
      <c r="Z13" s="10">
        <f t="shared" si="18"/>
        <v>1.2880041830292994</v>
      </c>
      <c r="AA13" s="10">
        <f t="shared" si="19"/>
        <v>1.0428972328438666</v>
      </c>
      <c r="AB13">
        <f t="shared" si="20"/>
        <v>1.2350250268830927</v>
      </c>
      <c r="AC13">
        <f t="shared" si="21"/>
        <v>0.8097001908728606</v>
      </c>
      <c r="AG13">
        <v>1010</v>
      </c>
      <c r="AH13" s="14" t="s">
        <v>21</v>
      </c>
      <c r="AI13" s="47">
        <v>0.65069069838549376</v>
      </c>
      <c r="AJ13" s="10">
        <f t="shared" si="7"/>
        <v>1.1989952496497045</v>
      </c>
      <c r="AK13" s="10"/>
      <c r="AL13" s="14" t="s">
        <v>21</v>
      </c>
      <c r="AM13" s="47">
        <v>0.84700256204555269</v>
      </c>
      <c r="AN13" s="10">
        <f t="shared" si="8"/>
        <v>1.1126982287213891</v>
      </c>
      <c r="AP13" s="14" t="s">
        <v>21</v>
      </c>
      <c r="AQ13">
        <f t="shared" si="9"/>
        <v>0.76822754445280994</v>
      </c>
      <c r="AR13">
        <f t="shared" si="10"/>
        <v>1.0775565366249213</v>
      </c>
      <c r="AU13" s="14" t="s">
        <v>21</v>
      </c>
      <c r="AV13">
        <f t="shared" si="11"/>
        <v>1.3016976639548585</v>
      </c>
      <c r="AW13">
        <f>AC13</f>
        <v>0.8097001908728606</v>
      </c>
    </row>
    <row r="14" spans="3:49" x14ac:dyDescent="0.25">
      <c r="C14" s="63"/>
      <c r="D14" s="12" t="s">
        <v>20</v>
      </c>
      <c r="E14" s="26">
        <v>8340</v>
      </c>
      <c r="F14" s="27">
        <v>7955</v>
      </c>
      <c r="G14" s="39">
        <v>6187</v>
      </c>
      <c r="H14" s="41">
        <v>9756</v>
      </c>
      <c r="I14" s="26">
        <v>2725</v>
      </c>
      <c r="J14" s="27">
        <v>2810</v>
      </c>
      <c r="K14" s="39">
        <v>1313</v>
      </c>
      <c r="L14" s="1">
        <v>68261</v>
      </c>
      <c r="M14" s="28">
        <f t="shared" si="0"/>
        <v>39086</v>
      </c>
      <c r="S14" s="65"/>
      <c r="T14" s="1" t="s">
        <v>76</v>
      </c>
      <c r="U14" s="10">
        <f t="shared" si="14"/>
        <v>44.136983612991855</v>
      </c>
      <c r="V14" s="10">
        <f t="shared" si="15"/>
        <v>49.795501022494889</v>
      </c>
      <c r="W14" s="10">
        <f t="shared" si="16"/>
        <v>37.529870456546341</v>
      </c>
      <c r="X14" s="10"/>
      <c r="Y14" s="10">
        <f t="shared" si="17"/>
        <v>1</v>
      </c>
      <c r="Z14" s="10">
        <f t="shared" si="18"/>
        <v>1.128203536950301</v>
      </c>
      <c r="AA14" s="10">
        <f t="shared" si="19"/>
        <v>0.8503043793300662</v>
      </c>
      <c r="AB14">
        <f t="shared" si="20"/>
        <v>1.3268231522448288</v>
      </c>
      <c r="AC14">
        <f t="shared" si="21"/>
        <v>0.75367994469203947</v>
      </c>
      <c r="AG14">
        <v>1422</v>
      </c>
      <c r="AH14" s="14" t="s">
        <v>22</v>
      </c>
      <c r="AI14" s="47">
        <v>0.79719247654053516</v>
      </c>
      <c r="AJ14" s="10">
        <f t="shared" si="7"/>
        <v>1.0782746631712401</v>
      </c>
      <c r="AL14" s="14" t="s">
        <v>22</v>
      </c>
      <c r="AM14" s="47">
        <v>0.40276214552437484</v>
      </c>
      <c r="AN14" s="10">
        <f t="shared" si="8"/>
        <v>0.83152305617384914</v>
      </c>
      <c r="AP14" s="14" t="s">
        <v>22</v>
      </c>
      <c r="AQ14">
        <f t="shared" si="9"/>
        <v>1.9793133128304128</v>
      </c>
      <c r="AR14">
        <f t="shared" si="10"/>
        <v>1.2967465606218884</v>
      </c>
      <c r="AU14" s="14" t="s">
        <v>22</v>
      </c>
      <c r="AV14">
        <f t="shared" si="11"/>
        <v>0.50522572324338211</v>
      </c>
      <c r="AW14">
        <f>AC14</f>
        <v>0.75367994469203947</v>
      </c>
    </row>
    <row r="15" spans="3:49" x14ac:dyDescent="0.25">
      <c r="C15" s="63"/>
      <c r="D15" s="12" t="s">
        <v>21</v>
      </c>
      <c r="E15" s="26">
        <v>4316</v>
      </c>
      <c r="F15" s="27">
        <v>4310</v>
      </c>
      <c r="G15" s="39">
        <v>3614</v>
      </c>
      <c r="H15" s="41">
        <v>7266</v>
      </c>
      <c r="I15" s="26">
        <v>4495</v>
      </c>
      <c r="J15" s="27">
        <v>6789</v>
      </c>
      <c r="K15" s="39">
        <v>4745</v>
      </c>
      <c r="L15" s="1">
        <v>46136</v>
      </c>
      <c r="M15" s="28">
        <f t="shared" si="0"/>
        <v>35535</v>
      </c>
      <c r="S15" s="65"/>
      <c r="T15" s="1" t="s">
        <v>20</v>
      </c>
      <c r="U15" s="10">
        <f t="shared" si="14"/>
        <v>24.627202892001808</v>
      </c>
      <c r="V15" s="10">
        <f t="shared" si="15"/>
        <v>26.103111936832331</v>
      </c>
      <c r="W15" s="10">
        <f t="shared" si="16"/>
        <v>17.506666666666668</v>
      </c>
      <c r="Y15" s="10">
        <f t="shared" si="17"/>
        <v>1</v>
      </c>
      <c r="Z15" s="10">
        <f t="shared" si="18"/>
        <v>1.0599300314900908</v>
      </c>
      <c r="AA15" s="10">
        <f t="shared" si="19"/>
        <v>0.71086703363914372</v>
      </c>
      <c r="AB15">
        <f t="shared" si="20"/>
        <v>1.4910383817687927</v>
      </c>
      <c r="AC15">
        <f t="shared" si="21"/>
        <v>0.67067354685646496</v>
      </c>
      <c r="AG15">
        <v>1586</v>
      </c>
      <c r="AH15" s="14" t="s">
        <v>78</v>
      </c>
      <c r="AI15" s="47">
        <v>1.3393296256354481</v>
      </c>
      <c r="AJ15" s="10">
        <f t="shared" ref="AJ15:AJ26" si="22">Z19</f>
        <v>1.2877356905352138</v>
      </c>
      <c r="AL15" s="14" t="s">
        <v>78</v>
      </c>
      <c r="AM15" s="47">
        <v>0.73655586199315226</v>
      </c>
      <c r="AN15" s="10">
        <f t="shared" ref="AN15:AN26" si="23">AA19</f>
        <v>1.0760955037677413</v>
      </c>
      <c r="AP15" s="14" t="s">
        <v>78</v>
      </c>
      <c r="AQ15">
        <f t="shared" si="9"/>
        <v>1.8183680216883533</v>
      </c>
      <c r="AR15">
        <f t="shared" ref="AR15:AR26" si="24">AB19</f>
        <v>1.1966741669549357</v>
      </c>
      <c r="AU15" s="14" t="s">
        <v>78</v>
      </c>
      <c r="AV15">
        <f t="shared" si="11"/>
        <v>0.54994367920719411</v>
      </c>
      <c r="AW15">
        <f t="shared" ref="AW15:AW26" si="25">AC16</f>
        <v>0.9280255522667602</v>
      </c>
    </row>
    <row r="16" spans="3:49" x14ac:dyDescent="0.25">
      <c r="C16" s="63"/>
      <c r="D16" s="12" t="s">
        <v>22</v>
      </c>
      <c r="E16" s="26">
        <v>5839</v>
      </c>
      <c r="F16" s="27">
        <v>5823</v>
      </c>
      <c r="G16" s="39">
        <v>5212</v>
      </c>
      <c r="H16" s="41">
        <v>8925</v>
      </c>
      <c r="I16" s="26">
        <v>4325</v>
      </c>
      <c r="J16" s="27">
        <v>4937</v>
      </c>
      <c r="K16" s="39">
        <v>2854</v>
      </c>
      <c r="L16" s="1">
        <v>59969</v>
      </c>
      <c r="M16" s="28">
        <f t="shared" si="0"/>
        <v>37915</v>
      </c>
      <c r="S16" s="65"/>
      <c r="T16" s="1" t="s">
        <v>21</v>
      </c>
      <c r="U16" s="10">
        <f t="shared" si="14"/>
        <v>51.015775734876854</v>
      </c>
      <c r="V16" s="10">
        <f t="shared" si="15"/>
        <v>61.167672763312012</v>
      </c>
      <c r="W16" s="10">
        <f t="shared" si="16"/>
        <v>56.765163297045099</v>
      </c>
      <c r="Y16" s="10">
        <f t="shared" si="17"/>
        <v>1</v>
      </c>
      <c r="Z16" s="10">
        <f t="shared" si="18"/>
        <v>1.1989952496497045</v>
      </c>
      <c r="AA16" s="10">
        <f t="shared" si="19"/>
        <v>1.1126982287213891</v>
      </c>
      <c r="AB16">
        <f t="shared" si="20"/>
        <v>1.0775565366249213</v>
      </c>
      <c r="AC16">
        <f t="shared" si="21"/>
        <v>0.9280255522667602</v>
      </c>
      <c r="AG16">
        <v>1718</v>
      </c>
      <c r="AH16" s="14" t="s">
        <v>79</v>
      </c>
      <c r="AI16" s="47">
        <v>0.21923513442672118</v>
      </c>
      <c r="AJ16" s="10">
        <f t="shared" si="22"/>
        <v>1.0454961340965463</v>
      </c>
      <c r="AL16" s="14" t="s">
        <v>79</v>
      </c>
      <c r="AM16" s="47">
        <v>0.39609727516944454</v>
      </c>
      <c r="AN16" s="10">
        <f t="shared" si="23"/>
        <v>0.78115221432049031</v>
      </c>
      <c r="AP16" s="14" t="s">
        <v>79</v>
      </c>
      <c r="AQ16">
        <f t="shared" si="9"/>
        <v>0.55348811559719935</v>
      </c>
      <c r="AR16">
        <f t="shared" si="24"/>
        <v>1.3384025736981411</v>
      </c>
      <c r="AU16" s="14" t="s">
        <v>79</v>
      </c>
      <c r="AV16">
        <f t="shared" si="11"/>
        <v>1.8067235263417101</v>
      </c>
      <c r="AW16">
        <f t="shared" si="25"/>
        <v>0.7711607112498714</v>
      </c>
    </row>
    <row r="17" spans="3:49" x14ac:dyDescent="0.25">
      <c r="C17" s="63"/>
      <c r="D17" s="12" t="s">
        <v>77</v>
      </c>
      <c r="E17" s="26">
        <v>6587</v>
      </c>
      <c r="F17" s="27">
        <v>8744</v>
      </c>
      <c r="G17" s="39">
        <v>6039</v>
      </c>
      <c r="H17" s="41">
        <v>5693</v>
      </c>
      <c r="I17" s="26">
        <v>3233</v>
      </c>
      <c r="J17" s="27">
        <v>2334</v>
      </c>
      <c r="K17" s="39">
        <v>2246</v>
      </c>
      <c r="L17" s="1">
        <v>41371</v>
      </c>
      <c r="M17" s="28">
        <f t="shared" si="0"/>
        <v>34876</v>
      </c>
      <c r="S17" s="65"/>
      <c r="T17" s="1" t="s">
        <v>22</v>
      </c>
      <c r="U17" s="10">
        <f t="shared" si="14"/>
        <v>42.552144824872094</v>
      </c>
      <c r="V17" s="10">
        <f t="shared" si="15"/>
        <v>45.882899628252787</v>
      </c>
      <c r="W17" s="10">
        <f t="shared" si="16"/>
        <v>35.383089511529882</v>
      </c>
      <c r="Y17" s="10">
        <f t="shared" si="17"/>
        <v>1</v>
      </c>
      <c r="Z17" s="10">
        <f t="shared" si="18"/>
        <v>1.0782746631712401</v>
      </c>
      <c r="AA17" s="10">
        <f t="shared" si="19"/>
        <v>0.83152305617384914</v>
      </c>
      <c r="AB17">
        <f t="shared" si="20"/>
        <v>1.2967465606218884</v>
      </c>
      <c r="AC17">
        <f t="shared" si="21"/>
        <v>0.7711607112498714</v>
      </c>
      <c r="AG17">
        <v>3</v>
      </c>
      <c r="AH17" s="1" t="s">
        <v>81</v>
      </c>
      <c r="AI17">
        <v>4.7887104133117767E-2</v>
      </c>
      <c r="AJ17" s="10">
        <f t="shared" si="22"/>
        <v>0.97178966710425319</v>
      </c>
      <c r="AL17" s="1" t="s">
        <v>81</v>
      </c>
      <c r="AM17">
        <v>0.1487550081133813</v>
      </c>
      <c r="AN17" s="10">
        <f t="shared" si="23"/>
        <v>0.73528706605328253</v>
      </c>
      <c r="AP17" s="1" t="s">
        <v>81</v>
      </c>
      <c r="AQ17">
        <f t="shared" si="9"/>
        <v>0.32191927344468391</v>
      </c>
      <c r="AR17">
        <f t="shared" si="24"/>
        <v>1.321646622074313</v>
      </c>
      <c r="AU17" s="1" t="s">
        <v>81</v>
      </c>
      <c r="AV17">
        <f t="shared" si="11"/>
        <v>3.1063688399254299</v>
      </c>
      <c r="AW17">
        <f t="shared" si="25"/>
        <v>1.2867013252701143</v>
      </c>
    </row>
    <row r="18" spans="3:49" x14ac:dyDescent="0.25">
      <c r="C18" s="63"/>
      <c r="D18" s="12" t="s">
        <v>78</v>
      </c>
      <c r="E18" s="26">
        <v>5179</v>
      </c>
      <c r="F18" s="27">
        <v>4508</v>
      </c>
      <c r="G18" s="39">
        <v>4213</v>
      </c>
      <c r="H18" s="41">
        <v>6111</v>
      </c>
      <c r="I18" s="26">
        <v>4296</v>
      </c>
      <c r="J18" s="27">
        <v>6325</v>
      </c>
      <c r="K18" s="39">
        <v>4014</v>
      </c>
      <c r="L18" s="1">
        <v>80967</v>
      </c>
      <c r="M18" s="28">
        <f t="shared" si="0"/>
        <v>34646</v>
      </c>
      <c r="S18" s="65"/>
      <c r="T18" s="1" t="s">
        <v>77</v>
      </c>
      <c r="U18" s="10">
        <f t="shared" si="14"/>
        <v>32.922606924643581</v>
      </c>
      <c r="V18" s="10">
        <f t="shared" si="15"/>
        <v>21.068784979238131</v>
      </c>
      <c r="W18" s="10">
        <f t="shared" si="16"/>
        <v>27.109233554616779</v>
      </c>
      <c r="Y18" s="10">
        <f t="shared" si="17"/>
        <v>1</v>
      </c>
      <c r="Z18" s="10">
        <f t="shared" si="18"/>
        <v>0.63994886636597115</v>
      </c>
      <c r="AA18" s="10">
        <f t="shared" si="19"/>
        <v>0.8234230544582023</v>
      </c>
      <c r="AB18">
        <f t="shared" si="20"/>
        <v>0.77718113781383757</v>
      </c>
      <c r="AC18">
        <f t="shared" si="21"/>
        <v>1.2867013252701143</v>
      </c>
      <c r="AG18">
        <v>11</v>
      </c>
      <c r="AH18" s="1" t="s">
        <v>73</v>
      </c>
      <c r="AI18">
        <v>0.33765354556177085</v>
      </c>
      <c r="AJ18" s="10">
        <f t="shared" si="22"/>
        <v>1.1114002479124026</v>
      </c>
      <c r="AL18" s="1" t="s">
        <v>73</v>
      </c>
      <c r="AM18">
        <v>0.27630361406281417</v>
      </c>
      <c r="AN18" s="10">
        <f t="shared" si="23"/>
        <v>0.97737709714827326</v>
      </c>
      <c r="AP18" s="1" t="s">
        <v>73</v>
      </c>
      <c r="AQ18">
        <f t="shared" si="9"/>
        <v>1.2220381072721311</v>
      </c>
      <c r="AR18">
        <f t="shared" si="24"/>
        <v>1.1371253236393337</v>
      </c>
      <c r="AU18" s="1" t="s">
        <v>73</v>
      </c>
      <c r="AV18">
        <f t="shared" si="11"/>
        <v>0.81830508725479023</v>
      </c>
      <c r="AW18">
        <f t="shared" si="25"/>
        <v>0.83564935854227218</v>
      </c>
    </row>
    <row r="19" spans="3:49" ht="15" customHeight="1" x14ac:dyDescent="0.25">
      <c r="C19" s="64"/>
      <c r="D19" s="15" t="s">
        <v>79</v>
      </c>
      <c r="E19" s="29">
        <v>5054</v>
      </c>
      <c r="F19" s="30">
        <v>5327</v>
      </c>
      <c r="G19" s="18">
        <v>5042</v>
      </c>
      <c r="H19" s="31">
        <v>8043</v>
      </c>
      <c r="I19" s="29">
        <v>4759</v>
      </c>
      <c r="J19" s="30">
        <v>5479</v>
      </c>
      <c r="K19" s="18">
        <v>3075</v>
      </c>
      <c r="L19" s="20">
        <v>56025</v>
      </c>
      <c r="M19" s="32">
        <f t="shared" si="0"/>
        <v>36779</v>
      </c>
      <c r="S19" s="65"/>
      <c r="T19" s="1" t="s">
        <v>78</v>
      </c>
      <c r="U19" s="10">
        <f t="shared" si="14"/>
        <v>45.340369393139838</v>
      </c>
      <c r="V19" s="10">
        <f t="shared" si="15"/>
        <v>58.386411889596602</v>
      </c>
      <c r="W19" s="10">
        <f t="shared" si="16"/>
        <v>48.790567643126295</v>
      </c>
      <c r="Y19" s="10">
        <f t="shared" si="17"/>
        <v>1</v>
      </c>
      <c r="Z19" s="10">
        <f t="shared" si="18"/>
        <v>1.2877356905352138</v>
      </c>
      <c r="AA19" s="10">
        <f t="shared" si="19"/>
        <v>1.0760955037677413</v>
      </c>
      <c r="AB19">
        <f t="shared" si="20"/>
        <v>1.1966741669549357</v>
      </c>
      <c r="AC19">
        <f t="shared" si="21"/>
        <v>0.83564935854227218</v>
      </c>
      <c r="AG19">
        <v>108</v>
      </c>
      <c r="AH19" s="1" t="s">
        <v>82</v>
      </c>
      <c r="AI19">
        <v>0.10643969095727886</v>
      </c>
      <c r="AJ19" s="10">
        <f t="shared" si="22"/>
        <v>1.0511527736918178</v>
      </c>
      <c r="AL19" s="1" t="s">
        <v>82</v>
      </c>
      <c r="AM19">
        <v>0.25125574807820716</v>
      </c>
      <c r="AN19" s="10">
        <f t="shared" si="23"/>
        <v>0.86731622552518073</v>
      </c>
      <c r="AP19" s="1" t="s">
        <v>82</v>
      </c>
      <c r="AQ19">
        <f t="shared" si="9"/>
        <v>0.42363086922949872</v>
      </c>
      <c r="AR19">
        <f t="shared" si="24"/>
        <v>1.2119602317543634</v>
      </c>
      <c r="AU19" s="1" t="s">
        <v>82</v>
      </c>
      <c r="AV19">
        <f t="shared" si="11"/>
        <v>2.3605456368625908</v>
      </c>
      <c r="AW19">
        <f t="shared" si="25"/>
        <v>0.74715935223951291</v>
      </c>
    </row>
    <row r="20" spans="3:49" x14ac:dyDescent="0.25">
      <c r="C20" s="62" t="s">
        <v>87</v>
      </c>
      <c r="D20" s="50" t="s">
        <v>81</v>
      </c>
      <c r="E20" s="22">
        <v>6097</v>
      </c>
      <c r="F20" s="23">
        <v>6732</v>
      </c>
      <c r="G20" s="6">
        <v>5872</v>
      </c>
      <c r="H20" s="24">
        <v>6287</v>
      </c>
      <c r="I20" s="22">
        <v>3829</v>
      </c>
      <c r="J20" s="23">
        <v>4037</v>
      </c>
      <c r="K20" s="6">
        <v>2325</v>
      </c>
      <c r="L20" s="8">
        <v>53353</v>
      </c>
      <c r="M20" s="25">
        <f t="shared" si="0"/>
        <v>35179</v>
      </c>
      <c r="S20" s="65"/>
      <c r="T20" s="1" t="s">
        <v>79</v>
      </c>
      <c r="U20" s="10">
        <f t="shared" si="14"/>
        <v>48.496891878120863</v>
      </c>
      <c r="V20" s="10">
        <f t="shared" si="15"/>
        <v>50.703312974273551</v>
      </c>
      <c r="W20" s="10">
        <f t="shared" si="16"/>
        <v>37.883454478255516</v>
      </c>
      <c r="Y20" s="10">
        <f t="shared" si="17"/>
        <v>1</v>
      </c>
      <c r="Z20" s="10">
        <f t="shared" si="18"/>
        <v>1.0454961340965463</v>
      </c>
      <c r="AA20" s="10">
        <f t="shared" si="19"/>
        <v>0.78115221432049031</v>
      </c>
      <c r="AB20">
        <f t="shared" si="20"/>
        <v>1.3384025736981411</v>
      </c>
      <c r="AC20">
        <f t="shared" si="21"/>
        <v>0.74715935223951291</v>
      </c>
      <c r="AG20">
        <v>140</v>
      </c>
      <c r="AH20" s="1" t="s">
        <v>83</v>
      </c>
      <c r="AI20">
        <v>0.13790041475909884</v>
      </c>
      <c r="AJ20" s="10">
        <f t="shared" si="22"/>
        <v>1.2734253515497356</v>
      </c>
      <c r="AL20" s="1" t="s">
        <v>83</v>
      </c>
      <c r="AM20">
        <v>6.9040892794411626E-2</v>
      </c>
      <c r="AN20" s="10">
        <f t="shared" si="23"/>
        <v>1.149933517455543</v>
      </c>
      <c r="AP20" s="1" t="s">
        <v>83</v>
      </c>
      <c r="AQ20">
        <f t="shared" si="9"/>
        <v>1.9973729941432754</v>
      </c>
      <c r="AR20">
        <f t="shared" si="24"/>
        <v>1.1073904118974138</v>
      </c>
      <c r="AU20" s="1" t="s">
        <v>83</v>
      </c>
      <c r="AV20">
        <f t="shared" si="11"/>
        <v>0.50065761524372954</v>
      </c>
      <c r="AW20">
        <f t="shared" si="25"/>
        <v>0.7566319039430589</v>
      </c>
    </row>
    <row r="21" spans="3:49" x14ac:dyDescent="0.25">
      <c r="C21" s="63"/>
      <c r="D21" s="12" t="s">
        <v>73</v>
      </c>
      <c r="E21" s="37">
        <v>5721</v>
      </c>
      <c r="F21" s="27">
        <v>5668</v>
      </c>
      <c r="G21" s="39">
        <v>4573</v>
      </c>
      <c r="H21" s="40">
        <v>7453</v>
      </c>
      <c r="I21" s="37">
        <v>4260</v>
      </c>
      <c r="J21" s="27">
        <v>5115</v>
      </c>
      <c r="K21" s="39">
        <v>3273</v>
      </c>
      <c r="L21" s="1">
        <v>72689</v>
      </c>
      <c r="M21" s="28">
        <f>SUM(E21:K21)</f>
        <v>36063</v>
      </c>
      <c r="S21" s="65" t="s">
        <v>109</v>
      </c>
      <c r="T21" s="1" t="s">
        <v>81</v>
      </c>
      <c r="U21" s="10">
        <f t="shared" si="14"/>
        <v>38.575458392101552</v>
      </c>
      <c r="V21" s="10">
        <f t="shared" si="15"/>
        <v>37.487231869254337</v>
      </c>
      <c r="W21" s="10">
        <f t="shared" si="16"/>
        <v>28.364035622788826</v>
      </c>
      <c r="Y21" s="10">
        <f t="shared" si="17"/>
        <v>1</v>
      </c>
      <c r="Z21" s="10">
        <f t="shared" si="18"/>
        <v>0.97178966710425319</v>
      </c>
      <c r="AA21" s="10">
        <f t="shared" si="19"/>
        <v>0.73528706605328253</v>
      </c>
      <c r="AB21">
        <f t="shared" si="20"/>
        <v>1.321646622074313</v>
      </c>
      <c r="AC21">
        <f t="shared" si="21"/>
        <v>0.7566319039430589</v>
      </c>
      <c r="AG21">
        <v>148</v>
      </c>
      <c r="AH21" s="1" t="s">
        <v>23</v>
      </c>
      <c r="AI21">
        <v>1.3000348256670869E-2</v>
      </c>
      <c r="AJ21" s="10">
        <f t="shared" si="22"/>
        <v>1.131187463142358</v>
      </c>
      <c r="AL21" s="1" t="s">
        <v>23</v>
      </c>
      <c r="AM21">
        <v>6.1682441440734127E-2</v>
      </c>
      <c r="AN21" s="10">
        <f t="shared" si="23"/>
        <v>0.68546714312077428</v>
      </c>
      <c r="AP21" s="1" t="s">
        <v>23</v>
      </c>
      <c r="AQ21">
        <f t="shared" si="9"/>
        <v>0.21076254365129005</v>
      </c>
      <c r="AR21">
        <f t="shared" si="24"/>
        <v>1.6502431582531025</v>
      </c>
      <c r="AU21" s="1" t="s">
        <v>23</v>
      </c>
      <c r="AV21">
        <f t="shared" si="11"/>
        <v>4.7446760827413232</v>
      </c>
      <c r="AW21">
        <f t="shared" si="25"/>
        <v>0.87941054447677902</v>
      </c>
    </row>
    <row r="22" spans="3:49" x14ac:dyDescent="0.25">
      <c r="C22" s="63"/>
      <c r="D22" s="12" t="s">
        <v>82</v>
      </c>
      <c r="E22" s="37">
        <v>6612</v>
      </c>
      <c r="F22" s="27">
        <v>6684</v>
      </c>
      <c r="G22" s="39">
        <v>5463</v>
      </c>
      <c r="H22" s="40">
        <v>6534</v>
      </c>
      <c r="I22" s="37">
        <v>3552</v>
      </c>
      <c r="J22" s="27">
        <v>3881</v>
      </c>
      <c r="K22" s="39">
        <v>2376</v>
      </c>
      <c r="L22" s="1">
        <v>71882</v>
      </c>
      <c r="M22" s="28">
        <f t="shared" si="0"/>
        <v>35102</v>
      </c>
      <c r="S22" s="65"/>
      <c r="T22" s="1" t="s">
        <v>73</v>
      </c>
      <c r="U22" s="10">
        <f t="shared" si="14"/>
        <v>42.681094078749624</v>
      </c>
      <c r="V22" s="10">
        <f t="shared" si="15"/>
        <v>47.435778540294912</v>
      </c>
      <c r="W22" s="10">
        <f t="shared" si="16"/>
        <v>41.71552383380066</v>
      </c>
      <c r="X22" s="10"/>
      <c r="Y22" s="10">
        <f t="shared" si="17"/>
        <v>1</v>
      </c>
      <c r="Z22" s="10">
        <f t="shared" si="18"/>
        <v>1.1114002479124026</v>
      </c>
      <c r="AA22" s="10">
        <f t="shared" si="19"/>
        <v>0.97737709714827326</v>
      </c>
      <c r="AB22">
        <f t="shared" si="20"/>
        <v>1.1371253236393337</v>
      </c>
      <c r="AC22">
        <f t="shared" si="21"/>
        <v>0.87941054447677902</v>
      </c>
      <c r="AG22">
        <v>220</v>
      </c>
      <c r="AH22" s="1" t="s">
        <v>24</v>
      </c>
      <c r="AI22">
        <v>9.0037638760832265E-3</v>
      </c>
      <c r="AJ22" s="10">
        <f t="shared" si="22"/>
        <v>1.2993789746178672</v>
      </c>
      <c r="AL22" s="1" t="s">
        <v>24</v>
      </c>
      <c r="AM22">
        <v>5.1982511682846802E-2</v>
      </c>
      <c r="AN22" s="10">
        <f t="shared" si="23"/>
        <v>1.080033407440772</v>
      </c>
      <c r="AP22" s="1" t="s">
        <v>24</v>
      </c>
      <c r="AQ22">
        <f t="shared" si="9"/>
        <v>0.17320755739962235</v>
      </c>
      <c r="AR22">
        <f t="shared" si="24"/>
        <v>1.2030914651953708</v>
      </c>
      <c r="AU22" s="1" t="s">
        <v>24</v>
      </c>
      <c r="AV22">
        <f t="shared" si="11"/>
        <v>5.7734201383188628</v>
      </c>
      <c r="AW22">
        <f t="shared" si="25"/>
        <v>0.82510958181561622</v>
      </c>
    </row>
    <row r="23" spans="3:49" x14ac:dyDescent="0.25">
      <c r="C23" s="63"/>
      <c r="D23" s="12" t="s">
        <v>83</v>
      </c>
      <c r="E23" s="37">
        <v>4915</v>
      </c>
      <c r="F23" s="27">
        <v>4394</v>
      </c>
      <c r="G23" s="39">
        <v>3729</v>
      </c>
      <c r="H23" s="40">
        <v>7150</v>
      </c>
      <c r="I23" s="37">
        <v>4188</v>
      </c>
      <c r="J23" s="27">
        <v>6216</v>
      </c>
      <c r="K23" s="39">
        <v>4189</v>
      </c>
      <c r="L23" s="1">
        <v>52746</v>
      </c>
      <c r="M23" s="28">
        <f t="shared" si="0"/>
        <v>34781</v>
      </c>
      <c r="S23" s="65"/>
      <c r="T23" s="1" t="s">
        <v>82</v>
      </c>
      <c r="U23" s="10">
        <f t="shared" si="14"/>
        <v>34.946871310507674</v>
      </c>
      <c r="V23" s="10">
        <f t="shared" si="15"/>
        <v>36.734500709891151</v>
      </c>
      <c r="W23" s="10">
        <f t="shared" si="16"/>
        <v>30.309988518943744</v>
      </c>
      <c r="X23" s="10"/>
      <c r="Y23" s="10">
        <f t="shared" si="17"/>
        <v>1</v>
      </c>
      <c r="Z23" s="10">
        <f t="shared" si="18"/>
        <v>1.0511527736918178</v>
      </c>
      <c r="AA23" s="10">
        <f t="shared" si="19"/>
        <v>0.86731622552518073</v>
      </c>
      <c r="AB23">
        <f t="shared" si="20"/>
        <v>1.2119602317543634</v>
      </c>
      <c r="AC23">
        <f t="shared" si="21"/>
        <v>0.82510958181561622</v>
      </c>
      <c r="AG23">
        <v>263</v>
      </c>
      <c r="AH23" s="1" t="s">
        <v>25</v>
      </c>
      <c r="AI23">
        <v>9.2689459633185558E-3</v>
      </c>
      <c r="AJ23" s="10">
        <f t="shared" si="22"/>
        <v>1.22867558351288</v>
      </c>
      <c r="AL23" s="1" t="s">
        <v>25</v>
      </c>
      <c r="AM23">
        <v>6.1851611529916986E-2</v>
      </c>
      <c r="AN23" s="10">
        <f t="shared" si="23"/>
        <v>0.76571327006620449</v>
      </c>
      <c r="AP23" s="1" t="s">
        <v>25</v>
      </c>
      <c r="AQ23">
        <f t="shared" si="9"/>
        <v>0.14985779244951866</v>
      </c>
      <c r="AR23">
        <f t="shared" si="24"/>
        <v>1.6046157635568303</v>
      </c>
      <c r="AU23" s="1" t="s">
        <v>25</v>
      </c>
      <c r="AV23">
        <f t="shared" si="11"/>
        <v>6.6729929999259898</v>
      </c>
      <c r="AW23">
        <f t="shared" si="25"/>
        <v>0.90302389225728441</v>
      </c>
    </row>
    <row r="24" spans="3:49" x14ac:dyDescent="0.25">
      <c r="C24" s="63"/>
      <c r="D24" s="12" t="s">
        <v>23</v>
      </c>
      <c r="E24" s="37">
        <v>8116</v>
      </c>
      <c r="F24" s="27">
        <v>7597</v>
      </c>
      <c r="G24" s="39">
        <v>6446</v>
      </c>
      <c r="H24" s="40">
        <v>8797</v>
      </c>
      <c r="I24" s="37">
        <v>2685</v>
      </c>
      <c r="J24" s="27">
        <v>2972</v>
      </c>
      <c r="K24" s="39">
        <v>1324</v>
      </c>
      <c r="L24" s="1">
        <v>86436</v>
      </c>
      <c r="M24" s="28">
        <f t="shared" si="0"/>
        <v>37937</v>
      </c>
      <c r="S24" s="65"/>
      <c r="T24" s="1" t="s">
        <v>83</v>
      </c>
      <c r="U24" s="10">
        <f t="shared" si="14"/>
        <v>46.006810941447874</v>
      </c>
      <c r="V24" s="10">
        <f t="shared" si="15"/>
        <v>58.586239396795477</v>
      </c>
      <c r="W24" s="10">
        <f t="shared" si="16"/>
        <v>52.90477393281131</v>
      </c>
      <c r="X24" s="10"/>
      <c r="Y24" s="10">
        <f t="shared" si="17"/>
        <v>1</v>
      </c>
      <c r="Z24" s="10">
        <f t="shared" si="18"/>
        <v>1.2734253515497356</v>
      </c>
      <c r="AA24" s="10">
        <f t="shared" si="19"/>
        <v>1.149933517455543</v>
      </c>
      <c r="AB24">
        <f t="shared" si="20"/>
        <v>1.1073904118974138</v>
      </c>
      <c r="AC24">
        <f t="shared" si="21"/>
        <v>0.90302389225728441</v>
      </c>
      <c r="AG24">
        <v>273</v>
      </c>
      <c r="AH24" s="1" t="s">
        <v>84</v>
      </c>
      <c r="AI24">
        <v>1.8389485541759041E-2</v>
      </c>
      <c r="AJ24" s="10">
        <f t="shared" si="22"/>
        <v>1.1852215634168184</v>
      </c>
      <c r="AL24" s="1" t="s">
        <v>84</v>
      </c>
      <c r="AM24">
        <v>8.1293394114301226E-2</v>
      </c>
      <c r="AN24" s="10">
        <f t="shared" si="23"/>
        <v>1.1177427269477658</v>
      </c>
      <c r="AP24" s="1" t="s">
        <v>84</v>
      </c>
      <c r="AQ24">
        <f t="shared" si="9"/>
        <v>0.22621131448765455</v>
      </c>
      <c r="AR24">
        <f t="shared" si="24"/>
        <v>1.0603706334581284</v>
      </c>
      <c r="AU24" s="1" t="s">
        <v>84</v>
      </c>
      <c r="AV24">
        <f t="shared" si="11"/>
        <v>4.4206453698609085</v>
      </c>
      <c r="AW24">
        <f t="shared" si="25"/>
        <v>0.60597130489458884</v>
      </c>
    </row>
    <row r="25" spans="3:49" x14ac:dyDescent="0.25">
      <c r="C25" s="63"/>
      <c r="D25" s="12" t="s">
        <v>24</v>
      </c>
      <c r="E25" s="37">
        <v>7200</v>
      </c>
      <c r="F25" s="27">
        <v>5829</v>
      </c>
      <c r="G25" s="39">
        <v>5034</v>
      </c>
      <c r="H25" s="40">
        <v>11815</v>
      </c>
      <c r="I25" s="37">
        <v>3516</v>
      </c>
      <c r="J25" s="27">
        <v>4332</v>
      </c>
      <c r="K25" s="39">
        <v>2763</v>
      </c>
      <c r="L25" s="1">
        <v>77392</v>
      </c>
      <c r="M25" s="28">
        <f t="shared" si="0"/>
        <v>40489</v>
      </c>
      <c r="S25" s="65"/>
      <c r="T25" s="1" t="s">
        <v>23</v>
      </c>
      <c r="U25" s="10">
        <f t="shared" si="14"/>
        <v>24.858809369502826</v>
      </c>
      <c r="V25" s="10">
        <f t="shared" si="15"/>
        <v>28.119973507427382</v>
      </c>
      <c r="W25" s="10">
        <f t="shared" si="16"/>
        <v>17.039897039897038</v>
      </c>
      <c r="X25" s="10"/>
      <c r="Y25" s="10">
        <f t="shared" si="17"/>
        <v>1</v>
      </c>
      <c r="Z25" s="10">
        <f t="shared" si="18"/>
        <v>1.131187463142358</v>
      </c>
      <c r="AA25" s="10">
        <f t="shared" si="19"/>
        <v>0.68546714312077428</v>
      </c>
      <c r="AB25">
        <f t="shared" si="20"/>
        <v>1.6502431582531025</v>
      </c>
      <c r="AC25">
        <f t="shared" si="21"/>
        <v>0.60597130489458884</v>
      </c>
      <c r="AG25">
        <v>274</v>
      </c>
      <c r="AH25" s="1" t="s">
        <v>85</v>
      </c>
      <c r="AI25">
        <v>1.6967791429867114E-2</v>
      </c>
      <c r="AJ25" s="10">
        <f t="shared" si="22"/>
        <v>1.3495670447852415</v>
      </c>
      <c r="AL25" s="1" t="s">
        <v>85</v>
      </c>
      <c r="AM25">
        <v>6.2893579494936097E-2</v>
      </c>
      <c r="AN25" s="10">
        <f t="shared" si="23"/>
        <v>1.2038892305019187</v>
      </c>
      <c r="AP25" s="1" t="s">
        <v>85</v>
      </c>
      <c r="AQ25">
        <f t="shared" si="9"/>
        <v>0.26978574865870503</v>
      </c>
      <c r="AR25">
        <f t="shared" si="24"/>
        <v>1.1210059950636719</v>
      </c>
      <c r="AU25" s="1" t="s">
        <v>85</v>
      </c>
      <c r="AV25">
        <f t="shared" si="11"/>
        <v>3.7066450135772713</v>
      </c>
      <c r="AW25">
        <f t="shared" si="25"/>
        <v>0.83119199905354613</v>
      </c>
    </row>
    <row r="26" spans="3:49" x14ac:dyDescent="0.25">
      <c r="C26" s="63"/>
      <c r="D26" s="12" t="s">
        <v>25</v>
      </c>
      <c r="E26" s="37">
        <v>7571</v>
      </c>
      <c r="F26" s="27">
        <v>6830</v>
      </c>
      <c r="G26" s="39">
        <v>5955</v>
      </c>
      <c r="H26" s="40">
        <v>8149</v>
      </c>
      <c r="I26" s="37">
        <v>3045</v>
      </c>
      <c r="J26" s="27">
        <v>3717</v>
      </c>
      <c r="K26" s="39">
        <v>1676</v>
      </c>
      <c r="L26" s="1">
        <v>61367</v>
      </c>
      <c r="M26" s="28">
        <f t="shared" si="0"/>
        <v>36943</v>
      </c>
      <c r="S26" s="65"/>
      <c r="T26" s="1" t="s">
        <v>24</v>
      </c>
      <c r="U26" s="10">
        <f t="shared" si="14"/>
        <v>32.810750279955208</v>
      </c>
      <c r="V26" s="10">
        <f t="shared" si="15"/>
        <v>42.6335990552111</v>
      </c>
      <c r="W26" s="10">
        <f t="shared" si="16"/>
        <v>35.436706425548287</v>
      </c>
      <c r="X26" s="10"/>
      <c r="Y26" s="10">
        <f t="shared" si="17"/>
        <v>1</v>
      </c>
      <c r="Z26" s="10">
        <f t="shared" si="18"/>
        <v>1.2993789746178672</v>
      </c>
      <c r="AA26" s="10">
        <f t="shared" si="19"/>
        <v>1.080033407440772</v>
      </c>
      <c r="AB26">
        <f t="shared" si="20"/>
        <v>1.2030914651953708</v>
      </c>
      <c r="AC26">
        <f t="shared" si="21"/>
        <v>0.83119199905354613</v>
      </c>
      <c r="AG26">
        <v>289</v>
      </c>
      <c r="AH26" s="1" t="s">
        <v>86</v>
      </c>
      <c r="AI26">
        <v>3.3331013655806235E-2</v>
      </c>
      <c r="AJ26" s="10">
        <f t="shared" si="22"/>
        <v>1.0126941371288756</v>
      </c>
      <c r="AL26" s="1" t="s">
        <v>86</v>
      </c>
      <c r="AM26">
        <v>0.22325503172726086</v>
      </c>
      <c r="AN26" s="10">
        <f t="shared" si="23"/>
        <v>0.87509660494311081</v>
      </c>
      <c r="AP26" s="1" t="s">
        <v>86</v>
      </c>
      <c r="AQ26">
        <f t="shared" si="9"/>
        <v>0.14929568842383367</v>
      </c>
      <c r="AR26">
        <f t="shared" si="24"/>
        <v>1.1572369626490666</v>
      </c>
      <c r="AU26" s="1" t="s">
        <v>86</v>
      </c>
      <c r="AV26">
        <f t="shared" si="11"/>
        <v>6.6981170759674757</v>
      </c>
      <c r="AW26">
        <f t="shared" si="25"/>
        <v>0.62320215388098621</v>
      </c>
    </row>
    <row r="27" spans="3:49" x14ac:dyDescent="0.25">
      <c r="C27" s="63"/>
      <c r="D27" s="12" t="s">
        <v>84</v>
      </c>
      <c r="E27" s="37">
        <v>5195</v>
      </c>
      <c r="F27" s="27">
        <v>5441</v>
      </c>
      <c r="G27" s="39">
        <v>4426</v>
      </c>
      <c r="H27" s="40">
        <v>6975</v>
      </c>
      <c r="I27" s="37">
        <v>3737</v>
      </c>
      <c r="J27" s="27">
        <v>5352</v>
      </c>
      <c r="K27" s="39">
        <v>3888</v>
      </c>
      <c r="L27" s="1">
        <v>56700</v>
      </c>
      <c r="M27" s="28">
        <f t="shared" si="0"/>
        <v>35014</v>
      </c>
      <c r="S27" s="65"/>
      <c r="T27" s="1" t="s">
        <v>25</v>
      </c>
      <c r="U27" s="10">
        <f t="shared" si="14"/>
        <v>28.683119819140916</v>
      </c>
      <c r="V27" s="10">
        <f t="shared" si="15"/>
        <v>35.242248980752819</v>
      </c>
      <c r="W27" s="10">
        <f t="shared" si="16"/>
        <v>21.96304547241515</v>
      </c>
      <c r="X27" s="10"/>
      <c r="Y27" s="10">
        <f t="shared" si="17"/>
        <v>1</v>
      </c>
      <c r="Z27" s="10">
        <f t="shared" si="18"/>
        <v>1.22867558351288</v>
      </c>
      <c r="AA27" s="10">
        <f t="shared" si="19"/>
        <v>0.76571327006620449</v>
      </c>
      <c r="AB27">
        <f t="shared" si="20"/>
        <v>1.6046157635568303</v>
      </c>
      <c r="AC27">
        <f t="shared" si="21"/>
        <v>0.62320215388098621</v>
      </c>
      <c r="AG27">
        <v>1554</v>
      </c>
      <c r="AH27" s="14" t="s">
        <v>77</v>
      </c>
      <c r="AI27" s="59">
        <v>25.0791690871893</v>
      </c>
      <c r="AJ27" s="10">
        <f>Z18</f>
        <v>0.63994886636597115</v>
      </c>
      <c r="AL27" s="14" t="s">
        <v>77</v>
      </c>
      <c r="AM27" s="47">
        <v>1.3513816011744868</v>
      </c>
      <c r="AN27" s="10">
        <f>AA18</f>
        <v>0.8234230544582023</v>
      </c>
      <c r="AP27" s="14" t="s">
        <v>77</v>
      </c>
      <c r="AQ27" s="60">
        <f t="shared" si="9"/>
        <v>18.558169702320185</v>
      </c>
      <c r="AR27">
        <f>AB18</f>
        <v>0.77718113781383757</v>
      </c>
      <c r="AU27" s="14" t="s">
        <v>77</v>
      </c>
      <c r="AV27">
        <f t="shared" si="11"/>
        <v>5.3884624186563923E-2</v>
      </c>
      <c r="AW27">
        <f>AC15</f>
        <v>0.67067354685646496</v>
      </c>
    </row>
    <row r="28" spans="3:49" x14ac:dyDescent="0.25">
      <c r="C28" s="63"/>
      <c r="D28" s="12" t="s">
        <v>85</v>
      </c>
      <c r="E28" s="37">
        <v>5046</v>
      </c>
      <c r="F28" s="27">
        <v>4091</v>
      </c>
      <c r="G28" s="39">
        <v>3729</v>
      </c>
      <c r="H28" s="40">
        <v>7356</v>
      </c>
      <c r="I28" s="37">
        <v>4157</v>
      </c>
      <c r="J28" s="27">
        <v>6388</v>
      </c>
      <c r="K28" s="39">
        <v>4445</v>
      </c>
      <c r="L28" s="1">
        <v>54089</v>
      </c>
      <c r="M28" s="28">
        <f>SUM(E28:K28)</f>
        <v>35212</v>
      </c>
      <c r="S28" s="65"/>
      <c r="T28" s="1" t="s">
        <v>84</v>
      </c>
      <c r="U28" s="10">
        <f t="shared" si="14"/>
        <v>41.838334079713391</v>
      </c>
      <c r="V28" s="10">
        <f t="shared" si="15"/>
        <v>49.587695728713058</v>
      </c>
      <c r="W28" s="10">
        <f t="shared" si="16"/>
        <v>46.764493625210491</v>
      </c>
      <c r="X28" s="10"/>
      <c r="Y28" s="10">
        <f t="shared" si="17"/>
        <v>1</v>
      </c>
      <c r="Z28" s="10">
        <f t="shared" si="18"/>
        <v>1.1852215634168184</v>
      </c>
      <c r="AA28" s="10">
        <f t="shared" si="19"/>
        <v>1.1177427269477658</v>
      </c>
      <c r="AB28">
        <f t="shared" si="20"/>
        <v>1.0603706334581284</v>
      </c>
      <c r="AC28">
        <f t="shared" si="21"/>
        <v>0.94306647925429143</v>
      </c>
    </row>
    <row r="29" spans="3:49" x14ac:dyDescent="0.25">
      <c r="C29" s="64"/>
      <c r="D29" s="15" t="s">
        <v>86</v>
      </c>
      <c r="E29" s="16">
        <v>5935</v>
      </c>
      <c r="F29" s="30">
        <v>6325</v>
      </c>
      <c r="G29" s="18">
        <v>5196</v>
      </c>
      <c r="H29" s="19">
        <v>10365</v>
      </c>
      <c r="I29" s="16">
        <v>4059</v>
      </c>
      <c r="J29" s="30">
        <v>4419</v>
      </c>
      <c r="K29" s="18">
        <v>2865</v>
      </c>
      <c r="L29" s="20">
        <v>52497</v>
      </c>
      <c r="M29" s="32">
        <f t="shared" si="0"/>
        <v>39164</v>
      </c>
      <c r="S29" s="65"/>
      <c r="T29" s="1" t="s">
        <v>85</v>
      </c>
      <c r="U29" s="10">
        <f t="shared" si="14"/>
        <v>45.170053243507553</v>
      </c>
      <c r="V29" s="10">
        <f t="shared" si="15"/>
        <v>60.960015268632503</v>
      </c>
      <c r="W29" s="10">
        <f t="shared" si="16"/>
        <v>54.379740641057005</v>
      </c>
      <c r="Y29" s="10">
        <f t="shared" si="17"/>
        <v>1</v>
      </c>
      <c r="Z29" s="10">
        <f t="shared" si="18"/>
        <v>1.3495670447852415</v>
      </c>
      <c r="AA29" s="10">
        <f t="shared" si="19"/>
        <v>1.2038892305019187</v>
      </c>
      <c r="AB29">
        <f t="shared" si="20"/>
        <v>1.1210059950636719</v>
      </c>
      <c r="AC29">
        <f t="shared" si="21"/>
        <v>0.8920558894452667</v>
      </c>
      <c r="AD29" t="s">
        <v>7</v>
      </c>
      <c r="AE29" t="s">
        <v>8</v>
      </c>
      <c r="AF29" t="s">
        <v>104</v>
      </c>
    </row>
    <row r="30" spans="3:49" x14ac:dyDescent="0.25">
      <c r="C30" s="2"/>
      <c r="D30" s="1"/>
      <c r="E30" s="1"/>
      <c r="G30" s="1"/>
      <c r="H30" s="1"/>
      <c r="I30" s="1"/>
      <c r="K30" s="1"/>
      <c r="L30" s="1"/>
      <c r="S30" s="65"/>
      <c r="T30" s="1" t="s">
        <v>86</v>
      </c>
      <c r="U30" s="10">
        <f t="shared" si="14"/>
        <v>40.614368621172702</v>
      </c>
      <c r="V30" s="10">
        <f t="shared" si="15"/>
        <v>41.12993298585257</v>
      </c>
      <c r="W30" s="10">
        <f t="shared" si="16"/>
        <v>35.541496092296242</v>
      </c>
      <c r="Y30" s="10">
        <f t="shared" si="17"/>
        <v>1</v>
      </c>
      <c r="Z30" s="10">
        <f t="shared" si="18"/>
        <v>1.0126941371288756</v>
      </c>
      <c r="AA30" s="10">
        <f t="shared" si="19"/>
        <v>0.87509660494311081</v>
      </c>
      <c r="AB30">
        <f t="shared" si="20"/>
        <v>1.1572369626490666</v>
      </c>
      <c r="AC30">
        <f t="shared" si="21"/>
        <v>0.86412725507044763</v>
      </c>
      <c r="AD30">
        <f>SUM(Z11:Z20)/SUM(Z21:Z30)</f>
        <v>0.93713938140554642</v>
      </c>
      <c r="AE30">
        <f>SUM(AA11:AA20)/SUM(AA21:AA30)</f>
        <v>0.967872201215632</v>
      </c>
      <c r="AF30">
        <f>SUM(AB11:AB20)/SUM(AB21:AB30)</f>
        <v>0.95371780341577206</v>
      </c>
    </row>
    <row r="31" spans="3:49" x14ac:dyDescent="0.25">
      <c r="C31" s="2"/>
      <c r="D31" s="1"/>
      <c r="E31" s="1"/>
      <c r="G31" s="1"/>
      <c r="H31" s="1"/>
      <c r="I31" s="1"/>
      <c r="K31" s="1"/>
      <c r="L31" s="1"/>
      <c r="S31" s="2"/>
      <c r="T31" s="1"/>
    </row>
    <row r="32" spans="3:49" x14ac:dyDescent="0.25">
      <c r="C32" s="2"/>
      <c r="D32" s="1"/>
      <c r="E32" s="1"/>
      <c r="G32" s="1"/>
      <c r="H32" s="1"/>
      <c r="I32" s="1"/>
      <c r="K32" s="1"/>
      <c r="L32" s="1"/>
      <c r="S32" s="2"/>
      <c r="T32" s="1"/>
      <c r="U32" t="s">
        <v>6</v>
      </c>
      <c r="V32" t="s">
        <v>7</v>
      </c>
      <c r="W32" t="s">
        <v>8</v>
      </c>
      <c r="Y32" t="s">
        <v>6</v>
      </c>
      <c r="Z32" t="s">
        <v>7</v>
      </c>
      <c r="AA32" t="s">
        <v>8</v>
      </c>
      <c r="AB32" t="s">
        <v>11</v>
      </c>
      <c r="AC32" t="s">
        <v>12</v>
      </c>
      <c r="AK32" s="1"/>
      <c r="AL32" s="1"/>
      <c r="AM32" s="1"/>
      <c r="AN32" s="1"/>
    </row>
    <row r="33" spans="3:49" x14ac:dyDescent="0.25">
      <c r="C33" s="2"/>
      <c r="D33" s="1"/>
      <c r="E33" s="1"/>
      <c r="G33" s="1"/>
      <c r="H33" s="1"/>
      <c r="I33" s="1"/>
      <c r="K33" s="1"/>
      <c r="L33" s="1"/>
      <c r="S33" s="2"/>
      <c r="T33" s="1" t="s">
        <v>92</v>
      </c>
      <c r="U33" s="10">
        <v>31.903993928469788</v>
      </c>
      <c r="V33" s="10">
        <v>32.240686632578523</v>
      </c>
      <c r="W33" s="10">
        <v>36.684619988031116</v>
      </c>
      <c r="Y33" s="10">
        <v>1</v>
      </c>
      <c r="Z33">
        <v>1.0105533089325309</v>
      </c>
      <c r="AA33">
        <v>1.1498441251675169</v>
      </c>
      <c r="AB33">
        <v>0.87886113153407364</v>
      </c>
      <c r="AC33">
        <v>1.1378361883571702</v>
      </c>
      <c r="AK33" s="10"/>
      <c r="AL33" s="10"/>
      <c r="AM33" s="10"/>
      <c r="AN33" s="10"/>
    </row>
    <row r="34" spans="3:49" x14ac:dyDescent="0.25">
      <c r="C34" s="2"/>
      <c r="D34" s="1"/>
      <c r="E34" s="1"/>
      <c r="G34" s="1"/>
      <c r="H34" s="1"/>
      <c r="I34" s="1"/>
      <c r="K34" s="1"/>
      <c r="L34" s="1"/>
      <c r="S34" s="2"/>
      <c r="T34" s="1" t="s">
        <v>98</v>
      </c>
      <c r="U34" s="10">
        <v>24.627202892001808</v>
      </c>
      <c r="V34" s="10">
        <v>26.103111936832331</v>
      </c>
      <c r="W34" s="10">
        <v>17.506666666666668</v>
      </c>
      <c r="Y34" s="10">
        <v>1</v>
      </c>
      <c r="Z34">
        <v>1.0599300314900908</v>
      </c>
      <c r="AA34">
        <v>0.71086703363914372</v>
      </c>
      <c r="AB34">
        <v>1.4910383817687927</v>
      </c>
      <c r="AC34">
        <v>0.67067354685646496</v>
      </c>
      <c r="AK34" s="10"/>
      <c r="AL34" s="10"/>
      <c r="AM34" s="10"/>
      <c r="AN34" s="10"/>
    </row>
    <row r="35" spans="3:49" x14ac:dyDescent="0.25">
      <c r="C35" s="42"/>
      <c r="E35" s="1"/>
      <c r="G35" s="1"/>
      <c r="H35" s="1"/>
      <c r="I35" s="1"/>
      <c r="K35" s="1"/>
      <c r="S35" s="2"/>
      <c r="T35" s="1" t="s">
        <v>93</v>
      </c>
      <c r="U35" s="10">
        <v>68.580940491052857</v>
      </c>
      <c r="V35" s="10">
        <v>77.718203392810054</v>
      </c>
      <c r="W35" s="10">
        <v>74.753079569415164</v>
      </c>
      <c r="Y35" s="10">
        <v>1</v>
      </c>
      <c r="Z35">
        <v>1.1332332691318114</v>
      </c>
      <c r="AA35">
        <v>1.0899978774593726</v>
      </c>
      <c r="AB35">
        <v>1.0396655741873684</v>
      </c>
      <c r="AC35">
        <v>0.96184775645921328</v>
      </c>
      <c r="AK35" s="10"/>
      <c r="AL35" s="10"/>
      <c r="AM35" s="10"/>
      <c r="AN35" s="10"/>
    </row>
    <row r="36" spans="3:49" x14ac:dyDescent="0.25">
      <c r="C36" s="42"/>
      <c r="D36" s="1"/>
      <c r="E36" s="1"/>
      <c r="G36" s="1"/>
      <c r="H36" s="1"/>
      <c r="I36" s="1"/>
      <c r="K36" s="1"/>
      <c r="L36" s="1"/>
      <c r="S36" s="2"/>
      <c r="T36" s="1" t="s">
        <v>99</v>
      </c>
      <c r="U36" s="10">
        <v>51.015775734876854</v>
      </c>
      <c r="V36" s="10">
        <v>61.167672763312012</v>
      </c>
      <c r="W36" s="10">
        <v>56.765163297045099</v>
      </c>
      <c r="Y36" s="10">
        <v>1</v>
      </c>
      <c r="Z36">
        <v>1.1989952496497045</v>
      </c>
      <c r="AA36">
        <v>1.1126982287213891</v>
      </c>
      <c r="AB36">
        <v>1.0775565366249213</v>
      </c>
      <c r="AC36">
        <v>0.9280255522667602</v>
      </c>
      <c r="AK36" s="10"/>
      <c r="AL36" s="10"/>
      <c r="AM36" s="10"/>
      <c r="AN36" s="10"/>
    </row>
    <row r="37" spans="3:49" x14ac:dyDescent="0.25">
      <c r="C37" s="42"/>
      <c r="D37" s="1"/>
      <c r="E37" s="1"/>
      <c r="G37" s="1"/>
      <c r="H37" s="1"/>
      <c r="I37" s="1"/>
      <c r="K37" s="1"/>
      <c r="L37" s="1"/>
      <c r="S37" s="2"/>
      <c r="T37" s="1" t="s">
        <v>94</v>
      </c>
      <c r="U37" s="10">
        <v>72.259250746954734</v>
      </c>
      <c r="V37" s="10">
        <v>77.357367570784803</v>
      </c>
      <c r="W37" s="10">
        <v>75.837422658416898</v>
      </c>
      <c r="Y37" s="10">
        <v>1</v>
      </c>
      <c r="Z37">
        <v>1.0705531370880554</v>
      </c>
      <c r="AA37">
        <v>1.0495185304922769</v>
      </c>
      <c r="AB37">
        <v>1.0200421488374409</v>
      </c>
      <c r="AC37">
        <v>0.98035164639002093</v>
      </c>
      <c r="AK37" s="10"/>
      <c r="AL37" s="10"/>
      <c r="AM37" s="10"/>
      <c r="AN37" s="10"/>
    </row>
    <row r="38" spans="3:49" x14ac:dyDescent="0.25">
      <c r="C38" s="42"/>
      <c r="D38" s="1"/>
      <c r="E38" s="1"/>
      <c r="G38" s="1"/>
      <c r="H38" s="1"/>
      <c r="I38" s="1"/>
      <c r="K38" s="1"/>
      <c r="L38" s="45"/>
      <c r="S38" s="2"/>
      <c r="T38" s="1" t="s">
        <v>100</v>
      </c>
      <c r="U38" s="10">
        <v>42.552144824872094</v>
      </c>
      <c r="V38" s="10">
        <v>45.882899628252787</v>
      </c>
      <c r="W38" s="10">
        <v>35.383089511529882</v>
      </c>
      <c r="Y38" s="10">
        <v>1</v>
      </c>
      <c r="Z38">
        <v>1.0782746631712401</v>
      </c>
      <c r="AA38">
        <v>0.83152305617384914</v>
      </c>
      <c r="AB38">
        <v>1.2967465606218884</v>
      </c>
      <c r="AC38">
        <v>0.7711607112498714</v>
      </c>
      <c r="AK38" s="10"/>
      <c r="AL38" s="10"/>
      <c r="AM38" s="10"/>
      <c r="AN38" s="10"/>
    </row>
    <row r="39" spans="3:49" x14ac:dyDescent="0.25">
      <c r="C39" s="42"/>
      <c r="D39" s="1"/>
      <c r="E39" s="1"/>
      <c r="G39" s="1"/>
      <c r="H39" s="1"/>
      <c r="I39" s="1"/>
      <c r="K39" s="1"/>
      <c r="L39" s="1"/>
      <c r="S39" s="42"/>
      <c r="T39" t="s">
        <v>95</v>
      </c>
      <c r="U39" s="10">
        <v>51.110441161692286</v>
      </c>
      <c r="V39" s="10">
        <v>56.044538706256631</v>
      </c>
      <c r="W39" s="10">
        <v>50.725465554666968</v>
      </c>
      <c r="Y39" s="10">
        <v>1</v>
      </c>
      <c r="Z39">
        <v>1.0965379564804558</v>
      </c>
      <c r="AA39">
        <v>0.99246776982794149</v>
      </c>
      <c r="AB39">
        <v>1.1048600164321269</v>
      </c>
      <c r="AC39">
        <v>0.90509203440020713</v>
      </c>
    </row>
    <row r="40" spans="3:49" x14ac:dyDescent="0.25">
      <c r="C40" s="42"/>
      <c r="D40" s="1"/>
      <c r="E40" s="1"/>
      <c r="G40" s="1"/>
      <c r="H40" s="1"/>
      <c r="I40" s="1"/>
      <c r="K40" s="1"/>
      <c r="L40" s="1"/>
      <c r="S40" s="42"/>
      <c r="T40" t="s">
        <v>101</v>
      </c>
      <c r="U40">
        <v>24.858809369502826</v>
      </c>
      <c r="V40">
        <v>28.119973507427382</v>
      </c>
      <c r="W40">
        <v>17.039897039897038</v>
      </c>
      <c r="Y40">
        <v>1</v>
      </c>
      <c r="Z40">
        <v>1.131187463142358</v>
      </c>
      <c r="AA40">
        <v>0.68546714312077428</v>
      </c>
      <c r="AB40">
        <v>1.6502431582531025</v>
      </c>
      <c r="AC40">
        <v>0.60597130489458884</v>
      </c>
    </row>
    <row r="41" spans="3:49" x14ac:dyDescent="0.25">
      <c r="C41" s="42"/>
      <c r="D41" s="1"/>
      <c r="E41" s="1"/>
      <c r="G41" s="1"/>
      <c r="H41" s="1"/>
      <c r="I41" s="1"/>
      <c r="K41" s="1"/>
      <c r="L41" s="1"/>
      <c r="S41" s="42"/>
      <c r="T41" s="1" t="s">
        <v>96</v>
      </c>
      <c r="U41" s="10">
        <v>64.811750103434008</v>
      </c>
      <c r="V41" s="10">
        <v>79.876102872160686</v>
      </c>
      <c r="W41" s="10">
        <v>78.309859154929569</v>
      </c>
      <c r="Y41" s="10">
        <v>1</v>
      </c>
      <c r="Z41">
        <v>1.2324324330801939</v>
      </c>
      <c r="AA41">
        <v>1.2082663873441735</v>
      </c>
      <c r="AB41">
        <v>1.020000594230829</v>
      </c>
      <c r="AC41">
        <v>0.98039158570695617</v>
      </c>
    </row>
    <row r="42" spans="3:49" x14ac:dyDescent="0.25">
      <c r="C42" s="2"/>
      <c r="D42" s="1"/>
      <c r="E42" s="1"/>
      <c r="F42" s="1"/>
      <c r="G42" s="1"/>
      <c r="H42" s="1"/>
      <c r="I42" s="1"/>
      <c r="J42" s="1"/>
      <c r="K42" s="1"/>
      <c r="L42" s="1"/>
      <c r="S42" s="42"/>
      <c r="T42" t="s">
        <v>102</v>
      </c>
      <c r="U42">
        <v>32.810750279955208</v>
      </c>
      <c r="V42">
        <v>42.6335990552111</v>
      </c>
      <c r="W42">
        <v>35.436706425548287</v>
      </c>
      <c r="Y42">
        <v>1</v>
      </c>
      <c r="Z42">
        <v>1.2993789746178672</v>
      </c>
      <c r="AA42">
        <v>1.080033407440772</v>
      </c>
      <c r="AB42">
        <v>1.2030914651953708</v>
      </c>
      <c r="AC42">
        <v>0.83119199905354613</v>
      </c>
    </row>
    <row r="43" spans="3:49" x14ac:dyDescent="0.25">
      <c r="C43" s="2"/>
      <c r="D43" s="1"/>
      <c r="E43" s="1"/>
      <c r="F43" s="1"/>
      <c r="G43" s="1"/>
      <c r="H43" s="1"/>
      <c r="I43" s="1"/>
      <c r="J43" s="1"/>
      <c r="K43" s="1"/>
      <c r="S43" s="42"/>
      <c r="T43" s="1" t="s">
        <v>97</v>
      </c>
      <c r="U43" s="10">
        <v>48.862385321100916</v>
      </c>
      <c r="V43" s="10">
        <v>67.140921409214087</v>
      </c>
      <c r="W43" s="10">
        <v>55.180878552971578</v>
      </c>
      <c r="Y43" s="10">
        <v>1</v>
      </c>
      <c r="Z43">
        <v>1.3740819439737768</v>
      </c>
      <c r="AA43">
        <v>1.1293120094393356</v>
      </c>
      <c r="AB43">
        <v>1.2167425233137836</v>
      </c>
      <c r="AC43">
        <v>0.82186656654072709</v>
      </c>
    </row>
    <row r="44" spans="3:49" x14ac:dyDescent="0.25">
      <c r="C44" s="2"/>
      <c r="D44" s="1"/>
      <c r="E44" s="43"/>
      <c r="F44" s="43"/>
      <c r="G44" s="43"/>
      <c r="H44" s="43"/>
      <c r="I44" s="43"/>
      <c r="J44" s="43"/>
      <c r="K44" s="43"/>
      <c r="L44" s="43"/>
      <c r="M44" s="43"/>
      <c r="S44" s="42"/>
      <c r="T44" t="s">
        <v>103</v>
      </c>
      <c r="U44" s="46">
        <v>28.683119819140916</v>
      </c>
      <c r="V44" s="46">
        <v>35.242248980752819</v>
      </c>
      <c r="W44" s="46">
        <v>21.96304547241515</v>
      </c>
      <c r="X44" s="46"/>
      <c r="Y44" s="46">
        <v>1</v>
      </c>
      <c r="Z44" s="46">
        <v>1.22867558351288</v>
      </c>
      <c r="AA44" s="46">
        <v>0.76571327006620449</v>
      </c>
      <c r="AB44" s="46">
        <v>1.6046157635568303</v>
      </c>
      <c r="AC44" s="46">
        <v>0.62320215388098621</v>
      </c>
      <c r="AG44">
        <v>1171</v>
      </c>
      <c r="AH44" s="14" t="s">
        <v>20</v>
      </c>
      <c r="AI44" s="47">
        <v>0.29043820276704763</v>
      </c>
      <c r="AJ44" s="10">
        <v>1.0599300314900908</v>
      </c>
      <c r="AK44" s="10"/>
      <c r="AL44" s="14" t="s">
        <v>20</v>
      </c>
      <c r="AM44" s="47">
        <v>0.27697715840957754</v>
      </c>
      <c r="AN44" s="10">
        <v>0.71086703363914372</v>
      </c>
      <c r="AP44" s="14" t="s">
        <v>20</v>
      </c>
      <c r="AQ44">
        <v>1.0485998355776496</v>
      </c>
      <c r="AR44">
        <v>1.4910383817687927</v>
      </c>
      <c r="AU44" s="14" t="s">
        <v>20</v>
      </c>
      <c r="AV44">
        <v>0.9536526385674311</v>
      </c>
      <c r="AW44">
        <v>1.0919117612396232</v>
      </c>
    </row>
    <row r="45" spans="3:49" x14ac:dyDescent="0.25">
      <c r="C45" s="42"/>
      <c r="D45" s="44"/>
      <c r="E45" s="1"/>
      <c r="F45" s="1"/>
      <c r="G45" s="1"/>
      <c r="H45" s="1"/>
      <c r="I45" s="1"/>
      <c r="J45" s="1"/>
      <c r="K45" s="1"/>
      <c r="L45" s="1"/>
      <c r="M45" s="1"/>
      <c r="S45" s="42"/>
      <c r="T45" s="44"/>
      <c r="AG45">
        <v>1010</v>
      </c>
      <c r="AH45" s="14" t="s">
        <v>21</v>
      </c>
      <c r="AI45" s="47">
        <v>0.65069069838549376</v>
      </c>
      <c r="AJ45" s="10">
        <v>1.1989952496497045</v>
      </c>
      <c r="AK45" s="10"/>
      <c r="AL45" s="14" t="s">
        <v>21</v>
      </c>
      <c r="AM45" s="47">
        <v>0.84700256204555269</v>
      </c>
      <c r="AN45" s="10">
        <v>1.1126982287213891</v>
      </c>
      <c r="AP45" s="14" t="s">
        <v>21</v>
      </c>
      <c r="AQ45">
        <v>0.76822754445280994</v>
      </c>
      <c r="AR45">
        <v>1.0775565366249213</v>
      </c>
      <c r="AU45" s="14" t="s">
        <v>21</v>
      </c>
      <c r="AV45">
        <v>1.3016976639548585</v>
      </c>
      <c r="AW45">
        <v>0.8097001908728606</v>
      </c>
    </row>
    <row r="46" spans="3:49" x14ac:dyDescent="0.25">
      <c r="C46" s="42"/>
      <c r="D46" s="44"/>
      <c r="E46" s="1"/>
      <c r="F46" s="1"/>
      <c r="G46" s="1"/>
      <c r="H46" s="1"/>
      <c r="I46" s="1"/>
      <c r="J46" s="1"/>
      <c r="K46" s="1"/>
      <c r="L46" s="1"/>
      <c r="M46" s="1"/>
      <c r="S46" s="42"/>
      <c r="T46" s="44"/>
      <c r="U46">
        <f>STDEV(U7:U9)/SQRT(3)</f>
        <v>6.3847087206683611E-2</v>
      </c>
      <c r="V46">
        <f t="shared" ref="V46:W46" si="26">STDEV(V7:V9)/SQRT(3)</f>
        <v>9.5721685103550669E-2</v>
      </c>
      <c r="W46">
        <f t="shared" si="26"/>
        <v>0.16642078323517071</v>
      </c>
      <c r="AG46">
        <v>1422</v>
      </c>
      <c r="AH46" s="14" t="s">
        <v>22</v>
      </c>
      <c r="AI46" s="47">
        <v>0.79719247654053516</v>
      </c>
      <c r="AJ46" s="10">
        <v>1.0782746631712401</v>
      </c>
      <c r="AL46" s="14" t="s">
        <v>22</v>
      </c>
      <c r="AM46" s="47">
        <v>0.40276214552437484</v>
      </c>
      <c r="AN46" s="10">
        <v>0.83152305617384914</v>
      </c>
      <c r="AP46" s="14" t="s">
        <v>22</v>
      </c>
      <c r="AQ46">
        <v>1.9793133128304128</v>
      </c>
      <c r="AR46">
        <v>1.2967465606218884</v>
      </c>
      <c r="AU46" s="14" t="s">
        <v>22</v>
      </c>
      <c r="AV46">
        <v>0.50522572324338211</v>
      </c>
      <c r="AW46">
        <v>0.75367994469203947</v>
      </c>
    </row>
    <row r="47" spans="3:49" x14ac:dyDescent="0.25">
      <c r="C47" s="42"/>
      <c r="D47" s="44"/>
      <c r="E47" s="1"/>
      <c r="F47" s="1"/>
      <c r="G47" s="1"/>
      <c r="H47" s="1"/>
      <c r="I47" s="1"/>
      <c r="J47" s="1"/>
      <c r="K47" s="1"/>
      <c r="L47" s="1"/>
      <c r="M47" s="1"/>
      <c r="S47" s="42"/>
      <c r="T47" s="44"/>
      <c r="AG47">
        <v>148</v>
      </c>
      <c r="AH47" t="s">
        <v>23</v>
      </c>
      <c r="AI47">
        <v>1.3000348256670869E-2</v>
      </c>
      <c r="AJ47">
        <v>1.131187463142358</v>
      </c>
      <c r="AL47" t="s">
        <v>23</v>
      </c>
      <c r="AM47">
        <v>6.1682441440734127E-2</v>
      </c>
      <c r="AN47">
        <v>0.68546714312077428</v>
      </c>
      <c r="AP47" t="s">
        <v>23</v>
      </c>
      <c r="AQ47">
        <v>0.21076254365129005</v>
      </c>
      <c r="AR47">
        <v>1.6502431582531025</v>
      </c>
      <c r="AU47" t="s">
        <v>23</v>
      </c>
      <c r="AV47">
        <v>4.7446760827413232</v>
      </c>
      <c r="AW47">
        <v>0.87941054447677902</v>
      </c>
    </row>
    <row r="48" spans="3:49" x14ac:dyDescent="0.25">
      <c r="C48" s="42"/>
      <c r="D48" s="44"/>
      <c r="E48" s="1"/>
      <c r="F48" s="1"/>
      <c r="G48" s="1"/>
      <c r="H48" s="1"/>
      <c r="I48" s="1"/>
      <c r="S48" s="42"/>
      <c r="T48" s="44"/>
      <c r="AG48">
        <v>220</v>
      </c>
      <c r="AH48" t="s">
        <v>24</v>
      </c>
      <c r="AI48">
        <v>9.0037638760832265E-3</v>
      </c>
      <c r="AJ48">
        <v>1.2993789746178672</v>
      </c>
      <c r="AK48" s="1"/>
      <c r="AL48" s="1" t="s">
        <v>24</v>
      </c>
      <c r="AM48" s="1">
        <v>5.1982511682846802E-2</v>
      </c>
      <c r="AN48" s="1">
        <v>1.080033407440772</v>
      </c>
      <c r="AP48" t="s">
        <v>24</v>
      </c>
      <c r="AQ48">
        <v>0.17320755739962235</v>
      </c>
      <c r="AR48">
        <v>1.2030914651953708</v>
      </c>
      <c r="AU48" t="s">
        <v>24</v>
      </c>
      <c r="AV48">
        <v>5.7734201383188628</v>
      </c>
      <c r="AW48">
        <v>0.90302389225728441</v>
      </c>
    </row>
    <row r="49" spans="3:49" x14ac:dyDescent="0.25">
      <c r="C49" s="42"/>
      <c r="D49" s="44"/>
      <c r="E49" s="1"/>
      <c r="F49" s="1"/>
      <c r="G49" s="1"/>
      <c r="H49" s="1"/>
      <c r="I49" s="1"/>
      <c r="S49" s="42"/>
      <c r="T49" s="44"/>
      <c r="AG49">
        <v>263</v>
      </c>
      <c r="AH49" t="s">
        <v>25</v>
      </c>
      <c r="AI49">
        <v>9.2689459633185558E-3</v>
      </c>
      <c r="AJ49">
        <v>1.22867558351288</v>
      </c>
      <c r="AL49" t="s">
        <v>25</v>
      </c>
      <c r="AM49">
        <v>6.1851611529916986E-2</v>
      </c>
      <c r="AN49">
        <v>0.76571327006620449</v>
      </c>
      <c r="AP49" t="s">
        <v>25</v>
      </c>
      <c r="AQ49">
        <v>0.14985779244951866</v>
      </c>
      <c r="AR49">
        <v>1.6046157635568303</v>
      </c>
      <c r="AU49" t="s">
        <v>25</v>
      </c>
      <c r="AV49">
        <v>6.6729929999259898</v>
      </c>
      <c r="AW49">
        <v>0.82510958181561622</v>
      </c>
    </row>
    <row r="50" spans="3:49" x14ac:dyDescent="0.25">
      <c r="C50" s="42"/>
      <c r="D50" s="44"/>
      <c r="E50" s="1"/>
      <c r="F50" s="1"/>
      <c r="G50" s="1"/>
      <c r="H50" s="1"/>
      <c r="I50" s="1"/>
      <c r="S50" s="42"/>
      <c r="T50" s="44"/>
    </row>
    <row r="51" spans="3:49" x14ac:dyDescent="0.25">
      <c r="C51" s="42"/>
      <c r="D51" s="44"/>
      <c r="E51" s="1"/>
      <c r="F51" s="1"/>
      <c r="G51" s="1"/>
      <c r="H51" s="1"/>
      <c r="S51" s="42"/>
      <c r="T51" s="44"/>
    </row>
    <row r="52" spans="3:49" x14ac:dyDescent="0.25">
      <c r="C52" s="42"/>
      <c r="D52" s="44"/>
      <c r="S52" s="42"/>
      <c r="T52" s="44"/>
    </row>
    <row r="53" spans="3:49" x14ac:dyDescent="0.25">
      <c r="C53" s="42"/>
      <c r="D53" s="44"/>
      <c r="S53" s="42"/>
      <c r="T53" s="44"/>
    </row>
    <row r="54" spans="3:49" x14ac:dyDescent="0.25">
      <c r="C54" s="42"/>
      <c r="D54" s="44"/>
      <c r="S54" s="42"/>
      <c r="T54" s="44"/>
    </row>
    <row r="55" spans="3:49" x14ac:dyDescent="0.25">
      <c r="C55" s="42"/>
      <c r="D55" s="44"/>
      <c r="S55" s="42"/>
      <c r="T55" s="44"/>
    </row>
    <row r="56" spans="3:49" x14ac:dyDescent="0.25">
      <c r="C56" s="42"/>
      <c r="D56" s="44"/>
      <c r="I56" s="1"/>
      <c r="S56" s="42"/>
      <c r="T56" s="44"/>
    </row>
    <row r="57" spans="3:49" x14ac:dyDescent="0.25">
      <c r="C57" s="42"/>
      <c r="D57" s="44"/>
      <c r="I57" s="1"/>
      <c r="S57" s="42"/>
      <c r="T57" s="44"/>
    </row>
    <row r="58" spans="3:49" x14ac:dyDescent="0.25">
      <c r="C58" s="42"/>
      <c r="D58" s="44"/>
      <c r="I58" s="1"/>
      <c r="J58" s="1"/>
      <c r="K58" s="1"/>
      <c r="L58" s="1"/>
      <c r="M58" s="1"/>
      <c r="S58" s="42"/>
      <c r="T58" s="44"/>
    </row>
    <row r="59" spans="3:49" x14ac:dyDescent="0.25">
      <c r="C59" s="42"/>
      <c r="D59" s="44"/>
      <c r="E59" s="1"/>
      <c r="F59" s="1"/>
      <c r="G59" s="1"/>
      <c r="H59" s="1"/>
      <c r="I59" s="1"/>
      <c r="S59" s="42"/>
      <c r="T59" s="44"/>
      <c r="Z59" s="10"/>
    </row>
    <row r="60" spans="3:49" x14ac:dyDescent="0.25">
      <c r="C60" s="42"/>
      <c r="D60" s="44"/>
      <c r="E60" s="1"/>
      <c r="F60" s="1"/>
      <c r="G60" s="1"/>
      <c r="H60" s="1"/>
      <c r="I60" s="1"/>
      <c r="S60" s="42"/>
      <c r="T60" s="44"/>
    </row>
    <row r="61" spans="3:49" x14ac:dyDescent="0.25">
      <c r="C61" s="42"/>
      <c r="D61" s="44"/>
      <c r="E61" s="1"/>
      <c r="F61" s="1"/>
      <c r="G61" s="1"/>
      <c r="H61" s="1"/>
      <c r="I61" s="1"/>
      <c r="S61" s="42"/>
      <c r="T61" s="44"/>
    </row>
    <row r="62" spans="3:49" x14ac:dyDescent="0.25">
      <c r="C62" s="42"/>
      <c r="D62" s="44"/>
      <c r="E62" s="1"/>
      <c r="F62" s="1"/>
      <c r="G62" s="1"/>
      <c r="H62" s="1"/>
      <c r="I62" s="1"/>
      <c r="J62" s="1"/>
      <c r="K62" s="1"/>
      <c r="L62" s="1"/>
      <c r="M62" s="1"/>
      <c r="S62" s="42"/>
      <c r="T62" s="44"/>
    </row>
    <row r="63" spans="3:49" x14ac:dyDescent="0.25">
      <c r="C63" s="42"/>
      <c r="D63" s="44"/>
      <c r="E63" s="1"/>
      <c r="F63" s="1"/>
      <c r="G63" s="1"/>
      <c r="H63" s="1"/>
      <c r="I63" s="1"/>
      <c r="J63" s="1"/>
      <c r="K63" s="1"/>
      <c r="L63" s="1"/>
      <c r="M63" s="1"/>
      <c r="S63" s="42"/>
      <c r="T63" s="44"/>
    </row>
    <row r="64" spans="3:49" x14ac:dyDescent="0.25">
      <c r="C64" s="42"/>
      <c r="D64" s="44"/>
      <c r="E64" s="1"/>
      <c r="F64" s="1"/>
      <c r="G64" s="1"/>
      <c r="H64" s="1"/>
      <c r="I64" s="1"/>
      <c r="J64" s="1"/>
      <c r="K64" s="1"/>
      <c r="L64" s="1"/>
      <c r="M64" s="1"/>
      <c r="S64" s="42"/>
      <c r="T64" s="44"/>
    </row>
    <row r="65" spans="3:40" x14ac:dyDescent="0.25">
      <c r="C65" s="42"/>
      <c r="D65" s="44"/>
      <c r="E65" s="1"/>
      <c r="F65" s="1"/>
      <c r="G65" s="1"/>
      <c r="H65" s="1"/>
      <c r="I65" s="1"/>
      <c r="J65" s="1"/>
      <c r="K65" s="1"/>
      <c r="L65" s="1"/>
      <c r="M65" s="1"/>
      <c r="S65" s="42"/>
      <c r="T65" s="44"/>
    </row>
    <row r="66" spans="3:40" x14ac:dyDescent="0.25">
      <c r="C66" s="42"/>
      <c r="D66" s="44"/>
      <c r="E66" s="1"/>
      <c r="F66" s="1"/>
      <c r="G66" s="1"/>
      <c r="H66" s="1"/>
      <c r="I66" s="1"/>
      <c r="J66" s="1"/>
      <c r="K66" s="1"/>
      <c r="L66" s="1"/>
      <c r="M66" s="1"/>
      <c r="S66" s="42"/>
      <c r="T66" s="44"/>
    </row>
    <row r="67" spans="3:40" x14ac:dyDescent="0.25">
      <c r="C67" s="42"/>
      <c r="D67" s="44"/>
      <c r="E67" s="1"/>
      <c r="F67" s="1"/>
      <c r="G67" s="1"/>
      <c r="H67" s="1"/>
      <c r="I67" s="1"/>
      <c r="J67" s="1"/>
      <c r="K67" s="1"/>
      <c r="L67" s="1"/>
      <c r="M67" s="1"/>
      <c r="S67" s="42"/>
      <c r="T67" s="44"/>
      <c r="AJ67" t="s">
        <v>105</v>
      </c>
    </row>
    <row r="68" spans="3:40" x14ac:dyDescent="0.25">
      <c r="C68" s="42"/>
      <c r="D68" s="44"/>
      <c r="E68" s="1"/>
      <c r="F68" s="1"/>
      <c r="G68" s="1"/>
      <c r="H68" s="1"/>
      <c r="I68" s="1"/>
      <c r="J68" s="1"/>
      <c r="K68" s="1"/>
      <c r="L68" s="1"/>
      <c r="M68" s="1"/>
      <c r="S68" s="42"/>
      <c r="T68" s="44"/>
      <c r="AI68" t="s">
        <v>106</v>
      </c>
      <c r="AJ68">
        <v>0.22819999999999999</v>
      </c>
    </row>
    <row r="69" spans="3:40" x14ac:dyDescent="0.25">
      <c r="C69" s="42"/>
      <c r="D69" s="44"/>
      <c r="E69" s="1"/>
      <c r="F69" s="1"/>
      <c r="G69" s="1"/>
      <c r="H69" s="1"/>
      <c r="I69" s="1"/>
      <c r="J69" s="1"/>
      <c r="K69" s="1"/>
      <c r="L69" s="1"/>
      <c r="M69" s="1"/>
      <c r="S69" s="42"/>
      <c r="T69" s="44"/>
      <c r="AI69" t="s">
        <v>107</v>
      </c>
      <c r="AJ69">
        <v>0.2616</v>
      </c>
    </row>
    <row r="70" spans="3:40" x14ac:dyDescent="0.25">
      <c r="C70" s="42"/>
      <c r="D70" s="44"/>
      <c r="E70" s="1"/>
      <c r="F70" s="1"/>
      <c r="G70" s="1"/>
      <c r="H70" s="1"/>
      <c r="I70" s="1"/>
      <c r="J70" s="1"/>
      <c r="K70" s="1"/>
      <c r="L70" s="1"/>
      <c r="M70" s="1"/>
      <c r="S70" s="42"/>
      <c r="T70" s="44"/>
      <c r="AI70" s="1" t="s">
        <v>11</v>
      </c>
      <c r="AJ70" s="1">
        <v>9.2799999999999994E-2</v>
      </c>
      <c r="AM70" s="1"/>
      <c r="AN70" s="1"/>
    </row>
    <row r="71" spans="3:40" x14ac:dyDescent="0.25">
      <c r="C71" s="42"/>
      <c r="D71" s="44"/>
      <c r="E71" s="1"/>
      <c r="F71" s="1"/>
      <c r="G71" s="1"/>
      <c r="H71" s="1"/>
      <c r="I71" s="1"/>
      <c r="J71" s="1"/>
      <c r="K71" s="1"/>
      <c r="L71" s="1"/>
      <c r="M71" s="1"/>
      <c r="S71" s="42"/>
      <c r="T71" s="44"/>
      <c r="AI71" t="s">
        <v>12</v>
      </c>
      <c r="AJ71">
        <v>6.7999999999999996E-3</v>
      </c>
    </row>
    <row r="72" spans="3:40" x14ac:dyDescent="0.25">
      <c r="C72" s="42"/>
      <c r="D72" s="44"/>
      <c r="E72" s="1"/>
      <c r="F72" s="1"/>
      <c r="G72" s="1"/>
      <c r="H72" s="1"/>
      <c r="I72" s="1"/>
      <c r="J72" s="1"/>
      <c r="K72" s="1"/>
      <c r="L72" s="1"/>
      <c r="M72" s="1"/>
      <c r="S72" s="42"/>
      <c r="T72" s="44"/>
    </row>
    <row r="73" spans="3:40" x14ac:dyDescent="0.25">
      <c r="C73" s="42"/>
      <c r="D73" s="44"/>
      <c r="E73" s="1"/>
      <c r="F73" s="1"/>
      <c r="G73" s="1"/>
      <c r="H73" s="1"/>
      <c r="I73" s="1"/>
      <c r="J73" s="1"/>
      <c r="K73" s="1"/>
      <c r="L73" s="1"/>
      <c r="M73" s="1"/>
      <c r="S73" s="42"/>
      <c r="T73" s="44"/>
    </row>
    <row r="74" spans="3:40" x14ac:dyDescent="0.25">
      <c r="C74" s="42"/>
      <c r="D74" s="44"/>
      <c r="E74" s="1"/>
      <c r="F74" s="1"/>
      <c r="G74" s="1"/>
      <c r="H74" s="1"/>
      <c r="I74" s="1"/>
      <c r="J74" s="1"/>
      <c r="K74" s="1"/>
      <c r="L74" s="1"/>
      <c r="M74" s="1"/>
      <c r="S74" s="42"/>
      <c r="T74" s="44"/>
    </row>
    <row r="75" spans="3:40" x14ac:dyDescent="0.25">
      <c r="C75" s="42"/>
      <c r="D75" s="44"/>
      <c r="E75" s="1"/>
      <c r="F75" s="1"/>
      <c r="G75" s="1"/>
      <c r="H75" s="1"/>
      <c r="I75" s="1"/>
      <c r="J75" s="1"/>
      <c r="K75" s="1"/>
      <c r="L75" s="1"/>
      <c r="M75" s="1"/>
      <c r="S75" s="42"/>
      <c r="T75" s="44"/>
    </row>
    <row r="76" spans="3:40" x14ac:dyDescent="0.25">
      <c r="C76" s="42"/>
      <c r="D76" s="44"/>
      <c r="E76" s="1"/>
      <c r="F76" s="1"/>
      <c r="G76" s="1"/>
      <c r="H76" s="1"/>
      <c r="I76" s="1"/>
      <c r="J76" s="1"/>
      <c r="K76" s="1"/>
      <c r="L76" s="1"/>
      <c r="M76" s="1"/>
      <c r="S76" s="42"/>
      <c r="T76" s="44"/>
    </row>
    <row r="77" spans="3:40" x14ac:dyDescent="0.25">
      <c r="C77" s="42"/>
      <c r="D77" s="44"/>
      <c r="E77" s="1"/>
      <c r="F77" s="1"/>
      <c r="G77" s="1"/>
      <c r="H77" s="1"/>
      <c r="S77" s="42"/>
      <c r="T77" s="44"/>
    </row>
    <row r="78" spans="3:40" x14ac:dyDescent="0.25">
      <c r="C78" s="42"/>
      <c r="D78" s="44"/>
      <c r="E78" s="1"/>
      <c r="F78" s="1"/>
      <c r="G78" s="1"/>
      <c r="H78" s="1"/>
      <c r="S78" s="42"/>
      <c r="T78" s="44"/>
    </row>
    <row r="79" spans="3:40" x14ac:dyDescent="0.25">
      <c r="C79" s="42"/>
      <c r="D79" s="44"/>
      <c r="E79" s="1"/>
      <c r="F79" s="1"/>
      <c r="G79" s="1"/>
      <c r="H79" s="1"/>
    </row>
  </sheetData>
  <mergeCells count="12">
    <mergeCell ref="U5:W5"/>
    <mergeCell ref="Y5:AA5"/>
    <mergeCell ref="AI6:AJ6"/>
    <mergeCell ref="AM6:AN6"/>
    <mergeCell ref="AQ6:AR6"/>
    <mergeCell ref="AV6:AW6"/>
    <mergeCell ref="C10:C19"/>
    <mergeCell ref="C20:C29"/>
    <mergeCell ref="C7:C9"/>
    <mergeCell ref="S7:S9"/>
    <mergeCell ref="S21:S30"/>
    <mergeCell ref="S11:S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2A8C-BE05-4ADC-A2F0-95259D119624}">
  <dimension ref="B3:S109"/>
  <sheetViews>
    <sheetView zoomScaleNormal="100" workbookViewId="0">
      <selection activeCell="AI10" sqref="AI10"/>
    </sheetView>
  </sheetViews>
  <sheetFormatPr defaultRowHeight="15" x14ac:dyDescent="0.25"/>
  <cols>
    <col min="2" max="2" width="12.42578125" bestFit="1" customWidth="1"/>
    <col min="10" max="10" width="13.140625" bestFit="1" customWidth="1"/>
  </cols>
  <sheetData>
    <row r="3" spans="2:19" x14ac:dyDescent="0.25">
      <c r="K3" s="72" t="s">
        <v>30</v>
      </c>
      <c r="L3" s="72"/>
      <c r="M3" s="72"/>
      <c r="N3" s="72" t="s">
        <v>31</v>
      </c>
      <c r="O3" s="72"/>
      <c r="P3" s="72"/>
      <c r="Q3" s="72" t="s">
        <v>32</v>
      </c>
      <c r="R3" s="72"/>
      <c r="S3" s="72"/>
    </row>
    <row r="4" spans="2:19" x14ac:dyDescent="0.25">
      <c r="D4" t="s">
        <v>33</v>
      </c>
      <c r="E4" t="s">
        <v>31</v>
      </c>
      <c r="F4" t="s">
        <v>32</v>
      </c>
      <c r="K4" s="26" t="s">
        <v>6</v>
      </c>
      <c r="L4" s="27" t="s">
        <v>7</v>
      </c>
      <c r="M4" s="36" t="s">
        <v>8</v>
      </c>
      <c r="N4" s="26" t="s">
        <v>6</v>
      </c>
      <c r="O4" s="27" t="s">
        <v>7</v>
      </c>
      <c r="P4" s="36" t="s">
        <v>8</v>
      </c>
      <c r="Q4" s="26" t="s">
        <v>6</v>
      </c>
      <c r="R4" s="27" t="s">
        <v>7</v>
      </c>
      <c r="S4" s="36" t="s">
        <v>8</v>
      </c>
    </row>
    <row r="5" spans="2:19" ht="15" customHeight="1" x14ac:dyDescent="0.25">
      <c r="B5" t="s">
        <v>34</v>
      </c>
      <c r="C5" t="s">
        <v>6</v>
      </c>
      <c r="D5">
        <v>35183.949135446666</v>
      </c>
      <c r="E5">
        <v>47075.129412862101</v>
      </c>
      <c r="F5">
        <v>1786.9474758152112</v>
      </c>
      <c r="I5" s="62" t="s">
        <v>14</v>
      </c>
      <c r="J5" s="3" t="s">
        <v>15</v>
      </c>
      <c r="K5" s="26">
        <v>35183.949135446666</v>
      </c>
      <c r="L5" s="27">
        <v>35735.607304785888</v>
      </c>
      <c r="M5" s="36">
        <v>35169.960453808751</v>
      </c>
      <c r="N5" s="26">
        <v>47075.129412862101</v>
      </c>
      <c r="O5" s="27">
        <v>63881.209973726545</v>
      </c>
      <c r="P5" s="36">
        <v>55013.096046017687</v>
      </c>
      <c r="Q5" s="26">
        <v>1786.9474758152112</v>
      </c>
      <c r="R5" s="27">
        <v>2267.0593108754069</v>
      </c>
      <c r="S5" s="36">
        <v>2214.7438530888303</v>
      </c>
    </row>
    <row r="6" spans="2:19" x14ac:dyDescent="0.25">
      <c r="C6" t="s">
        <v>7</v>
      </c>
      <c r="D6">
        <v>35735.607304785888</v>
      </c>
      <c r="E6">
        <v>63881.209973726545</v>
      </c>
      <c r="F6">
        <v>2267.0593108754069</v>
      </c>
      <c r="I6" s="63"/>
      <c r="J6" s="12" t="s">
        <v>20</v>
      </c>
      <c r="K6" s="26">
        <v>36817.459212880116</v>
      </c>
      <c r="L6" s="27">
        <v>38932.979655172399</v>
      </c>
      <c r="M6" s="36">
        <v>38868.995959595974</v>
      </c>
      <c r="N6" s="26">
        <v>42620.106195407367</v>
      </c>
      <c r="O6" s="27">
        <v>49232.298275910878</v>
      </c>
      <c r="P6" s="36">
        <v>56016.498126344602</v>
      </c>
      <c r="Q6" s="26">
        <v>1802.6384221611174</v>
      </c>
      <c r="R6" s="27">
        <v>2044.2599173127369</v>
      </c>
      <c r="S6" s="36">
        <v>2517.7543554969325</v>
      </c>
    </row>
    <row r="7" spans="2:19" x14ac:dyDescent="0.25">
      <c r="C7" t="s">
        <v>8</v>
      </c>
      <c r="D7">
        <v>35169.960453808751</v>
      </c>
      <c r="E7">
        <v>55013.096046017687</v>
      </c>
      <c r="F7">
        <v>2214.7438530888303</v>
      </c>
      <c r="I7" s="63"/>
      <c r="J7" s="12" t="s">
        <v>21</v>
      </c>
      <c r="K7" s="26">
        <v>184284.62035061003</v>
      </c>
      <c r="L7" s="27">
        <v>146118.65103560302</v>
      </c>
      <c r="M7" s="36">
        <v>113452.12757339967</v>
      </c>
      <c r="N7" s="26">
        <v>219372.05210060152</v>
      </c>
      <c r="O7" s="27">
        <v>180816.44177234251</v>
      </c>
      <c r="P7" s="36">
        <v>131087.11964205367</v>
      </c>
      <c r="Q7" s="26">
        <v>3028.1988114550213</v>
      </c>
      <c r="R7" s="27">
        <v>2103.7971824715141</v>
      </c>
      <c r="S7" s="36">
        <v>1743.3400958464786</v>
      </c>
    </row>
    <row r="8" spans="2:19" x14ac:dyDescent="0.25">
      <c r="B8" t="s">
        <v>35</v>
      </c>
      <c r="C8" t="s">
        <v>6</v>
      </c>
      <c r="D8">
        <v>36817.459212880116</v>
      </c>
      <c r="E8">
        <v>42620.106195407367</v>
      </c>
      <c r="F8">
        <v>1802.6384221611174</v>
      </c>
      <c r="I8" s="63"/>
      <c r="J8" s="12" t="s">
        <v>22</v>
      </c>
      <c r="K8" s="26">
        <v>38184.707999999991</v>
      </c>
      <c r="L8" s="27">
        <v>35372.024216027872</v>
      </c>
      <c r="M8" s="36">
        <v>37501.675095785431</v>
      </c>
      <c r="N8" s="26">
        <v>38184.707999999991</v>
      </c>
      <c r="O8" s="27">
        <v>35372.024216027872</v>
      </c>
      <c r="P8" s="36">
        <v>37501.675095785431</v>
      </c>
      <c r="Q8" s="26">
        <v>1999.1601687928778</v>
      </c>
      <c r="R8" s="27">
        <v>1756.5885538914292</v>
      </c>
      <c r="S8" s="36">
        <v>2021.5497908144537</v>
      </c>
    </row>
    <row r="9" spans="2:19" x14ac:dyDescent="0.25">
      <c r="C9" t="s">
        <v>7</v>
      </c>
      <c r="D9">
        <v>38932.979655172399</v>
      </c>
      <c r="E9">
        <v>49232.298275910878</v>
      </c>
      <c r="F9">
        <v>2044.2599173127369</v>
      </c>
      <c r="I9" s="63"/>
      <c r="J9" s="12" t="s">
        <v>23</v>
      </c>
      <c r="K9" s="26">
        <v>34761.28615635178</v>
      </c>
      <c r="L9" s="27">
        <v>38129.626804123684</v>
      </c>
      <c r="M9" s="36">
        <v>37003.887259615381</v>
      </c>
      <c r="N9" s="26">
        <v>42010.265090913941</v>
      </c>
      <c r="O9" s="27">
        <v>94110.04195834072</v>
      </c>
      <c r="P9" s="36">
        <v>43776.627886307098</v>
      </c>
      <c r="Q9" s="26">
        <v>1695.3963211244109</v>
      </c>
      <c r="R9" s="27">
        <v>3900.9867456882603</v>
      </c>
      <c r="S9" s="36">
        <v>2146.3257676112498</v>
      </c>
    </row>
    <row r="10" spans="2:19" x14ac:dyDescent="0.25">
      <c r="C10" t="s">
        <v>8</v>
      </c>
      <c r="D10">
        <v>38868.995959595974</v>
      </c>
      <c r="E10">
        <v>56016.498126344602</v>
      </c>
      <c r="F10">
        <v>2517.7543554969325</v>
      </c>
      <c r="I10" s="63"/>
      <c r="J10" s="12" t="s">
        <v>24</v>
      </c>
      <c r="K10" s="26">
        <v>33726.629850746271</v>
      </c>
      <c r="L10" s="27">
        <v>37632.810338680938</v>
      </c>
      <c r="M10" s="36">
        <v>36460.252564102571</v>
      </c>
      <c r="N10" s="26">
        <v>36517.428490472201</v>
      </c>
      <c r="O10" s="27">
        <v>46694.021868759759</v>
      </c>
      <c r="P10" s="36">
        <v>133143.65894232027</v>
      </c>
      <c r="Q10" s="26">
        <v>1577.3126728172062</v>
      </c>
      <c r="R10" s="27">
        <v>1971.4231485011064</v>
      </c>
      <c r="S10" s="36">
        <v>6154.5678117875023</v>
      </c>
    </row>
    <row r="11" spans="2:19" x14ac:dyDescent="0.25">
      <c r="B11" t="s">
        <v>36</v>
      </c>
      <c r="C11" t="s">
        <v>6</v>
      </c>
      <c r="D11">
        <v>34761.28615635178</v>
      </c>
      <c r="E11">
        <v>42010.265090913941</v>
      </c>
      <c r="F11">
        <v>1695.3963211244109</v>
      </c>
      <c r="I11" s="64"/>
      <c r="J11" s="15" t="s">
        <v>25</v>
      </c>
      <c r="K11" s="26">
        <v>39810.212794117659</v>
      </c>
      <c r="L11" s="27">
        <v>37286.392816091909</v>
      </c>
      <c r="M11" s="36">
        <v>39257.358047016307</v>
      </c>
      <c r="N11" s="26">
        <v>39810.212794117659</v>
      </c>
      <c r="O11" s="27">
        <v>37286.392816091909</v>
      </c>
      <c r="P11" s="36">
        <v>39257.358047016307</v>
      </c>
      <c r="Q11" s="26">
        <v>2044.2070128621103</v>
      </c>
      <c r="R11" s="27">
        <v>2218.5615710395978</v>
      </c>
      <c r="S11" s="36">
        <v>3090.8040414386892</v>
      </c>
    </row>
    <row r="12" spans="2:19" x14ac:dyDescent="0.25">
      <c r="C12" t="s">
        <v>7</v>
      </c>
      <c r="D12">
        <v>38129.626804123684</v>
      </c>
      <c r="E12">
        <v>94110.04195834072</v>
      </c>
      <c r="F12">
        <v>3900.9867456882603</v>
      </c>
      <c r="I12" s="62" t="s">
        <v>17</v>
      </c>
      <c r="J12" s="3" t="s">
        <v>15</v>
      </c>
      <c r="K12" s="26">
        <v>55421.659533898295</v>
      </c>
      <c r="L12" s="27">
        <v>38585.880027739229</v>
      </c>
      <c r="M12" s="36">
        <v>36702.284600000014</v>
      </c>
      <c r="N12" s="26">
        <v>136735.22363295971</v>
      </c>
      <c r="O12" s="27">
        <v>72569.665070794843</v>
      </c>
      <c r="P12" s="36">
        <v>48335.725312188413</v>
      </c>
      <c r="Q12" s="26">
        <v>6293.7488124576839</v>
      </c>
      <c r="R12" s="27">
        <v>2702.6355576881033</v>
      </c>
      <c r="S12" s="36">
        <v>2161.6393507962107</v>
      </c>
    </row>
    <row r="13" spans="2:19" x14ac:dyDescent="0.25">
      <c r="C13" t="s">
        <v>8</v>
      </c>
      <c r="D13">
        <v>37003.887259615381</v>
      </c>
      <c r="E13">
        <v>43776.627886307098</v>
      </c>
      <c r="F13">
        <v>2146.3257676112498</v>
      </c>
      <c r="I13" s="63"/>
      <c r="J13" s="12" t="s">
        <v>20</v>
      </c>
      <c r="K13" s="26">
        <v>114043.05426702369</v>
      </c>
      <c r="L13" s="27">
        <v>71889.137524780599</v>
      </c>
      <c r="M13" s="36">
        <v>67248.840130505705</v>
      </c>
      <c r="N13" s="26">
        <v>170985.67427257463</v>
      </c>
      <c r="O13" s="27">
        <v>129709.10624114025</v>
      </c>
      <c r="P13" s="36">
        <v>111283.36036861394</v>
      </c>
      <c r="Q13" s="26">
        <v>2948.4671376200936</v>
      </c>
      <c r="R13" s="27">
        <v>2182.8385149630171</v>
      </c>
      <c r="S13" s="36">
        <v>2595.0119776567608</v>
      </c>
    </row>
    <row r="14" spans="2:19" x14ac:dyDescent="0.25">
      <c r="B14" t="s">
        <v>37</v>
      </c>
      <c r="C14" t="s">
        <v>6</v>
      </c>
      <c r="D14">
        <v>184284.62035061003</v>
      </c>
      <c r="E14">
        <v>219372.05210060152</v>
      </c>
      <c r="F14">
        <v>3028.1988114550213</v>
      </c>
      <c r="I14" s="63"/>
      <c r="J14" s="12" t="s">
        <v>21</v>
      </c>
      <c r="K14" s="26">
        <v>435938.22794296138</v>
      </c>
      <c r="L14" s="27">
        <v>342903.66155847104</v>
      </c>
      <c r="M14" s="36">
        <v>202570.82238717357</v>
      </c>
      <c r="N14" s="26">
        <v>516975.55942402512</v>
      </c>
      <c r="O14" s="27">
        <v>519726.2163679424</v>
      </c>
      <c r="P14" s="36">
        <v>361363.752880065</v>
      </c>
      <c r="Q14" s="26">
        <v>6367.3894349482043</v>
      </c>
      <c r="R14" s="27">
        <v>5527.1260496082414</v>
      </c>
      <c r="S14" s="36">
        <v>4402.9479215830961</v>
      </c>
    </row>
    <row r="15" spans="2:19" x14ac:dyDescent="0.25">
      <c r="C15" t="s">
        <v>7</v>
      </c>
      <c r="D15">
        <v>146118.65103560302</v>
      </c>
      <c r="E15">
        <v>180816.44177234251</v>
      </c>
      <c r="F15">
        <v>2103.7971824715141</v>
      </c>
      <c r="I15" s="63"/>
      <c r="J15" s="12" t="s">
        <v>22</v>
      </c>
      <c r="K15" s="26">
        <v>441555.97485687106</v>
      </c>
      <c r="L15" s="27">
        <v>358397.83395251667</v>
      </c>
      <c r="M15" s="36">
        <v>256591.52984948669</v>
      </c>
      <c r="N15" s="26">
        <v>500214.98809895484</v>
      </c>
      <c r="O15" s="27">
        <v>499897.35044167482</v>
      </c>
      <c r="P15" s="36">
        <v>379818.81242480798</v>
      </c>
      <c r="Q15" s="26">
        <v>6308.1270825730408</v>
      </c>
      <c r="R15" s="27">
        <v>5240.9240812256667</v>
      </c>
      <c r="S15" s="36">
        <v>4504.7657712147957</v>
      </c>
    </row>
    <row r="16" spans="2:19" x14ac:dyDescent="0.25">
      <c r="C16" t="s">
        <v>8</v>
      </c>
      <c r="D16">
        <v>113452.12757339967</v>
      </c>
      <c r="E16">
        <v>131087.11964205367</v>
      </c>
      <c r="F16">
        <v>1743.3400958464786</v>
      </c>
      <c r="I16" s="63"/>
      <c r="J16" s="12" t="s">
        <v>23</v>
      </c>
      <c r="K16" s="26">
        <v>459292.49935116078</v>
      </c>
      <c r="L16" s="27">
        <v>246128.87805108711</v>
      </c>
      <c r="M16" s="36">
        <v>99888.302409910015</v>
      </c>
      <c r="N16" s="26">
        <v>586069.14289449167</v>
      </c>
      <c r="O16" s="27">
        <v>520260.75780951168</v>
      </c>
      <c r="P16" s="36">
        <v>230666.74235156027</v>
      </c>
      <c r="Q16" s="26">
        <v>8217.8967041026299</v>
      </c>
      <c r="R16" s="27">
        <v>6532.9291813963691</v>
      </c>
      <c r="S16" s="36">
        <v>3461.7324344236636</v>
      </c>
    </row>
    <row r="17" spans="2:19" x14ac:dyDescent="0.25">
      <c r="B17" t="s">
        <v>38</v>
      </c>
      <c r="C17" t="s">
        <v>6</v>
      </c>
      <c r="D17">
        <v>33726.629850746271</v>
      </c>
      <c r="E17">
        <v>36517.428490472201</v>
      </c>
      <c r="F17">
        <v>1577.3126728172062</v>
      </c>
      <c r="I17" s="63"/>
      <c r="J17" s="12" t="s">
        <v>24</v>
      </c>
      <c r="K17" s="26">
        <v>315357.17004468542</v>
      </c>
      <c r="L17" s="27">
        <v>324575.25502937764</v>
      </c>
      <c r="M17" s="36">
        <v>195002.63430755344</v>
      </c>
      <c r="N17" s="26">
        <v>345028.81322432583</v>
      </c>
      <c r="O17" s="27">
        <v>353475.9854434593</v>
      </c>
      <c r="P17" s="36">
        <v>251442.11973894929</v>
      </c>
      <c r="Q17" s="26">
        <v>4358.7320218169598</v>
      </c>
      <c r="R17" s="27">
        <v>3831.7320700060855</v>
      </c>
      <c r="S17" s="36">
        <v>3078.2933948281639</v>
      </c>
    </row>
    <row r="18" spans="2:19" x14ac:dyDescent="0.25">
      <c r="C18" t="s">
        <v>7</v>
      </c>
      <c r="D18">
        <v>37632.810338680938</v>
      </c>
      <c r="E18">
        <v>46694.021868759759</v>
      </c>
      <c r="F18">
        <v>1971.4231485011064</v>
      </c>
      <c r="I18" s="64"/>
      <c r="J18" s="15" t="s">
        <v>25</v>
      </c>
      <c r="K18" s="26">
        <v>116981.98454750262</v>
      </c>
      <c r="L18" s="27">
        <v>102965.76499927882</v>
      </c>
      <c r="M18" s="36">
        <v>66351.04696792335</v>
      </c>
      <c r="N18" s="26">
        <v>157580.85088702088</v>
      </c>
      <c r="O18" s="27">
        <v>131524.55600459463</v>
      </c>
      <c r="P18" s="36">
        <v>78118.156630215948</v>
      </c>
      <c r="Q18" s="26">
        <v>2159.2496613266958</v>
      </c>
      <c r="R18" s="27">
        <v>1579.1413187641535</v>
      </c>
      <c r="S18" s="36">
        <v>1195.3282975852071</v>
      </c>
    </row>
    <row r="19" spans="2:19" x14ac:dyDescent="0.25">
      <c r="C19" t="s">
        <v>8</v>
      </c>
      <c r="D19">
        <v>36460.252564102571</v>
      </c>
      <c r="E19">
        <v>133143.65894232027</v>
      </c>
      <c r="F19">
        <v>6154.5678117875023</v>
      </c>
      <c r="I19" s="62" t="s">
        <v>18</v>
      </c>
      <c r="J19" s="3" t="s">
        <v>15</v>
      </c>
      <c r="K19" s="26">
        <v>38924.169739130455</v>
      </c>
      <c r="L19" s="27">
        <v>38218.813832487307</v>
      </c>
      <c r="M19" s="36">
        <v>35955.210564663023</v>
      </c>
      <c r="N19" s="26">
        <v>54166.754202007069</v>
      </c>
      <c r="O19" s="27">
        <v>59263.134339031902</v>
      </c>
      <c r="P19" s="36">
        <v>50938.971438081375</v>
      </c>
      <c r="Q19" s="26">
        <v>2258.9098027610194</v>
      </c>
      <c r="R19" s="27">
        <v>2111.1617473466054</v>
      </c>
      <c r="S19" s="36">
        <v>2174.0223233076144</v>
      </c>
    </row>
    <row r="20" spans="2:19" x14ac:dyDescent="0.25">
      <c r="B20" t="s">
        <v>39</v>
      </c>
      <c r="C20" t="s">
        <v>6</v>
      </c>
      <c r="D20">
        <v>38184.707999999991</v>
      </c>
      <c r="E20">
        <v>44702.580353308287</v>
      </c>
      <c r="F20">
        <v>1999.1601687928778</v>
      </c>
      <c r="I20" s="63"/>
      <c r="J20" s="12" t="s">
        <v>20</v>
      </c>
      <c r="K20" s="26">
        <v>73466.820833333448</v>
      </c>
      <c r="L20" s="27">
        <v>85972.741803278768</v>
      </c>
      <c r="M20" s="36">
        <v>111533.38758716876</v>
      </c>
      <c r="N20" s="26">
        <v>100737.45724614906</v>
      </c>
      <c r="O20" s="27">
        <v>146780.59667827256</v>
      </c>
      <c r="P20" s="36">
        <v>163459.62700105004</v>
      </c>
      <c r="Q20" s="26">
        <v>5140.7368383021058</v>
      </c>
      <c r="R20" s="27">
        <v>6644.4454124167114</v>
      </c>
      <c r="S20" s="36">
        <v>6104.5116337314967</v>
      </c>
    </row>
    <row r="21" spans="2:19" x14ac:dyDescent="0.25">
      <c r="C21" t="s">
        <v>7</v>
      </c>
      <c r="D21">
        <v>35372.024216027872</v>
      </c>
      <c r="E21">
        <v>42084.870459087877</v>
      </c>
      <c r="F21">
        <v>1756.5885538914292</v>
      </c>
      <c r="I21" s="63"/>
      <c r="J21" s="12" t="s">
        <v>21</v>
      </c>
      <c r="K21" s="26">
        <v>99355.555497382142</v>
      </c>
      <c r="L21" s="27">
        <v>84612.911627906986</v>
      </c>
      <c r="M21" s="36">
        <v>76606.090909090912</v>
      </c>
      <c r="N21" s="26">
        <v>240732.73753079711</v>
      </c>
      <c r="O21" s="27">
        <v>243765.96801701441</v>
      </c>
      <c r="P21" s="36">
        <v>143144.23838426001</v>
      </c>
      <c r="Q21" s="26">
        <v>17418.809553981064</v>
      </c>
      <c r="R21" s="27">
        <v>18586.980809169068</v>
      </c>
      <c r="S21" s="36">
        <v>11534.891445796002</v>
      </c>
    </row>
    <row r="22" spans="2:19" x14ac:dyDescent="0.25">
      <c r="C22" t="s">
        <v>8</v>
      </c>
      <c r="D22">
        <v>37501.675095785431</v>
      </c>
      <c r="E22">
        <v>46186.99358714858</v>
      </c>
      <c r="F22">
        <v>2021.5497908144537</v>
      </c>
      <c r="I22" s="63"/>
      <c r="J22" s="12" t="s">
        <v>22</v>
      </c>
      <c r="K22" s="26">
        <v>104055.99340659342</v>
      </c>
      <c r="L22" s="27">
        <v>90008.598555956662</v>
      </c>
      <c r="M22" s="36">
        <v>82283.729182879397</v>
      </c>
      <c r="N22" s="26">
        <v>198397.96526482329</v>
      </c>
      <c r="O22" s="27">
        <v>223985.44728927276</v>
      </c>
      <c r="P22" s="36">
        <v>136506.21185108164</v>
      </c>
      <c r="Q22" s="26">
        <v>12007.591100373978</v>
      </c>
      <c r="R22" s="27">
        <v>13457.981218380419</v>
      </c>
      <c r="S22" s="36">
        <v>8515.0235448064668</v>
      </c>
    </row>
    <row r="23" spans="2:19" x14ac:dyDescent="0.25">
      <c r="B23" t="s">
        <v>40</v>
      </c>
      <c r="C23" t="s">
        <v>6</v>
      </c>
      <c r="D23">
        <v>39810.212794117659</v>
      </c>
      <c r="E23">
        <v>53306.397099931171</v>
      </c>
      <c r="F23">
        <v>2044.2070128621103</v>
      </c>
      <c r="I23" s="63"/>
      <c r="J23" s="12" t="s">
        <v>23</v>
      </c>
      <c r="K23" s="26">
        <v>48309.682608695621</v>
      </c>
      <c r="L23" s="27">
        <v>42887.920964749501</v>
      </c>
      <c r="M23" s="36">
        <v>48996.010440835285</v>
      </c>
      <c r="N23" s="26">
        <v>79968.890807274831</v>
      </c>
      <c r="O23" s="27">
        <v>59352.185956653302</v>
      </c>
      <c r="P23" s="36">
        <v>67771.573044839402</v>
      </c>
      <c r="Q23" s="26">
        <v>3825.4308313760771</v>
      </c>
      <c r="R23" s="27">
        <v>2556.4796273457137</v>
      </c>
      <c r="S23" s="36">
        <v>3264.4418065757777</v>
      </c>
    </row>
    <row r="24" spans="2:19" x14ac:dyDescent="0.25">
      <c r="C24" t="s">
        <v>7</v>
      </c>
      <c r="D24">
        <v>37286.392816091909</v>
      </c>
      <c r="E24">
        <v>58529.674092443121</v>
      </c>
      <c r="F24">
        <v>2218.5615710395978</v>
      </c>
      <c r="I24" s="63"/>
      <c r="J24" s="12" t="s">
        <v>24</v>
      </c>
      <c r="K24" s="26">
        <v>70274.412578616306</v>
      </c>
      <c r="L24" s="27">
        <v>61062.191970802931</v>
      </c>
      <c r="M24" s="36">
        <v>65936.888235294085</v>
      </c>
      <c r="N24" s="26">
        <v>120861.97228879448</v>
      </c>
      <c r="O24" s="27">
        <v>91978.709646162446</v>
      </c>
      <c r="P24" s="36">
        <v>99150.973260008279</v>
      </c>
      <c r="Q24" s="26">
        <v>6777.6028548200247</v>
      </c>
      <c r="R24" s="27">
        <v>5556.63706132482</v>
      </c>
      <c r="S24" s="36">
        <v>6209.0747940151305</v>
      </c>
    </row>
    <row r="25" spans="2:19" x14ac:dyDescent="0.25">
      <c r="C25" t="s">
        <v>8</v>
      </c>
      <c r="D25">
        <v>39257.358047016307</v>
      </c>
      <c r="E25">
        <v>72683.199580668399</v>
      </c>
      <c r="F25">
        <v>3090.8040414386892</v>
      </c>
      <c r="I25" s="64"/>
      <c r="J25" s="15" t="s">
        <v>25</v>
      </c>
      <c r="K25" s="26">
        <v>94456.462962962993</v>
      </c>
      <c r="L25" s="27">
        <v>54095.034808259603</v>
      </c>
      <c r="M25" s="36">
        <v>78344.307662835228</v>
      </c>
      <c r="N25" s="26">
        <v>175920.18173442013</v>
      </c>
      <c r="O25" s="27">
        <v>95841.837343921288</v>
      </c>
      <c r="P25" s="36">
        <v>147211.69190391994</v>
      </c>
      <c r="Q25" s="26">
        <v>10706.161317372245</v>
      </c>
      <c r="R25" s="27">
        <v>5205.4140709765397</v>
      </c>
      <c r="S25" s="36">
        <v>9112.174970571461</v>
      </c>
    </row>
    <row r="26" spans="2:19" x14ac:dyDescent="0.25">
      <c r="B26" t="s">
        <v>41</v>
      </c>
      <c r="C26" t="s">
        <v>6</v>
      </c>
      <c r="D26">
        <v>55421.659533898295</v>
      </c>
      <c r="E26">
        <v>136735.22363295971</v>
      </c>
      <c r="F26">
        <v>6293.7488124576839</v>
      </c>
      <c r="I26" s="62" t="s">
        <v>19</v>
      </c>
      <c r="J26" s="3" t="s">
        <v>15</v>
      </c>
      <c r="K26" s="26">
        <v>38172.713056379835</v>
      </c>
      <c r="L26" s="27">
        <v>37390.331266490786</v>
      </c>
      <c r="M26" s="36">
        <v>33978.011731843551</v>
      </c>
      <c r="N26" s="26">
        <v>55566.848203643138</v>
      </c>
      <c r="O26" s="27">
        <v>59089.324436053656</v>
      </c>
      <c r="P26" s="36">
        <v>50951.802621260525</v>
      </c>
      <c r="Q26" s="26">
        <v>2140.355020361118</v>
      </c>
      <c r="R26" s="27">
        <v>2146.2209108796578</v>
      </c>
      <c r="S26" s="36">
        <v>2198.7325747998166</v>
      </c>
    </row>
    <row r="27" spans="2:19" x14ac:dyDescent="0.25">
      <c r="C27" t="s">
        <v>7</v>
      </c>
      <c r="D27">
        <v>38585.880027739229</v>
      </c>
      <c r="E27">
        <v>72569.665070794843</v>
      </c>
      <c r="F27">
        <v>2702.6355576881033</v>
      </c>
      <c r="I27" s="63"/>
      <c r="J27" s="12" t="s">
        <v>20</v>
      </c>
      <c r="K27" s="26">
        <v>35972.992480115689</v>
      </c>
      <c r="L27" s="27">
        <v>67343.087524752511</v>
      </c>
      <c r="M27" s="36">
        <v>81048.866197183132</v>
      </c>
      <c r="N27" s="26">
        <v>83608.691030991482</v>
      </c>
      <c r="O27" s="27">
        <v>113674.4911111745</v>
      </c>
      <c r="P27" s="36">
        <v>113246.85086630957</v>
      </c>
      <c r="Q27" s="26">
        <v>2248.2279059784814</v>
      </c>
      <c r="R27" s="27">
        <v>5058.4484627468846</v>
      </c>
      <c r="S27" s="36">
        <v>4250.0785794121139</v>
      </c>
    </row>
    <row r="28" spans="2:19" x14ac:dyDescent="0.25">
      <c r="C28" t="s">
        <v>8</v>
      </c>
      <c r="D28">
        <v>36702.284600000014</v>
      </c>
      <c r="E28">
        <v>48335.725312188413</v>
      </c>
      <c r="F28">
        <v>2161.6393507962107</v>
      </c>
      <c r="I28" s="63"/>
      <c r="J28" s="12" t="s">
        <v>21</v>
      </c>
      <c r="K28" s="26">
        <v>46144.362709620429</v>
      </c>
      <c r="L28" s="27">
        <v>70694.858169934596</v>
      </c>
      <c r="M28" s="36">
        <v>51868.755731225319</v>
      </c>
      <c r="N28" s="26">
        <v>105748.0827850222</v>
      </c>
      <c r="O28" s="27">
        <v>174797.19295144451</v>
      </c>
      <c r="P28" s="36">
        <v>88952.494187978737</v>
      </c>
      <c r="Q28" s="26">
        <v>2221.4807260869839</v>
      </c>
      <c r="R28" s="27">
        <v>9992.4904260182848</v>
      </c>
      <c r="S28" s="36">
        <v>5592.3953949985998</v>
      </c>
    </row>
    <row r="29" spans="2:19" x14ac:dyDescent="0.25">
      <c r="B29" t="s">
        <v>42</v>
      </c>
      <c r="C29" t="s">
        <v>6</v>
      </c>
      <c r="D29">
        <v>114043.05426702369</v>
      </c>
      <c r="E29">
        <v>170985.67427257463</v>
      </c>
      <c r="F29">
        <v>2948.4671376200936</v>
      </c>
      <c r="I29" s="63"/>
      <c r="J29" s="12" t="s">
        <v>22</v>
      </c>
      <c r="K29" s="26">
        <v>37850.417456896532</v>
      </c>
      <c r="L29" s="27">
        <v>73474.578326996125</v>
      </c>
      <c r="M29" s="36">
        <v>71442.791082802549</v>
      </c>
      <c r="N29" s="26">
        <v>70154.020166041082</v>
      </c>
      <c r="O29" s="27">
        <v>129266.70971114394</v>
      </c>
      <c r="P29" s="36">
        <v>132854.9945191349</v>
      </c>
      <c r="Q29" s="26">
        <v>3256.8186248031789</v>
      </c>
      <c r="R29" s="27">
        <v>7970.9267914478023</v>
      </c>
      <c r="S29" s="36">
        <v>7497.4410854763682</v>
      </c>
    </row>
    <row r="30" spans="2:19" x14ac:dyDescent="0.25">
      <c r="C30" t="s">
        <v>7</v>
      </c>
      <c r="D30">
        <v>71889.137524780599</v>
      </c>
      <c r="E30">
        <v>129709.10624114025</v>
      </c>
      <c r="F30">
        <v>2182.8385149630171</v>
      </c>
      <c r="I30" s="63"/>
      <c r="J30" s="12" t="s">
        <v>23</v>
      </c>
      <c r="K30" s="26">
        <v>299067.65756622539</v>
      </c>
      <c r="L30" s="27">
        <v>92835.329275808574</v>
      </c>
      <c r="M30" s="36">
        <v>61391.614324960785</v>
      </c>
      <c r="N30" s="26">
        <v>359342.4831317651</v>
      </c>
      <c r="O30" s="27">
        <v>204605.63757441143</v>
      </c>
      <c r="P30" s="36">
        <v>109997.91263361766</v>
      </c>
      <c r="Q30" s="26">
        <v>4623.7047619535997</v>
      </c>
      <c r="R30" s="27">
        <v>2539.77502028361</v>
      </c>
      <c r="S30" s="36">
        <v>1540.8832499266227</v>
      </c>
    </row>
    <row r="31" spans="2:19" x14ac:dyDescent="0.25">
      <c r="C31" t="s">
        <v>8</v>
      </c>
      <c r="D31">
        <v>67248.840130505705</v>
      </c>
      <c r="E31">
        <v>111283.36036861394</v>
      </c>
      <c r="F31">
        <v>2595.0119776567608</v>
      </c>
      <c r="I31" s="63"/>
      <c r="J31" s="12" t="s">
        <v>24</v>
      </c>
      <c r="K31" s="26">
        <v>43837.329121506082</v>
      </c>
      <c r="L31" s="27">
        <v>37059.113526011497</v>
      </c>
      <c r="M31" s="36">
        <v>42384.839999999982</v>
      </c>
      <c r="N31" s="26">
        <v>93970.405378215932</v>
      </c>
      <c r="O31" s="27">
        <v>82671.771089588598</v>
      </c>
      <c r="P31" s="36">
        <v>102890.30653854884</v>
      </c>
      <c r="Q31" s="26">
        <v>1587.0300295168333</v>
      </c>
      <c r="R31" s="27">
        <v>2810.924546047348</v>
      </c>
      <c r="S31" s="36">
        <v>3732.2236880128016</v>
      </c>
    </row>
    <row r="32" spans="2:19" x14ac:dyDescent="0.25">
      <c r="B32" t="s">
        <v>43</v>
      </c>
      <c r="C32" t="s">
        <v>6</v>
      </c>
      <c r="D32">
        <v>459292.49935116078</v>
      </c>
      <c r="E32">
        <v>586069.14289449167</v>
      </c>
      <c r="F32">
        <v>8217.8967041026299</v>
      </c>
      <c r="I32" s="64"/>
      <c r="J32" s="15" t="s">
        <v>25</v>
      </c>
      <c r="K32" s="26">
        <v>72304.684120867751</v>
      </c>
      <c r="L32" s="27">
        <v>32610.691737545578</v>
      </c>
      <c r="M32" s="36">
        <v>34823.12382892063</v>
      </c>
      <c r="N32" s="26">
        <v>104943.87102420143</v>
      </c>
      <c r="O32" s="27">
        <v>62336.639203382634</v>
      </c>
      <c r="P32" s="36">
        <v>117131.66931360327</v>
      </c>
      <c r="Q32" s="26">
        <v>1494.4781800113917</v>
      </c>
      <c r="R32" s="27">
        <v>1536.4855092164123</v>
      </c>
      <c r="S32" s="36">
        <v>3051.9186931447571</v>
      </c>
    </row>
    <row r="33" spans="2:19" x14ac:dyDescent="0.25">
      <c r="C33" t="s">
        <v>7</v>
      </c>
      <c r="D33">
        <v>246128.87805108711</v>
      </c>
      <c r="E33">
        <v>520260.75780951168</v>
      </c>
      <c r="F33">
        <v>6532.9291813963691</v>
      </c>
      <c r="I33" s="69" t="s">
        <v>28</v>
      </c>
      <c r="J33" s="3" t="s">
        <v>15</v>
      </c>
      <c r="K33" s="26">
        <v>43086.156197352582</v>
      </c>
      <c r="L33" s="27">
        <v>31829.813610315196</v>
      </c>
      <c r="M33" s="36">
        <v>36232.879181494645</v>
      </c>
      <c r="N33" s="26">
        <v>90553.578371420648</v>
      </c>
      <c r="O33" s="27">
        <v>41730.387916644846</v>
      </c>
      <c r="P33" s="36">
        <v>44796.935409182719</v>
      </c>
      <c r="Q33" s="26">
        <v>3141.2688300523196</v>
      </c>
      <c r="R33" s="27">
        <v>1579.5184767655098</v>
      </c>
      <c r="S33" s="36">
        <v>1889.6446699696326</v>
      </c>
    </row>
    <row r="34" spans="2:19" x14ac:dyDescent="0.25">
      <c r="C34" t="s">
        <v>8</v>
      </c>
      <c r="D34">
        <v>99888.302409910015</v>
      </c>
      <c r="E34">
        <v>230666.74235156027</v>
      </c>
      <c r="F34">
        <v>3461.7324344236636</v>
      </c>
      <c r="I34" s="70"/>
      <c r="J34" s="12" t="s">
        <v>20</v>
      </c>
      <c r="K34" s="26">
        <v>35038.155284831802</v>
      </c>
      <c r="L34" s="27">
        <v>38683.07046979868</v>
      </c>
      <c r="M34" s="36">
        <v>53505.30000000001</v>
      </c>
      <c r="N34" s="26">
        <v>46417.220201425902</v>
      </c>
      <c r="O34" s="27">
        <v>56416.280753347382</v>
      </c>
      <c r="P34" s="36">
        <v>88853.705402176682</v>
      </c>
      <c r="Q34" s="26">
        <v>859.87308348819818</v>
      </c>
      <c r="R34" s="27">
        <v>2668.3985151092766</v>
      </c>
      <c r="S34" s="36">
        <v>3741.4159349160814</v>
      </c>
    </row>
    <row r="35" spans="2:19" x14ac:dyDescent="0.25">
      <c r="B35" t="s">
        <v>44</v>
      </c>
      <c r="C35" t="s">
        <v>6</v>
      </c>
      <c r="D35">
        <v>435938.22794296138</v>
      </c>
      <c r="E35">
        <v>516975.55942402512</v>
      </c>
      <c r="F35">
        <v>6367.3894349482043</v>
      </c>
      <c r="I35" s="70"/>
      <c r="J35" s="12" t="s">
        <v>21</v>
      </c>
      <c r="K35" s="26">
        <v>47139.713066037795</v>
      </c>
      <c r="L35" s="27">
        <v>41748.743360000029</v>
      </c>
      <c r="M35" s="36">
        <v>39431.686303387374</v>
      </c>
      <c r="N35" s="26">
        <v>73465.557192874316</v>
      </c>
      <c r="O35" s="27">
        <v>71337.788768928149</v>
      </c>
      <c r="P35" s="36">
        <v>60159.688323158349</v>
      </c>
      <c r="Q35" s="26">
        <v>1128.2383259767014</v>
      </c>
      <c r="R35" s="27">
        <v>2853.5115507571259</v>
      </c>
      <c r="S35" s="36">
        <v>2308.7169447522342</v>
      </c>
    </row>
    <row r="36" spans="2:19" x14ac:dyDescent="0.25">
      <c r="C36" t="s">
        <v>7</v>
      </c>
      <c r="D36">
        <v>342903.66155847104</v>
      </c>
      <c r="E36">
        <v>519726.2163679424</v>
      </c>
      <c r="F36">
        <v>5527.1260496082414</v>
      </c>
      <c r="I36" s="70"/>
      <c r="J36" s="12" t="s">
        <v>22</v>
      </c>
      <c r="K36" s="26">
        <v>39172.708576158904</v>
      </c>
      <c r="L36" s="27">
        <v>48451.48551401867</v>
      </c>
      <c r="M36" s="36">
        <v>53602.876903553326</v>
      </c>
      <c r="N36" s="26">
        <v>67589.419518012612</v>
      </c>
      <c r="O36" s="27">
        <v>89249.914643583877</v>
      </c>
      <c r="P36" s="36">
        <v>77953.399811689509</v>
      </c>
      <c r="Q36" s="26">
        <v>1229.9154160845715</v>
      </c>
      <c r="R36" s="27">
        <v>4314.0574565081715</v>
      </c>
      <c r="S36" s="36">
        <v>3927.2355469362387</v>
      </c>
    </row>
    <row r="37" spans="2:19" x14ac:dyDescent="0.25">
      <c r="C37" t="s">
        <v>8</v>
      </c>
      <c r="D37">
        <v>202570.82238717357</v>
      </c>
      <c r="E37">
        <v>361363.752880065</v>
      </c>
      <c r="F37">
        <v>4402.9479215830961</v>
      </c>
      <c r="I37" s="70"/>
      <c r="J37" s="12" t="s">
        <v>23</v>
      </c>
      <c r="K37" s="26">
        <v>355732.11509548314</v>
      </c>
      <c r="L37" s="27">
        <v>132328.01618236466</v>
      </c>
      <c r="M37" s="36">
        <v>88450.231444759003</v>
      </c>
      <c r="N37" s="26">
        <v>365368.1120353124</v>
      </c>
      <c r="O37" s="27">
        <v>250095.78795589661</v>
      </c>
      <c r="P37" s="36">
        <v>144611.56094930926</v>
      </c>
      <c r="Q37" s="26">
        <v>4498.0521413631295</v>
      </c>
      <c r="R37" s="27">
        <v>2798.9562709290844</v>
      </c>
      <c r="S37" s="36">
        <v>1765.7892184705297</v>
      </c>
    </row>
    <row r="38" spans="2:19" x14ac:dyDescent="0.25">
      <c r="B38" t="s">
        <v>45</v>
      </c>
      <c r="C38" t="s">
        <v>6</v>
      </c>
      <c r="D38">
        <v>315357.17004468542</v>
      </c>
      <c r="E38">
        <v>345028.81322432583</v>
      </c>
      <c r="F38">
        <v>4358.7320218169598</v>
      </c>
      <c r="I38" s="70"/>
      <c r="J38" s="12" t="s">
        <v>24</v>
      </c>
      <c r="K38" s="26">
        <v>64874.265293626573</v>
      </c>
      <c r="L38" s="27">
        <v>28759.49219283276</v>
      </c>
      <c r="M38" s="36">
        <v>28870.690991810745</v>
      </c>
      <c r="N38" s="26">
        <v>77549.165360486688</v>
      </c>
      <c r="O38" s="27">
        <v>44609.482310208849</v>
      </c>
      <c r="P38" s="36">
        <v>44944.645235371798</v>
      </c>
      <c r="Q38" s="26">
        <v>914.81551510564145</v>
      </c>
      <c r="R38" s="27">
        <v>921.40036433292562</v>
      </c>
      <c r="S38" s="36">
        <v>958.65890918268542</v>
      </c>
    </row>
    <row r="39" spans="2:19" x14ac:dyDescent="0.25">
      <c r="C39" t="s">
        <v>7</v>
      </c>
      <c r="D39">
        <v>324575.25502937764</v>
      </c>
      <c r="E39">
        <v>353475.9854434593</v>
      </c>
      <c r="F39">
        <v>3831.7320700060855</v>
      </c>
      <c r="I39" s="71"/>
      <c r="J39" s="15" t="s">
        <v>25</v>
      </c>
      <c r="K39" s="26">
        <v>137058.63452542596</v>
      </c>
      <c r="L39" s="27">
        <v>38580.131186032522</v>
      </c>
      <c r="M39" s="36">
        <v>31669.7431061807</v>
      </c>
      <c r="N39" s="26">
        <v>156531.52956478231</v>
      </c>
      <c r="O39" s="27">
        <v>82826.750193250453</v>
      </c>
      <c r="P39" s="36">
        <v>59081.455220219796</v>
      </c>
      <c r="Q39" s="26">
        <v>1922.8408666147006</v>
      </c>
      <c r="R39" s="27">
        <v>1437.0464546479036</v>
      </c>
      <c r="S39" s="36">
        <v>1051.8444069343134</v>
      </c>
    </row>
    <row r="40" spans="2:19" x14ac:dyDescent="0.25">
      <c r="C40" t="s">
        <v>8</v>
      </c>
      <c r="D40">
        <v>195002.63430755344</v>
      </c>
      <c r="E40">
        <v>251442.11973894929</v>
      </c>
      <c r="F40">
        <v>3078.2933948281639</v>
      </c>
      <c r="I40" s="2"/>
      <c r="J40" s="1"/>
    </row>
    <row r="41" spans="2:19" x14ac:dyDescent="0.25">
      <c r="B41" t="s">
        <v>46</v>
      </c>
      <c r="C41" t="s">
        <v>6</v>
      </c>
      <c r="D41">
        <v>441555.97485687106</v>
      </c>
      <c r="E41">
        <v>500214.98809895484</v>
      </c>
      <c r="F41">
        <v>6308.1270825730408</v>
      </c>
      <c r="I41" s="2"/>
      <c r="J41" s="1"/>
      <c r="K41" s="72" t="s">
        <v>30</v>
      </c>
      <c r="L41" s="72"/>
      <c r="M41" s="72"/>
      <c r="N41" s="72" t="s">
        <v>31</v>
      </c>
      <c r="O41" s="72"/>
      <c r="P41" s="72"/>
      <c r="Q41" s="72" t="s">
        <v>32</v>
      </c>
      <c r="R41" s="72"/>
      <c r="S41" s="72"/>
    </row>
    <row r="42" spans="2:19" x14ac:dyDescent="0.25">
      <c r="C42" t="s">
        <v>7</v>
      </c>
      <c r="D42">
        <v>358397.83395251667</v>
      </c>
      <c r="E42">
        <v>499897.35044167482</v>
      </c>
      <c r="F42">
        <v>5240.9240812256667</v>
      </c>
      <c r="I42" s="2"/>
      <c r="J42" s="1"/>
      <c r="K42" s="26" t="s">
        <v>6</v>
      </c>
      <c r="L42" s="27" t="s">
        <v>7</v>
      </c>
      <c r="M42" s="36" t="s">
        <v>8</v>
      </c>
      <c r="N42" s="26" t="s">
        <v>6</v>
      </c>
      <c r="O42" s="27" t="s">
        <v>7</v>
      </c>
      <c r="P42" s="36" t="s">
        <v>8</v>
      </c>
      <c r="Q42" s="26" t="s">
        <v>6</v>
      </c>
      <c r="R42" s="27" t="s">
        <v>7</v>
      </c>
      <c r="S42" s="36" t="s">
        <v>8</v>
      </c>
    </row>
    <row r="43" spans="2:19" x14ac:dyDescent="0.25">
      <c r="C43" t="s">
        <v>8</v>
      </c>
      <c r="D43">
        <v>256591.52984948669</v>
      </c>
      <c r="E43">
        <v>379818.81242480798</v>
      </c>
      <c r="F43">
        <v>4504.7657712147957</v>
      </c>
      <c r="I43" s="69" t="s">
        <v>29</v>
      </c>
      <c r="J43" s="33" t="s">
        <v>14</v>
      </c>
      <c r="K43" s="26">
        <f>K5</f>
        <v>35183.949135446666</v>
      </c>
      <c r="L43" s="27">
        <f t="shared" ref="L43:S43" si="0">L5</f>
        <v>35735.607304785888</v>
      </c>
      <c r="M43" s="36">
        <f t="shared" si="0"/>
        <v>35169.960453808751</v>
      </c>
      <c r="N43" s="26">
        <f t="shared" si="0"/>
        <v>47075.129412862101</v>
      </c>
      <c r="O43" s="27">
        <f t="shared" si="0"/>
        <v>63881.209973726545</v>
      </c>
      <c r="P43" s="36">
        <f t="shared" si="0"/>
        <v>55013.096046017687</v>
      </c>
      <c r="Q43" s="26">
        <f t="shared" si="0"/>
        <v>1786.9474758152112</v>
      </c>
      <c r="R43" s="27">
        <f t="shared" si="0"/>
        <v>2267.0593108754069</v>
      </c>
      <c r="S43" s="36">
        <f t="shared" si="0"/>
        <v>2214.7438530888303</v>
      </c>
    </row>
    <row r="44" spans="2:19" x14ac:dyDescent="0.25">
      <c r="B44" t="s">
        <v>47</v>
      </c>
      <c r="C44" t="s">
        <v>6</v>
      </c>
      <c r="D44">
        <v>116981.98454750262</v>
      </c>
      <c r="E44">
        <v>157580.85088702088</v>
      </c>
      <c r="F44">
        <v>2159.2496613266958</v>
      </c>
      <c r="I44" s="70"/>
      <c r="J44" s="34" t="s">
        <v>17</v>
      </c>
      <c r="K44" s="26">
        <f>K12</f>
        <v>55421.659533898295</v>
      </c>
      <c r="L44" s="27">
        <f t="shared" ref="L44:S44" si="1">L12</f>
        <v>38585.880027739229</v>
      </c>
      <c r="M44" s="36">
        <f t="shared" si="1"/>
        <v>36702.284600000014</v>
      </c>
      <c r="N44" s="26">
        <f t="shared" si="1"/>
        <v>136735.22363295971</v>
      </c>
      <c r="O44" s="27">
        <f t="shared" si="1"/>
        <v>72569.665070794843</v>
      </c>
      <c r="P44" s="36">
        <f t="shared" si="1"/>
        <v>48335.725312188413</v>
      </c>
      <c r="Q44" s="26">
        <f t="shared" si="1"/>
        <v>6293.7488124576839</v>
      </c>
      <c r="R44" s="27">
        <f t="shared" si="1"/>
        <v>2702.6355576881033</v>
      </c>
      <c r="S44" s="36">
        <f t="shared" si="1"/>
        <v>2161.6393507962107</v>
      </c>
    </row>
    <row r="45" spans="2:19" x14ac:dyDescent="0.25">
      <c r="C45" t="s">
        <v>7</v>
      </c>
      <c r="D45">
        <v>102965.76499927882</v>
      </c>
      <c r="E45">
        <v>131524.55600459463</v>
      </c>
      <c r="F45">
        <v>1579.1413187641535</v>
      </c>
      <c r="I45" s="70"/>
      <c r="J45" s="34" t="s">
        <v>18</v>
      </c>
      <c r="K45" s="26">
        <f>K19</f>
        <v>38924.169739130455</v>
      </c>
      <c r="L45" s="27">
        <f t="shared" ref="L45:S45" si="2">L19</f>
        <v>38218.813832487307</v>
      </c>
      <c r="M45" s="36">
        <f t="shared" si="2"/>
        <v>35955.210564663023</v>
      </c>
      <c r="N45" s="26">
        <f t="shared" si="2"/>
        <v>54166.754202007069</v>
      </c>
      <c r="O45" s="27">
        <f t="shared" si="2"/>
        <v>59263.134339031902</v>
      </c>
      <c r="P45" s="36">
        <f t="shared" si="2"/>
        <v>50938.971438081375</v>
      </c>
      <c r="Q45" s="26">
        <f t="shared" si="2"/>
        <v>2258.9098027610194</v>
      </c>
      <c r="R45" s="27">
        <f t="shared" si="2"/>
        <v>2111.1617473466054</v>
      </c>
      <c r="S45" s="36">
        <f t="shared" si="2"/>
        <v>2174.0223233076144</v>
      </c>
    </row>
    <row r="46" spans="2:19" x14ac:dyDescent="0.25">
      <c r="C46" t="s">
        <v>8</v>
      </c>
      <c r="D46">
        <v>66351.04696792335</v>
      </c>
      <c r="E46">
        <v>78118.156630215948</v>
      </c>
      <c r="F46">
        <v>1195.3282975852071</v>
      </c>
      <c r="I46" s="70"/>
      <c r="J46" s="34" t="s">
        <v>19</v>
      </c>
      <c r="K46" s="26">
        <f>K26</f>
        <v>38172.713056379835</v>
      </c>
      <c r="L46" s="27">
        <f t="shared" ref="L46:S46" si="3">L26</f>
        <v>37390.331266490786</v>
      </c>
      <c r="M46" s="36">
        <f t="shared" si="3"/>
        <v>33978.011731843551</v>
      </c>
      <c r="N46" s="26">
        <f t="shared" si="3"/>
        <v>55566.848203643138</v>
      </c>
      <c r="O46" s="27">
        <f t="shared" si="3"/>
        <v>59089.324436053656</v>
      </c>
      <c r="P46" s="36">
        <f t="shared" si="3"/>
        <v>50951.802621260525</v>
      </c>
      <c r="Q46" s="26">
        <f t="shared" si="3"/>
        <v>2140.355020361118</v>
      </c>
      <c r="R46" s="27">
        <f t="shared" si="3"/>
        <v>2146.2209108796578</v>
      </c>
      <c r="S46" s="36">
        <f t="shared" si="3"/>
        <v>2198.7325747998166</v>
      </c>
    </row>
    <row r="47" spans="2:19" x14ac:dyDescent="0.25">
      <c r="B47" t="s">
        <v>48</v>
      </c>
      <c r="C47" t="s">
        <v>6</v>
      </c>
      <c r="D47">
        <v>38924.169739130455</v>
      </c>
      <c r="E47">
        <v>54166.754202007069</v>
      </c>
      <c r="F47">
        <v>2258.9098027610194</v>
      </c>
      <c r="I47" s="71"/>
      <c r="J47" s="35" t="s">
        <v>28</v>
      </c>
      <c r="K47" s="26">
        <f>K33</f>
        <v>43086.156197352582</v>
      </c>
      <c r="L47" s="27">
        <f t="shared" ref="L47:S47" si="4">L33</f>
        <v>31829.813610315196</v>
      </c>
      <c r="M47" s="36">
        <f t="shared" si="4"/>
        <v>36232.879181494645</v>
      </c>
      <c r="N47" s="26">
        <f t="shared" si="4"/>
        <v>90553.578371420648</v>
      </c>
      <c r="O47" s="27">
        <f t="shared" si="4"/>
        <v>41730.387916644846</v>
      </c>
      <c r="P47" s="36">
        <f t="shared" si="4"/>
        <v>44796.935409182719</v>
      </c>
      <c r="Q47" s="26">
        <f t="shared" si="4"/>
        <v>3141.2688300523196</v>
      </c>
      <c r="R47" s="27">
        <f t="shared" si="4"/>
        <v>1579.5184767655098</v>
      </c>
      <c r="S47" s="36">
        <f t="shared" si="4"/>
        <v>1889.6446699696326</v>
      </c>
    </row>
    <row r="48" spans="2:19" x14ac:dyDescent="0.25">
      <c r="C48" t="s">
        <v>7</v>
      </c>
      <c r="D48">
        <v>38218.813832487307</v>
      </c>
      <c r="E48">
        <v>59263.134339031902</v>
      </c>
      <c r="F48">
        <v>2111.1617473466054</v>
      </c>
      <c r="I48" s="69" t="s">
        <v>20</v>
      </c>
      <c r="J48" s="33" t="s">
        <v>14</v>
      </c>
      <c r="K48" s="26">
        <f>K6</f>
        <v>36817.459212880116</v>
      </c>
      <c r="L48" s="27">
        <f t="shared" ref="L48:S48" si="5">L6</f>
        <v>38932.979655172399</v>
      </c>
      <c r="M48" s="36">
        <f t="shared" si="5"/>
        <v>38868.995959595974</v>
      </c>
      <c r="N48" s="26">
        <f t="shared" si="5"/>
        <v>42620.106195407367</v>
      </c>
      <c r="O48" s="27">
        <f t="shared" si="5"/>
        <v>49232.298275910878</v>
      </c>
      <c r="P48" s="36">
        <f t="shared" si="5"/>
        <v>56016.498126344602</v>
      </c>
      <c r="Q48" s="26">
        <f t="shared" si="5"/>
        <v>1802.6384221611174</v>
      </c>
      <c r="R48" s="27">
        <f t="shared" si="5"/>
        <v>2044.2599173127369</v>
      </c>
      <c r="S48" s="36">
        <f t="shared" si="5"/>
        <v>2517.7543554969325</v>
      </c>
    </row>
    <row r="49" spans="2:19" x14ac:dyDescent="0.25">
      <c r="C49" t="s">
        <v>8</v>
      </c>
      <c r="D49">
        <v>35955.210564663023</v>
      </c>
      <c r="E49">
        <v>50938.971438081375</v>
      </c>
      <c r="F49">
        <v>2174.0223233076144</v>
      </c>
      <c r="I49" s="70"/>
      <c r="J49" s="34" t="s">
        <v>17</v>
      </c>
      <c r="K49" s="26">
        <f>K13</f>
        <v>114043.05426702369</v>
      </c>
      <c r="L49" s="27">
        <f t="shared" ref="L49:S49" si="6">L13</f>
        <v>71889.137524780599</v>
      </c>
      <c r="M49" s="36">
        <f t="shared" si="6"/>
        <v>67248.840130505705</v>
      </c>
      <c r="N49" s="26">
        <f t="shared" si="6"/>
        <v>170985.67427257463</v>
      </c>
      <c r="O49" s="27">
        <f t="shared" si="6"/>
        <v>129709.10624114025</v>
      </c>
      <c r="P49" s="36">
        <f t="shared" si="6"/>
        <v>111283.36036861394</v>
      </c>
      <c r="Q49" s="26">
        <f t="shared" si="6"/>
        <v>2948.4671376200936</v>
      </c>
      <c r="R49" s="27">
        <f t="shared" si="6"/>
        <v>2182.8385149630171</v>
      </c>
      <c r="S49" s="36">
        <f t="shared" si="6"/>
        <v>2595.0119776567608</v>
      </c>
    </row>
    <row r="50" spans="2:19" x14ac:dyDescent="0.25">
      <c r="B50" t="s">
        <v>49</v>
      </c>
      <c r="C50" t="s">
        <v>6</v>
      </c>
      <c r="D50">
        <v>73466.820833333448</v>
      </c>
      <c r="E50">
        <v>100737.45724614906</v>
      </c>
      <c r="F50">
        <v>5140.7368383021058</v>
      </c>
      <c r="I50" s="70"/>
      <c r="J50" s="34" t="s">
        <v>18</v>
      </c>
      <c r="K50" s="26">
        <f>K20</f>
        <v>73466.820833333448</v>
      </c>
      <c r="L50" s="27">
        <f t="shared" ref="L50:S50" si="7">L20</f>
        <v>85972.741803278768</v>
      </c>
      <c r="M50" s="36">
        <f t="shared" si="7"/>
        <v>111533.38758716876</v>
      </c>
      <c r="N50" s="26">
        <f t="shared" si="7"/>
        <v>100737.45724614906</v>
      </c>
      <c r="O50" s="27">
        <f t="shared" si="7"/>
        <v>146780.59667827256</v>
      </c>
      <c r="P50" s="36">
        <f t="shared" si="7"/>
        <v>163459.62700105004</v>
      </c>
      <c r="Q50" s="26">
        <f t="shared" si="7"/>
        <v>5140.7368383021058</v>
      </c>
      <c r="R50" s="27">
        <f t="shared" si="7"/>
        <v>6644.4454124167114</v>
      </c>
      <c r="S50" s="36">
        <f t="shared" si="7"/>
        <v>6104.5116337314967</v>
      </c>
    </row>
    <row r="51" spans="2:19" x14ac:dyDescent="0.25">
      <c r="C51" t="s">
        <v>7</v>
      </c>
      <c r="D51">
        <v>85972.741803278768</v>
      </c>
      <c r="E51">
        <v>146780.59667827256</v>
      </c>
      <c r="F51">
        <v>6644.4454124167114</v>
      </c>
      <c r="I51" s="70"/>
      <c r="J51" s="34" t="s">
        <v>19</v>
      </c>
      <c r="K51" s="26">
        <f>K27</f>
        <v>35972.992480115689</v>
      </c>
      <c r="L51" s="27">
        <f t="shared" ref="L51:S51" si="8">L27</f>
        <v>67343.087524752511</v>
      </c>
      <c r="M51" s="36">
        <f t="shared" si="8"/>
        <v>81048.866197183132</v>
      </c>
      <c r="N51" s="26">
        <f t="shared" si="8"/>
        <v>83608.691030991482</v>
      </c>
      <c r="O51" s="27">
        <f t="shared" si="8"/>
        <v>113674.4911111745</v>
      </c>
      <c r="P51" s="36">
        <f t="shared" si="8"/>
        <v>113246.85086630957</v>
      </c>
      <c r="Q51" s="26">
        <f t="shared" si="8"/>
        <v>2248.2279059784814</v>
      </c>
      <c r="R51" s="27">
        <f t="shared" si="8"/>
        <v>5058.4484627468846</v>
      </c>
      <c r="S51" s="36">
        <f t="shared" si="8"/>
        <v>4250.0785794121139</v>
      </c>
    </row>
    <row r="52" spans="2:19" x14ac:dyDescent="0.25">
      <c r="C52" t="s">
        <v>8</v>
      </c>
      <c r="D52">
        <v>111533.38758716876</v>
      </c>
      <c r="E52">
        <v>163459.62700105004</v>
      </c>
      <c r="F52">
        <v>6104.5116337314967</v>
      </c>
      <c r="I52" s="71"/>
      <c r="J52" s="35" t="s">
        <v>28</v>
      </c>
      <c r="K52" s="26">
        <f>K34</f>
        <v>35038.155284831802</v>
      </c>
      <c r="L52" s="27">
        <f t="shared" ref="L52:S52" si="9">L34</f>
        <v>38683.07046979868</v>
      </c>
      <c r="M52" s="36">
        <f t="shared" si="9"/>
        <v>53505.30000000001</v>
      </c>
      <c r="N52" s="26">
        <f t="shared" si="9"/>
        <v>46417.220201425902</v>
      </c>
      <c r="O52" s="27">
        <f t="shared" si="9"/>
        <v>56416.280753347382</v>
      </c>
      <c r="P52" s="36">
        <f t="shared" si="9"/>
        <v>88853.705402176682</v>
      </c>
      <c r="Q52" s="26">
        <f t="shared" si="9"/>
        <v>859.87308348819818</v>
      </c>
      <c r="R52" s="27">
        <f t="shared" si="9"/>
        <v>2668.3985151092766</v>
      </c>
      <c r="S52" s="36">
        <f t="shared" si="9"/>
        <v>3741.4159349160814</v>
      </c>
    </row>
    <row r="53" spans="2:19" x14ac:dyDescent="0.25">
      <c r="B53" t="s">
        <v>50</v>
      </c>
      <c r="C53" t="s">
        <v>6</v>
      </c>
      <c r="D53">
        <v>48309.682608695621</v>
      </c>
      <c r="E53">
        <v>79968.890807274831</v>
      </c>
      <c r="F53">
        <v>3825.4308313760771</v>
      </c>
      <c r="I53" s="69" t="s">
        <v>21</v>
      </c>
      <c r="J53" s="33" t="s">
        <v>14</v>
      </c>
      <c r="K53" s="26">
        <f>K7</f>
        <v>184284.62035061003</v>
      </c>
      <c r="L53" s="27">
        <f t="shared" ref="L53:S53" si="10">L7</f>
        <v>146118.65103560302</v>
      </c>
      <c r="M53" s="36">
        <f t="shared" si="10"/>
        <v>113452.12757339967</v>
      </c>
      <c r="N53" s="26">
        <f t="shared" si="10"/>
        <v>219372.05210060152</v>
      </c>
      <c r="O53" s="27">
        <f t="shared" si="10"/>
        <v>180816.44177234251</v>
      </c>
      <c r="P53" s="36">
        <f t="shared" si="10"/>
        <v>131087.11964205367</v>
      </c>
      <c r="Q53" s="26">
        <f t="shared" si="10"/>
        <v>3028.1988114550213</v>
      </c>
      <c r="R53" s="27">
        <f t="shared" si="10"/>
        <v>2103.7971824715141</v>
      </c>
      <c r="S53" s="36">
        <f t="shared" si="10"/>
        <v>1743.3400958464786</v>
      </c>
    </row>
    <row r="54" spans="2:19" x14ac:dyDescent="0.25">
      <c r="C54" t="s">
        <v>7</v>
      </c>
      <c r="D54">
        <v>42887.920964749501</v>
      </c>
      <c r="E54">
        <v>59352.185956653302</v>
      </c>
      <c r="F54">
        <v>2556.4796273457137</v>
      </c>
      <c r="I54" s="70"/>
      <c r="J54" s="34" t="s">
        <v>17</v>
      </c>
      <c r="K54" s="26">
        <f>K14</f>
        <v>435938.22794296138</v>
      </c>
      <c r="L54" s="27">
        <f t="shared" ref="L54:S54" si="11">L14</f>
        <v>342903.66155847104</v>
      </c>
      <c r="M54" s="36">
        <f t="shared" si="11"/>
        <v>202570.82238717357</v>
      </c>
      <c r="N54" s="26">
        <f t="shared" si="11"/>
        <v>516975.55942402512</v>
      </c>
      <c r="O54" s="27">
        <f t="shared" si="11"/>
        <v>519726.2163679424</v>
      </c>
      <c r="P54" s="36">
        <f t="shared" si="11"/>
        <v>361363.752880065</v>
      </c>
      <c r="Q54" s="26">
        <f t="shared" si="11"/>
        <v>6367.3894349482043</v>
      </c>
      <c r="R54" s="27">
        <f t="shared" si="11"/>
        <v>5527.1260496082414</v>
      </c>
      <c r="S54" s="36">
        <f t="shared" si="11"/>
        <v>4402.9479215830961</v>
      </c>
    </row>
    <row r="55" spans="2:19" x14ac:dyDescent="0.25">
      <c r="C55" t="s">
        <v>8</v>
      </c>
      <c r="D55">
        <v>48996.010440835285</v>
      </c>
      <c r="E55">
        <v>67771.573044839402</v>
      </c>
      <c r="F55">
        <v>3264.4418065757777</v>
      </c>
      <c r="I55" s="70"/>
      <c r="J55" s="34" t="s">
        <v>18</v>
      </c>
      <c r="K55" s="26">
        <f>K21</f>
        <v>99355.555497382142</v>
      </c>
      <c r="L55" s="27">
        <f t="shared" ref="L55:S55" si="12">L21</f>
        <v>84612.911627906986</v>
      </c>
      <c r="M55" s="36">
        <f t="shared" si="12"/>
        <v>76606.090909090912</v>
      </c>
      <c r="N55" s="26">
        <f t="shared" si="12"/>
        <v>240732.73753079711</v>
      </c>
      <c r="O55" s="27">
        <f t="shared" si="12"/>
        <v>243765.96801701441</v>
      </c>
      <c r="P55" s="36">
        <f t="shared" si="12"/>
        <v>143144.23838426001</v>
      </c>
      <c r="Q55" s="26">
        <f t="shared" si="12"/>
        <v>17418.809553981064</v>
      </c>
      <c r="R55" s="27">
        <f t="shared" si="12"/>
        <v>18586.980809169068</v>
      </c>
      <c r="S55" s="36">
        <f t="shared" si="12"/>
        <v>11534.891445796002</v>
      </c>
    </row>
    <row r="56" spans="2:19" x14ac:dyDescent="0.25">
      <c r="B56" t="s">
        <v>51</v>
      </c>
      <c r="C56" t="s">
        <v>6</v>
      </c>
      <c r="D56">
        <v>99355.555497382142</v>
      </c>
      <c r="E56">
        <v>240732.73753079711</v>
      </c>
      <c r="F56">
        <v>17418.809553981064</v>
      </c>
      <c r="I56" s="70"/>
      <c r="J56" s="34" t="s">
        <v>19</v>
      </c>
      <c r="K56" s="26">
        <f>K28</f>
        <v>46144.362709620429</v>
      </c>
      <c r="L56" s="27">
        <f t="shared" ref="L56:S56" si="13">L28</f>
        <v>70694.858169934596</v>
      </c>
      <c r="M56" s="36">
        <f t="shared" si="13"/>
        <v>51868.755731225319</v>
      </c>
      <c r="N56" s="26">
        <f t="shared" si="13"/>
        <v>105748.0827850222</v>
      </c>
      <c r="O56" s="27">
        <f t="shared" si="13"/>
        <v>174797.19295144451</v>
      </c>
      <c r="P56" s="36">
        <f t="shared" si="13"/>
        <v>88952.494187978737</v>
      </c>
      <c r="Q56" s="26">
        <f t="shared" si="13"/>
        <v>2221.4807260869839</v>
      </c>
      <c r="R56" s="27">
        <f t="shared" si="13"/>
        <v>9992.4904260182848</v>
      </c>
      <c r="S56" s="36">
        <f t="shared" si="13"/>
        <v>5592.3953949985998</v>
      </c>
    </row>
    <row r="57" spans="2:19" x14ac:dyDescent="0.25">
      <c r="C57" t="s">
        <v>7</v>
      </c>
      <c r="D57">
        <v>84612.911627906986</v>
      </c>
      <c r="E57">
        <v>243765.96801701441</v>
      </c>
      <c r="F57">
        <v>18586.980809169068</v>
      </c>
      <c r="I57" s="71"/>
      <c r="J57" s="35" t="s">
        <v>28</v>
      </c>
      <c r="K57" s="26">
        <f>K35</f>
        <v>47139.713066037795</v>
      </c>
      <c r="L57" s="27">
        <f t="shared" ref="L57:S57" si="14">L35</f>
        <v>41748.743360000029</v>
      </c>
      <c r="M57" s="36">
        <f t="shared" si="14"/>
        <v>39431.686303387374</v>
      </c>
      <c r="N57" s="26">
        <f t="shared" si="14"/>
        <v>73465.557192874316</v>
      </c>
      <c r="O57" s="27">
        <f t="shared" si="14"/>
        <v>71337.788768928149</v>
      </c>
      <c r="P57" s="36">
        <f t="shared" si="14"/>
        <v>60159.688323158349</v>
      </c>
      <c r="Q57" s="26">
        <f t="shared" si="14"/>
        <v>1128.2383259767014</v>
      </c>
      <c r="R57" s="27">
        <f t="shared" si="14"/>
        <v>2853.5115507571259</v>
      </c>
      <c r="S57" s="36">
        <f t="shared" si="14"/>
        <v>2308.7169447522342</v>
      </c>
    </row>
    <row r="58" spans="2:19" x14ac:dyDescent="0.25">
      <c r="C58" t="s">
        <v>8</v>
      </c>
      <c r="D58">
        <v>76606.090909090912</v>
      </c>
      <c r="E58">
        <v>143144.23838426001</v>
      </c>
      <c r="F58">
        <v>11534.891445796002</v>
      </c>
      <c r="I58" s="69" t="s">
        <v>22</v>
      </c>
      <c r="J58" s="33" t="s">
        <v>14</v>
      </c>
      <c r="K58" s="26">
        <f>K8</f>
        <v>38184.707999999991</v>
      </c>
      <c r="L58" s="27">
        <f t="shared" ref="L58:S58" si="15">L8</f>
        <v>35372.024216027872</v>
      </c>
      <c r="M58" s="36">
        <f t="shared" si="15"/>
        <v>37501.675095785431</v>
      </c>
      <c r="N58" s="26">
        <f t="shared" si="15"/>
        <v>38184.707999999991</v>
      </c>
      <c r="O58" s="27">
        <f t="shared" si="15"/>
        <v>35372.024216027872</v>
      </c>
      <c r="P58" s="36">
        <f t="shared" si="15"/>
        <v>37501.675095785431</v>
      </c>
      <c r="Q58" s="26">
        <f t="shared" si="15"/>
        <v>1999.1601687928778</v>
      </c>
      <c r="R58" s="27">
        <f t="shared" si="15"/>
        <v>1756.5885538914292</v>
      </c>
      <c r="S58" s="36">
        <f t="shared" si="15"/>
        <v>2021.5497908144537</v>
      </c>
    </row>
    <row r="59" spans="2:19" x14ac:dyDescent="0.25">
      <c r="B59" t="s">
        <v>52</v>
      </c>
      <c r="C59" t="s">
        <v>6</v>
      </c>
      <c r="D59">
        <v>70274.412578616306</v>
      </c>
      <c r="E59">
        <v>120861.97228879448</v>
      </c>
      <c r="F59">
        <v>6777.6028548200247</v>
      </c>
      <c r="I59" s="70"/>
      <c r="J59" s="34" t="s">
        <v>17</v>
      </c>
      <c r="K59" s="26">
        <f>K15</f>
        <v>441555.97485687106</v>
      </c>
      <c r="L59" s="27">
        <f t="shared" ref="L59:S59" si="16">L15</f>
        <v>358397.83395251667</v>
      </c>
      <c r="M59" s="36">
        <f t="shared" si="16"/>
        <v>256591.52984948669</v>
      </c>
      <c r="N59" s="26">
        <f t="shared" si="16"/>
        <v>500214.98809895484</v>
      </c>
      <c r="O59" s="27">
        <f t="shared" si="16"/>
        <v>499897.35044167482</v>
      </c>
      <c r="P59" s="36">
        <f t="shared" si="16"/>
        <v>379818.81242480798</v>
      </c>
      <c r="Q59" s="26">
        <f t="shared" si="16"/>
        <v>6308.1270825730408</v>
      </c>
      <c r="R59" s="27">
        <f t="shared" si="16"/>
        <v>5240.9240812256667</v>
      </c>
      <c r="S59" s="36">
        <f t="shared" si="16"/>
        <v>4504.7657712147957</v>
      </c>
    </row>
    <row r="60" spans="2:19" x14ac:dyDescent="0.25">
      <c r="C60" t="s">
        <v>7</v>
      </c>
      <c r="D60">
        <v>61062.191970802931</v>
      </c>
      <c r="E60">
        <v>91978.709646162446</v>
      </c>
      <c r="F60">
        <v>5556.63706132482</v>
      </c>
      <c r="I60" s="70"/>
      <c r="J60" s="34" t="s">
        <v>18</v>
      </c>
      <c r="K60" s="26">
        <f>K22</f>
        <v>104055.99340659342</v>
      </c>
      <c r="L60" s="27">
        <f t="shared" ref="L60:S60" si="17">L22</f>
        <v>90008.598555956662</v>
      </c>
      <c r="M60" s="36">
        <f t="shared" si="17"/>
        <v>82283.729182879397</v>
      </c>
      <c r="N60" s="26">
        <f t="shared" si="17"/>
        <v>198397.96526482329</v>
      </c>
      <c r="O60" s="27">
        <f t="shared" si="17"/>
        <v>223985.44728927276</v>
      </c>
      <c r="P60" s="36">
        <f t="shared" si="17"/>
        <v>136506.21185108164</v>
      </c>
      <c r="Q60" s="26">
        <f t="shared" si="17"/>
        <v>12007.591100373978</v>
      </c>
      <c r="R60" s="27">
        <f t="shared" si="17"/>
        <v>13457.981218380419</v>
      </c>
      <c r="S60" s="36">
        <f t="shared" si="17"/>
        <v>8515.0235448064668</v>
      </c>
    </row>
    <row r="61" spans="2:19" x14ac:dyDescent="0.25">
      <c r="C61" t="s">
        <v>8</v>
      </c>
      <c r="D61">
        <v>65936.888235294085</v>
      </c>
      <c r="E61">
        <v>99150.973260008279</v>
      </c>
      <c r="F61">
        <v>6209.0747940151305</v>
      </c>
      <c r="I61" s="70"/>
      <c r="J61" s="34" t="s">
        <v>19</v>
      </c>
      <c r="K61" s="26">
        <f>K29</f>
        <v>37850.417456896532</v>
      </c>
      <c r="L61" s="27">
        <f t="shared" ref="L61:S61" si="18">L29</f>
        <v>73474.578326996125</v>
      </c>
      <c r="M61" s="36">
        <f t="shared" si="18"/>
        <v>71442.791082802549</v>
      </c>
      <c r="N61" s="26">
        <f t="shared" si="18"/>
        <v>70154.020166041082</v>
      </c>
      <c r="O61" s="27">
        <f t="shared" si="18"/>
        <v>129266.70971114394</v>
      </c>
      <c r="P61" s="36">
        <f t="shared" si="18"/>
        <v>132854.9945191349</v>
      </c>
      <c r="Q61" s="26">
        <f t="shared" si="18"/>
        <v>3256.8186248031789</v>
      </c>
      <c r="R61" s="27">
        <f t="shared" si="18"/>
        <v>7970.9267914478023</v>
      </c>
      <c r="S61" s="36">
        <f t="shared" si="18"/>
        <v>7497.4410854763682</v>
      </c>
    </row>
    <row r="62" spans="2:19" x14ac:dyDescent="0.25">
      <c r="B62" t="s">
        <v>53</v>
      </c>
      <c r="C62" t="s">
        <v>6</v>
      </c>
      <c r="D62">
        <v>104055.99340659342</v>
      </c>
      <c r="E62">
        <v>198397.96526482329</v>
      </c>
      <c r="F62">
        <v>12007.591100373978</v>
      </c>
      <c r="I62" s="71"/>
      <c r="J62" s="35" t="s">
        <v>28</v>
      </c>
      <c r="K62" s="26">
        <f>K36</f>
        <v>39172.708576158904</v>
      </c>
      <c r="L62" s="27">
        <f t="shared" ref="L62:S62" si="19">L36</f>
        <v>48451.48551401867</v>
      </c>
      <c r="M62" s="36">
        <f t="shared" si="19"/>
        <v>53602.876903553326</v>
      </c>
      <c r="N62" s="26">
        <f t="shared" si="19"/>
        <v>67589.419518012612</v>
      </c>
      <c r="O62" s="27">
        <f t="shared" si="19"/>
        <v>89249.914643583877</v>
      </c>
      <c r="P62" s="36">
        <f t="shared" si="19"/>
        <v>77953.399811689509</v>
      </c>
      <c r="Q62" s="26">
        <f t="shared" si="19"/>
        <v>1229.9154160845715</v>
      </c>
      <c r="R62" s="27">
        <f t="shared" si="19"/>
        <v>4314.0574565081715</v>
      </c>
      <c r="S62" s="36">
        <f t="shared" si="19"/>
        <v>3927.2355469362387</v>
      </c>
    </row>
    <row r="63" spans="2:19" x14ac:dyDescent="0.25">
      <c r="C63" t="s">
        <v>7</v>
      </c>
      <c r="D63">
        <v>90008.598555956662</v>
      </c>
      <c r="E63">
        <v>223985.44728927276</v>
      </c>
      <c r="F63">
        <v>13457.981218380419</v>
      </c>
      <c r="I63" s="69" t="s">
        <v>23</v>
      </c>
      <c r="J63" s="33" t="s">
        <v>14</v>
      </c>
      <c r="K63" s="26">
        <f>K9</f>
        <v>34761.28615635178</v>
      </c>
      <c r="L63" s="27">
        <f t="shared" ref="L63:S63" si="20">L9</f>
        <v>38129.626804123684</v>
      </c>
      <c r="M63" s="36">
        <f t="shared" si="20"/>
        <v>37003.887259615381</v>
      </c>
      <c r="N63" s="26">
        <f t="shared" si="20"/>
        <v>42010.265090913941</v>
      </c>
      <c r="O63" s="27">
        <f t="shared" si="20"/>
        <v>94110.04195834072</v>
      </c>
      <c r="P63" s="36">
        <f t="shared" si="20"/>
        <v>43776.627886307098</v>
      </c>
      <c r="Q63" s="26">
        <f t="shared" si="20"/>
        <v>1695.3963211244109</v>
      </c>
      <c r="R63" s="27">
        <f t="shared" si="20"/>
        <v>3900.9867456882603</v>
      </c>
      <c r="S63" s="36">
        <f t="shared" si="20"/>
        <v>2146.3257676112498</v>
      </c>
    </row>
    <row r="64" spans="2:19" x14ac:dyDescent="0.25">
      <c r="C64" t="s">
        <v>8</v>
      </c>
      <c r="D64">
        <v>82283.729182879397</v>
      </c>
      <c r="E64">
        <v>136506.21185108164</v>
      </c>
      <c r="F64">
        <v>8515.0235448064668</v>
      </c>
      <c r="I64" s="70"/>
      <c r="J64" s="34" t="s">
        <v>17</v>
      </c>
      <c r="K64" s="26">
        <f>K16</f>
        <v>459292.49935116078</v>
      </c>
      <c r="L64" s="27">
        <f t="shared" ref="L64:S64" si="21">L16</f>
        <v>246128.87805108711</v>
      </c>
      <c r="M64" s="36">
        <f t="shared" si="21"/>
        <v>99888.302409910015</v>
      </c>
      <c r="N64" s="26">
        <f t="shared" si="21"/>
        <v>586069.14289449167</v>
      </c>
      <c r="O64" s="27">
        <f t="shared" si="21"/>
        <v>520260.75780951168</v>
      </c>
      <c r="P64" s="36">
        <f t="shared" si="21"/>
        <v>230666.74235156027</v>
      </c>
      <c r="Q64" s="26">
        <f t="shared" si="21"/>
        <v>8217.8967041026299</v>
      </c>
      <c r="R64" s="27">
        <f t="shared" si="21"/>
        <v>6532.9291813963691</v>
      </c>
      <c r="S64" s="36">
        <f t="shared" si="21"/>
        <v>3461.7324344236636</v>
      </c>
    </row>
    <row r="65" spans="2:19" x14ac:dyDescent="0.25">
      <c r="B65" t="s">
        <v>54</v>
      </c>
      <c r="C65" t="s">
        <v>6</v>
      </c>
      <c r="D65">
        <v>94456.462962962993</v>
      </c>
      <c r="E65">
        <v>175920.18173442013</v>
      </c>
      <c r="F65">
        <v>10706.161317372245</v>
      </c>
      <c r="I65" s="70"/>
      <c r="J65" s="34" t="s">
        <v>18</v>
      </c>
      <c r="K65" s="26">
        <f>K23</f>
        <v>48309.682608695621</v>
      </c>
      <c r="L65" s="27">
        <f t="shared" ref="L65:S65" si="22">L23</f>
        <v>42887.920964749501</v>
      </c>
      <c r="M65" s="36">
        <f t="shared" si="22"/>
        <v>48996.010440835285</v>
      </c>
      <c r="N65" s="26">
        <f t="shared" si="22"/>
        <v>79968.890807274831</v>
      </c>
      <c r="O65" s="27">
        <f t="shared" si="22"/>
        <v>59352.185956653302</v>
      </c>
      <c r="P65" s="36">
        <f t="shared" si="22"/>
        <v>67771.573044839402</v>
      </c>
      <c r="Q65" s="26">
        <f t="shared" si="22"/>
        <v>3825.4308313760771</v>
      </c>
      <c r="R65" s="27">
        <f t="shared" si="22"/>
        <v>2556.4796273457137</v>
      </c>
      <c r="S65" s="36">
        <f t="shared" si="22"/>
        <v>3264.4418065757777</v>
      </c>
    </row>
    <row r="66" spans="2:19" x14ac:dyDescent="0.25">
      <c r="C66" t="s">
        <v>7</v>
      </c>
      <c r="D66">
        <v>54095.034808259603</v>
      </c>
      <c r="E66">
        <v>95841.837343921288</v>
      </c>
      <c r="F66">
        <v>5205.4140709765397</v>
      </c>
      <c r="I66" s="70"/>
      <c r="J66" s="34" t="s">
        <v>19</v>
      </c>
      <c r="K66" s="26">
        <f>K30</f>
        <v>299067.65756622539</v>
      </c>
      <c r="L66" s="27">
        <f t="shared" ref="L66:S66" si="23">L30</f>
        <v>92835.329275808574</v>
      </c>
      <c r="M66" s="36">
        <f t="shared" si="23"/>
        <v>61391.614324960785</v>
      </c>
      <c r="N66" s="26">
        <f t="shared" si="23"/>
        <v>359342.4831317651</v>
      </c>
      <c r="O66" s="27">
        <f t="shared" si="23"/>
        <v>204605.63757441143</v>
      </c>
      <c r="P66" s="36">
        <f t="shared" si="23"/>
        <v>109997.91263361766</v>
      </c>
      <c r="Q66" s="26">
        <f t="shared" si="23"/>
        <v>4623.7047619535997</v>
      </c>
      <c r="R66" s="27">
        <f t="shared" si="23"/>
        <v>2539.77502028361</v>
      </c>
      <c r="S66" s="36">
        <f t="shared" si="23"/>
        <v>1540.8832499266227</v>
      </c>
    </row>
    <row r="67" spans="2:19" x14ac:dyDescent="0.25">
      <c r="C67" t="s">
        <v>8</v>
      </c>
      <c r="D67">
        <v>78344.307662835228</v>
      </c>
      <c r="E67">
        <v>147211.69190391994</v>
      </c>
      <c r="F67">
        <v>9112.174970571461</v>
      </c>
      <c r="I67" s="71"/>
      <c r="J67" s="35" t="s">
        <v>28</v>
      </c>
      <c r="K67" s="26">
        <f>K37</f>
        <v>355732.11509548314</v>
      </c>
      <c r="L67" s="27">
        <f t="shared" ref="L67:S67" si="24">L37</f>
        <v>132328.01618236466</v>
      </c>
      <c r="M67" s="36">
        <f t="shared" si="24"/>
        <v>88450.231444759003</v>
      </c>
      <c r="N67" s="26">
        <f t="shared" si="24"/>
        <v>365368.1120353124</v>
      </c>
      <c r="O67" s="27">
        <f t="shared" si="24"/>
        <v>250095.78795589661</v>
      </c>
      <c r="P67" s="36">
        <f t="shared" si="24"/>
        <v>144611.56094930926</v>
      </c>
      <c r="Q67" s="26">
        <f t="shared" si="24"/>
        <v>4498.0521413631295</v>
      </c>
      <c r="R67" s="27">
        <f t="shared" si="24"/>
        <v>2798.9562709290844</v>
      </c>
      <c r="S67" s="36">
        <f t="shared" si="24"/>
        <v>1765.7892184705297</v>
      </c>
    </row>
    <row r="68" spans="2:19" x14ac:dyDescent="0.25">
      <c r="B68" t="s">
        <v>55</v>
      </c>
      <c r="C68" t="s">
        <v>6</v>
      </c>
      <c r="D68">
        <v>38172.713056379835</v>
      </c>
      <c r="E68">
        <v>55566.848203643138</v>
      </c>
      <c r="F68">
        <v>2140.355020361118</v>
      </c>
      <c r="I68" s="69" t="s">
        <v>24</v>
      </c>
      <c r="J68" s="33" t="s">
        <v>14</v>
      </c>
      <c r="K68" s="26">
        <f>K10</f>
        <v>33726.629850746271</v>
      </c>
      <c r="L68" s="27">
        <f t="shared" ref="L68:S68" si="25">L10</f>
        <v>37632.810338680938</v>
      </c>
      <c r="M68" s="36">
        <f t="shared" si="25"/>
        <v>36460.252564102571</v>
      </c>
      <c r="N68" s="26">
        <f t="shared" si="25"/>
        <v>36517.428490472201</v>
      </c>
      <c r="O68" s="27">
        <f t="shared" si="25"/>
        <v>46694.021868759759</v>
      </c>
      <c r="P68" s="36">
        <f t="shared" si="25"/>
        <v>133143.65894232027</v>
      </c>
      <c r="Q68" s="26">
        <f t="shared" si="25"/>
        <v>1577.3126728172062</v>
      </c>
      <c r="R68" s="27">
        <f t="shared" si="25"/>
        <v>1971.4231485011064</v>
      </c>
      <c r="S68" s="36">
        <f t="shared" si="25"/>
        <v>6154.5678117875023</v>
      </c>
    </row>
    <row r="69" spans="2:19" x14ac:dyDescent="0.25">
      <c r="C69" t="s">
        <v>7</v>
      </c>
      <c r="D69">
        <v>37390.331266490786</v>
      </c>
      <c r="E69">
        <v>59089.324436053656</v>
      </c>
      <c r="F69">
        <v>2146.2209108796578</v>
      </c>
      <c r="I69" s="70"/>
      <c r="J69" s="34" t="s">
        <v>17</v>
      </c>
      <c r="K69" s="26">
        <f>K17</f>
        <v>315357.17004468542</v>
      </c>
      <c r="L69" s="27">
        <f t="shared" ref="L69:S69" si="26">L17</f>
        <v>324575.25502937764</v>
      </c>
      <c r="M69" s="36">
        <f t="shared" si="26"/>
        <v>195002.63430755344</v>
      </c>
      <c r="N69" s="26">
        <f t="shared" si="26"/>
        <v>345028.81322432583</v>
      </c>
      <c r="O69" s="27">
        <f t="shared" si="26"/>
        <v>353475.9854434593</v>
      </c>
      <c r="P69" s="36">
        <f t="shared" si="26"/>
        <v>251442.11973894929</v>
      </c>
      <c r="Q69" s="26">
        <f t="shared" si="26"/>
        <v>4358.7320218169598</v>
      </c>
      <c r="R69" s="27">
        <f t="shared" si="26"/>
        <v>3831.7320700060855</v>
      </c>
      <c r="S69" s="36">
        <f t="shared" si="26"/>
        <v>3078.2933948281639</v>
      </c>
    </row>
    <row r="70" spans="2:19" x14ac:dyDescent="0.25">
      <c r="C70" t="s">
        <v>8</v>
      </c>
      <c r="D70">
        <v>33978.011731843551</v>
      </c>
      <c r="E70">
        <v>50951.802621260525</v>
      </c>
      <c r="F70">
        <v>2198.7325747998166</v>
      </c>
      <c r="I70" s="70"/>
      <c r="J70" s="34" t="s">
        <v>18</v>
      </c>
      <c r="K70" s="26">
        <f>K24</f>
        <v>70274.412578616306</v>
      </c>
      <c r="L70" s="27">
        <f t="shared" ref="L70:S70" si="27">L24</f>
        <v>61062.191970802931</v>
      </c>
      <c r="M70" s="36">
        <f t="shared" si="27"/>
        <v>65936.888235294085</v>
      </c>
      <c r="N70" s="26">
        <f t="shared" si="27"/>
        <v>120861.97228879448</v>
      </c>
      <c r="O70" s="27">
        <f t="shared" si="27"/>
        <v>91978.709646162446</v>
      </c>
      <c r="P70" s="36">
        <f t="shared" si="27"/>
        <v>99150.973260008279</v>
      </c>
      <c r="Q70" s="26">
        <f t="shared" si="27"/>
        <v>6777.6028548200247</v>
      </c>
      <c r="R70" s="27">
        <f t="shared" si="27"/>
        <v>5556.63706132482</v>
      </c>
      <c r="S70" s="36">
        <f t="shared" si="27"/>
        <v>6209.0747940151305</v>
      </c>
    </row>
    <row r="71" spans="2:19" x14ac:dyDescent="0.25">
      <c r="B71" t="s">
        <v>56</v>
      </c>
      <c r="C71" t="s">
        <v>6</v>
      </c>
      <c r="D71">
        <v>35972.992480115689</v>
      </c>
      <c r="E71">
        <v>83608.691030991482</v>
      </c>
      <c r="F71">
        <v>2248.2279059784814</v>
      </c>
      <c r="I71" s="70"/>
      <c r="J71" s="34" t="s">
        <v>19</v>
      </c>
      <c r="K71" s="26">
        <f>K31</f>
        <v>43837.329121506082</v>
      </c>
      <c r="L71" s="27">
        <f t="shared" ref="L71:S71" si="28">L31</f>
        <v>37059.113526011497</v>
      </c>
      <c r="M71" s="36">
        <f t="shared" si="28"/>
        <v>42384.839999999982</v>
      </c>
      <c r="N71" s="26">
        <f t="shared" si="28"/>
        <v>93970.405378215932</v>
      </c>
      <c r="O71" s="27">
        <f t="shared" si="28"/>
        <v>82671.771089588598</v>
      </c>
      <c r="P71" s="36">
        <f t="shared" si="28"/>
        <v>102890.30653854884</v>
      </c>
      <c r="Q71" s="26">
        <f t="shared" si="28"/>
        <v>1587.0300295168333</v>
      </c>
      <c r="R71" s="27">
        <f t="shared" si="28"/>
        <v>2810.924546047348</v>
      </c>
      <c r="S71" s="36">
        <f t="shared" si="28"/>
        <v>3732.2236880128016</v>
      </c>
    </row>
    <row r="72" spans="2:19" x14ac:dyDescent="0.25">
      <c r="C72" t="s">
        <v>7</v>
      </c>
      <c r="D72">
        <v>67343.087524752511</v>
      </c>
      <c r="E72">
        <v>113674.4911111745</v>
      </c>
      <c r="F72">
        <v>5058.4484627468846</v>
      </c>
      <c r="I72" s="71"/>
      <c r="J72" s="35" t="s">
        <v>28</v>
      </c>
      <c r="K72" s="26">
        <f>K38</f>
        <v>64874.265293626573</v>
      </c>
      <c r="L72" s="27">
        <f t="shared" ref="L72:S72" si="29">L38</f>
        <v>28759.49219283276</v>
      </c>
      <c r="M72" s="36">
        <f t="shared" si="29"/>
        <v>28870.690991810745</v>
      </c>
      <c r="N72" s="26">
        <f t="shared" si="29"/>
        <v>77549.165360486688</v>
      </c>
      <c r="O72" s="27">
        <f t="shared" si="29"/>
        <v>44609.482310208849</v>
      </c>
      <c r="P72" s="36">
        <f t="shared" si="29"/>
        <v>44944.645235371798</v>
      </c>
      <c r="Q72" s="26">
        <f t="shared" si="29"/>
        <v>914.81551510564145</v>
      </c>
      <c r="R72" s="27">
        <f t="shared" si="29"/>
        <v>921.40036433292562</v>
      </c>
      <c r="S72" s="36">
        <f t="shared" si="29"/>
        <v>958.65890918268542</v>
      </c>
    </row>
    <row r="73" spans="2:19" x14ac:dyDescent="0.25">
      <c r="C73" t="s">
        <v>8</v>
      </c>
      <c r="D73">
        <v>81048.866197183132</v>
      </c>
      <c r="E73">
        <v>113246.85086630957</v>
      </c>
      <c r="F73">
        <v>4250.0785794121139</v>
      </c>
      <c r="I73" s="69" t="s">
        <v>25</v>
      </c>
      <c r="J73" s="33" t="s">
        <v>14</v>
      </c>
      <c r="K73" s="26">
        <f>K11</f>
        <v>39810.212794117659</v>
      </c>
      <c r="L73" s="27">
        <f t="shared" ref="L73:S73" si="30">L11</f>
        <v>37286.392816091909</v>
      </c>
      <c r="M73" s="36">
        <f t="shared" si="30"/>
        <v>39257.358047016307</v>
      </c>
      <c r="N73" s="26">
        <f t="shared" si="30"/>
        <v>39810.212794117659</v>
      </c>
      <c r="O73" s="27">
        <f t="shared" si="30"/>
        <v>37286.392816091909</v>
      </c>
      <c r="P73" s="36">
        <f t="shared" si="30"/>
        <v>39257.358047016307</v>
      </c>
      <c r="Q73" s="26">
        <f t="shared" si="30"/>
        <v>2044.2070128621103</v>
      </c>
      <c r="R73" s="27">
        <f t="shared" si="30"/>
        <v>2218.5615710395978</v>
      </c>
      <c r="S73" s="36">
        <f t="shared" si="30"/>
        <v>3090.8040414386892</v>
      </c>
    </row>
    <row r="74" spans="2:19" x14ac:dyDescent="0.25">
      <c r="B74" t="s">
        <v>57</v>
      </c>
      <c r="C74" t="s">
        <v>6</v>
      </c>
      <c r="D74">
        <v>299067.65756622539</v>
      </c>
      <c r="E74">
        <v>359342.4831317651</v>
      </c>
      <c r="F74">
        <v>4623.7047619535997</v>
      </c>
      <c r="I74" s="70"/>
      <c r="J74" s="34" t="s">
        <v>17</v>
      </c>
      <c r="K74" s="26">
        <f>K18</f>
        <v>116981.98454750262</v>
      </c>
      <c r="L74" s="27">
        <f t="shared" ref="L74:S74" si="31">L18</f>
        <v>102965.76499927882</v>
      </c>
      <c r="M74" s="36">
        <f t="shared" si="31"/>
        <v>66351.04696792335</v>
      </c>
      <c r="N74" s="26">
        <f t="shared" si="31"/>
        <v>157580.85088702088</v>
      </c>
      <c r="O74" s="27">
        <f t="shared" si="31"/>
        <v>131524.55600459463</v>
      </c>
      <c r="P74" s="36">
        <f t="shared" si="31"/>
        <v>78118.156630215948</v>
      </c>
      <c r="Q74" s="26">
        <f t="shared" si="31"/>
        <v>2159.2496613266958</v>
      </c>
      <c r="R74" s="27">
        <f t="shared" si="31"/>
        <v>1579.1413187641535</v>
      </c>
      <c r="S74" s="36">
        <f t="shared" si="31"/>
        <v>1195.3282975852071</v>
      </c>
    </row>
    <row r="75" spans="2:19" x14ac:dyDescent="0.25">
      <c r="C75" t="s">
        <v>7</v>
      </c>
      <c r="D75">
        <v>92835.329275808574</v>
      </c>
      <c r="E75">
        <v>204605.63757441143</v>
      </c>
      <c r="F75">
        <v>2539.77502028361</v>
      </c>
      <c r="I75" s="70"/>
      <c r="J75" s="34" t="s">
        <v>18</v>
      </c>
      <c r="K75" s="26">
        <f>K25</f>
        <v>94456.462962962993</v>
      </c>
      <c r="L75" s="27">
        <f t="shared" ref="L75:S75" si="32">L25</f>
        <v>54095.034808259603</v>
      </c>
      <c r="M75" s="36">
        <f t="shared" si="32"/>
        <v>78344.307662835228</v>
      </c>
      <c r="N75" s="26">
        <f t="shared" si="32"/>
        <v>175920.18173442013</v>
      </c>
      <c r="O75" s="27">
        <f t="shared" si="32"/>
        <v>95841.837343921288</v>
      </c>
      <c r="P75" s="36">
        <f t="shared" si="32"/>
        <v>147211.69190391994</v>
      </c>
      <c r="Q75" s="26">
        <f t="shared" si="32"/>
        <v>10706.161317372245</v>
      </c>
      <c r="R75" s="27">
        <f t="shared" si="32"/>
        <v>5205.4140709765397</v>
      </c>
      <c r="S75" s="36">
        <f t="shared" si="32"/>
        <v>9112.174970571461</v>
      </c>
    </row>
    <row r="76" spans="2:19" x14ac:dyDescent="0.25">
      <c r="C76" t="s">
        <v>8</v>
      </c>
      <c r="D76">
        <v>61391.614324960785</v>
      </c>
      <c r="E76">
        <v>109997.91263361766</v>
      </c>
      <c r="F76">
        <v>1540.8832499266227</v>
      </c>
      <c r="I76" s="70"/>
      <c r="J76" s="34" t="s">
        <v>19</v>
      </c>
      <c r="K76" s="26">
        <f>K32</f>
        <v>72304.684120867751</v>
      </c>
      <c r="L76" s="27">
        <f t="shared" ref="L76:S76" si="33">L32</f>
        <v>32610.691737545578</v>
      </c>
      <c r="M76" s="36">
        <f t="shared" si="33"/>
        <v>34823.12382892063</v>
      </c>
      <c r="N76" s="26">
        <f t="shared" si="33"/>
        <v>104943.87102420143</v>
      </c>
      <c r="O76" s="27">
        <f t="shared" si="33"/>
        <v>62336.639203382634</v>
      </c>
      <c r="P76" s="36">
        <f t="shared" si="33"/>
        <v>117131.66931360327</v>
      </c>
      <c r="Q76" s="26">
        <f t="shared" si="33"/>
        <v>1494.4781800113917</v>
      </c>
      <c r="R76" s="27">
        <f t="shared" si="33"/>
        <v>1536.4855092164123</v>
      </c>
      <c r="S76" s="36">
        <f t="shared" si="33"/>
        <v>3051.9186931447571</v>
      </c>
    </row>
    <row r="77" spans="2:19" x14ac:dyDescent="0.25">
      <c r="B77" t="s">
        <v>58</v>
      </c>
      <c r="C77" t="s">
        <v>6</v>
      </c>
      <c r="D77">
        <v>46144.362709620429</v>
      </c>
      <c r="E77">
        <v>105748.0827850222</v>
      </c>
      <c r="F77">
        <v>2221.4807260869839</v>
      </c>
      <c r="I77" s="71"/>
      <c r="J77" s="35" t="s">
        <v>28</v>
      </c>
      <c r="K77" s="26">
        <f>K39</f>
        <v>137058.63452542596</v>
      </c>
      <c r="L77" s="27">
        <f t="shared" ref="L77:S77" si="34">L39</f>
        <v>38580.131186032522</v>
      </c>
      <c r="M77" s="36">
        <f t="shared" si="34"/>
        <v>31669.7431061807</v>
      </c>
      <c r="N77" s="26">
        <f t="shared" si="34"/>
        <v>156531.52956478231</v>
      </c>
      <c r="O77" s="27">
        <f t="shared" si="34"/>
        <v>82826.750193250453</v>
      </c>
      <c r="P77" s="36">
        <f t="shared" si="34"/>
        <v>59081.455220219796</v>
      </c>
      <c r="Q77" s="26">
        <f t="shared" si="34"/>
        <v>1922.8408666147006</v>
      </c>
      <c r="R77" s="27">
        <f t="shared" si="34"/>
        <v>1437.0464546479036</v>
      </c>
      <c r="S77" s="36">
        <f t="shared" si="34"/>
        <v>1051.8444069343134</v>
      </c>
    </row>
    <row r="78" spans="2:19" x14ac:dyDescent="0.25">
      <c r="C78" t="s">
        <v>7</v>
      </c>
      <c r="D78">
        <v>70694.858169934596</v>
      </c>
      <c r="E78">
        <v>174797.19295144451</v>
      </c>
      <c r="F78">
        <v>9992.4904260182848</v>
      </c>
    </row>
    <row r="79" spans="2:19" x14ac:dyDescent="0.25">
      <c r="C79" t="s">
        <v>8</v>
      </c>
      <c r="D79">
        <v>51868.755731225319</v>
      </c>
      <c r="E79">
        <v>88952.494187978737</v>
      </c>
      <c r="F79">
        <v>5592.3953949985998</v>
      </c>
    </row>
    <row r="80" spans="2:19" x14ac:dyDescent="0.25">
      <c r="B80" t="s">
        <v>59</v>
      </c>
      <c r="C80" t="s">
        <v>6</v>
      </c>
      <c r="D80">
        <v>43837.329121506082</v>
      </c>
      <c r="E80">
        <v>93970.405378215932</v>
      </c>
      <c r="F80">
        <v>1587.0300295168333</v>
      </c>
    </row>
    <row r="81" spans="2:6" x14ac:dyDescent="0.25">
      <c r="C81" t="s">
        <v>7</v>
      </c>
      <c r="D81">
        <v>37059.113526011497</v>
      </c>
      <c r="E81">
        <v>82671.771089588598</v>
      </c>
      <c r="F81">
        <v>2810.924546047348</v>
      </c>
    </row>
    <row r="82" spans="2:6" x14ac:dyDescent="0.25">
      <c r="C82" t="s">
        <v>8</v>
      </c>
      <c r="D82">
        <v>42384.839999999982</v>
      </c>
      <c r="E82">
        <v>102890.30653854884</v>
      </c>
      <c r="F82">
        <v>3732.2236880128016</v>
      </c>
    </row>
    <row r="83" spans="2:6" x14ac:dyDescent="0.25">
      <c r="B83" t="s">
        <v>60</v>
      </c>
      <c r="C83" t="s">
        <v>6</v>
      </c>
      <c r="D83">
        <v>37850.417456896532</v>
      </c>
      <c r="E83">
        <v>70154.020166041082</v>
      </c>
      <c r="F83">
        <v>3256.8186248031789</v>
      </c>
    </row>
    <row r="84" spans="2:6" x14ac:dyDescent="0.25">
      <c r="C84" t="s">
        <v>7</v>
      </c>
      <c r="D84">
        <v>73474.578326996125</v>
      </c>
      <c r="E84">
        <v>129266.70971114394</v>
      </c>
      <c r="F84">
        <v>7970.9267914478023</v>
      </c>
    </row>
    <row r="85" spans="2:6" x14ac:dyDescent="0.25">
      <c r="C85" t="s">
        <v>8</v>
      </c>
      <c r="D85">
        <v>71442.791082802549</v>
      </c>
      <c r="E85">
        <v>132854.9945191349</v>
      </c>
      <c r="F85">
        <v>7497.4410854763682</v>
      </c>
    </row>
    <row r="86" spans="2:6" x14ac:dyDescent="0.25">
      <c r="B86" t="s">
        <v>61</v>
      </c>
      <c r="C86" t="s">
        <v>6</v>
      </c>
      <c r="D86">
        <v>72304.684120867751</v>
      </c>
      <c r="E86">
        <v>104943.87102420143</v>
      </c>
      <c r="F86">
        <v>1494.4781800113917</v>
      </c>
    </row>
    <row r="87" spans="2:6" x14ac:dyDescent="0.25">
      <c r="C87" t="s">
        <v>7</v>
      </c>
      <c r="D87">
        <v>32610.691737545578</v>
      </c>
      <c r="E87">
        <v>62336.639203382634</v>
      </c>
      <c r="F87">
        <v>1536.4855092164123</v>
      </c>
    </row>
    <row r="88" spans="2:6" x14ac:dyDescent="0.25">
      <c r="C88" t="s">
        <v>8</v>
      </c>
      <c r="D88">
        <v>34823.12382892063</v>
      </c>
      <c r="E88">
        <v>117131.66931360327</v>
      </c>
      <c r="F88">
        <v>3051.9186931447571</v>
      </c>
    </row>
    <row r="89" spans="2:6" x14ac:dyDescent="0.25">
      <c r="B89" t="s">
        <v>62</v>
      </c>
      <c r="C89" t="s">
        <v>6</v>
      </c>
      <c r="D89">
        <v>43086.156197352582</v>
      </c>
      <c r="E89">
        <v>90553.578371420648</v>
      </c>
      <c r="F89">
        <v>3141.2688300523196</v>
      </c>
    </row>
    <row r="90" spans="2:6" x14ac:dyDescent="0.25">
      <c r="C90" t="s">
        <v>7</v>
      </c>
      <c r="D90">
        <v>31829.813610315196</v>
      </c>
      <c r="E90">
        <v>41730.387916644846</v>
      </c>
      <c r="F90">
        <v>1579.5184767655098</v>
      </c>
    </row>
    <row r="91" spans="2:6" x14ac:dyDescent="0.25">
      <c r="C91" t="s">
        <v>8</v>
      </c>
      <c r="D91">
        <v>36232.879181494645</v>
      </c>
      <c r="E91">
        <v>44796.935409182719</v>
      </c>
      <c r="F91">
        <v>1889.6446699696326</v>
      </c>
    </row>
    <row r="92" spans="2:6" x14ac:dyDescent="0.25">
      <c r="B92" t="s">
        <v>63</v>
      </c>
      <c r="C92" t="s">
        <v>6</v>
      </c>
      <c r="D92">
        <v>35038.155284831802</v>
      </c>
      <c r="E92">
        <v>46417.220201425902</v>
      </c>
      <c r="F92">
        <v>859.87308348819818</v>
      </c>
    </row>
    <row r="93" spans="2:6" x14ac:dyDescent="0.25">
      <c r="C93" t="s">
        <v>7</v>
      </c>
      <c r="D93">
        <v>38683.07046979868</v>
      </c>
      <c r="E93">
        <v>56416.280753347382</v>
      </c>
      <c r="F93">
        <v>2668.3985151092766</v>
      </c>
    </row>
    <row r="94" spans="2:6" x14ac:dyDescent="0.25">
      <c r="C94" t="s">
        <v>8</v>
      </c>
      <c r="D94">
        <v>53505.30000000001</v>
      </c>
      <c r="E94">
        <v>88853.705402176682</v>
      </c>
      <c r="F94">
        <v>3741.4159349160814</v>
      </c>
    </row>
    <row r="95" spans="2:6" x14ac:dyDescent="0.25">
      <c r="B95" t="s">
        <v>64</v>
      </c>
      <c r="C95" t="s">
        <v>6</v>
      </c>
      <c r="D95">
        <v>355732.11509548314</v>
      </c>
      <c r="E95">
        <v>365368.1120353124</v>
      </c>
      <c r="F95">
        <v>4498.0521413631295</v>
      </c>
    </row>
    <row r="96" spans="2:6" x14ac:dyDescent="0.25">
      <c r="C96" t="s">
        <v>7</v>
      </c>
      <c r="D96">
        <v>132328.01618236466</v>
      </c>
      <c r="E96">
        <v>250095.78795589661</v>
      </c>
      <c r="F96">
        <v>2798.9562709290844</v>
      </c>
    </row>
    <row r="97" spans="2:6" x14ac:dyDescent="0.25">
      <c r="C97" t="s">
        <v>8</v>
      </c>
      <c r="D97">
        <v>88450.231444759003</v>
      </c>
      <c r="E97">
        <v>144611.56094930926</v>
      </c>
      <c r="F97">
        <v>1765.7892184705297</v>
      </c>
    </row>
    <row r="98" spans="2:6" x14ac:dyDescent="0.25">
      <c r="B98" t="s">
        <v>65</v>
      </c>
      <c r="C98" t="s">
        <v>6</v>
      </c>
      <c r="D98">
        <v>47139.713066037795</v>
      </c>
      <c r="E98">
        <v>73465.557192874316</v>
      </c>
      <c r="F98">
        <v>1128.2383259767014</v>
      </c>
    </row>
    <row r="99" spans="2:6" x14ac:dyDescent="0.25">
      <c r="C99" t="s">
        <v>7</v>
      </c>
      <c r="D99">
        <v>41748.743360000029</v>
      </c>
      <c r="E99">
        <v>71337.788768928149</v>
      </c>
      <c r="F99">
        <v>2853.5115507571259</v>
      </c>
    </row>
    <row r="100" spans="2:6" x14ac:dyDescent="0.25">
      <c r="C100" t="s">
        <v>8</v>
      </c>
      <c r="D100">
        <v>39431.686303387374</v>
      </c>
      <c r="E100">
        <v>60159.688323158349</v>
      </c>
      <c r="F100">
        <v>2308.7169447522342</v>
      </c>
    </row>
    <row r="101" spans="2:6" x14ac:dyDescent="0.25">
      <c r="B101" t="s">
        <v>66</v>
      </c>
      <c r="C101" t="s">
        <v>6</v>
      </c>
      <c r="D101">
        <v>64874.265293626573</v>
      </c>
      <c r="E101">
        <v>77549.165360486688</v>
      </c>
      <c r="F101">
        <v>914.81551510564145</v>
      </c>
    </row>
    <row r="102" spans="2:6" x14ac:dyDescent="0.25">
      <c r="C102" t="s">
        <v>7</v>
      </c>
      <c r="D102">
        <v>28759.49219283276</v>
      </c>
      <c r="E102">
        <v>44609.482310208849</v>
      </c>
      <c r="F102">
        <v>921.40036433292562</v>
      </c>
    </row>
    <row r="103" spans="2:6" x14ac:dyDescent="0.25">
      <c r="C103" t="s">
        <v>8</v>
      </c>
      <c r="D103">
        <v>28870.690991810745</v>
      </c>
      <c r="E103">
        <v>44944.645235371798</v>
      </c>
      <c r="F103">
        <v>958.65890918268542</v>
      </c>
    </row>
    <row r="104" spans="2:6" x14ac:dyDescent="0.25">
      <c r="B104" t="s">
        <v>67</v>
      </c>
      <c r="C104" t="s">
        <v>6</v>
      </c>
      <c r="D104">
        <v>39172.708576158904</v>
      </c>
      <c r="E104">
        <v>67589.419518012612</v>
      </c>
      <c r="F104">
        <v>1229.9154160845715</v>
      </c>
    </row>
    <row r="105" spans="2:6" x14ac:dyDescent="0.25">
      <c r="C105" t="s">
        <v>7</v>
      </c>
      <c r="D105">
        <v>48451.48551401867</v>
      </c>
      <c r="E105">
        <v>89249.914643583877</v>
      </c>
      <c r="F105">
        <v>4314.0574565081715</v>
      </c>
    </row>
    <row r="106" spans="2:6" x14ac:dyDescent="0.25">
      <c r="C106" t="s">
        <v>8</v>
      </c>
      <c r="D106">
        <v>53602.876903553326</v>
      </c>
      <c r="E106">
        <v>77953.399811689509</v>
      </c>
      <c r="F106">
        <v>3927.2355469362387</v>
      </c>
    </row>
    <row r="107" spans="2:6" x14ac:dyDescent="0.25">
      <c r="B107" t="s">
        <v>68</v>
      </c>
      <c r="C107" t="s">
        <v>6</v>
      </c>
      <c r="D107">
        <v>137058.63452542596</v>
      </c>
      <c r="E107">
        <v>156531.52956478231</v>
      </c>
      <c r="F107">
        <v>1922.8408666147006</v>
      </c>
    </row>
    <row r="108" spans="2:6" x14ac:dyDescent="0.25">
      <c r="C108" t="s">
        <v>7</v>
      </c>
      <c r="D108">
        <v>38580.131186032522</v>
      </c>
      <c r="E108">
        <v>82826.750193250453</v>
      </c>
      <c r="F108">
        <v>1437.0464546479036</v>
      </c>
    </row>
    <row r="109" spans="2:6" x14ac:dyDescent="0.25">
      <c r="C109" t="s">
        <v>8</v>
      </c>
      <c r="D109">
        <v>31669.7431061807</v>
      </c>
      <c r="E109">
        <v>59081.455220219796</v>
      </c>
      <c r="F109">
        <v>1051.8444069343134</v>
      </c>
    </row>
  </sheetData>
  <mergeCells count="18">
    <mergeCell ref="Q41:S41"/>
    <mergeCell ref="I43:I47"/>
    <mergeCell ref="K3:M3"/>
    <mergeCell ref="N3:P3"/>
    <mergeCell ref="Q3:S3"/>
    <mergeCell ref="I5:I11"/>
    <mergeCell ref="I12:I18"/>
    <mergeCell ref="I19:I25"/>
    <mergeCell ref="I73:I77"/>
    <mergeCell ref="I26:I32"/>
    <mergeCell ref="I33:I39"/>
    <mergeCell ref="K41:M41"/>
    <mergeCell ref="N41:P41"/>
    <mergeCell ref="I48:I52"/>
    <mergeCell ref="I53:I57"/>
    <mergeCell ref="I58:I62"/>
    <mergeCell ref="I63:I67"/>
    <mergeCell ref="I68:I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dot plot data</vt:lpstr>
      <vt:lpstr>fluorescence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Parke, Brenna K</dc:creator>
  <cp:lastModifiedBy>Parke, Brenna K</cp:lastModifiedBy>
  <dcterms:created xsi:type="dcterms:W3CDTF">2025-06-16T10:40:36Z</dcterms:created>
  <dcterms:modified xsi:type="dcterms:W3CDTF">2025-09-02T10:02:17Z</dcterms:modified>
</cp:coreProperties>
</file>