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jpeg" Extension="jpeg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tabRatio="241" windowHeight="5895" windowWidth="11400" xWindow="0" yWindow="0"/>
  </bookViews>
  <sheets>
    <sheet name="Bel Viso" r:id="rId1" sheetId="7"/>
    <sheet name="Лист1" r:id="rId2" sheetId="8" state="hidden"/>
    <sheet name="КУРС!!!" r:id="rId3" sheetId="9" state="hidden"/>
  </sheets>
  <definedNames>
    <definedName name="заготовки">#REF!</definedName>
    <definedName localSheetId="0" name="_xlnm.Print_Area">'Bel Viso'!$A$1:$M$233</definedName>
    <definedName name="фасады">#REF!</definedName>
    <definedName name="цены">#REF!</definedName>
  </definedNames>
  <calcPr calcId="0" calcMode="manual"/>
</workbook>
</file>

<file path=xl/calcChain.xml><?xml version="1.0" encoding="utf-8"?>
<calcChain xmlns="http://schemas.openxmlformats.org/spreadsheetml/2006/main">
  <c i="7" l="1" r="G19"/>
  <c i="7" r="E19"/>
  <c i="7" r="E18"/>
  <c i="7" r="G18"/>
  <c i="7" r="G17"/>
  <c i="7" r="E17"/>
  <c i="7" r="G16"/>
  <c i="7" r="E16"/>
  <c i="7" r="G15"/>
  <c i="7" r="E15"/>
  <c i="7" r="G14"/>
  <c i="7" r="E14"/>
  <c i="7" r="G13"/>
  <c i="7" r="E13"/>
  <c i="7" r="D13"/>
  <c i="7" r="F13"/>
  <c i="7" r="F19"/>
  <c i="7" r="F18"/>
  <c i="7" r="F17"/>
  <c i="7" r="F16"/>
  <c i="7" r="F15"/>
  <c i="7" r="F14"/>
  <c i="7" r="D19"/>
  <c i="7" r="D18"/>
  <c i="7" r="D17"/>
  <c i="7" r="D16"/>
  <c i="7" r="D15"/>
  <c i="7" r="D14"/>
  <c i="7" r="B9"/>
</calcChain>
</file>

<file path=xl/sharedStrings.xml><?xml version="1.0" encoding="utf-8"?>
<sst xmlns="http://schemas.openxmlformats.org/spreadsheetml/2006/main" count="410" uniqueCount="328">
  <si>
    <t>м.кв</t>
  </si>
  <si>
    <t>Карнизы</t>
  </si>
  <si>
    <t>Карниз  простой</t>
  </si>
  <si>
    <t>Карниз  сложный прямой (стыкуется с радиусным)</t>
  </si>
  <si>
    <t>Карниз радиусный (стыкуется с прямым сложным)</t>
  </si>
  <si>
    <t>Индивидуальная фрезеровка</t>
  </si>
  <si>
    <t>19 мм</t>
  </si>
  <si>
    <t>1 категория</t>
  </si>
  <si>
    <t>2 категория</t>
  </si>
  <si>
    <t>3 категория</t>
  </si>
  <si>
    <t>4 категория</t>
  </si>
  <si>
    <t>5 категория</t>
  </si>
  <si>
    <t>6 категория</t>
  </si>
  <si>
    <t>7 категория</t>
  </si>
  <si>
    <t>2500х1190</t>
  </si>
  <si>
    <t>Прайс лист на пленочные фасады Bel Viso</t>
  </si>
  <si>
    <t>Пленка</t>
  </si>
  <si>
    <t>Макс. размер фасадов:</t>
  </si>
  <si>
    <t>Мин. размер фасадов:</t>
  </si>
  <si>
    <t>Баклажан глянец DARK VIOLET -KE</t>
  </si>
  <si>
    <t>Бежевый глянец BEIGE</t>
  </si>
  <si>
    <t>Белая структура WAR51-B9</t>
  </si>
  <si>
    <t>Белый глянец WHITE</t>
  </si>
  <si>
    <t>Белый перламутр WHP 1-21C</t>
  </si>
  <si>
    <t>Белый супермат WHITE 02</t>
  </si>
  <si>
    <t>Береза МВР 9080-1</t>
  </si>
  <si>
    <t>Винный бордовый HRB1418UD-B10-0,35</t>
  </si>
  <si>
    <t>Дуб шимо светлый CB91VP-2-49</t>
  </si>
  <si>
    <t>Жемчужное дерево 710-1-0,5</t>
  </si>
  <si>
    <t>Зеленый лед HRB3211UD-B10-0,35</t>
  </si>
  <si>
    <t>Капучино глянец CAPPUCCINO-KE</t>
  </si>
  <si>
    <t>Каталонский желтый HRB6302UD-B10-0,35</t>
  </si>
  <si>
    <t>Коимбра UQ601 R5</t>
  </si>
  <si>
    <t>Красный глянец RED -KE</t>
  </si>
  <si>
    <t>Лилия белая 702-1-0,5</t>
  </si>
  <si>
    <t>Оливка глянец ОLIVA -KE</t>
  </si>
  <si>
    <t>Сахара глянец SAHARA-KE</t>
  </si>
  <si>
    <t>Светло-серая структура KADR4-B9</t>
  </si>
  <si>
    <t>Светлый серый HRB9446UD-B10-0,35</t>
  </si>
  <si>
    <t>Серый гранит глянец GREY-KE</t>
  </si>
  <si>
    <t>Серый камень структура NCAB5-B9</t>
  </si>
  <si>
    <t>Темный хаки HRB6303UD-B10-0,35</t>
  </si>
  <si>
    <t>Черный глянец BLACK</t>
  </si>
  <si>
    <t>Шоколад глянец CHOCOLATE -KE</t>
  </si>
  <si>
    <t>Элегантный серый супермат HRB9377UD-B10-0,35</t>
  </si>
  <si>
    <t xml:space="preserve">Техническая информация </t>
  </si>
  <si>
    <t>Складская программа пленок для  фасадов Bel Viso</t>
  </si>
  <si>
    <t>Внимание! Фрезеровки Дамаск, Сигма, Линеа, Лофт, Урбан доступны к заказу только в толщине 19мм.</t>
  </si>
  <si>
    <t>Коллекция Стандарт</t>
  </si>
  <si>
    <t>16 мм</t>
  </si>
  <si>
    <t>Категория</t>
  </si>
  <si>
    <t>1</t>
  </si>
  <si>
    <t>4</t>
  </si>
  <si>
    <t>5</t>
  </si>
  <si>
    <t>2</t>
  </si>
  <si>
    <t>6</t>
  </si>
  <si>
    <t>3</t>
  </si>
  <si>
    <t>Ваниль супермат  BG 01-02</t>
  </si>
  <si>
    <t>Венге T 1663</t>
  </si>
  <si>
    <t>Венге южное МВР 1998-10</t>
  </si>
  <si>
    <t>Галактика белая  WHITE SPARKLE</t>
  </si>
  <si>
    <t>Графит структура KAEB9-B9</t>
  </si>
  <si>
    <t>Дуб светлый МВР 1421-28</t>
  </si>
  <si>
    <t>Дуб ценамон ОАК 1101-07</t>
  </si>
  <si>
    <t>Кашемир структура NCAB4-B95</t>
  </si>
  <si>
    <t>Кедр матовый NRX 071</t>
  </si>
  <si>
    <t>Лотос белый ТР 8500</t>
  </si>
  <si>
    <t>Ольха радеховская  ALD 206-02</t>
  </si>
  <si>
    <t>Орех БМК NRX 048</t>
  </si>
  <si>
    <t>Орех итальянский матовый WLT 5-23</t>
  </si>
  <si>
    <t>Орех лесной MBP 41-04-1</t>
  </si>
  <si>
    <t>Орех Мореный DARK WALNUT</t>
  </si>
  <si>
    <t>Фисташка глянец 0019 G</t>
  </si>
  <si>
    <t>Яблоня светлая APPLE  WHITE</t>
  </si>
  <si>
    <t>Ясень Месина CB91V-1-15</t>
  </si>
  <si>
    <t xml:space="preserve">Акация МВР 9097-2 </t>
  </si>
  <si>
    <t>Бордо глянец  BORDO</t>
  </si>
  <si>
    <t xml:space="preserve">Дуб мара грей WХ803/03 </t>
  </si>
  <si>
    <t xml:space="preserve">Белое вино W801/01 </t>
  </si>
  <si>
    <t xml:space="preserve">Сафрон супермат GL 3890 </t>
  </si>
  <si>
    <t xml:space="preserve">Белый лотос WL-1255 </t>
  </si>
  <si>
    <t>Венге Альфа A76 W689/13 4</t>
  </si>
  <si>
    <t xml:space="preserve">Лайм супермат VL 4240 </t>
  </si>
  <si>
    <t xml:space="preserve">Топаз супермат ВL6214 </t>
  </si>
  <si>
    <t xml:space="preserve">Виноградная лоза W801/03 </t>
  </si>
  <si>
    <t xml:space="preserve">Белая позолота горизонт  952/15-8704 </t>
  </si>
  <si>
    <t xml:space="preserve">Сахара 2  207/91-1706 </t>
  </si>
  <si>
    <t xml:space="preserve">Кантри  087/01-1018 </t>
  </si>
  <si>
    <t xml:space="preserve">Керамик1 2192/002-152 </t>
  </si>
  <si>
    <t xml:space="preserve">Венге мали  420/01-1723 </t>
  </si>
  <si>
    <t xml:space="preserve">Мессина РА  45949 </t>
  </si>
  <si>
    <t xml:space="preserve">Дуб беленый 1  082/01-1019 </t>
  </si>
  <si>
    <t xml:space="preserve">Орех U8703-R8 </t>
  </si>
  <si>
    <t xml:space="preserve">Магнолия  907/15-8744 </t>
  </si>
  <si>
    <t xml:space="preserve">Ланцелот А  45181 </t>
  </si>
  <si>
    <t xml:space="preserve">Дуб мерсей PZB02-R9 </t>
  </si>
  <si>
    <t>Светлый какао HRB9437UD-B10-0,35</t>
  </si>
  <si>
    <t>Алебастр структура AL-2447</t>
  </si>
  <si>
    <t>Белый глянец W-1027</t>
  </si>
  <si>
    <t>Белый матовый WL-1298</t>
  </si>
  <si>
    <t>Графит матовый NL7394</t>
  </si>
  <si>
    <t>Оpaco mussel супермат AL-2377</t>
  </si>
  <si>
    <t>Магнолия глянец A-2327</t>
  </si>
  <si>
    <t>Лава матовая NL 7327 Velutto L</t>
  </si>
  <si>
    <t>Крем матовый AL-2272</t>
  </si>
  <si>
    <t xml:space="preserve">Капучино  матовый NL 7384     </t>
  </si>
  <si>
    <t xml:space="preserve">Изумруд супермат VL4241   </t>
  </si>
  <si>
    <t xml:space="preserve">Жасмин перламутровый  952/38-8577  </t>
  </si>
  <si>
    <t>Жасмин глянец HG YEM 04PG</t>
  </si>
  <si>
    <t>Серый жемчуг глянец NL-7267</t>
  </si>
  <si>
    <t>Серый камень матовый  NL 7361</t>
  </si>
  <si>
    <t>Фарфор структура WL-1551 A98</t>
  </si>
  <si>
    <t>Mussel структура YEM16-B9</t>
  </si>
  <si>
    <t>Casual Olive V-4250 W827/02 NEW 2018</t>
  </si>
  <si>
    <t>Джинс -софт мат  S40.40.03.0963 NEW 2018</t>
  </si>
  <si>
    <t>Casual Porcelain N-7526 W827/01 NEW 2018</t>
  </si>
  <si>
    <t>Дуб Gessato  светло-серый NEW 2018</t>
  </si>
  <si>
    <t xml:space="preserve">Оранж глянец АRТ 1495G </t>
  </si>
  <si>
    <t>Дуб Gessato светло-коричневый G-3908 W4826/04 NEW 2018</t>
  </si>
  <si>
    <t>Viva After Hours N-7491 W6822/10 NEW 2018</t>
  </si>
  <si>
    <t>Дуб Gessato темно-коричневый G-3506W4826/05 NEW 2018</t>
  </si>
  <si>
    <t>Viva Stargazer N-7493 W6822/09 NEW 2018</t>
  </si>
  <si>
    <t>Viva Sunday Brunch G-3810 W6822/07 NEW 2018</t>
  </si>
  <si>
    <t>Viva Weekend W-1633 W6822/02 NEW 2018</t>
  </si>
  <si>
    <t>Viva Winter W-1602 W6822/01 NEW 2018</t>
  </si>
  <si>
    <t>Дуб кантри NEW 2018</t>
  </si>
  <si>
    <t xml:space="preserve">Охра желтая DHR B2526UDB10-0,35 </t>
  </si>
  <si>
    <t>Пепел Mherge  A-2344 W816/02 NEW 2018</t>
  </si>
  <si>
    <t xml:space="preserve">Пепельный 9500UDB10-0,35 </t>
  </si>
  <si>
    <t>Антрацит металлик S40.36.06.0001 NEW 2018</t>
  </si>
  <si>
    <t>Пыль матовая софт S40.40.03.0965 NEW 2018</t>
  </si>
  <si>
    <t>Арктика голубая металлик S40.36.06.0010 NEW 2018</t>
  </si>
  <si>
    <t>Дуб Табак NEW 2018</t>
  </si>
  <si>
    <t xml:space="preserve">Рубин горный DHRB 1397 UDB10-0,35 </t>
  </si>
  <si>
    <t xml:space="preserve">Дуб тоскана OAK1123-J3 </t>
  </si>
  <si>
    <t xml:space="preserve">Сапфир восточный DHRB 3248UDB10-0,35 </t>
  </si>
  <si>
    <t xml:space="preserve">Бали зеленый DHRB 7218UDB10-0,35 </t>
  </si>
  <si>
    <t>Светло-серый  софт S40.40.03.09.85 NEW 2018</t>
  </si>
  <si>
    <t>Жемчужно-серый софт мат S40.40.03.0986 NEW 2018</t>
  </si>
  <si>
    <t>Синий глянец  NEW 2018</t>
  </si>
  <si>
    <t xml:space="preserve">Бетон светло-серый W821/01 UVR0 </t>
  </si>
  <si>
    <t xml:space="preserve">Бетон серый W821/02 UVR0 </t>
  </si>
  <si>
    <t xml:space="preserve">Спил дерева коньячный MBP9187-2 </t>
  </si>
  <si>
    <t xml:space="preserve">Бетон темно-серый W821/03 UVR0 </t>
  </si>
  <si>
    <t xml:space="preserve">Средневековая медь W820/03 UVR1 </t>
  </si>
  <si>
    <t xml:space="preserve">Средневековое серебро W820/01 UVR1 </t>
  </si>
  <si>
    <t>Кора Mherge  AL-2410 W816/04 NEW 2018</t>
  </si>
  <si>
    <t xml:space="preserve">Средневековый антрацит W820/02 UVR1 </t>
  </si>
  <si>
    <t xml:space="preserve">Корица DHRB 6383UDB10-0,35 </t>
  </si>
  <si>
    <t>Фиорд  софт мат S40.40.03.0966 NEW 2018</t>
  </si>
  <si>
    <t>Винтаж Серый 3.0074.004-1200.00 NEW 2018</t>
  </si>
  <si>
    <t>Винтаж Темный 3.0074.006-1200.00 NEW 2018</t>
  </si>
  <si>
    <t xml:space="preserve">Лосось королевский DHRB 24714UDB10-0,35 </t>
  </si>
  <si>
    <t>Шифер Mherge N-7343 W816/03 NEW 2018</t>
  </si>
  <si>
    <t xml:space="preserve">Голубая лагуна GHRB 3232UDB10-0,35 </t>
  </si>
  <si>
    <t>Пленки которые выводим- действуют до окончании на складе(УТОЧНЯЙТЕ У МЕНЕДЖЕРА)</t>
  </si>
  <si>
    <t>№</t>
  </si>
  <si>
    <t>Код</t>
  </si>
  <si>
    <t>Наименование</t>
  </si>
  <si>
    <t>Цена за ед.</t>
  </si>
  <si>
    <t>Заготовки для радиусных фасадов</t>
  </si>
  <si>
    <t>Заготовки 16мм</t>
  </si>
  <si>
    <t>Заготовка для радиусного фасада без внт.фрезировки Н=до 713 R-300 хорда-410 16мм</t>
  </si>
  <si>
    <t>Заготовка для радиусного фасада без внт.фрезировки Н=до 900 R-300 хорда-410 16мм</t>
  </si>
  <si>
    <t>Заготовка для радиусного фасадас без внт.фрезировки Н=свыше 900 R-300 хорда-410 16мм</t>
  </si>
  <si>
    <t>Заготовка для радиусного фасада с внт.фрезировкой  Н=до 713 R-300 хорда-410 16мм</t>
  </si>
  <si>
    <t>Заготовка для радиусного фасада с внт.фрезировкой  Н=до 900 R-300 хорда-410 16мм</t>
  </si>
  <si>
    <t>Заготовка для радиусного фасадас внт.фрезировкой Н=свыше 900 R-300 хорда-410 16мм</t>
  </si>
  <si>
    <t>Заготовки 19мм</t>
  </si>
  <si>
    <t>Заготовка для радиусного фасада без внт.фрезировки Н=до 713 R-300 хорда-410 19мм</t>
  </si>
  <si>
    <t>Заготовка для радиусного фасада без внт.фрезировки Н=до 900 R-300 хорда-410 19мм</t>
  </si>
  <si>
    <t>Заготовка для радиусного фасада без внт.фрезировки Н=свыше 900 R-300 хорда-410 19мм</t>
  </si>
  <si>
    <t>Заготовка для радиусного фасада с внут.фрезировкой Н=до 713 R-300 хорда-410 19мм</t>
  </si>
  <si>
    <t>Заготовка для радиусного фасада с внут.фрезировкой Н=до 900 R-300 хорда-410 19мм</t>
  </si>
  <si>
    <t>Заготовка для радиусного фасада с внут.фрезировкой  Н=свыше 900 R-300 хорда-410 19мм</t>
  </si>
  <si>
    <t>Карнизы (без пленки)</t>
  </si>
  <si>
    <t>Фасады МДФ ВиЯр</t>
  </si>
  <si>
    <t>Категория 01.</t>
  </si>
  <si>
    <t>Вторая сторона запрессовки 1 категория</t>
  </si>
  <si>
    <t>Фасад МДФ 1 категория 10 мм</t>
  </si>
  <si>
    <t>Фасад МДФ 1 категория 16 мм</t>
  </si>
  <si>
    <t>Фасад МДФ 1 категория 16 мм (Italian Design)</t>
  </si>
  <si>
    <t>Фасад МДФ 1 категория 19 мм</t>
  </si>
  <si>
    <t>Фасад МДФ 1 категория 19 мм (Italian Design)</t>
  </si>
  <si>
    <t>Фасад МДФ 1 категория 22 мм</t>
  </si>
  <si>
    <t>Фасад МДФ 1 категория 25 мм</t>
  </si>
  <si>
    <t>Фасад МДФ 1 категория 38 мм</t>
  </si>
  <si>
    <t>Категория 02.</t>
  </si>
  <si>
    <t>Вторая сторона запрессовки 2 категория</t>
  </si>
  <si>
    <t>Фасад МДФ 2 категория 10 мм</t>
  </si>
  <si>
    <t>Фасад МДФ 2 категория 16 мм</t>
  </si>
  <si>
    <t>Фасад МДФ 2 категория 16 мм (Italian Design)</t>
  </si>
  <si>
    <t>Фасад МДФ 2 категория 19 мм</t>
  </si>
  <si>
    <t>Фасад МДФ 2 категория 19 мм (Italian Design)</t>
  </si>
  <si>
    <t>Фасад МДФ 2 категория 22 мм</t>
  </si>
  <si>
    <t>Фасад МДФ 2 категория 25 мм</t>
  </si>
  <si>
    <t>Фасад МДФ 2 категория 38 мм</t>
  </si>
  <si>
    <t>Категория 03.</t>
  </si>
  <si>
    <t>Вторая сторона запрессовки 3 категория</t>
  </si>
  <si>
    <t>Фасад МДФ 3 категория 10 мм</t>
  </si>
  <si>
    <t>Фасад МДФ 3 категория 16 мм</t>
  </si>
  <si>
    <t>Фасад МДФ 3 категория 16 мм (Italian Design)</t>
  </si>
  <si>
    <t>Фасад МДФ 3 категория 19 мм</t>
  </si>
  <si>
    <t>Фасад МДФ 3 категория 19 мм (Italian Design)</t>
  </si>
  <si>
    <t>Фасад МДФ 3 категория 22 мм</t>
  </si>
  <si>
    <t>Фасад МДФ 3 категория 25 мм</t>
  </si>
  <si>
    <t>Фасад МДФ 3 категория 38 мм</t>
  </si>
  <si>
    <t>Категория 04.</t>
  </si>
  <si>
    <t>Вторая сторона запрессовки 4 категория</t>
  </si>
  <si>
    <t>Фасад МДФ 4 категория 10 мм</t>
  </si>
  <si>
    <t>Фасад МДФ 4 категория 16 мм</t>
  </si>
  <si>
    <t>Фасад МДФ 4 категория 16 мм (Italian Design)</t>
  </si>
  <si>
    <t>Фасад МДФ 4 категория 19 мм</t>
  </si>
  <si>
    <t>Фасад МДФ 4 категория 19 мм (Italian Design)</t>
  </si>
  <si>
    <t>Фасад МДФ 4 категория 22 мм</t>
  </si>
  <si>
    <t>Фасад МДФ 4 категория 25 мм</t>
  </si>
  <si>
    <t>Фасад МДФ 4 категория 38 мм</t>
  </si>
  <si>
    <t>Категория 05.</t>
  </si>
  <si>
    <t>Вторая сторона запрессовки 5 категория</t>
  </si>
  <si>
    <t>Фасад МДФ 5 категория 10 мм</t>
  </si>
  <si>
    <t>Фасад МДФ 5 категория 16 мм</t>
  </si>
  <si>
    <t>Фасад МДФ 5 категория 16 мм (Italian Design)</t>
  </si>
  <si>
    <t>Фасад МДФ 5 категория 19 мм</t>
  </si>
  <si>
    <t>Фасад МДФ 5 категория 19 мм (Italian Design)</t>
  </si>
  <si>
    <t>Фасад МДФ 5 категория 22 мм</t>
  </si>
  <si>
    <t>Фасад МДФ 5 категория 25 мм</t>
  </si>
  <si>
    <t>Фасад МДФ 5 категория 38 мм</t>
  </si>
  <si>
    <t>Категория 06.</t>
  </si>
  <si>
    <t>Вторая сторона запрессовки 6 категория</t>
  </si>
  <si>
    <t>Фасад МДФ 6 категория 10 мм</t>
  </si>
  <si>
    <t>Фасад МДФ 6 категория 16 мм</t>
  </si>
  <si>
    <t>Фасад МДФ 6 категория 16 мм (Italian Design)</t>
  </si>
  <si>
    <t>Фасад МДФ 6 категория 19 мм</t>
  </si>
  <si>
    <t>Фасад МДФ 6 категория 19 мм (Italian Design)</t>
  </si>
  <si>
    <t>Фасад МДФ 6 категория 22 мм</t>
  </si>
  <si>
    <t>Фасад МДФ 6 категория 25 мм</t>
  </si>
  <si>
    <t>Фасад МДФ 6 категория 38 мм</t>
  </si>
  <si>
    <t>Категория 07.</t>
  </si>
  <si>
    <t>Вторая сторона запрессовки 7 категория</t>
  </si>
  <si>
    <t>Фасад МДФ 7 категория 10 мм</t>
  </si>
  <si>
    <t>Фасад МДФ 7 категория 16 мм</t>
  </si>
  <si>
    <t>Фасад МДФ 7 категория 19 мм</t>
  </si>
  <si>
    <t>Фасад МДФ 7 категория 22 мм</t>
  </si>
  <si>
    <t>Фасад МДФ 7 категория 25 мм</t>
  </si>
  <si>
    <t>Фасад МДФ 7 категория 38 мм</t>
  </si>
  <si>
    <t>Услуги</t>
  </si>
  <si>
    <t>Доплата за патину МДФ фасадов (светлая пленка)</t>
  </si>
  <si>
    <t>Доплата за патину МДФ фасадов (темная пленка)</t>
  </si>
  <si>
    <t>Фасады МДФ без пленки</t>
  </si>
  <si>
    <t>Фасад МДФ без пленки 10 мм</t>
  </si>
  <si>
    <t>Фасад МДФ без пленки 16 мм</t>
  </si>
  <si>
    <t>Фасад МДФ без пленки 19 мм</t>
  </si>
  <si>
    <t>Фасад МДФ без пленки 22 мм</t>
  </si>
  <si>
    <t>Фасад МДФ без пленки 25 мм</t>
  </si>
  <si>
    <t>Карниз  сложный прямой (стыкуется с радиусным) (без пленки)</t>
  </si>
  <si>
    <t>Карниз радиусный (стыкуется с прямым сложным) (без пленки)</t>
  </si>
  <si>
    <t>Радиусный фасад 1 категории 16мм</t>
  </si>
  <si>
    <t>Радиусный фасад 1 категории 19мм</t>
  </si>
  <si>
    <t>Радиусный фасад 2 категории 16мм</t>
  </si>
  <si>
    <t>Радиусный фасад 2 категории 19мм</t>
  </si>
  <si>
    <t>Радиусный фасад 3 категории 16мм</t>
  </si>
  <si>
    <t>Радиусный фасад 3 категории 19мм</t>
  </si>
  <si>
    <t>Радиусный фасад 4 категории 16мм</t>
  </si>
  <si>
    <t>Радиусный фасад 4 категории 19мм</t>
  </si>
  <si>
    <t>Радиусный фасад 5 категории 16мм</t>
  </si>
  <si>
    <t>Радиусный фасад 5 категории 19мм</t>
  </si>
  <si>
    <t>Радиусный фасад 6 категории 16мм</t>
  </si>
  <si>
    <t>Радиусный фасад 6 категории 19мм</t>
  </si>
  <si>
    <t>Радиусный фасад 7 категории 16мм</t>
  </si>
  <si>
    <t>Радиусный фасад 7 категории 19мм</t>
  </si>
  <si>
    <t>ПРАЙС-ЛИСТ по номенклатуре Фасады МДФ ВиЯр / Заготовки для радиусных фасадов / Карнизы (без пленки) на 15.03.18</t>
  </si>
  <si>
    <t>Желтый глянец YELLOW-0,45</t>
  </si>
  <si>
    <t>Янтарный дуб UYF01-R9</t>
  </si>
  <si>
    <t>Галактика оранж ORANGE  SPARKLE</t>
  </si>
  <si>
    <t>Жакарта тик  396/03-1539</t>
  </si>
  <si>
    <t>Тетрис бирюза 703-6-0,45</t>
  </si>
  <si>
    <t>Памплона тик 2  083/02-1019</t>
  </si>
  <si>
    <t>Венге прованс CB521VP-1-43</t>
  </si>
  <si>
    <t>Галактика бордо DARK RED SPARKLE</t>
  </si>
  <si>
    <t>Вяз натуральный CB91VP-1-11</t>
  </si>
  <si>
    <t>Жемчуг PEARL</t>
  </si>
  <si>
    <t>Ясень античный CY IVORYBR19-0,3</t>
  </si>
  <si>
    <t>Липа белая SP301-36</t>
  </si>
  <si>
    <t>Italian design</t>
  </si>
  <si>
    <t>ООО «Комплектующие Для Мебели»</t>
  </si>
  <si>
    <t>РБ, 220024, г.Минск, ул.Стебенева, 16</t>
  </si>
  <si>
    <t>тел:   +375 (17) 365-9999</t>
  </si>
  <si>
    <t xml:space="preserve">          +375 (29) 333-1087</t>
  </si>
  <si>
    <t xml:space="preserve"> +375 (29) 333-1069</t>
  </si>
  <si>
    <t>E-mail: office@viyar.by</t>
  </si>
  <si>
    <t xml:space="preserve">        www.viyar.by</t>
  </si>
  <si>
    <t>Пленки/Толщина</t>
  </si>
  <si>
    <r>
      <rPr>
        <b/>
        <sz val="14"/>
        <rFont val="Arial"/>
        <family val="2"/>
        <charset val="204"/>
      </rPr>
      <t xml:space="preserve">                                     </t>
    </r>
    <r>
      <rPr>
        <b/>
        <u/>
        <sz val="14"/>
        <rFont val="Arial"/>
        <family val="2"/>
        <charset val="204"/>
      </rPr>
      <t xml:space="preserve"> Обработка фасадов по периметру (фрезеровка торцов):</t>
    </r>
  </si>
  <si>
    <t>Цены указаны в рублях за м.кв</t>
  </si>
  <si>
    <t>100х50   (без внутр. фрезы)</t>
  </si>
  <si>
    <t>140х260 (под внутр. фрезу)</t>
  </si>
  <si>
    <t>без патины</t>
  </si>
  <si>
    <t>с патиной</t>
  </si>
  <si>
    <t>курс у.е к бел.руб</t>
  </si>
  <si>
    <t>Внимание!</t>
  </si>
  <si>
    <t>1) Патина наносится на всю поверхность фасада. Цвет патины может отличаться от выставочных образцов.</t>
  </si>
  <si>
    <t>2) В зависимости от партии поставок цвет пленки по тональности может отличаться от образцов.</t>
  </si>
  <si>
    <t>Фрезеровки Сигма, Лофт, Линеа - не делаем в глянцевых пленках.</t>
  </si>
  <si>
    <t>В рамках этой коллекции не наносится патина.</t>
  </si>
  <si>
    <t>При заказе до 1 м.кв цена выставляется  за 1 м.кв.</t>
  </si>
  <si>
    <t>Аврора глянец NEW 2018                                                    #</t>
  </si>
  <si>
    <t>Белый шелк металлик BRUSHED PEARL                                 #</t>
  </si>
  <si>
    <t>Вишня Малага тисненая МВР 9106-2                                   #</t>
  </si>
  <si>
    <r>
      <t xml:space="preserve">Галкактика Черная   </t>
    </r>
    <r>
      <rPr>
        <sz val="10"/>
        <color indexed="8"/>
        <rFont val="Calibri"/>
        <family val="2"/>
        <charset val="204"/>
      </rPr>
      <t xml:space="preserve">NEW 2018  </t>
    </r>
    <r>
      <rPr>
        <b/>
        <sz val="10"/>
        <color indexed="8"/>
        <rFont val="Calibri"/>
        <family val="2"/>
        <charset val="204"/>
      </rPr>
      <t xml:space="preserve">                                          #</t>
    </r>
  </si>
  <si>
    <t>Дуб английский CB88VP-3-06                                                    #</t>
  </si>
  <si>
    <t>Дуб Андорра трюфель N-7343 W807/03</t>
  </si>
  <si>
    <t>Дуб Сантана МВР 9097-9                                                              #</t>
  </si>
  <si>
    <t>Металлик MTL 01-003ВК                                                               #</t>
  </si>
  <si>
    <t>Орех грецкий МВР 9106-1R                                                                  #</t>
  </si>
  <si>
    <t>Орех шоколадный WLT 2603-20                                                          #</t>
  </si>
  <si>
    <t>Секвоя СB88VP-2-05                                                                              #</t>
  </si>
  <si>
    <t>Скол дуба белый CB14VP-00-41                                                          #</t>
  </si>
  <si>
    <t>Сосна прованс CB91VP-1-36                                                                #</t>
  </si>
  <si>
    <t>Тик Светлый Light teak                                                                            #</t>
  </si>
  <si>
    <t>Тик Темный Dark teak NRX -122                                                            #</t>
  </si>
  <si>
    <t>Фисташка матовая  019-101С                                                               #</t>
  </si>
  <si>
    <t>Шторм глянец NEW 2018                                                                      #</t>
  </si>
  <si>
    <t>Штрокс светлый  STRIP WHITE                                                              #</t>
  </si>
  <si>
    <t>Штрокс темный STRIP GREY                                                                  #</t>
  </si>
  <si>
    <r>
      <t xml:space="preserve">                              </t>
    </r>
    <r>
      <rPr>
        <b/>
        <sz val="11"/>
        <rFont val="Arial"/>
        <family val="2"/>
      </rPr>
      <t># - не делаем в итальянской коллекции</t>
    </r>
  </si>
  <si>
    <r>
      <t xml:space="preserve">Обратите внимание, что фрезеровки в виде </t>
    </r>
    <r>
      <rPr>
        <b/>
        <sz val="14"/>
        <rFont val="Arial"/>
        <family val="2"/>
        <charset val="204"/>
      </rPr>
      <t>ящика</t>
    </r>
    <r>
      <rPr>
        <sz val="14"/>
        <rFont val="Arial"/>
        <family val="2"/>
        <charset val="204"/>
      </rPr>
      <t xml:space="preserve"> и </t>
    </r>
    <r>
      <rPr>
        <b/>
        <sz val="14"/>
        <rFont val="Arial"/>
        <family val="2"/>
        <charset val="204"/>
      </rPr>
      <t>карго</t>
    </r>
    <r>
      <rPr>
        <sz val="14"/>
        <rFont val="Arial"/>
        <family val="2"/>
        <charset val="204"/>
      </rPr>
      <t xml:space="preserve"> отличаются от стандартных.</t>
    </r>
  </si>
  <si>
    <r>
      <t xml:space="preserve">Для фрезеровок </t>
    </r>
    <r>
      <rPr>
        <b/>
        <sz val="14"/>
        <rFont val="Arial"/>
        <family val="2"/>
        <charset val="204"/>
      </rPr>
      <t>«Рамка с линиями», «Линия (шаг 70мм)», «Уголки»</t>
    </r>
    <r>
      <rPr>
        <sz val="14"/>
        <rFont val="Arial"/>
        <family val="2"/>
        <charset val="204"/>
      </rPr>
      <t xml:space="preserve"> необходимо предоставлять чертеж для обеспечения перехода рисунка между деталями.</t>
    </r>
  </si>
  <si>
    <r>
      <t xml:space="preserve">По-умолчанию, рисунок </t>
    </r>
    <r>
      <rPr>
        <b/>
        <sz val="14"/>
        <rFont val="Arial"/>
        <family val="2"/>
        <charset val="204"/>
      </rPr>
      <t>«Линия»</t>
    </r>
    <r>
      <rPr>
        <sz val="14"/>
        <rFont val="Arial"/>
        <family val="2"/>
        <charset val="204"/>
      </rPr>
      <t xml:space="preserve"> изготавливается сверху вниз с шагом фрезерования 70 мм, и внизу – произвольный остаток.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</si>
</sst>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&quot;  USD&quot;"/>
    <numFmt numFmtId="165" formatCode="_-* #,##0.00[$₴-422]_-;\-* #,##0.00[$₴-422]_-;_-* &quot;-&quot;??[$₴-422]_-;_-@_-"/>
  </numFmts>
  <fonts count="34">
    <font>
      <sz val="8"/>
      <name val="Arial"/>
      <family val="2"/>
    </font>
    <font>
      <sz val="10"/>
      <name val="Arial"/>
      <family val="2"/>
    </font>
    <font>
      <b/>
      <sz val="12"/>
      <name val="Arial"/>
      <family val="2"/>
      <charset val="204"/>
    </font>
    <font>
      <sz val="12"/>
      <name val="Arial"/>
      <family val="2"/>
      <charset val="204"/>
    </font>
    <font>
      <sz val="8"/>
      <name val="Arial"/>
      <family val="2"/>
      <charset val="204"/>
    </font>
    <font>
      <b/>
      <sz val="10"/>
      <name val="Arial"/>
      <family val="2"/>
      <charset val="204"/>
    </font>
    <font>
      <sz val="10"/>
      <name val="Arial"/>
      <family val="2"/>
      <charset val="204"/>
    </font>
    <font>
      <sz val="26"/>
      <name val="Arial"/>
      <family val="2"/>
    </font>
    <font>
      <b/>
      <sz val="9"/>
      <name val="Arial"/>
      <family val="2"/>
      <charset val="204"/>
    </font>
    <font>
      <b/>
      <u/>
      <sz val="14"/>
      <name val="Arial"/>
      <family val="2"/>
      <charset val="204"/>
    </font>
    <font>
      <b/>
      <sz val="26"/>
      <name val="Baskerville Old Face"/>
      <family val="1"/>
    </font>
    <font>
      <b/>
      <sz val="26"/>
      <name val="Bodoni MT Black"/>
      <family val="1"/>
    </font>
    <font>
      <b/>
      <sz val="16"/>
      <name val="Arial"/>
      <family val="2"/>
      <charset val="204"/>
    </font>
    <font>
      <b/>
      <sz val="8"/>
      <name val="Arial"/>
      <family val="2"/>
      <charset val="204"/>
    </font>
    <font>
      <sz val="9"/>
      <name val="Arial"/>
      <family val="2"/>
    </font>
    <font>
      <b/>
      <i/>
      <sz val="12"/>
      <name val="Arial"/>
      <family val="2"/>
    </font>
    <font>
      <b/>
      <sz val="8"/>
      <name val="Arial"/>
      <family val="2"/>
    </font>
    <font>
      <b/>
      <sz val="11"/>
      <name val="Arial"/>
      <family val="2"/>
      <charset val="204"/>
    </font>
    <font>
      <b/>
      <sz val="14"/>
      <name val="Arial"/>
      <family val="2"/>
      <charset val="204"/>
    </font>
    <font>
      <sz val="22"/>
      <name val="Arial"/>
      <family val="2"/>
      <charset val="204"/>
    </font>
    <font>
      <sz val="11"/>
      <name val="Arial"/>
      <family val="2"/>
    </font>
    <font>
      <b/>
      <sz val="28"/>
      <name val="Bodoni MT Black"/>
      <family val="1"/>
    </font>
    <font>
      <sz val="12"/>
      <name val="Arial"/>
      <family val="2"/>
    </font>
    <font>
      <sz val="10"/>
      <color indexed="8"/>
      <name val="Calibri"/>
      <family val="2"/>
      <charset val="204"/>
    </font>
    <font>
      <b/>
      <sz val="10"/>
      <color indexed="8"/>
      <name val="Calibri"/>
      <family val="2"/>
      <charset val="204"/>
    </font>
    <font>
      <b/>
      <sz val="11"/>
      <name val="Arial"/>
      <family val="2"/>
    </font>
    <font>
      <b/>
      <u/>
      <sz val="16"/>
      <name val="Arial"/>
      <family val="2"/>
      <charset val="204"/>
    </font>
    <font>
      <sz val="14"/>
      <name val="Arial"/>
      <family val="2"/>
    </font>
    <font>
      <sz val="14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1"/>
      <color rgb="FF000000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2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borderId="0" fillId="0" fontId="0" numFmtId="0"/>
  </cellStyleXfs>
  <cellXfs count="147">
    <xf borderId="0" fillId="0" fontId="0" numFmtId="0" xfId="0"/>
    <xf applyFont="1" borderId="0" fillId="0" fontId="6" numFmtId="0" xfId="0"/>
    <xf applyFont="1" borderId="0" fillId="0" fontId="1" numFmtId="0" xfId="0"/>
    <xf applyFont="1" borderId="0" fillId="0" fontId="3" numFmtId="0" xfId="0"/>
    <xf applyAlignment="1" applyFill="1" applyFont="1" applyNumberFormat="1" borderId="0" fillId="3" fontId="6" numFmtId="49" xfId="0">
      <alignment vertical="center" wrapText="1"/>
    </xf>
    <xf applyFill="1" applyFont="1" borderId="0" fillId="3" fontId="5" numFmtId="0" xfId="0"/>
    <xf applyFont="1" borderId="0" fillId="0" fontId="9" numFmtId="0" xfId="0"/>
    <xf applyAlignment="1" applyFill="1" applyFont="1" borderId="0" fillId="3" fontId="5" numFmtId="0" xfId="0">
      <alignment vertical="center"/>
    </xf>
    <xf applyFill="1" applyFont="1" borderId="0" fillId="3" fontId="6" numFmtId="0" xfId="0"/>
    <xf applyFill="1" applyFont="1" borderId="0" fillId="3" fontId="4" numFmtId="0" xfId="0"/>
    <xf applyAlignment="1" applyFill="1" applyFont="1" borderId="0" fillId="3" fontId="6" numFmtId="0" xfId="0">
      <alignment vertical="center"/>
    </xf>
    <xf applyAlignment="1" applyFill="1" applyFont="1" borderId="0" fillId="3" fontId="9" numFmtId="0" xfId="0">
      <alignment vertical="center"/>
    </xf>
    <xf applyAlignment="1" applyFill="1" applyFont="1" borderId="0" fillId="3" fontId="5" numFmtId="0" xfId="0">
      <alignment vertical="top"/>
    </xf>
    <xf applyAlignment="1" applyFill="1" applyFont="1" borderId="0" fillId="3" fontId="8" numFmtId="0" xfId="0">
      <alignment vertical="top"/>
    </xf>
    <xf applyBorder="1" applyFont="1" borderId="0" fillId="0" fontId="3" numFmtId="0" xfId="0"/>
    <xf applyAlignment="1" applyFont="1" applyNumberFormat="1" borderId="0" fillId="0" fontId="13" numFmtId="14" xfId="0">
      <alignment horizontal="left"/>
    </xf>
    <xf applyAlignment="1" applyBorder="1" applyFill="1" applyFont="1" borderId="0" fillId="3" fontId="30" numFmtId="0" xfId="0">
      <alignment horizontal="left" vertical="center"/>
    </xf>
    <xf applyAlignment="1" applyBorder="1" applyFill="1" applyFont="1" applyNumberFormat="1" borderId="0" fillId="3" fontId="14" numFmtId="49" xfId="0">
      <alignment horizontal="center" vertical="center"/>
    </xf>
    <xf applyAlignment="1" borderId="0" fillId="0" fontId="0" numFmtId="0" xfId="0">
      <alignment horizontal="left"/>
    </xf>
    <xf applyAlignment="1" applyBorder="1" applyFont="1" applyNumberFormat="1" borderId="1" fillId="0" fontId="16" numFmtId="0" xfId="0">
      <alignment horizontal="center" vertical="center"/>
    </xf>
    <xf applyAlignment="1" applyBorder="1" applyFont="1" applyNumberFormat="1" borderId="2" fillId="0" fontId="16" numFmtId="0" xfId="0">
      <alignment vertical="center"/>
    </xf>
    <xf applyAlignment="1" applyBorder="1" applyFill="1" applyFont="1" applyNumberFormat="1" borderId="1" fillId="2" fontId="16" numFmtId="0" xfId="0">
      <alignment horizontal="left" indent="1" vertical="top" wrapText="1"/>
    </xf>
    <xf applyAlignment="1" applyBorder="1" applyFill="1" applyFont="1" applyNumberFormat="1" borderId="1" fillId="2" fontId="16" numFmtId="0" xfId="0">
      <alignment horizontal="left" vertical="top" wrapText="1"/>
    </xf>
    <xf applyAlignment="1" applyBorder="1" applyFill="1" applyFont="1" applyNumberFormat="1" borderId="1" fillId="2" fontId="16" numFmtId="0" xfId="0">
      <alignment horizontal="left" indent="2" vertical="top" wrapText="1"/>
    </xf>
    <xf applyAlignment="1" applyBorder="1" applyFont="1" applyNumberFormat="1" borderId="1" fillId="0" fontId="0" numFmtId="1" xfId="0">
      <alignment horizontal="right" vertical="center"/>
    </xf>
    <xf applyAlignment="1" applyBorder="1" applyFont="1" applyNumberFormat="1" borderId="2" fillId="0" fontId="0" numFmtId="0" xfId="0">
      <alignment vertical="top"/>
    </xf>
    <xf applyAlignment="1" applyBorder="1" borderId="1" fillId="0" fontId="0" numFmtId="0" xfId="0">
      <alignment horizontal="left"/>
    </xf>
    <xf applyAlignment="1" borderId="0" fillId="0" fontId="0" numFmtId="0" xfId="0">
      <alignment horizontal="left" wrapText="1"/>
    </xf>
    <xf applyAlignment="1" applyBorder="1" applyFont="1" applyNumberFormat="1" borderId="2" fillId="0" fontId="16" numFmtId="0" xfId="0">
      <alignment vertical="center" wrapText="1"/>
    </xf>
    <xf applyAlignment="1" borderId="0" fillId="0" fontId="0" numFmtId="0" xfId="0">
      <alignment wrapText="1"/>
    </xf>
    <xf applyAlignment="1" applyBorder="1" applyFont="1" applyNumberFormat="1" borderId="2" fillId="0" fontId="0" numFmtId="0" xfId="0">
      <alignment vertical="center"/>
    </xf>
    <xf applyAlignment="1" applyBorder="1" applyFill="1" applyFont="1" applyNumberFormat="1" borderId="2" fillId="2" fontId="16" numFmtId="0" xfId="0">
      <alignment horizontal="center" vertical="top" wrapText="1"/>
    </xf>
    <xf applyAlignment="1" borderId="0" fillId="0" fontId="0" numFmtId="0" xfId="0">
      <alignment horizontal="right"/>
    </xf>
    <xf applyAlignment="1" applyBorder="1" applyFont="1" applyNumberFormat="1" borderId="2" fillId="0" fontId="16" numFmtId="0" xfId="0">
      <alignment horizontal="right" vertical="center"/>
    </xf>
    <xf applyAlignment="1" applyBorder="1" applyFill="1" applyFont="1" applyNumberFormat="1" borderId="1" fillId="2" fontId="16" numFmtId="0" xfId="0">
      <alignment horizontal="right" indent="1" vertical="top" wrapText="1"/>
    </xf>
    <xf applyAlignment="1" applyBorder="1" applyFill="1" applyFont="1" applyNumberFormat="1" borderId="1" fillId="2" fontId="16" numFmtId="0" xfId="0">
      <alignment horizontal="right" indent="2" vertical="top" wrapText="1"/>
    </xf>
    <xf applyAlignment="1" applyBorder="1" applyFont="1" applyNumberFormat="1" borderId="2" fillId="0" fontId="0" numFmtId="1" xfId="0">
      <alignment horizontal="right" vertical="center"/>
    </xf>
    <xf applyAlignment="1" applyBorder="1" borderId="1" fillId="0" fontId="0" numFmtId="0" xfId="0">
      <alignment horizontal="right"/>
    </xf>
    <xf applyAlignment="1" applyBorder="1" applyFont="1" applyNumberFormat="1" borderId="3" fillId="0" fontId="16" numFmtId="0" xfId="0">
      <alignment horizontal="right" vertical="center"/>
    </xf>
    <xf applyAlignment="1" applyBorder="1" applyFill="1" applyFont="1" applyNumberFormat="1" borderId="1" fillId="2" fontId="16" numFmtId="0" xfId="0">
      <alignment horizontal="right" vertical="top" wrapText="1"/>
    </xf>
    <xf applyAlignment="1" applyBorder="1" applyFont="1" applyNumberFormat="1" borderId="1" fillId="0" fontId="0" numFmtId="164" xfId="0">
      <alignment horizontal="right" vertical="top"/>
    </xf>
    <xf applyAlignment="1" applyBorder="1" applyNumberFormat="1" borderId="1" fillId="0" fontId="0" numFmtId="165" xfId="0">
      <alignment horizontal="right"/>
    </xf>
    <xf applyAlignment="1" applyBorder="1" applyFont="1" borderId="0" fillId="0" fontId="10" numFmtId="0" xfId="0">
      <alignment horizontal="center" vertical="center"/>
    </xf>
    <xf applyAlignment="1" applyBorder="1" applyFill="1" applyFont="1" borderId="4" fillId="3" fontId="5" numFmtId="0" xfId="0">
      <alignment horizontal="center" vertical="center"/>
    </xf>
    <xf applyAlignment="1" applyBorder="1" applyFill="1" applyFont="1" borderId="5" fillId="3" fontId="5" numFmtId="0" xfId="0">
      <alignment horizontal="center" vertical="center"/>
    </xf>
    <xf applyAlignment="1" applyFont="1" borderId="0" fillId="0" fontId="8" numFmtId="0" xfId="0">
      <alignment wrapText="1"/>
    </xf>
    <xf applyAlignment="1" applyBorder="1" applyFont="1" applyNumberFormat="1" borderId="0" fillId="0" fontId="3" numFmtId="4" xfId="0">
      <alignment horizontal="center" vertical="center"/>
    </xf>
    <xf applyAlignment="1" applyBorder="1" applyFont="1" borderId="0" fillId="0" fontId="5" numFmtId="0" xfId="0">
      <alignment vertical="center"/>
    </xf>
    <xf applyAlignment="1" applyBorder="1" applyFill="1" applyFont="1" borderId="0" fillId="0" fontId="5" numFmtId="0" xfId="0">
      <alignment vertical="center"/>
    </xf>
    <xf applyAlignment="1" applyBorder="1" applyFill="1" applyFont="1" borderId="0" fillId="0" fontId="2" numFmtId="0" xfId="0">
      <alignment vertical="center"/>
    </xf>
    <xf applyFont="1" borderId="0" fillId="0" fontId="20" numFmtId="0" xfId="0"/>
    <xf applyAlignment="1" applyFont="1" borderId="0" fillId="0" fontId="17" numFmtId="0" xfId="0"/>
    <xf applyFont="1" borderId="0" fillId="0" fontId="22" numFmtId="0" xfId="0"/>
    <xf applyBorder="1" applyFont="1" borderId="0" fillId="0" fontId="1" numFmtId="0" xfId="0"/>
    <xf applyAlignment="1" applyFill="1" applyFont="1" borderId="0" fillId="3" fontId="6" numFmtId="0" xfId="0">
      <alignment horizontal="left" vertical="center"/>
    </xf>
    <xf applyAlignment="1" applyFill="1" applyFont="1" borderId="0" fillId="3" fontId="9" numFmtId="0" xfId="0">
      <alignment horizontal="center" vertical="center"/>
    </xf>
    <xf applyAlignment="1" borderId="0" fillId="0" fontId="0" numFmtId="0" xfId="0">
      <alignment horizontal="center"/>
    </xf>
    <xf applyAlignment="1" applyFont="1" borderId="0" fillId="0" fontId="7" numFmtId="0" xfId="0">
      <alignment horizontal="center" vertical="center"/>
    </xf>
    <xf applyAlignment="1" applyBorder="1" applyFill="1" applyFont="1" borderId="6" fillId="3" fontId="31" numFmtId="0" xfId="0">
      <alignment vertical="center"/>
    </xf>
    <xf applyAlignment="1" applyBorder="1" applyFill="1" applyFont="1" borderId="7" fillId="3" fontId="31" numFmtId="0" xfId="0">
      <alignment vertical="center"/>
    </xf>
    <xf applyAlignment="1" applyBorder="1" applyFill="1" applyFont="1" borderId="8" fillId="3" fontId="31" numFmtId="0" xfId="0">
      <alignment vertical="center"/>
    </xf>
    <xf applyAlignment="1" applyBorder="1" applyFill="1" applyFont="1" borderId="9" fillId="3" fontId="31" numFmtId="0" xfId="0">
      <alignment vertical="center"/>
    </xf>
    <xf applyAlignment="1" applyBorder="1" applyFill="1" applyFont="1" borderId="8" fillId="3" fontId="31" numFmtId="0" xfId="0">
      <alignment horizontal="left" vertical="center"/>
    </xf>
    <xf applyAlignment="1" applyBorder="1" applyFill="1" applyFont="1" applyNumberFormat="1" borderId="1" fillId="3" fontId="20" numFmtId="49" xfId="0">
      <alignment horizontal="center" vertical="center"/>
    </xf>
    <xf applyBorder="1" applyFont="1" borderId="10" fillId="0" fontId="20" numFmtId="0" xfId="0"/>
    <xf applyAlignment="1" applyFill="1" applyFont="1" borderId="0" fillId="3" fontId="26" numFmtId="0" xfId="0">
      <alignment vertical="center"/>
    </xf>
    <xf applyFont="1" borderId="0" fillId="0" fontId="27" numFmtId="0" xfId="0"/>
    <xf applyAlignment="1" applyBorder="1" applyFont="1" borderId="11" fillId="0" fontId="18" numFmtId="0" xfId="0">
      <alignment vertical="center"/>
    </xf>
    <xf applyBorder="1" applyFont="1" borderId="8" fillId="0" fontId="28" numFmtId="0" xfId="0"/>
    <xf applyAlignment="1" applyBorder="1" applyFont="1" borderId="12" fillId="0" fontId="18" numFmtId="0" xfId="0">
      <alignment horizontal="center" vertical="center"/>
    </xf>
    <xf applyAlignment="1" applyBorder="1" applyFont="1" borderId="13" fillId="0" fontId="18" numFmtId="0" xfId="0">
      <alignment horizontal="center" vertical="center"/>
    </xf>
    <xf applyAlignment="1" applyBorder="1" applyFont="1" borderId="14" fillId="0" fontId="18" numFmtId="0" xfId="0">
      <alignment horizontal="center" vertical="center"/>
    </xf>
    <xf applyAlignment="1" applyBorder="1" applyFont="1" applyNumberFormat="1" borderId="12" fillId="0" fontId="28" numFmtId="2" xfId="0">
      <alignment horizontal="center" vertical="center"/>
    </xf>
    <xf applyAlignment="1" applyBorder="1" applyFont="1" applyNumberFormat="1" borderId="13" fillId="0" fontId="28" numFmtId="2" xfId="0">
      <alignment horizontal="center" vertical="center"/>
    </xf>
    <xf applyAlignment="1" applyBorder="1" applyFont="1" applyNumberFormat="1" borderId="15" fillId="0" fontId="28" numFmtId="2" xfId="0">
      <alignment horizontal="center" vertical="center"/>
    </xf>
    <xf applyAlignment="1" applyBorder="1" applyFont="1" borderId="8" fillId="0" fontId="18" numFmtId="0" xfId="0">
      <alignment horizontal="center" vertical="center"/>
    </xf>
    <xf applyAlignment="1" applyBorder="1" applyFont="1" applyNumberFormat="1" borderId="16" fillId="0" fontId="28" numFmtId="2" xfId="0">
      <alignment horizontal="center" vertical="center"/>
    </xf>
    <xf applyAlignment="1" applyBorder="1" applyFont="1" borderId="17" fillId="0" fontId="18" numFmtId="0" xfId="0">
      <alignment horizontal="center" vertical="center"/>
    </xf>
    <xf applyAlignment="1" applyBorder="1" applyFont="1" applyNumberFormat="1" borderId="18" fillId="0" fontId="28" numFmtId="2" xfId="0">
      <alignment horizontal="center" vertical="center"/>
    </xf>
    <xf applyAlignment="1" applyBorder="1" applyFont="1" applyNumberFormat="1" borderId="19" fillId="0" fontId="28" numFmtId="2" xfId="0">
      <alignment horizontal="center" vertical="center"/>
    </xf>
    <xf applyAlignment="1" applyBorder="1" applyFont="1" applyNumberFormat="1" borderId="20" fillId="0" fontId="28" numFmtId="2" xfId="0">
      <alignment horizontal="center" vertical="center"/>
    </xf>
    <xf applyAlignment="1" applyBorder="1" applyFill="1" applyFont="1" borderId="0" fillId="0" fontId="18" numFmtId="0" xfId="0">
      <alignment vertical="center"/>
    </xf>
    <xf applyFont="1" borderId="0" fillId="0" fontId="28" numFmtId="0" xfId="0"/>
    <xf applyAlignment="1" applyBorder="1" applyFont="1" borderId="21" fillId="0" fontId="28" numFmtId="0" xfId="0">
      <alignment horizontal="left"/>
    </xf>
    <xf applyAlignment="1" applyBorder="1" applyFont="1" borderId="0" fillId="0" fontId="28" numFmtId="0" xfId="0">
      <alignment horizontal="left"/>
    </xf>
    <xf applyAlignment="1" applyBorder="1" applyFont="1" borderId="22" fillId="0" fontId="28" numFmtId="0" xfId="0">
      <alignment horizontal="left"/>
    </xf>
    <xf applyBorder="1" applyFont="1" borderId="23" fillId="0" fontId="28" numFmtId="0" xfId="0"/>
    <xf applyBorder="1" applyFont="1" borderId="24" fillId="0" fontId="28" numFmtId="0" xfId="0"/>
    <xf applyAlignment="1" applyBorder="1" applyFont="1" borderId="24" fillId="0" fontId="28" numFmtId="0" xfId="0">
      <alignment horizontal="left"/>
    </xf>
    <xf applyAlignment="1" applyBorder="1" applyFont="1" borderId="25" fillId="0" fontId="28" numFmtId="0" xfId="0">
      <alignment horizontal="left"/>
    </xf>
    <xf applyAlignment="1" applyBorder="1" applyFill="1" applyFont="1" borderId="26" fillId="3" fontId="32" numFmtId="0" xfId="0">
      <alignment horizontal="center" vertical="center"/>
    </xf>
    <xf applyAlignment="1" applyBorder="1" applyFill="1" applyFont="1" borderId="1" fillId="3" fontId="32" numFmtId="0" xfId="0">
      <alignment horizontal="center" vertical="center"/>
    </xf>
    <xf applyAlignment="1" applyBorder="1" applyFill="1" applyFont="1" borderId="27" fillId="3" fontId="32" numFmtId="0" xfId="0">
      <alignment horizontal="center" vertical="center"/>
    </xf>
    <xf applyAlignment="1" applyBorder="1" applyFill="1" applyFont="1" borderId="28" fillId="3" fontId="32" numFmtId="0" xfId="0">
      <alignment horizontal="center" vertical="center"/>
    </xf>
    <xf applyAlignment="1" applyBorder="1" applyFill="1" applyFont="1" borderId="13" fillId="3" fontId="32" numFmtId="0" xfId="0">
      <alignment horizontal="center" vertical="center"/>
    </xf>
    <xf applyAlignment="1" applyBorder="1" applyFill="1" applyFont="1" borderId="19" fillId="3" fontId="32" numFmtId="0" xfId="0">
      <alignment horizontal="center" vertical="center"/>
    </xf>
    <xf applyAlignment="1" applyFill="1" applyFont="1" borderId="0" fillId="3" fontId="28" numFmtId="0" xfId="0">
      <alignment horizontal="left" vertical="center"/>
    </xf>
    <xf applyFont="1" borderId="0" fillId="0" fontId="18" numFmtId="0" xfId="0"/>
    <xf applyBorder="1" applyFill="1" applyFont="1" borderId="29" fillId="4" fontId="28" numFmtId="0" xfId="0"/>
    <xf applyAlignment="1" applyBorder="1" applyFill="1" applyFont="1" borderId="9" fillId="3" fontId="31" numFmtId="0" xfId="0">
      <alignment horizontal="left" vertical="center"/>
    </xf>
    <xf applyAlignment="1" applyBorder="1" applyFill="1" applyFont="1" borderId="9" fillId="3" fontId="31" numFmtId="0" xfId="0">
      <alignment vertical="center"/>
    </xf>
    <xf applyFont="1" borderId="0" fillId="0" fontId="33" numFmtId="0" xfId="0"/>
    <xf applyAlignment="1" applyBorder="1" applyFont="1" borderId="0" fillId="0" fontId="11" numFmtId="0" xfId="0">
      <alignment horizontal="center" vertical="center"/>
    </xf>
    <xf applyAlignment="1" applyBorder="1" applyFill="1" applyFont="1" borderId="32" fillId="3" fontId="5" numFmtId="0" xfId="0">
      <alignment horizontal="center" vertical="center"/>
    </xf>
    <xf applyAlignment="1" applyBorder="1" applyFill="1" applyFont="1" borderId="4" fillId="3" fontId="5" numFmtId="0" xfId="0">
      <alignment horizontal="center" vertical="center"/>
    </xf>
    <xf applyAlignment="1" applyBorder="1" applyFont="1" borderId="0" fillId="0" fontId="5" numFmtId="0" xfId="0">
      <alignment horizontal="center" vertical="center" wrapText="1"/>
    </xf>
    <xf applyAlignment="1" applyBorder="1" applyFill="1" applyFont="1" borderId="2" fillId="3" fontId="31" numFmtId="0" xfId="0">
      <alignment horizontal="left" vertical="center"/>
    </xf>
    <xf applyAlignment="1" applyBorder="1" applyFill="1" applyFont="1" borderId="9" fillId="3" fontId="31" numFmtId="0" xfId="0">
      <alignment horizontal="left" vertical="center"/>
    </xf>
    <xf applyAlignment="1" applyBorder="1" applyFont="1" borderId="32" fillId="0" fontId="18" numFmtId="0" xfId="0">
      <alignment horizontal="center" vertical="center"/>
    </xf>
    <xf applyAlignment="1" applyBorder="1" applyFont="1" borderId="5" fillId="0" fontId="18" numFmtId="0" xfId="0">
      <alignment horizontal="center" vertical="center"/>
    </xf>
    <xf applyAlignment="1" applyFont="1" borderId="0" fillId="0" fontId="17" numFmtId="0" xfId="0">
      <alignment horizontal="right"/>
    </xf>
    <xf applyAlignment="1" applyFont="1" borderId="0" fillId="0" fontId="21" numFmtId="0" xfId="0">
      <alignment horizontal="center"/>
    </xf>
    <xf applyAlignment="1" applyFont="1" applyNumberFormat="1" borderId="0" fillId="0" fontId="12" numFmtId="14" xfId="0">
      <alignment horizontal="center" vertical="center"/>
    </xf>
    <xf applyAlignment="1" applyBorder="1" applyFill="1" applyFont="1" borderId="36" fillId="3" fontId="30" numFmtId="0" xfId="0">
      <alignment horizontal="left" vertical="center"/>
    </xf>
    <xf applyAlignment="1" applyBorder="1" applyFill="1" applyFont="1" borderId="37" fillId="3" fontId="30" numFmtId="0" xfId="0">
      <alignment horizontal="left" vertical="center"/>
    </xf>
    <xf applyAlignment="1" applyFill="1" applyFont="1" borderId="0" fillId="3" fontId="9" numFmtId="0" xfId="0">
      <alignment horizontal="center" vertical="center"/>
    </xf>
    <xf applyAlignment="1" applyFill="1" applyFont="1" borderId="0" fillId="3" fontId="6" numFmtId="0" xfId="0">
      <alignment horizontal="left" vertical="center"/>
    </xf>
    <xf applyAlignment="1" applyBorder="1" applyFill="1" applyFont="1" borderId="2" fillId="3" fontId="29" numFmtId="0" xfId="0">
      <alignment vertical="center"/>
    </xf>
    <xf applyAlignment="1" applyBorder="1" applyFill="1" applyFont="1" borderId="9" fillId="3" fontId="29" numFmtId="0" xfId="0">
      <alignment vertical="center"/>
    </xf>
    <xf applyAlignment="1" applyBorder="1" applyFill="1" applyFont="1" borderId="3" fillId="3" fontId="29" numFmtId="0" xfId="0">
      <alignment vertical="center"/>
    </xf>
    <xf applyAlignment="1" applyBorder="1" applyFill="1" applyFont="1" borderId="2" fillId="3" fontId="29" numFmtId="0" xfId="0">
      <alignment horizontal="left" vertical="center"/>
    </xf>
    <xf applyAlignment="1" applyBorder="1" applyFill="1" applyFont="1" borderId="9" fillId="3" fontId="29" numFmtId="0" xfId="0">
      <alignment horizontal="left" vertical="center"/>
    </xf>
    <xf applyAlignment="1" applyBorder="1" applyFill="1" applyFont="1" borderId="3" fillId="3" fontId="29" numFmtId="0" xfId="0">
      <alignment horizontal="left" vertical="center"/>
    </xf>
    <xf applyAlignment="1" applyFont="1" borderId="0" fillId="0" fontId="8" numFmtId="0" xfId="0">
      <alignment horizontal="center" wrapText="1"/>
    </xf>
    <xf applyAlignment="1" applyFont="1" borderId="0" fillId="0" fontId="7" numFmtId="0" xfId="0">
      <alignment horizontal="center" vertical="center"/>
    </xf>
    <xf applyAlignment="1" applyBorder="1" applyFont="1" borderId="0" fillId="0" fontId="12" numFmtId="0" xfId="0">
      <alignment horizontal="center" wrapText="1"/>
    </xf>
    <xf applyAlignment="1" applyBorder="1" applyFont="1" borderId="33" fillId="0" fontId="18" numFmtId="0" xfId="0">
      <alignment horizontal="center"/>
    </xf>
    <xf applyAlignment="1" applyBorder="1" applyFont="1" borderId="34" fillId="0" fontId="18" numFmtId="0" xfId="0">
      <alignment horizontal="center"/>
    </xf>
    <xf applyAlignment="1" applyBorder="1" applyFont="1" borderId="35" fillId="0" fontId="18" numFmtId="0" xfId="0">
      <alignment horizontal="center"/>
    </xf>
    <xf applyAlignment="1" applyBorder="1" applyFill="1" applyFont="1" borderId="30" fillId="3" fontId="29" numFmtId="0" xfId="0">
      <alignment horizontal="left" vertical="center"/>
    </xf>
    <xf applyAlignment="1" applyBorder="1" applyFill="1" applyFont="1" borderId="7" fillId="3" fontId="29" numFmtId="0" xfId="0">
      <alignment horizontal="left" vertical="center"/>
    </xf>
    <xf applyAlignment="1" applyBorder="1" applyFill="1" applyFont="1" borderId="31" fillId="3" fontId="29" numFmtId="0" xfId="0">
      <alignment horizontal="left" vertical="center"/>
    </xf>
    <xf applyAlignment="1" applyBorder="1" applyFill="1" applyFont="1" borderId="24" fillId="3" fontId="20" numFmtId="0" xfId="0">
      <alignment horizontal="center"/>
    </xf>
    <xf applyAlignment="1" applyFill="1" applyFont="1" applyNumberFormat="1" borderId="0" fillId="3" fontId="28" numFmtId="49" xfId="0">
      <alignment horizontal="left" vertical="center" wrapText="1"/>
    </xf>
    <xf applyAlignment="1" applyBorder="1" applyFill="1" applyFont="1" applyNumberFormat="1" borderId="0" fillId="3" fontId="19" numFmtId="49" xfId="0">
      <alignment horizontal="center" vertical="center"/>
    </xf>
    <xf applyAlignment="1" applyBorder="1" applyFill="1" applyFont="1" borderId="30" fillId="3" fontId="29" numFmtId="0" xfId="0">
      <alignment vertical="center"/>
    </xf>
    <xf applyAlignment="1" applyBorder="1" applyFill="1" applyFont="1" borderId="7" fillId="3" fontId="29" numFmtId="0" xfId="0">
      <alignment vertical="center"/>
    </xf>
    <xf applyAlignment="1" applyBorder="1" applyFill="1" applyFont="1" borderId="31" fillId="3" fontId="29" numFmtId="0" xfId="0">
      <alignment vertical="center"/>
    </xf>
    <xf applyAlignment="1" applyBorder="1" applyFill="1" applyFont="1" borderId="38" fillId="3" fontId="31" numFmtId="0" xfId="0">
      <alignment horizontal="left" vertical="center"/>
    </xf>
    <xf applyAlignment="1" applyBorder="1" applyFill="1" applyFont="1" borderId="39" fillId="3" fontId="31" numFmtId="0" xfId="0">
      <alignment horizontal="left" vertical="center"/>
    </xf>
    <xf applyAlignment="1" applyBorder="1" applyFill="1" applyFont="1" borderId="36" fillId="3" fontId="31" numFmtId="0" xfId="0">
      <alignment vertical="center"/>
    </xf>
    <xf applyAlignment="1" applyBorder="1" applyFill="1" applyFont="1" borderId="37" fillId="3" fontId="31" numFmtId="0" xfId="0">
      <alignment vertical="center"/>
    </xf>
    <xf applyAlignment="1" applyBorder="1" applyFill="1" applyFont="1" borderId="2" fillId="3" fontId="31" numFmtId="0" xfId="0">
      <alignment vertical="center"/>
    </xf>
    <xf applyAlignment="1" applyBorder="1" applyFill="1" applyFont="1" borderId="9" fillId="3" fontId="31" numFmtId="0" xfId="0">
      <alignment vertical="center"/>
    </xf>
    <xf applyAlignment="1" applyFont="1" applyNumberFormat="1" borderId="0" fillId="0" fontId="15" numFmtId="0" xfId="0">
      <alignment horizontal="center" wrapText="1"/>
    </xf>
    <xf applyAlignment="1" applyBorder="1" applyFill="1" applyFont="1" applyNumberFormat="1" borderId="2" fillId="2" fontId="16" numFmtId="0" xfId="0">
      <alignment horizontal="center" vertical="top" wrapText="1"/>
    </xf>
    <xf applyAlignment="1" applyBorder="1" applyFill="1" applyFont="1" applyNumberFormat="1" borderId="9" fillId="2" fontId="16" numFmtId="0" xfId="0">
      <alignment horizontal="center" vertical="top" wrapText="1"/>
    </xf>
  </cellXfs>
  <cellStyles count="1">
    <cellStyle builtinId="0" name="Обычный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Relationship Id="rId7" Target="calcChain.xml" Type="http://schemas.openxmlformats.org/officeDocument/2006/relationships/calcChain"/></Relationships>
</file>

<file path=xl/drawings/_rels/drawing1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Relationship Id="rId2" Target="../media/image2.png" Type="http://schemas.openxmlformats.org/officeDocument/2006/relationships/image"/><Relationship Id="rId3" Target="../media/image3.jpeg" Type="http://schemas.openxmlformats.org/officeDocument/2006/relationships/image"/><Relationship Id="rId4" Target="../media/image4.jpeg" Type="http://schemas.openxmlformats.org/officeDocument/2006/relationships/image"/><Relationship Id="rId5" Target="../media/image5.jpeg" Type="http://schemas.openxmlformats.org/officeDocument/2006/relationships/image"/></Relationships>
</file>

<file path=xl/drawings/drawing1.xml><?xml version="1.0" encoding="utf-8"?>
<xdr:wsDr xmlns:a="http://schemas.openxmlformats.org/drawingml/2006/main" xmlns:xdr="http://schemas.openxmlformats.org/drawingml/2006/spreadsheetDrawing">
  <xdr:twoCellAnchor editAs="oneCell">
    <xdr:from>
      <xdr:col>0</xdr:col>
      <xdr:colOff>495300</xdr:colOff>
      <xdr:row>115</xdr:row>
      <xdr:rowOff>0</xdr:rowOff>
    </xdr:from>
    <xdr:to>
      <xdr:col>11</xdr:col>
      <xdr:colOff>1009650</xdr:colOff>
      <xdr:row>151</xdr:row>
      <xdr:rowOff>28575</xdr:rowOff>
    </xdr:to>
    <xdr:pic>
      <xdr:nvPicPr>
        <xdr:cNvPr id="31090" name="Рисунок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26746200"/>
          <a:ext cx="13439775" cy="5172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161925</xdr:colOff>
      <xdr:row>0</xdr:row>
      <xdr:rowOff>133350</xdr:rowOff>
    </xdr:from>
    <xdr:to>
      <xdr:col>2</xdr:col>
      <xdr:colOff>1304925</xdr:colOff>
      <xdr:row>7</xdr:row>
      <xdr:rowOff>38100</xdr:rowOff>
    </xdr:to>
    <xdr:pic>
      <xdr:nvPicPr>
        <xdr:cNvPr id="31091" name="Рисунок 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2925" y="133350"/>
          <a:ext cx="2333625" cy="1143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676275</xdr:colOff>
      <xdr:row>159</xdr:row>
      <xdr:rowOff>885825</xdr:rowOff>
    </xdr:from>
    <xdr:to>
      <xdr:col>9</xdr:col>
      <xdr:colOff>828675</xdr:colOff>
      <xdr:row>182</xdr:row>
      <xdr:rowOff>38100</xdr:rowOff>
    </xdr:to>
    <xdr:pic>
      <xdr:nvPicPr>
        <xdr:cNvPr id="31092" name="Рисунок 69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7275" y="34223325"/>
          <a:ext cx="10353675" cy="3286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38100</xdr:colOff>
      <xdr:row>91</xdr:row>
      <xdr:rowOff>66675</xdr:rowOff>
    </xdr:from>
    <xdr:to>
      <xdr:col>12</xdr:col>
      <xdr:colOff>142875</xdr:colOff>
      <xdr:row>108</xdr:row>
      <xdr:rowOff>9525</xdr:rowOff>
    </xdr:to>
    <xdr:pic>
      <xdr:nvPicPr>
        <xdr:cNvPr id="31093" name="Рисунок 1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22393275"/>
          <a:ext cx="13887450" cy="2381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9525</xdr:colOff>
      <xdr:row>1</xdr:row>
      <xdr:rowOff>95250</xdr:rowOff>
    </xdr:from>
    <xdr:to>
      <xdr:col>8</xdr:col>
      <xdr:colOff>428625</xdr:colOff>
      <xdr:row>6</xdr:row>
      <xdr:rowOff>66675</xdr:rowOff>
    </xdr:to>
    <xdr:pic>
      <xdr:nvPicPr>
        <xdr:cNvPr id="31094" name="Рисунок 1"/>
        <xdr:cNvPicPr>
          <a:picLocks noChangeAspect="1"/>
        </xdr:cNvPicPr>
      </xdr:nvPicPr>
      <xdr:blipFill>
        <a:blip xmlns:r="http://schemas.openxmlformats.org/officeDocument/2006/relationships" cstate="print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b="23262" t="25134"/>
        <a:stretch>
          <a:fillRect/>
        </a:stretch>
      </xdr:blipFill>
      <xdr:spPr bwMode="auto">
        <a:xfrm>
          <a:off x="5781675" y="238125"/>
          <a:ext cx="4095750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2:R233"/>
  <sheetViews>
    <sheetView showWhiteSpace="0" tabSelected="1" topLeftCell="A13" view="pageBreakPreview" workbookViewId="0" zoomScale="85" zoomScaleNormal="100" zoomScaleSheetLayoutView="85">
      <selection activeCell="E17" sqref="E17"/>
    </sheetView>
  </sheetViews>
  <sheetFormatPr defaultRowHeight="11.25"/>
  <cols>
    <col min="1" max="1" customWidth="true" width="6.6640625" collapsed="true"/>
    <col min="2" max="2" customWidth="true" width="20.83203125" collapsed="true"/>
    <col min="3" max="3" customWidth="true" width="25.0" collapsed="true"/>
    <col min="4" max="4" customWidth="true" width="27.6640625" collapsed="true"/>
    <col min="5" max="7" customWidth="true" width="20.83203125" collapsed="true"/>
    <col min="8" max="8" customWidth="true" width="22.6640625" collapsed="true"/>
    <col min="9" max="9" customWidth="true" width="19.83203125" collapsed="true"/>
    <col min="10" max="10" customWidth="true" width="19.6640625" collapsed="true"/>
    <col min="11" max="11" customWidth="true" width="19.33203125" collapsed="true"/>
    <col min="12" max="12" customWidth="true" width="23.6640625" collapsed="true"/>
    <col min="13" max="13" customWidth="true" width="22.6640625" collapsed="true"/>
    <col min="15" max="15" customWidth="true" width="25.6640625" collapsed="true"/>
  </cols>
  <sheetData>
    <row r="2" spans="2:13">
      <c r="B2" s="15"/>
    </row>
    <row ht="15" r="3" spans="2:13">
      <c r="E3" s="50"/>
      <c r="F3" s="50"/>
      <c r="G3" s="50"/>
      <c r="H3" s="50"/>
      <c r="I3" s="110" t="s">
        <v>284</v>
      </c>
      <c r="J3" s="110"/>
      <c r="K3" s="110"/>
      <c r="L3" s="110"/>
      <c r="M3" s="110"/>
    </row>
    <row ht="15" r="4" spans="2:13">
      <c r="E4" s="50"/>
      <c r="F4" s="50"/>
      <c r="G4" s="50"/>
      <c r="H4" s="50"/>
      <c r="I4" s="110" t="s">
        <v>285</v>
      </c>
      <c r="J4" s="110"/>
      <c r="K4" s="110"/>
      <c r="L4" s="110"/>
      <c r="M4" s="110"/>
    </row>
    <row ht="15" r="5" spans="2:13">
      <c r="E5" s="50"/>
      <c r="F5" s="50"/>
      <c r="G5" s="50"/>
      <c r="H5" s="50"/>
      <c r="I5" s="51"/>
      <c r="J5" s="51"/>
      <c r="K5" s="51"/>
      <c r="L5" s="110" t="s">
        <v>286</v>
      </c>
      <c r="M5" s="110"/>
    </row>
    <row ht="15" r="6" spans="2:13">
      <c r="E6" s="50"/>
      <c r="F6" s="50"/>
      <c r="G6" s="50"/>
      <c r="H6" s="50"/>
      <c r="I6" s="51"/>
      <c r="J6" s="51"/>
      <c r="K6" s="51"/>
      <c r="L6" s="110" t="s">
        <v>287</v>
      </c>
      <c r="M6" s="110"/>
    </row>
    <row ht="15" r="7" spans="2:13">
      <c r="E7" s="50"/>
      <c r="F7" s="50"/>
      <c r="G7" s="50"/>
      <c r="H7" s="50"/>
      <c r="I7" s="50"/>
      <c r="J7" s="50"/>
      <c r="K7" s="50"/>
      <c r="L7" s="110" t="s">
        <v>288</v>
      </c>
      <c r="M7" s="110"/>
    </row>
    <row customHeight="1" ht="21" r="8" spans="2:13">
      <c r="E8" s="111" t="s">
        <v>15</v>
      </c>
      <c r="F8" s="111"/>
      <c r="G8" s="111"/>
      <c r="H8" s="111"/>
      <c r="I8" s="111"/>
      <c r="J8" s="111"/>
      <c r="K8" s="50"/>
      <c r="L8" s="110" t="s">
        <v>289</v>
      </c>
      <c r="M8" s="110"/>
    </row>
    <row customHeight="1" ht="18" r="9" spans="2:13">
      <c r="B9" s="112" t="n">
        <f ca="1">TODAY()</f>
        <v>44319.0</v>
      </c>
      <c r="C9" s="112"/>
      <c r="E9" s="111"/>
      <c r="F9" s="111"/>
      <c r="G9" s="111"/>
      <c r="H9" s="111"/>
      <c r="I9" s="111"/>
      <c r="J9" s="111"/>
      <c r="K9" s="50"/>
      <c r="L9" s="110" t="s">
        <v>290</v>
      </c>
      <c r="M9" s="110"/>
    </row>
    <row customHeight="1" ht="18.75" r="10" spans="2:13" thickBot="1"/>
    <row customFormat="1" customHeight="1" ht="21.75" r="11" s="1" spans="2:13">
      <c r="B11" s="47"/>
      <c r="C11" s="67" t="s">
        <v>291</v>
      </c>
      <c r="D11" s="108" t="s">
        <v>49</v>
      </c>
      <c r="E11" s="109"/>
      <c r="F11" s="108" t="s">
        <v>6</v>
      </c>
      <c r="G11" s="109"/>
      <c r="H11" s="105"/>
      <c r="I11" s="105"/>
      <c r="J11" s="105"/>
      <c r="K11" s="105"/>
      <c r="L11" s="105"/>
    </row>
    <row customFormat="1" customHeight="1" ht="23.25" r="12" s="1" spans="2:13">
      <c r="C12" s="68"/>
      <c r="D12" s="69" t="s">
        <v>296</v>
      </c>
      <c r="E12" s="70" t="s">
        <v>297</v>
      </c>
      <c r="F12" s="69" t="s">
        <v>296</v>
      </c>
      <c r="G12" s="70" t="s">
        <v>297</v>
      </c>
      <c r="H12" s="105"/>
      <c r="I12" s="81" t="s">
        <v>293</v>
      </c>
      <c r="J12" s="81"/>
      <c r="K12" s="81"/>
      <c r="L12" s="81"/>
    </row>
    <row customFormat="1" customHeight="1" ht="23.25" r="13" s="3" spans="2:13">
      <c r="C13" s="71" t="s">
        <v>7</v>
      </c>
      <c r="D13" s="72" t="n">
        <f>41.17*'КУРС!!!'!$B$4</f>
        <v>92.44311800000001</v>
      </c>
      <c r="E13" s="73" t="n">
        <f>58.99*'КУРС!!!'!$B$4</f>
        <v>132.45614600000002</v>
      </c>
      <c r="F13" s="72" t="n">
        <f>43.46*'КУРС!!!'!$B$4</f>
        <v>97.58508400000001</v>
      </c>
      <c r="G13" s="74" t="n">
        <f>61.28*'КУРС!!!'!$B$4</f>
        <v>137.59811200000001</v>
      </c>
      <c r="H13" s="46"/>
      <c r="I13" s="81" t="s">
        <v>304</v>
      </c>
      <c r="J13" s="81"/>
      <c r="K13" s="81"/>
      <c r="L13" s="81"/>
      <c r="M13" s="48"/>
    </row>
    <row customFormat="1" customHeight="1" ht="23.25" r="14" s="3" spans="2:13" thickBot="1">
      <c r="C14" s="75" t="s">
        <v>8</v>
      </c>
      <c r="D14" s="72" t="n">
        <f>47.05*'КУРС!!!'!$B$4</f>
        <v>105.64607</v>
      </c>
      <c r="E14" s="73" t="n">
        <f>64.88*'КУРС!!!'!$B$4</f>
        <v>145.68155199999998</v>
      </c>
      <c r="F14" s="72" t="n">
        <f>49.34*'КУРС!!!'!$B$4</f>
        <v>110.788036</v>
      </c>
      <c r="G14" s="76" t="n">
        <f>67.17*'КУРС!!!'!$B$4</f>
        <v>150.823518</v>
      </c>
      <c r="H14" s="46"/>
      <c r="I14" s="82"/>
      <c r="J14" s="82"/>
      <c r="K14" s="82"/>
      <c r="L14" s="82"/>
    </row>
    <row customFormat="1" customHeight="1" ht="23.25" r="15" s="3" spans="2:13" thickBot="1">
      <c r="C15" s="75" t="s">
        <v>9</v>
      </c>
      <c r="D15" s="72" t="n">
        <f>54.36*'КУРС!!!'!$B$4</f>
        <v>122.059944</v>
      </c>
      <c r="E15" s="73" t="n">
        <f>72.19*'КУРС!!!'!$B$4</f>
        <v>162.095426</v>
      </c>
      <c r="F15" s="72" t="n">
        <f>56.66*'КУРС!!!'!$B$4</f>
        <v>127.224364</v>
      </c>
      <c r="G15" s="76" t="n">
        <f>74.48*'КУРС!!!'!$B$4</f>
        <v>167.237392</v>
      </c>
      <c r="H15" s="46"/>
      <c r="I15" s="126" t="s">
        <v>45</v>
      </c>
      <c r="J15" s="127"/>
      <c r="K15" s="127"/>
      <c r="L15" s="128"/>
    </row>
    <row customFormat="1" customHeight="1" ht="23.25" r="16" s="3" spans="2:13">
      <c r="C16" s="75" t="s">
        <v>10</v>
      </c>
      <c r="D16" s="72" t="n">
        <f>56.1*'КУРС!!!'!$B$4</f>
        <v>125.96694000000001</v>
      </c>
      <c r="E16" s="73" t="n">
        <f>73.92*'КУРС!!!'!$B$4</f>
        <v>165.979968</v>
      </c>
      <c r="F16" s="72" t="n">
        <f>58.39*'КУРС!!!'!$B$4</f>
        <v>131.10890600000002</v>
      </c>
      <c r="G16" s="76" t="n">
        <f>76.21*'КУРС!!!'!$B$4</f>
        <v>171.12193399999998</v>
      </c>
      <c r="H16" s="46"/>
      <c r="I16" s="83" t="s">
        <v>17</v>
      </c>
      <c r="J16" s="84"/>
      <c r="K16" s="84" t="s">
        <v>14</v>
      </c>
      <c r="L16" s="85"/>
    </row>
    <row customFormat="1" customHeight="1" ht="23.25" r="17" s="3" spans="2:13">
      <c r="C17" s="75" t="s">
        <v>11</v>
      </c>
      <c r="D17" s="72" t="n">
        <f>61.55*'КУРС!!!'!$B$4</f>
        <v>138.20437</v>
      </c>
      <c r="E17" s="73" t="n">
        <f>79.38*'КУРС!!!'!$B$4</f>
        <v>178.23985199999998</v>
      </c>
      <c r="F17" s="72" t="n">
        <f>63.84*'КУРС!!!'!$B$4</f>
        <v>143.346336</v>
      </c>
      <c r="G17" s="76" t="n">
        <f>81.67*'КУРС!!!'!$B$4</f>
        <v>183.381818</v>
      </c>
      <c r="H17" s="46"/>
      <c r="I17" s="83" t="s">
        <v>18</v>
      </c>
      <c r="J17" s="84"/>
      <c r="K17" s="84" t="s">
        <v>294</v>
      </c>
      <c r="L17" s="85"/>
    </row>
    <row customFormat="1" customHeight="1" ht="23.25" r="18" s="3" spans="2:13" thickBot="1">
      <c r="C18" s="75" t="s">
        <v>12</v>
      </c>
      <c r="D18" s="72" t="n">
        <f>66.69*'КУРС!!!'!$B$4</f>
        <v>149.745726</v>
      </c>
      <c r="E18" s="73" t="n">
        <f>84.52*'КУРС!!!'!$B$4</f>
        <v>189.781208</v>
      </c>
      <c r="F18" s="72" t="n">
        <f>68.98*'КУРС!!!'!$B$4</f>
        <v>154.88769200000002</v>
      </c>
      <c r="G18" s="76" t="n">
        <f>86.81*'КУРС!!!'!$B$4</f>
        <v>194.92317400000002</v>
      </c>
      <c r="H18" s="46"/>
      <c r="I18" s="86"/>
      <c r="J18" s="87"/>
      <c r="K18" s="88" t="s">
        <v>295</v>
      </c>
      <c r="L18" s="89"/>
    </row>
    <row customFormat="1" customHeight="1" ht="23.25" r="19" s="3" spans="2:13" thickBot="1">
      <c r="B19" s="14"/>
      <c r="C19" s="77" t="s">
        <v>13</v>
      </c>
      <c r="D19" s="78" t="n">
        <f>73.88*'КУРС!!!'!$B$4</f>
        <v>165.890152</v>
      </c>
      <c r="E19" s="79" t="n">
        <f>91.7*'КУРС!!!'!$B$4</f>
        <v>205.90318000000002</v>
      </c>
      <c r="F19" s="78" t="n">
        <f>76.17*'КУРС!!!'!$B$4</f>
        <v>171.032118</v>
      </c>
      <c r="G19" s="80" t="n">
        <f>94*'КУРС!!!'!$B$4</f>
        <v>211.0676</v>
      </c>
      <c r="H19" s="46"/>
    </row>
    <row customFormat="1" customHeight="1" ht="9" r="20" s="2" spans="2:13">
      <c r="B20" s="48"/>
      <c r="C20" s="49"/>
      <c r="D20" s="49"/>
      <c r="E20" s="49"/>
      <c r="F20" s="49"/>
      <c r="G20" s="48"/>
      <c r="H20" s="48"/>
      <c r="I20" s="53"/>
    </row>
    <row customFormat="1" ht="20.25" r="21" s="2" spans="2:13">
      <c r="C21" s="125" t="s">
        <v>299</v>
      </c>
      <c r="D21" s="125"/>
      <c r="E21" s="125"/>
      <c r="F21" s="125"/>
      <c r="G21" s="125"/>
      <c r="H21" s="125"/>
      <c r="I21" s="125"/>
    </row>
    <row customFormat="1" ht="18" r="22" s="2" spans="2:13">
      <c r="C22" s="66" t="s">
        <v>300</v>
      </c>
      <c r="D22" s="66"/>
      <c r="E22" s="66"/>
      <c r="F22" s="66"/>
      <c r="G22" s="66"/>
      <c r="H22" s="66"/>
      <c r="I22" s="52"/>
    </row>
    <row customFormat="1" ht="18" r="23" s="2" spans="2:13">
      <c r="C23" s="66" t="s">
        <v>301</v>
      </c>
      <c r="D23" s="66"/>
      <c r="E23" s="66"/>
      <c r="F23" s="66"/>
      <c r="G23" s="66"/>
      <c r="H23" s="66"/>
      <c r="I23" s="52"/>
    </row>
    <row customFormat="1" customHeight="1" ht="18" r="24" s="2" spans="2:13"/>
    <row customFormat="1" customHeight="1" ht="36" r="25" s="2" spans="2:13">
      <c r="C25" s="102" t="s">
        <v>46</v>
      </c>
      <c r="D25" s="102"/>
      <c r="E25" s="102"/>
      <c r="F25" s="102"/>
      <c r="G25" s="102"/>
      <c r="H25" s="102"/>
      <c r="I25" s="102"/>
      <c r="J25" s="102"/>
      <c r="K25" s="102"/>
      <c r="L25" s="102"/>
    </row>
    <row customFormat="1" customHeight="1" ht="24.75" r="26" s="2" spans="2:13">
      <c r="C26" s="102"/>
      <c r="D26" s="102"/>
      <c r="E26" s="102"/>
      <c r="F26" s="102"/>
      <c r="G26" s="102"/>
      <c r="H26" s="102"/>
      <c r="I26" s="102"/>
      <c r="J26" s="102"/>
      <c r="K26" s="102"/>
      <c r="L26" s="102"/>
    </row>
    <row customFormat="1" customHeight="1" ht="19.5" r="27" s="2" spans="2:13" thickBot="1">
      <c r="C27" s="42"/>
      <c r="D27" s="42"/>
      <c r="E27" s="42"/>
      <c r="F27" s="42"/>
      <c r="G27" s="42"/>
      <c r="H27" s="42"/>
      <c r="I27" s="42"/>
      <c r="J27" s="42"/>
      <c r="K27" s="42"/>
      <c r="L27" s="42"/>
    </row>
    <row customFormat="1" customHeight="1" ht="20.25" r="28" s="2" spans="2:13" thickBot="1">
      <c r="B28" s="103" t="s">
        <v>16</v>
      </c>
      <c r="C28" s="104"/>
      <c r="D28" s="104"/>
      <c r="E28" s="43" t="s">
        <v>50</v>
      </c>
      <c r="F28" s="104" t="s">
        <v>16</v>
      </c>
      <c r="G28" s="104"/>
      <c r="H28" s="104"/>
      <c r="I28" s="43" t="s">
        <v>50</v>
      </c>
      <c r="J28" s="104" t="s">
        <v>16</v>
      </c>
      <c r="K28" s="104"/>
      <c r="L28" s="104"/>
      <c r="M28" s="44" t="s">
        <v>50</v>
      </c>
    </row>
    <row customFormat="1" customHeight="1" ht="20.25" r="29" s="2" spans="2:13">
      <c r="B29" s="58" t="s">
        <v>113</v>
      </c>
      <c r="C29" s="59"/>
      <c r="D29" s="59"/>
      <c r="E29" s="90">
        <v>5</v>
      </c>
      <c r="F29" s="113" t="s">
        <v>118</v>
      </c>
      <c r="G29" s="114"/>
      <c r="H29" s="114"/>
      <c r="I29" s="90">
        <v>5</v>
      </c>
      <c r="J29" s="140" t="s">
        <v>68</v>
      </c>
      <c r="K29" s="141"/>
      <c r="L29" s="141"/>
      <c r="M29" s="93">
        <v>1</v>
      </c>
    </row>
    <row customFormat="1" customHeight="1" ht="20.25" r="30" s="2" spans="2:13">
      <c r="B30" s="60" t="s">
        <v>115</v>
      </c>
      <c r="C30" s="61"/>
      <c r="D30" s="61"/>
      <c r="E30" s="91">
        <v>5</v>
      </c>
      <c r="F30" s="106" t="s">
        <v>120</v>
      </c>
      <c r="G30" s="107"/>
      <c r="H30" s="107"/>
      <c r="I30" s="91">
        <v>5</v>
      </c>
      <c r="J30" s="142" t="s">
        <v>313</v>
      </c>
      <c r="K30" s="143"/>
      <c r="L30" s="143"/>
      <c r="M30" s="94">
        <v>1</v>
      </c>
    </row>
    <row customFormat="1" customHeight="1" ht="20.25" r="31" s="2" spans="2:13">
      <c r="B31" s="60" t="s">
        <v>112</v>
      </c>
      <c r="C31" s="61"/>
      <c r="D31" s="61"/>
      <c r="E31" s="91">
        <v>5</v>
      </c>
      <c r="F31" s="106" t="s">
        <v>309</v>
      </c>
      <c r="G31" s="107"/>
      <c r="H31" s="107"/>
      <c r="I31" s="91">
        <v>1</v>
      </c>
      <c r="J31" s="106" t="s">
        <v>70</v>
      </c>
      <c r="K31" s="107"/>
      <c r="L31" s="107"/>
      <c r="M31" s="94">
        <v>1</v>
      </c>
    </row>
    <row customFormat="1" customHeight="1" ht="20.25" r="32" s="2" spans="2:13">
      <c r="B32" s="60" t="s">
        <v>119</v>
      </c>
      <c r="C32" s="61"/>
      <c r="D32" s="61"/>
      <c r="E32" s="91">
        <v>5</v>
      </c>
      <c r="F32" s="106" t="s">
        <v>310</v>
      </c>
      <c r="G32" s="107"/>
      <c r="H32" s="107"/>
      <c r="I32" s="91">
        <v>5</v>
      </c>
      <c r="J32" s="106" t="s">
        <v>71</v>
      </c>
      <c r="K32" s="107"/>
      <c r="L32" s="107"/>
      <c r="M32" s="94">
        <v>1</v>
      </c>
    </row>
    <row customFormat="1" customHeight="1" ht="20.25" r="33" s="2" spans="2:13">
      <c r="B33" s="60" t="s">
        <v>121</v>
      </c>
      <c r="C33" s="61"/>
      <c r="D33" s="61"/>
      <c r="E33" s="91">
        <v>5</v>
      </c>
      <c r="F33" s="106" t="s">
        <v>91</v>
      </c>
      <c r="G33" s="107"/>
      <c r="H33" s="107"/>
      <c r="I33" s="91">
        <v>7</v>
      </c>
      <c r="J33" s="106" t="s">
        <v>314</v>
      </c>
      <c r="K33" s="107"/>
      <c r="L33" s="107"/>
      <c r="M33" s="94">
        <v>1</v>
      </c>
    </row>
    <row customFormat="1" customHeight="1" ht="20.25" r="34" s="2" spans="2:13">
      <c r="B34" s="60" t="s">
        <v>122</v>
      </c>
      <c r="C34" s="61"/>
      <c r="D34" s="61"/>
      <c r="E34" s="91">
        <v>5</v>
      </c>
      <c r="F34" s="106" t="s">
        <v>125</v>
      </c>
      <c r="G34" s="107"/>
      <c r="H34" s="107"/>
      <c r="I34" s="91">
        <v>1</v>
      </c>
      <c r="J34" s="106" t="s">
        <v>126</v>
      </c>
      <c r="K34" s="107"/>
      <c r="L34" s="107"/>
      <c r="M34" s="94">
        <v>4</v>
      </c>
    </row>
    <row customFormat="1" customHeight="1" ht="20.25" r="35" s="2" spans="2:13">
      <c r="B35" s="60" t="s">
        <v>123</v>
      </c>
      <c r="C35" s="61"/>
      <c r="D35" s="61"/>
      <c r="E35" s="91">
        <v>5</v>
      </c>
      <c r="F35" s="106" t="s">
        <v>77</v>
      </c>
      <c r="G35" s="107"/>
      <c r="H35" s="107"/>
      <c r="I35" s="91">
        <v>5</v>
      </c>
      <c r="J35" s="106" t="s">
        <v>127</v>
      </c>
      <c r="K35" s="107"/>
      <c r="L35" s="107"/>
      <c r="M35" s="94">
        <v>5</v>
      </c>
    </row>
    <row customFormat="1" customHeight="1" ht="20.25" r="36" s="2" spans="2:13">
      <c r="B36" s="60" t="s">
        <v>124</v>
      </c>
      <c r="C36" s="61"/>
      <c r="D36" s="61"/>
      <c r="E36" s="91">
        <v>5</v>
      </c>
      <c r="F36" s="106" t="s">
        <v>95</v>
      </c>
      <c r="G36" s="107"/>
      <c r="H36" s="107"/>
      <c r="I36" s="91">
        <v>5</v>
      </c>
      <c r="J36" s="106" t="s">
        <v>128</v>
      </c>
      <c r="K36" s="107"/>
      <c r="L36" s="107"/>
      <c r="M36" s="94">
        <v>4</v>
      </c>
    </row>
    <row customFormat="1" customHeight="1" ht="20.25" r="37" s="2" spans="2:13">
      <c r="B37" s="60" t="s">
        <v>305</v>
      </c>
      <c r="C37" s="61"/>
      <c r="D37" s="61"/>
      <c r="E37" s="91">
        <v>2</v>
      </c>
      <c r="F37" s="106" t="s">
        <v>311</v>
      </c>
      <c r="G37" s="107"/>
      <c r="H37" s="107"/>
      <c r="I37" s="91">
        <v>1</v>
      </c>
      <c r="J37" s="106" t="s">
        <v>130</v>
      </c>
      <c r="K37" s="107"/>
      <c r="L37" s="107"/>
      <c r="M37" s="94">
        <v>4</v>
      </c>
    </row>
    <row customFormat="1" customHeight="1" ht="20.25" r="38" s="2" spans="2:13">
      <c r="B38" s="60" t="s">
        <v>75</v>
      </c>
      <c r="C38" s="61"/>
      <c r="D38" s="61"/>
      <c r="E38" s="91">
        <v>1</v>
      </c>
      <c r="F38" s="106" t="s">
        <v>62</v>
      </c>
      <c r="G38" s="107"/>
      <c r="H38" s="107"/>
      <c r="I38" s="91">
        <v>1</v>
      </c>
      <c r="J38" s="106" t="s">
        <v>133</v>
      </c>
      <c r="K38" s="107"/>
      <c r="L38" s="107"/>
      <c r="M38" s="94">
        <v>4</v>
      </c>
    </row>
    <row customFormat="1" customHeight="1" ht="20.25" r="39" s="2" spans="2:13">
      <c r="B39" s="60" t="s">
        <v>97</v>
      </c>
      <c r="C39" s="61"/>
      <c r="D39" s="61"/>
      <c r="E39" s="91">
        <v>5</v>
      </c>
      <c r="F39" s="106" t="s">
        <v>132</v>
      </c>
      <c r="G39" s="107"/>
      <c r="H39" s="107"/>
      <c r="I39" s="91">
        <v>1</v>
      </c>
      <c r="J39" s="106" t="s">
        <v>135</v>
      </c>
      <c r="K39" s="107"/>
      <c r="L39" s="107"/>
      <c r="M39" s="94">
        <v>4</v>
      </c>
    </row>
    <row customFormat="1" customHeight="1" ht="20.25" r="40" s="2" spans="2:13">
      <c r="B40" s="60" t="s">
        <v>129</v>
      </c>
      <c r="C40" s="61"/>
      <c r="D40" s="61"/>
      <c r="E40" s="91">
        <v>7</v>
      </c>
      <c r="F40" s="106" t="s">
        <v>134</v>
      </c>
      <c r="G40" s="107"/>
      <c r="H40" s="107"/>
      <c r="I40" s="91">
        <v>1</v>
      </c>
      <c r="J40" s="106" t="s">
        <v>79</v>
      </c>
      <c r="K40" s="107"/>
      <c r="L40" s="107"/>
      <c r="M40" s="94">
        <v>5</v>
      </c>
    </row>
    <row customFormat="1" customHeight="1" ht="20.25" r="41" s="2" spans="2:13">
      <c r="B41" s="60" t="s">
        <v>131</v>
      </c>
      <c r="C41" s="61"/>
      <c r="D41" s="61"/>
      <c r="E41" s="91">
        <v>7</v>
      </c>
      <c r="F41" s="106" t="s">
        <v>63</v>
      </c>
      <c r="G41" s="107"/>
      <c r="H41" s="107"/>
      <c r="I41" s="91">
        <v>1</v>
      </c>
      <c r="J41" s="106" t="s">
        <v>86</v>
      </c>
      <c r="K41" s="107"/>
      <c r="L41" s="107"/>
      <c r="M41" s="94">
        <v>7</v>
      </c>
    </row>
    <row customFormat="1" customHeight="1" ht="20.25" r="42" s="2" spans="2:13">
      <c r="B42" s="60" t="s">
        <v>19</v>
      </c>
      <c r="C42" s="61"/>
      <c r="D42" s="61"/>
      <c r="E42" s="91">
        <v>2</v>
      </c>
      <c r="F42" s="106" t="s">
        <v>27</v>
      </c>
      <c r="G42" s="107"/>
      <c r="H42" s="107"/>
      <c r="I42" s="91">
        <v>1</v>
      </c>
      <c r="J42" s="106" t="s">
        <v>36</v>
      </c>
      <c r="K42" s="107"/>
      <c r="L42" s="107"/>
      <c r="M42" s="94">
        <v>2</v>
      </c>
    </row>
    <row customFormat="1" customHeight="1" ht="20.25" r="43" s="2" spans="2:13">
      <c r="B43" s="60" t="s">
        <v>136</v>
      </c>
      <c r="C43" s="61"/>
      <c r="D43" s="61"/>
      <c r="E43" s="91">
        <v>4</v>
      </c>
      <c r="F43" s="106" t="s">
        <v>108</v>
      </c>
      <c r="G43" s="107"/>
      <c r="H43" s="107"/>
      <c r="I43" s="91">
        <v>7</v>
      </c>
      <c r="J43" s="106" t="s">
        <v>37</v>
      </c>
      <c r="K43" s="107"/>
      <c r="L43" s="107"/>
      <c r="M43" s="94">
        <v>5</v>
      </c>
    </row>
    <row customFormat="1" customHeight="1" ht="20.25" r="44" s="2" spans="2:13">
      <c r="B44" s="60" t="s">
        <v>20</v>
      </c>
      <c r="C44" s="61"/>
      <c r="D44" s="61"/>
      <c r="E44" s="91">
        <v>2</v>
      </c>
      <c r="F44" s="106" t="s">
        <v>107</v>
      </c>
      <c r="G44" s="107"/>
      <c r="H44" s="107"/>
      <c r="I44" s="91">
        <v>7</v>
      </c>
      <c r="J44" s="106" t="s">
        <v>137</v>
      </c>
      <c r="K44" s="107"/>
      <c r="L44" s="107"/>
      <c r="M44" s="94">
        <v>5</v>
      </c>
    </row>
    <row customFormat="1" customHeight="1" ht="20.25" r="45" s="2" spans="2:13">
      <c r="B45" s="60" t="s">
        <v>85</v>
      </c>
      <c r="C45" s="61"/>
      <c r="D45" s="61"/>
      <c r="E45" s="91">
        <v>7</v>
      </c>
      <c r="F45" s="106" t="s">
        <v>271</v>
      </c>
      <c r="G45" s="107"/>
      <c r="H45" s="107"/>
      <c r="I45" s="91">
        <v>2</v>
      </c>
      <c r="J45" s="106" t="s">
        <v>96</v>
      </c>
      <c r="K45" s="107"/>
      <c r="L45" s="107"/>
      <c r="M45" s="94">
        <v>4</v>
      </c>
    </row>
    <row customFormat="1" customHeight="1" ht="20.25" r="46" s="2" spans="2:13">
      <c r="B46" s="60" t="s">
        <v>21</v>
      </c>
      <c r="C46" s="61"/>
      <c r="D46" s="61"/>
      <c r="E46" s="91">
        <v>5</v>
      </c>
      <c r="F46" s="106" t="s">
        <v>28</v>
      </c>
      <c r="G46" s="107"/>
      <c r="H46" s="107"/>
      <c r="I46" s="91">
        <v>5</v>
      </c>
      <c r="J46" s="106" t="s">
        <v>38</v>
      </c>
      <c r="K46" s="107"/>
      <c r="L46" s="107"/>
      <c r="M46" s="94">
        <v>4</v>
      </c>
    </row>
    <row customFormat="1" customHeight="1" ht="20.25" r="47" s="2" spans="2:13">
      <c r="B47" s="60" t="s">
        <v>78</v>
      </c>
      <c r="C47" s="61"/>
      <c r="D47" s="61"/>
      <c r="E47" s="91">
        <v>5</v>
      </c>
      <c r="F47" s="106" t="s">
        <v>138</v>
      </c>
      <c r="G47" s="107"/>
      <c r="H47" s="107"/>
      <c r="I47" s="91">
        <v>5</v>
      </c>
      <c r="J47" s="106" t="s">
        <v>315</v>
      </c>
      <c r="K47" s="107"/>
      <c r="L47" s="107"/>
      <c r="M47" s="94">
        <v>1</v>
      </c>
    </row>
    <row customFormat="1" customHeight="1" ht="20.25" r="48" s="2" spans="2:13">
      <c r="B48" s="60" t="s">
        <v>98</v>
      </c>
      <c r="C48" s="61"/>
      <c r="D48" s="61"/>
      <c r="E48" s="91">
        <v>5</v>
      </c>
      <c r="F48" s="106" t="s">
        <v>29</v>
      </c>
      <c r="G48" s="107"/>
      <c r="H48" s="107"/>
      <c r="I48" s="91">
        <v>4</v>
      </c>
      <c r="J48" s="106" t="s">
        <v>39</v>
      </c>
      <c r="K48" s="107"/>
      <c r="L48" s="107"/>
      <c r="M48" s="94">
        <v>2</v>
      </c>
    </row>
    <row customFormat="1" customHeight="1" ht="21.75" r="49" s="2" spans="2:13">
      <c r="B49" s="60" t="s">
        <v>22</v>
      </c>
      <c r="C49" s="61"/>
      <c r="D49" s="61"/>
      <c r="E49" s="91">
        <v>2</v>
      </c>
      <c r="F49" s="106" t="s">
        <v>106</v>
      </c>
      <c r="G49" s="107"/>
      <c r="H49" s="107"/>
      <c r="I49" s="91">
        <v>5</v>
      </c>
      <c r="J49" s="106" t="s">
        <v>109</v>
      </c>
      <c r="K49" s="107"/>
      <c r="L49" s="107"/>
      <c r="M49" s="94">
        <v>5</v>
      </c>
    </row>
    <row customFormat="1" customHeight="1" ht="20.25" r="50" s="2" spans="2:13">
      <c r="B50" s="60" t="s">
        <v>80</v>
      </c>
      <c r="C50" s="61"/>
      <c r="D50" s="61"/>
      <c r="E50" s="91">
        <v>4</v>
      </c>
      <c r="F50" s="106" t="s">
        <v>87</v>
      </c>
      <c r="G50" s="107"/>
      <c r="H50" s="107"/>
      <c r="I50" s="91">
        <v>7</v>
      </c>
      <c r="J50" s="106" t="s">
        <v>110</v>
      </c>
      <c r="K50" s="107"/>
      <c r="L50" s="107"/>
      <c r="M50" s="94">
        <v>4</v>
      </c>
    </row>
    <row customFormat="1" customHeight="1" ht="20.25" r="51" s="2" spans="2:13">
      <c r="B51" s="60" t="s">
        <v>99</v>
      </c>
      <c r="C51" s="61"/>
      <c r="D51" s="61"/>
      <c r="E51" s="91">
        <v>4</v>
      </c>
      <c r="F51" s="106" t="s">
        <v>105</v>
      </c>
      <c r="G51" s="107"/>
      <c r="H51" s="107"/>
      <c r="I51" s="91">
        <v>4</v>
      </c>
      <c r="J51" s="106" t="s">
        <v>40</v>
      </c>
      <c r="K51" s="107"/>
      <c r="L51" s="107"/>
      <c r="M51" s="94">
        <v>5</v>
      </c>
    </row>
    <row customFormat="1" customHeight="1" ht="20.25" r="52" s="2" spans="2:13">
      <c r="B52" s="60" t="s">
        <v>23</v>
      </c>
      <c r="C52" s="61"/>
      <c r="D52" s="61"/>
      <c r="E52" s="91">
        <v>1</v>
      </c>
      <c r="F52" s="106" t="s">
        <v>30</v>
      </c>
      <c r="G52" s="107"/>
      <c r="H52" s="107"/>
      <c r="I52" s="91">
        <v>2</v>
      </c>
      <c r="J52" s="106" t="s">
        <v>139</v>
      </c>
      <c r="K52" s="107"/>
      <c r="L52" s="107"/>
      <c r="M52" s="94">
        <v>2</v>
      </c>
    </row>
    <row customFormat="1" customHeight="1" ht="20.25" r="53" s="2" spans="2:13">
      <c r="B53" s="60" t="s">
        <v>24</v>
      </c>
      <c r="C53" s="61"/>
      <c r="D53" s="61"/>
      <c r="E53" s="91">
        <v>1</v>
      </c>
      <c r="F53" s="106" t="s">
        <v>31</v>
      </c>
      <c r="G53" s="107"/>
      <c r="H53" s="107"/>
      <c r="I53" s="91">
        <v>4</v>
      </c>
      <c r="J53" s="106" t="s">
        <v>316</v>
      </c>
      <c r="K53" s="107"/>
      <c r="L53" s="107"/>
      <c r="M53" s="94">
        <v>1</v>
      </c>
    </row>
    <row customFormat="1" customHeight="1" ht="20.25" r="54" s="2" spans="2:13">
      <c r="B54" s="60" t="s">
        <v>306</v>
      </c>
      <c r="C54" s="61"/>
      <c r="D54" s="61"/>
      <c r="E54" s="91">
        <v>1</v>
      </c>
      <c r="F54" s="106" t="s">
        <v>64</v>
      </c>
      <c r="G54" s="107"/>
      <c r="H54" s="107"/>
      <c r="I54" s="91">
        <v>5</v>
      </c>
      <c r="J54" s="106" t="s">
        <v>317</v>
      </c>
      <c r="K54" s="107"/>
      <c r="L54" s="107"/>
      <c r="M54" s="94">
        <v>1</v>
      </c>
    </row>
    <row customFormat="1" customHeight="1" ht="20.25" r="55" s="2" spans="2:13">
      <c r="B55" s="60" t="s">
        <v>25</v>
      </c>
      <c r="C55" s="61"/>
      <c r="D55" s="61"/>
      <c r="E55" s="91">
        <v>1</v>
      </c>
      <c r="F55" s="106" t="s">
        <v>65</v>
      </c>
      <c r="G55" s="107"/>
      <c r="H55" s="107"/>
      <c r="I55" s="91">
        <v>1</v>
      </c>
      <c r="J55" s="106" t="s">
        <v>142</v>
      </c>
      <c r="K55" s="107"/>
      <c r="L55" s="107"/>
      <c r="M55" s="94">
        <v>1</v>
      </c>
    </row>
    <row customFormat="1" customHeight="1" ht="20.25" r="56" s="2" spans="2:13">
      <c r="B56" s="60" t="s">
        <v>140</v>
      </c>
      <c r="C56" s="61"/>
      <c r="D56" s="61"/>
      <c r="E56" s="91">
        <v>5</v>
      </c>
      <c r="F56" s="106" t="s">
        <v>88</v>
      </c>
      <c r="G56" s="107"/>
      <c r="H56" s="107"/>
      <c r="I56" s="91">
        <v>7</v>
      </c>
      <c r="J56" s="106" t="s">
        <v>144</v>
      </c>
      <c r="K56" s="107"/>
      <c r="L56" s="107"/>
      <c r="M56" s="94">
        <v>5</v>
      </c>
    </row>
    <row customFormat="1" customHeight="1" ht="20.25" r="57" s="2" spans="2:13">
      <c r="B57" s="60" t="s">
        <v>141</v>
      </c>
      <c r="C57" s="61"/>
      <c r="D57" s="61"/>
      <c r="E57" s="91">
        <v>5</v>
      </c>
      <c r="F57" s="106" t="s">
        <v>32</v>
      </c>
      <c r="G57" s="107"/>
      <c r="H57" s="107"/>
      <c r="I57" s="91">
        <v>5</v>
      </c>
      <c r="J57" s="106" t="s">
        <v>145</v>
      </c>
      <c r="K57" s="107"/>
      <c r="L57" s="107"/>
      <c r="M57" s="94">
        <v>5</v>
      </c>
    </row>
    <row customFormat="1" customHeight="1" ht="20.25" r="58" s="2" spans="2:13">
      <c r="B58" s="60" t="s">
        <v>143</v>
      </c>
      <c r="C58" s="61"/>
      <c r="D58" s="61"/>
      <c r="E58" s="91">
        <v>5</v>
      </c>
      <c r="F58" s="106" t="s">
        <v>146</v>
      </c>
      <c r="G58" s="107"/>
      <c r="H58" s="107"/>
      <c r="I58" s="91">
        <v>5</v>
      </c>
      <c r="J58" s="106" t="s">
        <v>147</v>
      </c>
      <c r="K58" s="107"/>
      <c r="L58" s="107"/>
      <c r="M58" s="94">
        <v>5</v>
      </c>
    </row>
    <row customFormat="1" customHeight="1" ht="20.25" r="59" s="2" spans="2:13">
      <c r="B59" s="60" t="s">
        <v>76</v>
      </c>
      <c r="C59" s="61"/>
      <c r="D59" s="61"/>
      <c r="E59" s="91">
        <v>2</v>
      </c>
      <c r="F59" s="106" t="s">
        <v>148</v>
      </c>
      <c r="G59" s="107"/>
      <c r="H59" s="107"/>
      <c r="I59" s="91">
        <v>4</v>
      </c>
      <c r="J59" s="106" t="s">
        <v>41</v>
      </c>
      <c r="K59" s="107"/>
      <c r="L59" s="107"/>
      <c r="M59" s="94">
        <v>4</v>
      </c>
    </row>
    <row customFormat="1" customHeight="1" ht="20.25" r="60" s="2" spans="2:13">
      <c r="B60" s="60" t="s">
        <v>57</v>
      </c>
      <c r="C60" s="61"/>
      <c r="D60" s="61"/>
      <c r="E60" s="91">
        <v>1</v>
      </c>
      <c r="F60" s="106" t="s">
        <v>33</v>
      </c>
      <c r="G60" s="107"/>
      <c r="H60" s="107"/>
      <c r="I60" s="91">
        <v>2</v>
      </c>
      <c r="J60" s="106" t="s">
        <v>318</v>
      </c>
      <c r="K60" s="107"/>
      <c r="L60" s="107"/>
      <c r="M60" s="94">
        <v>1</v>
      </c>
    </row>
    <row customFormat="1" customHeight="1" ht="20.25" r="61" s="2" spans="2:13">
      <c r="B61" s="60" t="s">
        <v>58</v>
      </c>
      <c r="C61" s="100"/>
      <c r="D61" s="100"/>
      <c r="E61" s="91">
        <v>1</v>
      </c>
      <c r="F61" s="106" t="s">
        <v>104</v>
      </c>
      <c r="G61" s="107"/>
      <c r="H61" s="107"/>
      <c r="I61" s="91">
        <v>4</v>
      </c>
      <c r="J61" s="106" t="s">
        <v>319</v>
      </c>
      <c r="K61" s="107"/>
      <c r="L61" s="107"/>
      <c r="M61" s="94">
        <v>1</v>
      </c>
    </row>
    <row customFormat="1" customHeight="1" ht="20.25" r="62" s="2" spans="2:13">
      <c r="B62" s="60" t="s">
        <v>81</v>
      </c>
      <c r="C62" s="100"/>
      <c r="D62" s="100"/>
      <c r="E62" s="91">
        <v>5</v>
      </c>
      <c r="F62" s="106" t="s">
        <v>103</v>
      </c>
      <c r="G62" s="107"/>
      <c r="H62" s="107"/>
      <c r="I62" s="91">
        <v>4</v>
      </c>
      <c r="J62" s="106" t="s">
        <v>83</v>
      </c>
      <c r="K62" s="107"/>
      <c r="L62" s="107"/>
      <c r="M62" s="94">
        <v>5</v>
      </c>
    </row>
    <row customFormat="1" customHeight="1" ht="20.25" r="63" s="2" spans="2:13">
      <c r="B63" s="60" t="s">
        <v>89</v>
      </c>
      <c r="C63" s="100"/>
      <c r="D63" s="100"/>
      <c r="E63" s="91">
        <v>7</v>
      </c>
      <c r="F63" s="106" t="s">
        <v>82</v>
      </c>
      <c r="G63" s="107"/>
      <c r="H63" s="107"/>
      <c r="I63" s="91">
        <v>5</v>
      </c>
      <c r="J63" s="106" t="s">
        <v>111</v>
      </c>
      <c r="K63" s="107"/>
      <c r="L63" s="107"/>
      <c r="M63" s="94">
        <v>5</v>
      </c>
    </row>
    <row customFormat="1" customHeight="1" ht="20.25" r="64" s="2" spans="2:13">
      <c r="B64" s="62" t="s">
        <v>59</v>
      </c>
      <c r="C64" s="99"/>
      <c r="D64" s="99"/>
      <c r="E64" s="91">
        <v>1</v>
      </c>
      <c r="F64" s="106" t="s">
        <v>94</v>
      </c>
      <c r="G64" s="107"/>
      <c r="H64" s="107"/>
      <c r="I64" s="91">
        <v>6</v>
      </c>
      <c r="J64" s="106" t="s">
        <v>149</v>
      </c>
      <c r="K64" s="107"/>
      <c r="L64" s="107"/>
      <c r="M64" s="94">
        <v>5</v>
      </c>
    </row>
    <row customFormat="1" customHeight="1" ht="20.25" r="65" s="2" spans="2:13">
      <c r="B65" s="62" t="s">
        <v>26</v>
      </c>
      <c r="C65" s="99"/>
      <c r="D65" s="99"/>
      <c r="E65" s="91">
        <v>4</v>
      </c>
      <c r="F65" s="106" t="s">
        <v>34</v>
      </c>
      <c r="G65" s="107"/>
      <c r="H65" s="107"/>
      <c r="I65" s="91">
        <v>5</v>
      </c>
      <c r="J65" s="106" t="s">
        <v>72</v>
      </c>
      <c r="K65" s="107"/>
      <c r="L65" s="107"/>
      <c r="M65" s="94">
        <v>2</v>
      </c>
    </row>
    <row customFormat="1" customHeight="1" ht="20.25" r="66" s="2" spans="2:13">
      <c r="B66" s="62" t="s">
        <v>150</v>
      </c>
      <c r="C66" s="99"/>
      <c r="D66" s="99"/>
      <c r="E66" s="91">
        <v>7</v>
      </c>
      <c r="F66" s="106" t="s">
        <v>152</v>
      </c>
      <c r="G66" s="107"/>
      <c r="H66" s="107"/>
      <c r="I66" s="91">
        <v>4</v>
      </c>
      <c r="J66" s="106" t="s">
        <v>320</v>
      </c>
      <c r="K66" s="107"/>
      <c r="L66" s="107"/>
      <c r="M66" s="94">
        <v>1</v>
      </c>
    </row>
    <row customFormat="1" customHeight="1" ht="20.25" r="67" s="2" spans="2:13">
      <c r="B67" s="62" t="s">
        <v>151</v>
      </c>
      <c r="C67" s="99"/>
      <c r="D67" s="99"/>
      <c r="E67" s="91">
        <v>7</v>
      </c>
      <c r="F67" s="106" t="s">
        <v>66</v>
      </c>
      <c r="G67" s="107"/>
      <c r="H67" s="107"/>
      <c r="I67" s="91">
        <v>2</v>
      </c>
      <c r="J67" s="106" t="s">
        <v>42</v>
      </c>
      <c r="K67" s="107"/>
      <c r="L67" s="107"/>
      <c r="M67" s="94">
        <v>2</v>
      </c>
    </row>
    <row customFormat="1" customHeight="1" ht="20.25" r="68" s="2" spans="2:13">
      <c r="B68" s="62" t="s">
        <v>307</v>
      </c>
      <c r="C68" s="99"/>
      <c r="D68" s="99"/>
      <c r="E68" s="91">
        <v>1</v>
      </c>
      <c r="F68" s="106" t="s">
        <v>93</v>
      </c>
      <c r="G68" s="107"/>
      <c r="H68" s="107"/>
      <c r="I68" s="91">
        <v>5</v>
      </c>
      <c r="J68" s="106" t="s">
        <v>153</v>
      </c>
      <c r="K68" s="107"/>
      <c r="L68" s="107"/>
      <c r="M68" s="94">
        <v>5</v>
      </c>
    </row>
    <row customFormat="1" customHeight="1" ht="20.25" r="69" s="2" spans="2:13">
      <c r="B69" s="62" t="s">
        <v>60</v>
      </c>
      <c r="C69" s="99"/>
      <c r="D69" s="99"/>
      <c r="E69" s="91">
        <v>3</v>
      </c>
      <c r="F69" s="106" t="s">
        <v>102</v>
      </c>
      <c r="G69" s="107"/>
      <c r="H69" s="107"/>
      <c r="I69" s="91">
        <v>5</v>
      </c>
      <c r="J69" s="106" t="s">
        <v>43</v>
      </c>
      <c r="K69" s="107"/>
      <c r="L69" s="107"/>
      <c r="M69" s="94">
        <v>2</v>
      </c>
    </row>
    <row customFormat="1" customHeight="1" ht="20.25" r="70" s="2" spans="2:13">
      <c r="B70" s="62" t="s">
        <v>308</v>
      </c>
      <c r="C70" s="99"/>
      <c r="D70" s="99"/>
      <c r="E70" s="91">
        <v>3</v>
      </c>
      <c r="F70" s="106" t="s">
        <v>312</v>
      </c>
      <c r="G70" s="107"/>
      <c r="H70" s="107"/>
      <c r="I70" s="91">
        <v>1</v>
      </c>
      <c r="J70" s="106" t="s">
        <v>321</v>
      </c>
      <c r="K70" s="107"/>
      <c r="L70" s="107"/>
      <c r="M70" s="94">
        <v>2</v>
      </c>
    </row>
    <row customFormat="1" customHeight="1" ht="20.25" r="71" s="2" spans="2:13">
      <c r="B71" s="62" t="s">
        <v>154</v>
      </c>
      <c r="C71" s="99"/>
      <c r="D71" s="99"/>
      <c r="E71" s="91">
        <v>4</v>
      </c>
      <c r="F71" s="106" t="s">
        <v>101</v>
      </c>
      <c r="G71" s="107"/>
      <c r="H71" s="107"/>
      <c r="I71" s="91">
        <v>5</v>
      </c>
      <c r="J71" s="106" t="s">
        <v>322</v>
      </c>
      <c r="K71" s="107"/>
      <c r="L71" s="107"/>
      <c r="M71" s="94">
        <v>1</v>
      </c>
    </row>
    <row customFormat="1" customHeight="1" ht="20.25" r="72" s="2" spans="2:13">
      <c r="B72" s="62" t="s">
        <v>100</v>
      </c>
      <c r="C72" s="99"/>
      <c r="D72" s="99"/>
      <c r="E72" s="91">
        <v>4</v>
      </c>
      <c r="F72" s="106" t="s">
        <v>35</v>
      </c>
      <c r="G72" s="107"/>
      <c r="H72" s="107"/>
      <c r="I72" s="91">
        <v>2</v>
      </c>
      <c r="J72" s="106" t="s">
        <v>323</v>
      </c>
      <c r="K72" s="107"/>
      <c r="L72" s="107"/>
      <c r="M72" s="94">
        <v>1</v>
      </c>
    </row>
    <row customFormat="1" customHeight="1" ht="20.25" r="73" s="2" spans="2:13">
      <c r="B73" s="62" t="s">
        <v>61</v>
      </c>
      <c r="C73" s="99"/>
      <c r="D73" s="99"/>
      <c r="E73" s="91">
        <v>5</v>
      </c>
      <c r="F73" s="106" t="s">
        <v>67</v>
      </c>
      <c r="G73" s="107"/>
      <c r="H73" s="107"/>
      <c r="I73" s="91">
        <v>1</v>
      </c>
      <c r="J73" s="106" t="s">
        <v>44</v>
      </c>
      <c r="K73" s="107"/>
      <c r="L73" s="107"/>
      <c r="M73" s="94">
        <v>4</v>
      </c>
    </row>
    <row customFormat="1" customHeight="1" ht="20.25" r="74" s="2" spans="2:13">
      <c r="B74" s="62" t="s">
        <v>114</v>
      </c>
      <c r="C74" s="99"/>
      <c r="D74" s="99"/>
      <c r="E74" s="91">
        <v>5</v>
      </c>
      <c r="F74" s="107" t="s">
        <v>117</v>
      </c>
      <c r="G74" s="107"/>
      <c r="H74" s="107"/>
      <c r="I74" s="91">
        <v>3</v>
      </c>
      <c r="J74" s="106" t="s">
        <v>272</v>
      </c>
      <c r="K74" s="107"/>
      <c r="L74" s="107"/>
      <c r="M74" s="94">
        <v>5</v>
      </c>
    </row>
    <row customFormat="1" customHeight="1" ht="20.25" r="75" s="2" spans="2:13" thickBot="1">
      <c r="B75" s="138" t="s">
        <v>116</v>
      </c>
      <c r="C75" s="139"/>
      <c r="D75" s="139"/>
      <c r="E75" s="92">
        <v>5</v>
      </c>
      <c r="F75" s="138" t="s">
        <v>92</v>
      </c>
      <c r="G75" s="139"/>
      <c r="H75" s="139"/>
      <c r="I75" s="92">
        <v>5</v>
      </c>
      <c r="J75" s="138" t="s">
        <v>74</v>
      </c>
      <c r="K75" s="139"/>
      <c r="L75" s="139"/>
      <c r="M75" s="95">
        <v>1</v>
      </c>
    </row>
    <row customFormat="1" customHeight="1" ht="20.25" r="76" s="2" spans="2:13">
      <c r="B76"/>
      <c r="C76"/>
      <c r="D76"/>
      <c r="E76"/>
      <c r="F76"/>
      <c r="G76"/>
      <c r="H76"/>
      <c r="I76"/>
      <c r="J76"/>
      <c r="K76"/>
      <c r="L76"/>
      <c r="M76"/>
    </row>
    <row customFormat="1" customHeight="1" ht="12" r="77" s="2" spans="2:13">
      <c r="B77"/>
      <c r="C77"/>
      <c r="D77"/>
      <c r="E77"/>
      <c r="F77"/>
      <c r="G77"/>
      <c r="H77"/>
      <c r="I77"/>
      <c r="J77"/>
      <c r="K77"/>
      <c r="L77"/>
      <c r="M77"/>
    </row>
    <row customFormat="1" customHeight="1" ht="8.25" r="78" s="2" spans="2:13">
      <c r="B78"/>
      <c r="C78"/>
      <c r="D78"/>
      <c r="E78"/>
      <c r="F78"/>
      <c r="G78"/>
      <c r="H78"/>
      <c r="I78"/>
      <c r="J78"/>
      <c r="K78"/>
      <c r="L78"/>
      <c r="M78"/>
    </row>
    <row customFormat="1" customHeight="1" ht="6" r="79" s="2" spans="2:13">
      <c r="B79"/>
      <c r="C79"/>
      <c r="D79"/>
      <c r="E79"/>
      <c r="F79"/>
      <c r="G79"/>
      <c r="H79"/>
      <c r="I79"/>
      <c r="J79"/>
      <c r="K79"/>
      <c r="L79"/>
      <c r="M79"/>
    </row>
    <row customFormat="1" customHeight="1" ht="6" r="80" s="2" spans="2:13">
      <c r="B80"/>
      <c r="C80"/>
      <c r="D80"/>
      <c r="E80"/>
      <c r="F80"/>
      <c r="G80"/>
      <c r="H80"/>
      <c r="I80"/>
      <c r="J80"/>
      <c r="K80"/>
      <c r="L80"/>
      <c r="M80"/>
    </row>
    <row customFormat="1" customHeight="1" ht="4.5" r="81" s="2" spans="1:13">
      <c r="B81"/>
      <c r="C81"/>
      <c r="D81"/>
      <c r="E81"/>
      <c r="F81"/>
      <c r="G81"/>
      <c r="H81"/>
      <c r="I81"/>
      <c r="J81"/>
      <c r="K81"/>
      <c r="L81"/>
      <c r="M81"/>
    </row>
    <row customFormat="1" customHeight="1" ht="18" r="82" s="50" spans="1:13">
      <c r="A82" s="50" t="s">
        <v>324</v>
      </c>
      <c r="B82" s="52"/>
      <c r="C82" s="52"/>
      <c r="D82" s="52"/>
      <c r="M82" s="64"/>
    </row>
    <row customFormat="1" customHeight="1" ht="23.25" r="83" s="50" spans="1:13" thickBot="1">
      <c r="B83" s="132" t="s">
        <v>155</v>
      </c>
      <c r="C83" s="132"/>
      <c r="D83" s="132"/>
      <c r="E83" s="132"/>
      <c r="F83" s="132"/>
      <c r="G83" s="132"/>
      <c r="H83" s="132"/>
      <c r="I83" s="132"/>
      <c r="J83" s="132"/>
      <c r="K83" s="132"/>
      <c r="L83" s="132"/>
      <c r="M83" s="132"/>
    </row>
    <row customHeight="1" ht="17.25" r="84" spans="1:13">
      <c r="B84" s="135" t="s">
        <v>84</v>
      </c>
      <c r="C84" s="136"/>
      <c r="D84" s="137"/>
      <c r="E84" s="63" t="s">
        <v>53</v>
      </c>
      <c r="F84" s="129" t="s">
        <v>277</v>
      </c>
      <c r="G84" s="130"/>
      <c r="H84" s="131"/>
      <c r="I84" s="63" t="s">
        <v>54</v>
      </c>
      <c r="J84" s="129" t="s">
        <v>278</v>
      </c>
      <c r="K84" s="130"/>
      <c r="L84" s="131"/>
      <c r="M84" s="63" t="s">
        <v>56</v>
      </c>
    </row>
    <row customHeight="1" ht="17.25" r="85" spans="1:13">
      <c r="B85" s="117" t="s">
        <v>279</v>
      </c>
      <c r="C85" s="118"/>
      <c r="D85" s="119"/>
      <c r="E85" s="63" t="s">
        <v>54</v>
      </c>
      <c r="F85" s="120" t="s">
        <v>282</v>
      </c>
      <c r="G85" s="121"/>
      <c r="H85" s="122"/>
      <c r="I85" s="63" t="s">
        <v>54</v>
      </c>
      <c r="J85" s="120" t="s">
        <v>273</v>
      </c>
      <c r="K85" s="121"/>
      <c r="L85" s="122"/>
      <c r="M85" s="63" t="s">
        <v>52</v>
      </c>
    </row>
    <row customHeight="1" ht="17.25" r="86" spans="1:13">
      <c r="B86" s="117" t="s">
        <v>275</v>
      </c>
      <c r="C86" s="118"/>
      <c r="D86" s="119"/>
      <c r="E86" s="63" t="s">
        <v>53</v>
      </c>
      <c r="F86" s="120" t="s">
        <v>280</v>
      </c>
      <c r="G86" s="121"/>
      <c r="H86" s="122"/>
      <c r="I86" s="63" t="s">
        <v>54</v>
      </c>
      <c r="J86" s="120" t="s">
        <v>69</v>
      </c>
      <c r="K86" s="121"/>
      <c r="L86" s="122"/>
      <c r="M86" s="63" t="s">
        <v>51</v>
      </c>
    </row>
    <row customHeight="1" ht="17.25" r="87" spans="1:13">
      <c r="B87" s="117" t="s">
        <v>274</v>
      </c>
      <c r="C87" s="118"/>
      <c r="D87" s="119"/>
      <c r="E87" s="63" t="s">
        <v>53</v>
      </c>
      <c r="F87" s="120" t="s">
        <v>90</v>
      </c>
      <c r="G87" s="121"/>
      <c r="H87" s="122"/>
      <c r="I87" s="63" t="s">
        <v>55</v>
      </c>
      <c r="J87" s="120" t="s">
        <v>73</v>
      </c>
      <c r="K87" s="121"/>
      <c r="L87" s="122"/>
      <c r="M87" s="63" t="s">
        <v>51</v>
      </c>
    </row>
    <row customHeight="1" ht="17.25" r="88" spans="1:13">
      <c r="B88" s="117" t="s">
        <v>276</v>
      </c>
      <c r="C88" s="118"/>
      <c r="D88" s="119"/>
      <c r="E88" s="63" t="s">
        <v>55</v>
      </c>
      <c r="F88" s="120" t="s">
        <v>281</v>
      </c>
      <c r="G88" s="121"/>
      <c r="H88" s="122"/>
      <c r="I88" s="63" t="s">
        <v>56</v>
      </c>
      <c r="J88" s="120"/>
      <c r="K88" s="121"/>
      <c r="L88" s="122"/>
      <c r="M88" s="63"/>
    </row>
    <row customHeight="1" ht="51" r="91" spans="1:13">
      <c r="A91" s="134" t="s">
        <v>283</v>
      </c>
      <c r="B91" s="134"/>
      <c r="C91" s="134"/>
      <c r="D91" s="134"/>
      <c r="E91" s="134"/>
      <c r="F91" s="134"/>
      <c r="G91" s="134"/>
      <c r="H91" s="134"/>
      <c r="I91" s="134"/>
      <c r="J91" s="134"/>
      <c r="K91" s="134"/>
      <c r="L91" s="134"/>
      <c r="M91" s="134"/>
    </row>
    <row ht="12" r="92" spans="1:13">
      <c r="B92" s="16"/>
      <c r="C92" s="16"/>
      <c r="D92" s="16"/>
      <c r="E92" s="17"/>
      <c r="F92" s="16"/>
      <c r="G92" s="16"/>
      <c r="H92" s="16"/>
      <c r="I92" s="17"/>
      <c r="J92" s="16"/>
      <c r="K92" s="16"/>
      <c r="L92" s="16"/>
      <c r="M92" s="17"/>
    </row>
    <row customHeight="1" ht="25.5" r="110" spans="2:7">
      <c r="B110" s="97" t="s">
        <v>47</v>
      </c>
      <c r="C110" s="97"/>
      <c r="D110" s="97"/>
      <c r="E110" s="97"/>
      <c r="F110" s="97"/>
      <c r="G110" s="82"/>
    </row>
    <row customHeight="1" ht="21" r="111" spans="2:7">
      <c r="B111" s="97" t="s">
        <v>303</v>
      </c>
      <c r="C111" s="82"/>
      <c r="D111" s="82"/>
      <c r="E111" s="82"/>
      <c r="F111" s="82"/>
      <c r="G111" s="82"/>
    </row>
    <row customHeight="1" ht="21" r="112" spans="2:7">
      <c r="B112" s="97" t="s">
        <v>302</v>
      </c>
      <c r="C112" s="82"/>
      <c r="D112" s="82"/>
      <c r="E112" s="82"/>
      <c r="F112" s="82"/>
      <c r="G112" s="82"/>
    </row>
    <row customHeight="1" ht="14.25" r="113" spans="2:13">
      <c r="C113" s="57"/>
      <c r="D113" s="57"/>
      <c r="E113" s="57"/>
      <c r="F113" s="57"/>
      <c r="G113" s="57"/>
      <c r="H113" s="57"/>
      <c r="I113" s="57"/>
      <c r="J113" s="57"/>
      <c r="K113" s="57"/>
      <c r="L113" s="57"/>
    </row>
    <row customHeight="1" ht="51.75" r="114" spans="2:13">
      <c r="B114" s="124" t="s">
        <v>48</v>
      </c>
      <c r="C114" s="124"/>
      <c r="D114" s="124"/>
      <c r="E114" s="124"/>
      <c r="F114" s="124"/>
      <c r="G114" s="124"/>
      <c r="H114" s="124"/>
      <c r="I114" s="124"/>
      <c r="J114" s="124"/>
      <c r="K114" s="124"/>
      <c r="L114" s="124"/>
      <c r="M114" s="124"/>
    </row>
    <row customHeight="1" ht="11.25" r="115" spans="2:13">
      <c r="C115" s="57"/>
      <c r="D115" s="57"/>
      <c r="E115" s="57"/>
      <c r="F115" s="57"/>
      <c r="G115" s="57"/>
      <c r="H115" s="57"/>
      <c r="I115" s="57"/>
      <c r="J115" s="57"/>
      <c r="K115" s="57"/>
      <c r="L115" s="57"/>
    </row>
    <row customHeight="1" ht="17.25" r="153" spans="2:14">
      <c r="B153" s="96" t="s">
        <v>325</v>
      </c>
      <c r="C153" s="96"/>
      <c r="D153" s="96"/>
      <c r="E153" s="96"/>
      <c r="F153" s="96"/>
      <c r="G153" s="96"/>
      <c r="H153" s="82"/>
      <c r="I153" s="82"/>
      <c r="J153" s="82"/>
      <c r="K153" s="82"/>
      <c r="L153" s="82"/>
      <c r="M153" s="82"/>
      <c r="N153" s="4"/>
    </row>
    <row customHeight="1" ht="17.25" r="154" spans="2:14">
      <c r="B154" s="133" t="s">
        <v>326</v>
      </c>
      <c r="C154" s="133"/>
      <c r="D154" s="133"/>
      <c r="E154" s="133"/>
      <c r="F154" s="133"/>
      <c r="G154" s="133"/>
      <c r="H154" s="133"/>
      <c r="I154" s="133"/>
      <c r="J154" s="133"/>
      <c r="K154" s="133"/>
      <c r="L154" s="133"/>
      <c r="M154" s="133"/>
      <c r="N154" s="4"/>
    </row>
    <row customHeight="1" ht="17.25" r="155" spans="2:14">
      <c r="B155" s="133"/>
      <c r="C155" s="133"/>
      <c r="D155" s="133"/>
      <c r="E155" s="133"/>
      <c r="F155" s="133"/>
      <c r="G155" s="133"/>
      <c r="H155" s="133"/>
      <c r="I155" s="133"/>
      <c r="J155" s="133"/>
      <c r="K155" s="133"/>
      <c r="L155" s="133"/>
      <c r="M155" s="133"/>
      <c r="N155" s="10"/>
    </row>
    <row customHeight="1" ht="17.25" r="156" spans="2:14">
      <c r="B156" s="96" t="s">
        <v>327</v>
      </c>
      <c r="C156" s="96"/>
      <c r="D156" s="96"/>
      <c r="E156" s="96"/>
      <c r="F156" s="96"/>
      <c r="G156" s="96"/>
      <c r="H156" s="96"/>
      <c r="I156" s="96"/>
      <c r="J156" s="96"/>
      <c r="K156" s="96"/>
      <c r="L156" s="96"/>
      <c r="M156" s="96"/>
      <c r="N156" s="10"/>
    </row>
    <row customHeight="1" ht="11.25" r="157" spans="2:14">
      <c r="B157" s="54"/>
      <c r="C157" s="54"/>
      <c r="D157" s="54"/>
      <c r="E157" s="54"/>
      <c r="F157" s="54"/>
      <c r="G157" s="54"/>
      <c r="H157" s="54"/>
      <c r="I157" s="54"/>
      <c r="J157" s="54"/>
      <c r="K157" s="54"/>
      <c r="L157" s="54"/>
      <c r="M157" s="54"/>
      <c r="N157" s="10"/>
    </row>
    <row customHeight="1" ht="11.25" r="158" spans="2:14">
      <c r="B158" s="54"/>
      <c r="C158" s="54"/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10"/>
    </row>
    <row customHeight="1" ht="71.25" r="160" spans="2:14">
      <c r="C160" s="11" t="s">
        <v>292</v>
      </c>
      <c r="D160" s="65"/>
      <c r="E160" s="65"/>
      <c r="F160" s="65"/>
      <c r="G160" s="65"/>
      <c r="H160" s="65"/>
      <c r="I160" s="11"/>
      <c r="J160" s="11"/>
      <c r="K160" s="11"/>
      <c r="L160" s="11"/>
    </row>
    <row customHeight="1" ht="18" r="162" spans="1:14">
      <c r="A162" s="56"/>
      <c r="B162" s="56"/>
      <c r="C162" s="56"/>
      <c r="D162" s="56"/>
      <c r="E162" s="56"/>
      <c r="F162" s="56"/>
      <c r="G162" s="56"/>
      <c r="H162" s="56"/>
      <c r="I162" s="56"/>
      <c r="J162" s="56"/>
      <c r="K162" s="56"/>
      <c r="L162" s="56"/>
      <c r="M162" s="56"/>
      <c r="N162" s="56"/>
    </row>
    <row ht="18" r="188" spans="2:13">
      <c r="G188" s="6"/>
    </row>
    <row customHeight="1" ht="19.5" r="189" spans="2:13"/>
    <row customHeight="1" ht="29.25" r="190" spans="2:13">
      <c r="G190" s="6"/>
      <c r="J190" s="123"/>
      <c r="K190" s="123"/>
      <c r="L190" s="123"/>
      <c r="M190" s="123"/>
    </row>
    <row customHeight="1" ht="25.5" r="191" spans="2:13">
      <c r="B191" s="5"/>
      <c r="F191" s="7"/>
      <c r="G191" s="7"/>
      <c r="H191" s="7"/>
      <c r="I191" s="7"/>
      <c r="J191" s="45"/>
      <c r="K191" s="45"/>
      <c r="L191" s="45"/>
      <c r="M191" s="45"/>
    </row>
    <row ht="12.75" r="193" spans="2:17">
      <c r="B193" s="7"/>
      <c r="C193" s="7"/>
      <c r="F193" s="7"/>
      <c r="G193" s="7"/>
      <c r="H193" s="7"/>
      <c r="J193" s="7"/>
      <c r="K193" s="7"/>
      <c r="L193" s="7"/>
    </row>
    <row ht="12.75" r="203" spans="2:17">
      <c r="B203" s="8"/>
    </row>
    <row ht="12.75" r="204" spans="2:17">
      <c r="B204" s="9"/>
      <c r="F204" s="10"/>
      <c r="G204" s="10"/>
      <c r="H204" s="10"/>
      <c r="I204" s="10"/>
      <c r="J204" s="8"/>
      <c r="K204" s="10"/>
    </row>
    <row ht="12.75" r="205" spans="2:17">
      <c r="B205" s="8"/>
      <c r="F205" s="116"/>
      <c r="G205" s="116"/>
      <c r="H205" s="116"/>
      <c r="I205" s="116"/>
      <c r="J205" s="116"/>
      <c r="K205" s="116"/>
    </row>
    <row ht="12.75" r="206" spans="2:17">
      <c r="B206" s="8"/>
      <c r="C206" s="8"/>
      <c r="D206" s="8"/>
      <c r="F206" s="116"/>
      <c r="G206" s="116"/>
      <c r="H206" s="116"/>
      <c r="J206" s="116"/>
      <c r="K206" s="116"/>
      <c r="L206" s="116"/>
    </row>
    <row ht="18" r="208" spans="2:17">
      <c r="B208" s="55"/>
      <c r="C208" s="55"/>
      <c r="D208" s="55"/>
      <c r="E208" s="55"/>
      <c r="F208" s="55"/>
      <c r="G208" s="11"/>
      <c r="I208" s="115"/>
      <c r="J208" s="115"/>
      <c r="K208" s="11"/>
      <c r="L208" s="11"/>
      <c r="M208" s="11"/>
      <c r="N208" s="11"/>
      <c r="P208" s="11"/>
      <c r="Q208" s="11"/>
    </row>
    <row customHeight="1" ht="15.75" r="233" spans="7:10">
      <c r="G233" s="13"/>
      <c r="H233" s="12"/>
      <c r="I233" s="12"/>
      <c r="J233" s="12"/>
    </row>
  </sheetData>
  <mergeCells count="139">
    <mergeCell ref="J63:L63"/>
    <mergeCell ref="J64:L64"/>
    <mergeCell ref="F71:H71"/>
    <mergeCell ref="F72:H72"/>
    <mergeCell ref="F73:H73"/>
    <mergeCell ref="B75:D75"/>
    <mergeCell ref="J65:L65"/>
    <mergeCell ref="J66:L66"/>
    <mergeCell ref="J67:L67"/>
    <mergeCell ref="J68:L68"/>
    <mergeCell ref="J71:L71"/>
    <mergeCell ref="J72:L72"/>
    <mergeCell ref="F66:H66"/>
    <mergeCell ref="F67:H67"/>
    <mergeCell ref="F68:H68"/>
    <mergeCell ref="F64:H64"/>
    <mergeCell ref="F65:H65"/>
    <mergeCell ref="J74:L74"/>
    <mergeCell ref="J75:L75"/>
    <mergeCell ref="F46:H46"/>
    <mergeCell ref="J29:L29"/>
    <mergeCell ref="J30:L30"/>
    <mergeCell ref="J31:L31"/>
    <mergeCell ref="J32:L32"/>
    <mergeCell ref="J33:L33"/>
    <mergeCell ref="F63:H63"/>
    <mergeCell ref="F56:H56"/>
    <mergeCell ref="F39:H39"/>
    <mergeCell ref="F40:H40"/>
    <mergeCell ref="F41:H41"/>
    <mergeCell ref="J35:L35"/>
    <mergeCell ref="J36:L36"/>
    <mergeCell ref="J37:L37"/>
    <mergeCell ref="J38:L38"/>
    <mergeCell ref="J39:L39"/>
    <mergeCell ref="J40:L40"/>
    <mergeCell ref="J43:L43"/>
    <mergeCell ref="J44:L44"/>
    <mergeCell ref="J45:L45"/>
    <mergeCell ref="J46:L46"/>
    <mergeCell ref="J47:L47"/>
    <mergeCell ref="J48:L48"/>
    <mergeCell ref="J51:L51"/>
    <mergeCell ref="F53:H53"/>
    <mergeCell ref="F54:H54"/>
    <mergeCell ref="F55:H55"/>
    <mergeCell ref="F61:H61"/>
    <mergeCell ref="F62:H62"/>
    <mergeCell ref="B154:M155"/>
    <mergeCell ref="B85:D85"/>
    <mergeCell ref="F85:H85"/>
    <mergeCell ref="J86:L86"/>
    <mergeCell ref="F87:H87"/>
    <mergeCell ref="F74:H74"/>
    <mergeCell ref="F69:H69"/>
    <mergeCell ref="F70:H70"/>
    <mergeCell ref="J69:L69"/>
    <mergeCell ref="J70:L70"/>
    <mergeCell ref="A91:M91"/>
    <mergeCell ref="J85:L85"/>
    <mergeCell ref="B84:D84"/>
    <mergeCell ref="B87:D87"/>
    <mergeCell ref="J87:L87"/>
    <mergeCell ref="F75:H75"/>
    <mergeCell ref="J73:L73"/>
    <mergeCell ref="J61:L61"/>
    <mergeCell ref="J62:L62"/>
    <mergeCell ref="F84:H84"/>
    <mergeCell ref="J84:L84"/>
    <mergeCell ref="B83:M83"/>
    <mergeCell ref="J56:L56"/>
    <mergeCell ref="F47:H47"/>
    <mergeCell ref="F48:H48"/>
    <mergeCell ref="F49:H49"/>
    <mergeCell ref="F50:H50"/>
    <mergeCell ref="J49:L49"/>
    <mergeCell ref="J50:L50"/>
    <mergeCell ref="F59:H59"/>
    <mergeCell ref="F60:H60"/>
    <mergeCell ref="J53:L53"/>
    <mergeCell ref="J54:L54"/>
    <mergeCell ref="J57:L57"/>
    <mergeCell ref="J58:L58"/>
    <mergeCell ref="J59:L59"/>
    <mergeCell ref="J60:L60"/>
    <mergeCell ref="F57:H57"/>
    <mergeCell ref="F58:H58"/>
    <mergeCell ref="J55:L55"/>
    <mergeCell ref="J52:L52"/>
    <mergeCell ref="F51:H51"/>
    <mergeCell ref="F52:H52"/>
    <mergeCell ref="I208:J208"/>
    <mergeCell ref="F205:K205"/>
    <mergeCell ref="B86:D86"/>
    <mergeCell ref="J28:L28"/>
    <mergeCell ref="F28:H28"/>
    <mergeCell ref="I4:M4"/>
    <mergeCell ref="I11:J11"/>
    <mergeCell ref="H11:H12"/>
    <mergeCell ref="F86:H86"/>
    <mergeCell ref="J190:M190"/>
    <mergeCell ref="F206:H206"/>
    <mergeCell ref="J206:L206"/>
    <mergeCell ref="B88:D88"/>
    <mergeCell ref="F88:H88"/>
    <mergeCell ref="J88:L88"/>
    <mergeCell ref="B114:M114"/>
    <mergeCell ref="F11:G11"/>
    <mergeCell ref="C21:I21"/>
    <mergeCell ref="L5:M5"/>
    <mergeCell ref="L6:M6"/>
    <mergeCell ref="L7:M7"/>
    <mergeCell ref="L8:M8"/>
    <mergeCell ref="L9:M9"/>
    <mergeCell ref="I15:L15"/>
    <mergeCell ref="C25:L26"/>
    <mergeCell ref="B28:D28"/>
    <mergeCell ref="K11:L11"/>
    <mergeCell ref="J34:L34"/>
    <mergeCell ref="D11:E11"/>
    <mergeCell ref="I3:M3"/>
    <mergeCell ref="E8:J9"/>
    <mergeCell ref="B9:C9"/>
    <mergeCell ref="F45:H45"/>
    <mergeCell ref="J41:L41"/>
    <mergeCell ref="J42:L42"/>
    <mergeCell ref="F35:H35"/>
    <mergeCell ref="F36:H36"/>
    <mergeCell ref="F37:H37"/>
    <mergeCell ref="F38:H38"/>
    <mergeCell ref="F42:H42"/>
    <mergeCell ref="F43:H43"/>
    <mergeCell ref="F44:H44"/>
    <mergeCell ref="F29:H29"/>
    <mergeCell ref="F30:H30"/>
    <mergeCell ref="F31:H31"/>
    <mergeCell ref="F32:H32"/>
    <mergeCell ref="F33:H33"/>
    <mergeCell ref="F34:H34"/>
  </mergeCells>
  <pageMargins bottom="0.75" footer="0.3" header="0.3" left="0.25" right="0.25" top="0.75"/>
  <pageSetup orientation="portrait" paperSize="9" r:id="rId1" scale="42"/>
  <rowBreaks count="2" manualBreakCount="2">
    <brk id="90" man="1" max="12"/>
    <brk id="233" man="1" max="13"/>
  </rowBreaks>
  <drawing r:id="rId2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C5:I124"/>
  <sheetViews>
    <sheetView topLeftCell="A42" workbookViewId="0">
      <selection activeCell="I98" sqref="I98"/>
    </sheetView>
  </sheetViews>
  <sheetFormatPr defaultRowHeight="11.25"/>
  <cols>
    <col min="3" max="3" customWidth="true" width="21.0" collapsed="true"/>
    <col min="4" max="4" customWidth="true" style="32" width="14.0" collapsed="true"/>
    <col min="5" max="5" customWidth="true" style="29" width="80.83203125" collapsed="true"/>
    <col min="6" max="6" customWidth="true" width="14.0" collapsed="true"/>
    <col min="7" max="7" customWidth="true" style="32" width="14.0" collapsed="true"/>
  </cols>
  <sheetData>
    <row r="5" spans="3:8">
      <c r="C5" s="18"/>
      <c r="E5" s="27"/>
      <c r="F5" s="18"/>
      <c r="H5" s="18"/>
    </row>
    <row customHeight="1" ht="36" r="6" spans="3:8">
      <c r="C6" s="144" t="s">
        <v>270</v>
      </c>
      <c r="D6" s="144"/>
      <c r="E6" s="144"/>
      <c r="F6" s="144"/>
      <c r="G6" s="144"/>
    </row>
    <row customHeight="1" ht="23.25" r="7" spans="3:8">
      <c r="C7" s="18"/>
      <c r="E7" s="27"/>
      <c r="F7" s="18"/>
      <c r="H7" s="18"/>
    </row>
    <row customHeight="1" ht="11.25" r="8" spans="3:8">
      <c r="C8" s="19" t="s">
        <v>156</v>
      </c>
      <c r="D8" s="33" t="s">
        <v>157</v>
      </c>
      <c r="E8" s="28" t="s">
        <v>158</v>
      </c>
      <c r="F8" s="20" t="s">
        <v>159</v>
      </c>
      <c r="G8" s="38"/>
    </row>
    <row customHeight="1" ht="11.25" r="9" spans="3:8">
      <c r="C9" s="21" t="s">
        <v>160</v>
      </c>
      <c r="D9" s="34"/>
      <c r="E9" s="22"/>
      <c r="F9" s="21"/>
      <c r="G9" s="39"/>
    </row>
    <row customHeight="1" ht="11.25" r="10" spans="3:8">
      <c r="C10" s="23" t="s">
        <v>161</v>
      </c>
      <c r="D10" s="35"/>
      <c r="E10" s="22"/>
      <c r="F10" s="23"/>
      <c r="G10" s="39"/>
    </row>
    <row customHeight="1" ht="11.25" r="11" spans="3:8">
      <c r="C11" s="24">
        <v>1</v>
      </c>
      <c r="D11" s="36">
        <v>27912</v>
      </c>
      <c r="E11" s="30" t="s">
        <v>162</v>
      </c>
      <c r="F11" s="25" t="s">
        <v>0</v>
      </c>
      <c r="G11" s="40">
        <v>32.35</v>
      </c>
    </row>
    <row customHeight="1" ht="11.25" r="12" spans="3:8">
      <c r="C12" s="24">
        <v>2</v>
      </c>
      <c r="D12" s="36">
        <v>27913</v>
      </c>
      <c r="E12" s="30" t="s">
        <v>163</v>
      </c>
      <c r="F12" s="25" t="s">
        <v>0</v>
      </c>
      <c r="G12" s="40">
        <v>38.69</v>
      </c>
    </row>
    <row customHeight="1" ht="11.25" r="13" spans="3:8">
      <c r="C13" s="24">
        <v>3</v>
      </c>
      <c r="D13" s="36">
        <v>27914</v>
      </c>
      <c r="E13" s="30" t="s">
        <v>164</v>
      </c>
      <c r="F13" s="25" t="s">
        <v>0</v>
      </c>
      <c r="G13" s="40">
        <v>46.43</v>
      </c>
    </row>
    <row customHeight="1" ht="11.25" r="14" spans="3:8">
      <c r="C14" s="24">
        <v>4</v>
      </c>
      <c r="D14" s="36">
        <v>22574</v>
      </c>
      <c r="E14" s="30" t="s">
        <v>165</v>
      </c>
      <c r="F14" s="25" t="s">
        <v>0</v>
      </c>
      <c r="G14" s="40">
        <v>36.15</v>
      </c>
    </row>
    <row customHeight="1" ht="11.25" r="15" spans="3:8">
      <c r="C15" s="24">
        <v>5</v>
      </c>
      <c r="D15" s="36">
        <v>22575</v>
      </c>
      <c r="E15" s="30" t="s">
        <v>166</v>
      </c>
      <c r="F15" s="25" t="s">
        <v>0</v>
      </c>
      <c r="G15" s="40">
        <v>45.03</v>
      </c>
    </row>
    <row customHeight="1" ht="11.25" r="16" spans="3:8">
      <c r="C16" s="24">
        <v>6</v>
      </c>
      <c r="D16" s="36">
        <v>22576</v>
      </c>
      <c r="E16" s="30" t="s">
        <v>167</v>
      </c>
      <c r="F16" s="25" t="s">
        <v>0</v>
      </c>
      <c r="G16" s="40">
        <v>54.04</v>
      </c>
    </row>
    <row customHeight="1" ht="11.25" r="17" spans="3:7">
      <c r="C17" s="23" t="s">
        <v>168</v>
      </c>
      <c r="D17" s="35"/>
      <c r="E17" s="23"/>
      <c r="F17" s="23"/>
      <c r="G17" s="39"/>
    </row>
    <row customHeight="1" ht="11.25" r="18" spans="3:7">
      <c r="C18" s="24">
        <v>7</v>
      </c>
      <c r="D18" s="36">
        <v>27915</v>
      </c>
      <c r="E18" s="30" t="s">
        <v>169</v>
      </c>
      <c r="F18" s="25" t="s">
        <v>0</v>
      </c>
      <c r="G18" s="40">
        <v>32.35</v>
      </c>
    </row>
    <row customHeight="1" ht="11.25" r="19" spans="3:7">
      <c r="C19" s="24">
        <v>8</v>
      </c>
      <c r="D19" s="36">
        <v>27916</v>
      </c>
      <c r="E19" s="30" t="s">
        <v>170</v>
      </c>
      <c r="F19" s="25" t="s">
        <v>0</v>
      </c>
      <c r="G19" s="40">
        <v>38.69</v>
      </c>
    </row>
    <row customHeight="1" ht="11.25" r="20" spans="3:7">
      <c r="C20" s="24">
        <v>9</v>
      </c>
      <c r="D20" s="36">
        <v>27917</v>
      </c>
      <c r="E20" s="30" t="s">
        <v>171</v>
      </c>
      <c r="F20" s="25" t="s">
        <v>0</v>
      </c>
      <c r="G20" s="40">
        <v>46.43</v>
      </c>
    </row>
    <row customHeight="1" ht="11.25" r="21" spans="3:7">
      <c r="C21" s="24">
        <v>10</v>
      </c>
      <c r="D21" s="36">
        <v>22577</v>
      </c>
      <c r="E21" s="30" t="s">
        <v>172</v>
      </c>
      <c r="F21" s="25" t="s">
        <v>0</v>
      </c>
      <c r="G21" s="40">
        <v>36.15</v>
      </c>
    </row>
    <row customHeight="1" ht="11.25" r="22" spans="3:7">
      <c r="C22" s="24">
        <v>11</v>
      </c>
      <c r="D22" s="36">
        <v>22578</v>
      </c>
      <c r="E22" s="30" t="s">
        <v>173</v>
      </c>
      <c r="F22" s="25" t="s">
        <v>0</v>
      </c>
      <c r="G22" s="40">
        <v>45.03</v>
      </c>
    </row>
    <row customHeight="1" ht="11.25" r="23" spans="3:7">
      <c r="C23" s="24">
        <v>12</v>
      </c>
      <c r="D23" s="36">
        <v>22579</v>
      </c>
      <c r="E23" s="30" t="s">
        <v>174</v>
      </c>
      <c r="F23" s="25" t="s">
        <v>0</v>
      </c>
      <c r="G23" s="40">
        <v>54.04</v>
      </c>
    </row>
    <row customHeight="1" ht="11.25" r="24" spans="3:7">
      <c r="C24" s="145" t="s">
        <v>175</v>
      </c>
      <c r="D24" s="146"/>
      <c r="E24" s="31"/>
      <c r="F24" s="21"/>
      <c r="G24" s="39"/>
    </row>
    <row customHeight="1" ht="11.25" r="25" spans="3:7">
      <c r="C25" s="145" t="s">
        <v>176</v>
      </c>
      <c r="D25" s="146"/>
      <c r="E25" s="31"/>
      <c r="F25" s="21"/>
      <c r="G25" s="39"/>
    </row>
    <row customHeight="1" ht="11.25" r="26" spans="3:7">
      <c r="C26" s="145" t="s">
        <v>1</v>
      </c>
      <c r="D26" s="146"/>
      <c r="E26" s="31"/>
      <c r="F26" s="23"/>
      <c r="G26" s="39"/>
    </row>
    <row customHeight="1" ht="11.25" r="27" spans="3:7">
      <c r="C27" s="145" t="s">
        <v>177</v>
      </c>
      <c r="D27" s="146"/>
      <c r="E27" s="31"/>
      <c r="F27" s="23"/>
      <c r="G27" s="39"/>
    </row>
    <row customHeight="1" ht="11.25" r="28" spans="3:7">
      <c r="C28" s="24">
        <v>13</v>
      </c>
      <c r="D28" s="36">
        <v>22560</v>
      </c>
      <c r="E28" s="30" t="s">
        <v>178</v>
      </c>
      <c r="F28" s="25" t="s">
        <v>0</v>
      </c>
      <c r="G28" s="40">
        <v>12.82</v>
      </c>
    </row>
    <row customHeight="1" ht="11.25" r="29" spans="3:7">
      <c r="C29" s="24">
        <v>14</v>
      </c>
      <c r="D29" s="36">
        <v>22078</v>
      </c>
      <c r="E29" s="30" t="s">
        <v>179</v>
      </c>
      <c r="F29" s="25" t="s">
        <v>0</v>
      </c>
      <c r="G29" s="40">
        <v>19.21</v>
      </c>
    </row>
    <row customHeight="1" ht="11.25" r="30" spans="3:7">
      <c r="C30" s="24">
        <v>15</v>
      </c>
      <c r="D30" s="36">
        <v>22076</v>
      </c>
      <c r="E30" s="30" t="s">
        <v>180</v>
      </c>
      <c r="F30" s="25" t="s">
        <v>0</v>
      </c>
      <c r="G30" s="40">
        <v>21.62</v>
      </c>
    </row>
    <row customHeight="1" ht="11.25" r="31" spans="3:7">
      <c r="C31" s="24"/>
      <c r="D31" s="36"/>
      <c r="E31" s="30" t="s">
        <v>181</v>
      </c>
      <c r="F31" s="25"/>
      <c r="G31" s="40">
        <v>33</v>
      </c>
    </row>
    <row customHeight="1" ht="11.25" r="32" spans="3:7">
      <c r="C32" s="24">
        <v>16</v>
      </c>
      <c r="D32" s="36">
        <v>22077</v>
      </c>
      <c r="E32" s="30" t="s">
        <v>182</v>
      </c>
      <c r="F32" s="25" t="s">
        <v>0</v>
      </c>
      <c r="G32" s="40">
        <v>24.02</v>
      </c>
    </row>
    <row customHeight="1" ht="11.25" r="33" spans="3:7">
      <c r="C33" s="24"/>
      <c r="D33" s="36"/>
      <c r="E33" s="30" t="s">
        <v>183</v>
      </c>
      <c r="F33" s="25"/>
      <c r="G33" s="40">
        <v>35.049999999999997</v>
      </c>
    </row>
    <row customHeight="1" ht="11.25" r="34" spans="3:7">
      <c r="C34" s="24">
        <v>17</v>
      </c>
      <c r="D34" s="36">
        <v>28669</v>
      </c>
      <c r="E34" s="30" t="s">
        <v>184</v>
      </c>
      <c r="F34" s="25" t="s">
        <v>0</v>
      </c>
      <c r="G34" s="40">
        <v>26.06</v>
      </c>
    </row>
    <row customHeight="1" ht="11.25" r="35" spans="3:7">
      <c r="C35" s="24">
        <v>18</v>
      </c>
      <c r="D35" s="36">
        <v>28618</v>
      </c>
      <c r="E35" s="30" t="s">
        <v>185</v>
      </c>
      <c r="F35" s="25" t="s">
        <v>0</v>
      </c>
      <c r="G35" s="40">
        <v>28.88</v>
      </c>
    </row>
    <row customHeight="1" ht="11.25" r="36" spans="3:7">
      <c r="C36" s="24">
        <v>19</v>
      </c>
      <c r="D36" s="36">
        <v>22079</v>
      </c>
      <c r="E36" s="30" t="s">
        <v>186</v>
      </c>
      <c r="F36" s="25" t="s">
        <v>0</v>
      </c>
      <c r="G36" s="40">
        <v>33.43</v>
      </c>
    </row>
    <row customHeight="1" ht="11.25" r="37" spans="3:7">
      <c r="C37" s="23" t="s">
        <v>187</v>
      </c>
      <c r="D37" s="35"/>
      <c r="E37" s="30"/>
      <c r="F37" s="23"/>
      <c r="G37" s="39"/>
    </row>
    <row customHeight="1" ht="11.25" r="38" spans="3:7">
      <c r="C38" s="24">
        <v>20</v>
      </c>
      <c r="D38" s="36">
        <v>22561</v>
      </c>
      <c r="E38" s="30" t="s">
        <v>188</v>
      </c>
      <c r="F38" s="25" t="s">
        <v>0</v>
      </c>
      <c r="G38" s="40">
        <v>18.07</v>
      </c>
    </row>
    <row customHeight="1" ht="11.25" r="39" spans="3:7">
      <c r="C39" s="24">
        <v>21</v>
      </c>
      <c r="D39" s="36">
        <v>22081</v>
      </c>
      <c r="E39" s="30" t="s">
        <v>189</v>
      </c>
      <c r="F39" s="25" t="s">
        <v>0</v>
      </c>
      <c r="G39" s="40">
        <v>24.95</v>
      </c>
    </row>
    <row customHeight="1" ht="11.25" r="40" spans="3:7">
      <c r="C40" s="24">
        <v>22</v>
      </c>
      <c r="D40" s="36">
        <v>22082</v>
      </c>
      <c r="E40" s="30" t="s">
        <v>190</v>
      </c>
      <c r="F40" s="25" t="s">
        <v>0</v>
      </c>
      <c r="G40" s="40">
        <v>27.7</v>
      </c>
    </row>
    <row customHeight="1" ht="11.25" r="41" spans="3:7">
      <c r="C41" s="24"/>
      <c r="D41" s="36"/>
      <c r="E41" s="30" t="s">
        <v>191</v>
      </c>
      <c r="F41" s="25"/>
      <c r="G41" s="40">
        <v>37.86</v>
      </c>
    </row>
    <row customHeight="1" ht="11.25" r="42" spans="3:7">
      <c r="C42" s="24">
        <v>23</v>
      </c>
      <c r="D42" s="36">
        <v>22083</v>
      </c>
      <c r="E42" s="30" t="s">
        <v>192</v>
      </c>
      <c r="F42" s="25" t="s">
        <v>0</v>
      </c>
      <c r="G42" s="40">
        <v>30.891100000000002</v>
      </c>
    </row>
    <row customHeight="1" ht="11.25" r="43" spans="3:7">
      <c r="C43" s="24"/>
      <c r="D43" s="36"/>
      <c r="E43" s="30" t="s">
        <v>193</v>
      </c>
      <c r="F43" s="25"/>
      <c r="G43" s="40">
        <v>39.07</v>
      </c>
    </row>
    <row customHeight="1" ht="11.25" r="44" spans="3:7">
      <c r="C44" s="24">
        <v>24</v>
      </c>
      <c r="D44" s="36">
        <v>25877</v>
      </c>
      <c r="E44" s="30" t="s">
        <v>194</v>
      </c>
      <c r="F44" s="25" t="s">
        <v>0</v>
      </c>
      <c r="G44" s="40">
        <v>32.299999999999997</v>
      </c>
    </row>
    <row customHeight="1" ht="11.25" r="45" spans="3:7">
      <c r="C45" s="24">
        <v>25</v>
      </c>
      <c r="D45" s="36">
        <v>28619</v>
      </c>
      <c r="E45" s="30" t="s">
        <v>195</v>
      </c>
      <c r="F45" s="25" t="s">
        <v>0</v>
      </c>
      <c r="G45" s="40">
        <v>34.130000000000003</v>
      </c>
    </row>
    <row customHeight="1" ht="11.25" r="46" spans="3:7">
      <c r="C46" s="24">
        <v>26</v>
      </c>
      <c r="D46" s="36">
        <v>22084</v>
      </c>
      <c r="E46" s="30" t="s">
        <v>196</v>
      </c>
      <c r="F46" s="25" t="s">
        <v>0</v>
      </c>
      <c r="G46" s="40">
        <v>38.380000000000003</v>
      </c>
    </row>
    <row customHeight="1" ht="11.25" r="47" spans="3:7">
      <c r="C47" s="23" t="s">
        <v>197</v>
      </c>
      <c r="D47" s="35"/>
      <c r="E47" s="30"/>
      <c r="F47" s="23"/>
      <c r="G47" s="39"/>
    </row>
    <row customHeight="1" ht="11.25" r="48" spans="3:7">
      <c r="C48" s="24">
        <v>27</v>
      </c>
      <c r="D48" s="36">
        <v>22562</v>
      </c>
      <c r="E48" s="30" t="s">
        <v>198</v>
      </c>
      <c r="F48" s="25" t="s">
        <v>0</v>
      </c>
      <c r="G48" s="40">
        <v>20.95</v>
      </c>
    </row>
    <row customHeight="1" ht="11.25" r="49" spans="3:7">
      <c r="C49" s="24">
        <v>28</v>
      </c>
      <c r="D49" s="36">
        <v>22114</v>
      </c>
      <c r="E49" s="30" t="s">
        <v>199</v>
      </c>
      <c r="F49" s="25" t="s">
        <v>0</v>
      </c>
      <c r="G49" s="40">
        <v>28.08</v>
      </c>
    </row>
    <row customHeight="1" ht="11.25" r="50" spans="3:7">
      <c r="C50" s="24">
        <v>29</v>
      </c>
      <c r="D50" s="36">
        <v>22115</v>
      </c>
      <c r="E50" s="30" t="s">
        <v>200</v>
      </c>
      <c r="F50" s="25" t="s">
        <v>0</v>
      </c>
      <c r="G50" s="40">
        <v>31.29</v>
      </c>
    </row>
    <row customHeight="1" ht="11.25" r="51" spans="3:7">
      <c r="C51" s="24"/>
      <c r="D51" s="36"/>
      <c r="E51" s="30" t="s">
        <v>201</v>
      </c>
      <c r="F51" s="25"/>
      <c r="G51" s="40">
        <v>43.07</v>
      </c>
    </row>
    <row customHeight="1" ht="11.25" r="52" spans="3:7">
      <c r="C52" s="24">
        <v>30</v>
      </c>
      <c r="D52" s="36">
        <v>22116</v>
      </c>
      <c r="E52" s="30" t="s">
        <v>202</v>
      </c>
      <c r="F52" s="25" t="s">
        <v>0</v>
      </c>
      <c r="G52" s="40">
        <v>35.25</v>
      </c>
    </row>
    <row customHeight="1" ht="11.25" r="53" spans="3:7">
      <c r="C53" s="24"/>
      <c r="D53" s="36"/>
      <c r="E53" s="30" t="s">
        <v>203</v>
      </c>
      <c r="F53" s="25"/>
      <c r="G53" s="40">
        <v>45.24</v>
      </c>
    </row>
    <row customHeight="1" ht="11.25" r="54" spans="3:7">
      <c r="C54" s="24">
        <v>31</v>
      </c>
      <c r="D54" s="36">
        <v>28670</v>
      </c>
      <c r="E54" s="30" t="s">
        <v>204</v>
      </c>
      <c r="F54" s="25" t="s">
        <v>0</v>
      </c>
      <c r="G54" s="40">
        <v>36</v>
      </c>
    </row>
    <row customHeight="1" ht="11.25" r="55" spans="3:7">
      <c r="C55" s="24">
        <v>32</v>
      </c>
      <c r="D55" s="36">
        <v>28620</v>
      </c>
      <c r="E55" s="30" t="s">
        <v>205</v>
      </c>
      <c r="F55" s="25" t="s">
        <v>0</v>
      </c>
      <c r="G55" s="40">
        <v>37.03</v>
      </c>
    </row>
    <row customHeight="1" ht="11.25" r="56" spans="3:7">
      <c r="C56" s="24">
        <v>33</v>
      </c>
      <c r="D56" s="36">
        <v>22117</v>
      </c>
      <c r="E56" s="30" t="s">
        <v>206</v>
      </c>
      <c r="F56" s="25" t="s">
        <v>0</v>
      </c>
      <c r="G56" s="40">
        <v>41.43</v>
      </c>
    </row>
    <row customHeight="1" ht="11.25" r="57" spans="3:7">
      <c r="C57" s="23" t="s">
        <v>207</v>
      </c>
      <c r="D57" s="35"/>
      <c r="E57" s="30"/>
      <c r="F57" s="23"/>
      <c r="G57" s="39"/>
    </row>
    <row customHeight="1" ht="11.25" r="58" spans="3:7">
      <c r="C58" s="24">
        <v>34</v>
      </c>
      <c r="D58" s="36">
        <v>22563</v>
      </c>
      <c r="E58" s="30" t="s">
        <v>208</v>
      </c>
      <c r="F58" s="25" t="s">
        <v>0</v>
      </c>
      <c r="G58" s="40">
        <v>24.71</v>
      </c>
    </row>
    <row customHeight="1" ht="11.25" r="59" spans="3:7">
      <c r="C59" s="24">
        <v>35</v>
      </c>
      <c r="D59" s="36">
        <v>22119</v>
      </c>
      <c r="E59" s="30" t="s">
        <v>209</v>
      </c>
      <c r="F59" s="25" t="s">
        <v>0</v>
      </c>
      <c r="G59" s="40">
        <v>31.13</v>
      </c>
    </row>
    <row customHeight="1" ht="11.25" r="60" spans="3:7">
      <c r="C60" s="24">
        <v>36</v>
      </c>
      <c r="D60" s="36">
        <v>22120</v>
      </c>
      <c r="E60" s="30" t="s">
        <v>210</v>
      </c>
      <c r="F60" s="25" t="s">
        <v>0</v>
      </c>
      <c r="G60" s="40">
        <v>33.5</v>
      </c>
    </row>
    <row customHeight="1" ht="11.25" r="61" spans="3:7">
      <c r="C61" s="24"/>
      <c r="D61" s="36"/>
      <c r="E61" s="30" t="s">
        <v>211</v>
      </c>
      <c r="F61" s="25"/>
      <c r="G61" s="40">
        <v>44.88</v>
      </c>
    </row>
    <row customHeight="1" ht="11.25" r="62" spans="3:7">
      <c r="C62" s="24">
        <v>37</v>
      </c>
      <c r="D62" s="36">
        <v>22121</v>
      </c>
      <c r="E62" s="30" t="s">
        <v>212</v>
      </c>
      <c r="F62" s="25" t="s">
        <v>0</v>
      </c>
      <c r="G62" s="40">
        <v>36.04</v>
      </c>
    </row>
    <row customHeight="1" ht="11.25" r="63" spans="3:7">
      <c r="C63" s="24"/>
      <c r="D63" s="36"/>
      <c r="E63" s="30" t="s">
        <v>213</v>
      </c>
      <c r="F63" s="25"/>
      <c r="G63" s="40">
        <v>47.05</v>
      </c>
    </row>
    <row customHeight="1" ht="11.25" r="64" spans="3:7">
      <c r="C64" s="24">
        <v>38</v>
      </c>
      <c r="D64" s="36">
        <v>28671</v>
      </c>
      <c r="E64" s="30" t="s">
        <v>214</v>
      </c>
      <c r="F64" s="25" t="s">
        <v>0</v>
      </c>
      <c r="G64" s="40">
        <v>37.19</v>
      </c>
    </row>
    <row customHeight="1" ht="11.25" r="65" spans="3:7">
      <c r="C65" s="24">
        <v>39</v>
      </c>
      <c r="D65" s="36">
        <v>28621</v>
      </c>
      <c r="E65" s="30" t="s">
        <v>215</v>
      </c>
      <c r="F65" s="25" t="s">
        <v>0</v>
      </c>
      <c r="G65" s="40">
        <v>40.78</v>
      </c>
    </row>
    <row customHeight="1" ht="11.25" r="66" spans="3:7">
      <c r="C66" s="24">
        <v>40</v>
      </c>
      <c r="D66" s="36">
        <v>22122</v>
      </c>
      <c r="E66" s="30" t="s">
        <v>216</v>
      </c>
      <c r="F66" s="25" t="s">
        <v>0</v>
      </c>
      <c r="G66" s="40">
        <v>44.56</v>
      </c>
    </row>
    <row customHeight="1" ht="11.25" r="67" spans="3:7">
      <c r="C67" s="23" t="s">
        <v>217</v>
      </c>
      <c r="D67" s="35"/>
      <c r="E67" s="30"/>
      <c r="F67" s="23"/>
      <c r="G67" s="39"/>
    </row>
    <row customHeight="1" ht="11.25" r="68" spans="3:7">
      <c r="C68" s="24">
        <v>41</v>
      </c>
      <c r="D68" s="36">
        <v>22564</v>
      </c>
      <c r="E68" s="30" t="s">
        <v>218</v>
      </c>
      <c r="F68" s="25" t="s">
        <v>0</v>
      </c>
      <c r="G68" s="40">
        <v>25.74</v>
      </c>
    </row>
    <row customHeight="1" ht="11.25" r="69" spans="3:7">
      <c r="C69" s="24">
        <v>42</v>
      </c>
      <c r="D69" s="36">
        <v>22124</v>
      </c>
      <c r="E69" s="30" t="s">
        <v>219</v>
      </c>
      <c r="F69" s="25" t="s">
        <v>0</v>
      </c>
      <c r="G69" s="40">
        <v>32.08</v>
      </c>
    </row>
    <row customHeight="1" ht="11.25" r="70" spans="3:7">
      <c r="C70" s="24">
        <v>43</v>
      </c>
      <c r="D70" s="36">
        <v>22125</v>
      </c>
      <c r="E70" s="30" t="s">
        <v>220</v>
      </c>
      <c r="F70" s="25" t="s">
        <v>0</v>
      </c>
      <c r="G70" s="40">
        <v>35.200000000000003</v>
      </c>
    </row>
    <row customHeight="1" ht="11.25" r="71" spans="3:7">
      <c r="C71" s="24"/>
      <c r="D71" s="36"/>
      <c r="E71" s="30" t="s">
        <v>221</v>
      </c>
      <c r="F71" s="25"/>
      <c r="G71" s="40">
        <v>46.86</v>
      </c>
    </row>
    <row customHeight="1" ht="11.25" r="72" spans="3:7">
      <c r="C72" s="24">
        <v>44</v>
      </c>
      <c r="D72" s="36">
        <v>22126</v>
      </c>
      <c r="E72" s="30" t="s">
        <v>222</v>
      </c>
      <c r="F72" s="25" t="s">
        <v>0</v>
      </c>
      <c r="G72" s="40">
        <v>38.42</v>
      </c>
    </row>
    <row customHeight="1" ht="11.25" r="73" spans="3:7">
      <c r="C73" s="24"/>
      <c r="D73" s="36"/>
      <c r="E73" s="30" t="s">
        <v>223</v>
      </c>
      <c r="F73" s="25"/>
      <c r="G73" s="40">
        <v>49.94</v>
      </c>
    </row>
    <row customHeight="1" ht="11.25" r="74" spans="3:7">
      <c r="C74" s="24">
        <v>45</v>
      </c>
      <c r="D74" s="36">
        <v>28672</v>
      </c>
      <c r="E74" s="30" t="s">
        <v>224</v>
      </c>
      <c r="F74" s="25" t="s">
        <v>0</v>
      </c>
      <c r="G74" s="40">
        <v>39.6</v>
      </c>
    </row>
    <row customHeight="1" ht="11.25" r="75" spans="3:7">
      <c r="C75" s="24">
        <v>46</v>
      </c>
      <c r="D75" s="36">
        <v>28622</v>
      </c>
      <c r="E75" s="30" t="s">
        <v>225</v>
      </c>
      <c r="F75" s="25" t="s">
        <v>0</v>
      </c>
      <c r="G75" s="40">
        <v>41.75</v>
      </c>
    </row>
    <row customHeight="1" ht="11.25" r="76" spans="3:7">
      <c r="C76" s="24">
        <v>47</v>
      </c>
      <c r="D76" s="36">
        <v>22127</v>
      </c>
      <c r="E76" s="30" t="s">
        <v>226</v>
      </c>
      <c r="F76" s="25" t="s">
        <v>0</v>
      </c>
      <c r="G76" s="40">
        <v>45.51</v>
      </c>
    </row>
    <row customHeight="1" ht="11.25" r="77" spans="3:7">
      <c r="C77" s="23" t="s">
        <v>227</v>
      </c>
      <c r="D77" s="35"/>
      <c r="E77" s="30"/>
      <c r="F77" s="23"/>
      <c r="G77" s="39"/>
    </row>
    <row customHeight="1" ht="11.25" r="78" spans="3:7">
      <c r="C78" s="24">
        <v>48</v>
      </c>
      <c r="D78" s="36">
        <v>22565</v>
      </c>
      <c r="E78" s="30" t="s">
        <v>228</v>
      </c>
      <c r="F78" s="25" t="s">
        <v>0</v>
      </c>
      <c r="G78" s="40">
        <v>28.21</v>
      </c>
    </row>
    <row customHeight="1" ht="11.25" r="79" spans="3:7">
      <c r="C79" s="24">
        <v>49</v>
      </c>
      <c r="D79" s="36">
        <v>22130</v>
      </c>
      <c r="E79" s="30" t="s">
        <v>229</v>
      </c>
      <c r="F79" s="25" t="s">
        <v>0</v>
      </c>
      <c r="G79" s="40">
        <v>34.85</v>
      </c>
    </row>
    <row customHeight="1" ht="11.25" r="80" spans="3:7">
      <c r="C80" s="24">
        <v>50</v>
      </c>
      <c r="D80" s="36">
        <v>22131</v>
      </c>
      <c r="E80" s="30" t="s">
        <v>230</v>
      </c>
      <c r="F80" s="25" t="s">
        <v>0</v>
      </c>
      <c r="G80" s="40">
        <v>38.200000000000003</v>
      </c>
    </row>
    <row customHeight="1" ht="11.25" r="81" spans="3:7">
      <c r="C81" s="24"/>
      <c r="D81" s="36"/>
      <c r="E81" s="30" t="s">
        <v>231</v>
      </c>
      <c r="F81" s="25"/>
      <c r="G81" s="40">
        <v>52.84</v>
      </c>
    </row>
    <row customHeight="1" ht="11.25" r="82" spans="3:7">
      <c r="C82" s="24">
        <v>51</v>
      </c>
      <c r="D82" s="36">
        <v>22132</v>
      </c>
      <c r="E82" s="30" t="s">
        <v>232</v>
      </c>
      <c r="F82" s="25" t="s">
        <v>0</v>
      </c>
      <c r="G82" s="40">
        <v>41.584200000000003</v>
      </c>
    </row>
    <row customHeight="1" ht="11.25" r="83" spans="3:7">
      <c r="C83" s="24"/>
      <c r="D83" s="36"/>
      <c r="E83" s="30" t="s">
        <v>233</v>
      </c>
      <c r="F83" s="25"/>
      <c r="G83" s="40">
        <v>57.24</v>
      </c>
    </row>
    <row customHeight="1" ht="11.25" r="84" spans="3:7">
      <c r="C84" s="24">
        <v>52</v>
      </c>
      <c r="D84" s="36">
        <v>28673</v>
      </c>
      <c r="E84" s="30" t="s">
        <v>234</v>
      </c>
      <c r="F84" s="25" t="s">
        <v>0</v>
      </c>
      <c r="G84" s="40">
        <v>43.6</v>
      </c>
    </row>
    <row customHeight="1" ht="11.25" r="85" spans="3:7">
      <c r="C85" s="24">
        <v>53</v>
      </c>
      <c r="D85" s="36">
        <v>28623</v>
      </c>
      <c r="E85" s="30" t="s">
        <v>235</v>
      </c>
      <c r="F85" s="25" t="s">
        <v>0</v>
      </c>
      <c r="G85" s="40">
        <v>44.28</v>
      </c>
    </row>
    <row customHeight="1" ht="11.25" r="86" spans="3:7">
      <c r="C86" s="24">
        <v>54</v>
      </c>
      <c r="D86" s="36">
        <v>22133</v>
      </c>
      <c r="E86" s="30" t="s">
        <v>236</v>
      </c>
      <c r="F86" s="25" t="s">
        <v>0</v>
      </c>
      <c r="G86" s="40">
        <v>48.28</v>
      </c>
    </row>
    <row customHeight="1" ht="11.25" r="87" spans="3:7">
      <c r="C87" s="23" t="s">
        <v>237</v>
      </c>
      <c r="D87" s="35"/>
      <c r="E87" s="30"/>
      <c r="F87" s="23"/>
      <c r="G87" s="39"/>
    </row>
    <row customHeight="1" ht="11.25" r="88" spans="3:7">
      <c r="C88" s="24">
        <v>55</v>
      </c>
      <c r="D88" s="36">
        <v>22566</v>
      </c>
      <c r="E88" s="30" t="s">
        <v>238</v>
      </c>
      <c r="F88" s="25" t="s">
        <v>0</v>
      </c>
      <c r="G88" s="40">
        <v>31</v>
      </c>
    </row>
    <row customHeight="1" ht="11.25" r="89" spans="3:7">
      <c r="C89" s="24">
        <v>56</v>
      </c>
      <c r="D89" s="36">
        <v>22135</v>
      </c>
      <c r="E89" s="30" t="s">
        <v>239</v>
      </c>
      <c r="F89" s="25" t="s">
        <v>0</v>
      </c>
      <c r="G89" s="40">
        <v>40.4</v>
      </c>
    </row>
    <row customHeight="1" ht="11.25" r="90" spans="3:7">
      <c r="C90" s="24">
        <v>57</v>
      </c>
      <c r="D90" s="36">
        <v>22136</v>
      </c>
      <c r="E90" s="30" t="s">
        <v>240</v>
      </c>
      <c r="F90" s="25" t="s">
        <v>0</v>
      </c>
      <c r="G90" s="40">
        <v>41.59</v>
      </c>
    </row>
    <row customHeight="1" ht="11.25" r="91" spans="3:7">
      <c r="C91" s="24">
        <v>58</v>
      </c>
      <c r="D91" s="36">
        <v>22137</v>
      </c>
      <c r="E91" s="30" t="s">
        <v>241</v>
      </c>
      <c r="F91" s="25" t="s">
        <v>0</v>
      </c>
      <c r="G91" s="40">
        <v>45.55</v>
      </c>
    </row>
    <row customHeight="1" ht="11.25" r="92" spans="3:7">
      <c r="C92" s="24">
        <v>59</v>
      </c>
      <c r="D92" s="36">
        <v>28674</v>
      </c>
      <c r="E92" s="30" t="s">
        <v>242</v>
      </c>
      <c r="F92" s="25" t="s">
        <v>0</v>
      </c>
      <c r="G92" s="40">
        <v>46.38</v>
      </c>
    </row>
    <row customHeight="1" ht="11.25" r="93" spans="3:7">
      <c r="C93" s="24">
        <v>60</v>
      </c>
      <c r="D93" s="36">
        <v>28624</v>
      </c>
      <c r="E93" s="30" t="s">
        <v>243</v>
      </c>
      <c r="F93" s="25" t="s">
        <v>0</v>
      </c>
      <c r="G93" s="40">
        <v>49.89</v>
      </c>
    </row>
    <row customHeight="1" ht="11.25" r="94" spans="3:7">
      <c r="C94" s="24">
        <v>61</v>
      </c>
      <c r="D94" s="36">
        <v>22138</v>
      </c>
      <c r="E94" s="30" t="s">
        <v>244</v>
      </c>
      <c r="F94" s="25" t="s">
        <v>0</v>
      </c>
      <c r="G94" s="40">
        <v>53.78</v>
      </c>
    </row>
    <row customHeight="1" ht="11.25" r="95" spans="3:7">
      <c r="C95" s="23" t="s">
        <v>245</v>
      </c>
      <c r="D95" s="35"/>
      <c r="E95" s="30"/>
      <c r="F95" s="23"/>
      <c r="G95" s="39"/>
    </row>
    <row customHeight="1" ht="11.25" r="96" spans="3:7">
      <c r="C96" s="24">
        <v>99</v>
      </c>
      <c r="D96" s="36">
        <v>11042</v>
      </c>
      <c r="E96" s="30" t="s">
        <v>246</v>
      </c>
      <c r="F96" s="25" t="s">
        <v>0</v>
      </c>
      <c r="G96" s="41">
        <v>250</v>
      </c>
    </row>
    <row customHeight="1" ht="11.25" r="97" spans="3:7">
      <c r="C97" s="24">
        <v>100</v>
      </c>
      <c r="D97" s="36">
        <v>11043</v>
      </c>
      <c r="E97" s="30" t="s">
        <v>247</v>
      </c>
      <c r="F97" s="25" t="s">
        <v>0</v>
      </c>
      <c r="G97" s="41">
        <v>250</v>
      </c>
    </row>
    <row customHeight="1" ht="11.25" r="98" spans="3:7">
      <c r="C98" s="24">
        <v>101</v>
      </c>
      <c r="D98" s="36">
        <v>22580</v>
      </c>
      <c r="E98" s="30" t="s">
        <v>5</v>
      </c>
      <c r="F98" s="25" t="s">
        <v>0</v>
      </c>
      <c r="G98" s="41">
        <v>250</v>
      </c>
    </row>
    <row customHeight="1" ht="11.25" r="99" spans="3:7">
      <c r="C99" s="23" t="s">
        <v>248</v>
      </c>
      <c r="D99" s="35"/>
      <c r="E99" s="30"/>
      <c r="F99" s="23"/>
      <c r="G99" s="39"/>
    </row>
    <row customHeight="1" ht="11.25" r="100" spans="3:7">
      <c r="C100" s="24">
        <v>117</v>
      </c>
      <c r="D100" s="36">
        <v>30767</v>
      </c>
      <c r="E100" s="30" t="s">
        <v>249</v>
      </c>
      <c r="F100" s="25" t="s">
        <v>0</v>
      </c>
      <c r="G100" s="40">
        <v>14.42</v>
      </c>
    </row>
    <row customHeight="1" ht="11.25" r="101" spans="3:7">
      <c r="C101" s="24">
        <v>118</v>
      </c>
      <c r="D101" s="36">
        <v>25970</v>
      </c>
      <c r="E101" s="30" t="s">
        <v>250</v>
      </c>
      <c r="F101" s="25" t="s">
        <v>0</v>
      </c>
      <c r="G101" s="40">
        <v>15.5</v>
      </c>
    </row>
    <row customHeight="1" ht="11.25" r="102" spans="3:7">
      <c r="C102" s="24">
        <v>119</v>
      </c>
      <c r="D102" s="36">
        <v>25971</v>
      </c>
      <c r="E102" s="30" t="s">
        <v>251</v>
      </c>
      <c r="F102" s="25" t="s">
        <v>0</v>
      </c>
      <c r="G102" s="40">
        <v>16.97</v>
      </c>
    </row>
    <row customHeight="1" ht="11.25" r="103" spans="3:7">
      <c r="C103" s="24">
        <v>120</v>
      </c>
      <c r="D103" s="36">
        <v>25977</v>
      </c>
      <c r="E103" s="30" t="s">
        <v>252</v>
      </c>
      <c r="F103" s="25" t="s">
        <v>0</v>
      </c>
      <c r="G103" s="40">
        <v>21.77</v>
      </c>
    </row>
    <row customHeight="1" ht="11.25" r="104" spans="3:7">
      <c r="C104" s="24">
        <v>121</v>
      </c>
      <c r="D104" s="36">
        <v>28721</v>
      </c>
      <c r="E104" s="30" t="s">
        <v>253</v>
      </c>
      <c r="F104" s="25" t="s">
        <v>0</v>
      </c>
      <c r="G104" s="40">
        <v>25.83</v>
      </c>
    </row>
    <row customHeight="1" ht="11.25" r="105" spans="3:7">
      <c r="C105" s="26"/>
      <c r="D105" s="37">
        <v>11038</v>
      </c>
      <c r="E105" s="30" t="s">
        <v>2</v>
      </c>
      <c r="F105" s="26"/>
      <c r="G105" s="37">
        <v>79.2</v>
      </c>
    </row>
    <row customHeight="1" ht="11.25" r="106" spans="3:7">
      <c r="C106" s="26"/>
      <c r="D106" s="37">
        <v>11039</v>
      </c>
      <c r="E106" s="30" t="s">
        <v>3</v>
      </c>
      <c r="F106" s="26"/>
      <c r="G106" s="37">
        <v>112.2</v>
      </c>
    </row>
    <row customHeight="1" ht="11.25" r="107" spans="3:7">
      <c r="C107" s="26"/>
      <c r="D107" s="37">
        <v>22016</v>
      </c>
      <c r="E107" s="30" t="s">
        <v>254</v>
      </c>
      <c r="F107" s="26"/>
      <c r="G107" s="37">
        <v>98.82</v>
      </c>
    </row>
    <row customHeight="1" ht="11.25" r="108" spans="3:7">
      <c r="C108" s="26"/>
      <c r="D108" s="37">
        <v>11040</v>
      </c>
      <c r="E108" s="30" t="s">
        <v>4</v>
      </c>
      <c r="F108" s="26"/>
      <c r="G108" s="37">
        <v>128.69999999999999</v>
      </c>
    </row>
    <row customHeight="1" ht="11.25" r="109" spans="3:7">
      <c r="C109" s="26"/>
      <c r="D109" s="37">
        <v>22017</v>
      </c>
      <c r="E109" s="30" t="s">
        <v>255</v>
      </c>
      <c r="F109" s="26"/>
      <c r="G109" s="37">
        <v>102.3</v>
      </c>
    </row>
    <row customHeight="1" ht="11.25" r="110" spans="3:7">
      <c r="C110" s="18"/>
      <c r="E110" s="30" t="s">
        <v>256</v>
      </c>
      <c r="F110" s="18"/>
      <c r="G110" s="40">
        <v>58.36</v>
      </c>
    </row>
    <row customHeight="1" ht="11.25" r="111" spans="3:7">
      <c r="C111" s="18"/>
      <c r="E111" s="30" t="s">
        <v>257</v>
      </c>
      <c r="F111" s="18"/>
      <c r="G111" s="40">
        <v>65.33</v>
      </c>
    </row>
    <row customHeight="1" ht="11.25" r="112" spans="3:7">
      <c r="C112" s="18"/>
      <c r="E112" s="30" t="s">
        <v>258</v>
      </c>
      <c r="F112" s="18"/>
      <c r="G112" s="40">
        <v>71.36</v>
      </c>
    </row>
    <row customHeight="1" ht="11.25" r="113" spans="3:7">
      <c r="C113" s="18"/>
      <c r="E113" s="30" t="s">
        <v>259</v>
      </c>
      <c r="F113" s="18"/>
      <c r="G113" s="40">
        <v>78.33</v>
      </c>
    </row>
    <row customHeight="1" ht="11.25" r="114" spans="3:7">
      <c r="C114" s="18"/>
      <c r="E114" s="30" t="s">
        <v>260</v>
      </c>
      <c r="F114" s="18"/>
      <c r="G114" s="40">
        <v>74.61</v>
      </c>
    </row>
    <row customHeight="1" ht="11.25" r="115" spans="3:7">
      <c r="C115" s="18"/>
      <c r="E115" s="30" t="s">
        <v>261</v>
      </c>
      <c r="F115" s="18"/>
      <c r="G115" s="40">
        <v>81.58</v>
      </c>
    </row>
    <row customHeight="1" ht="11.25" r="116" spans="3:7">
      <c r="C116" s="18"/>
      <c r="E116" s="30" t="s">
        <v>262</v>
      </c>
      <c r="F116" s="18"/>
      <c r="G116" s="40">
        <v>77.86</v>
      </c>
    </row>
    <row customHeight="1" ht="11.25" r="117" spans="3:7">
      <c r="C117" s="18"/>
      <c r="E117" s="30" t="s">
        <v>263</v>
      </c>
      <c r="F117" s="18"/>
      <c r="G117" s="40">
        <v>84.83</v>
      </c>
    </row>
    <row customHeight="1" ht="11.25" r="118" spans="3:7">
      <c r="C118" s="18"/>
      <c r="E118" s="30" t="s">
        <v>264</v>
      </c>
      <c r="F118" s="18"/>
      <c r="G118" s="40">
        <v>84.36</v>
      </c>
    </row>
    <row customHeight="1" ht="11.25" r="119" spans="3:7">
      <c r="C119" s="18"/>
      <c r="E119" s="30" t="s">
        <v>265</v>
      </c>
      <c r="F119" s="18"/>
      <c r="G119" s="40">
        <v>91.33</v>
      </c>
    </row>
    <row customHeight="1" ht="11.25" r="120" spans="3:7">
      <c r="C120" s="18"/>
      <c r="E120" s="30" t="s">
        <v>266</v>
      </c>
      <c r="F120" s="18"/>
      <c r="G120" s="40">
        <v>94.11</v>
      </c>
    </row>
    <row customHeight="1" ht="11.25" r="121" spans="3:7">
      <c r="C121" s="18"/>
      <c r="E121" s="30" t="s">
        <v>267</v>
      </c>
      <c r="F121" s="18"/>
      <c r="G121" s="40">
        <v>101.08</v>
      </c>
    </row>
    <row customHeight="1" ht="11.25" r="122" spans="3:7">
      <c r="C122" s="18"/>
      <c r="E122" s="30" t="s">
        <v>268</v>
      </c>
      <c r="F122" s="18"/>
      <c r="G122" s="40">
        <v>95.93</v>
      </c>
    </row>
    <row customHeight="1" ht="11.25" r="123" spans="3:7">
      <c r="C123" s="18"/>
      <c r="E123" s="30" t="s">
        <v>269</v>
      </c>
      <c r="F123" s="18"/>
      <c r="G123" s="40">
        <v>102.9</v>
      </c>
    </row>
    <row r="124" spans="3:7">
      <c r="C124" s="18"/>
      <c r="E124" s="27"/>
      <c r="F124" s="18"/>
    </row>
  </sheetData>
  <mergeCells count="5">
    <mergeCell ref="C6:G6"/>
    <mergeCell ref="C24:D24"/>
    <mergeCell ref="C25:D25"/>
    <mergeCell ref="C26:D26"/>
    <mergeCell ref="C27:D27"/>
  </mergeCell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B2:C4"/>
  <sheetViews>
    <sheetView workbookViewId="0">
      <selection activeCell="C17" sqref="C17"/>
    </sheetView>
  </sheetViews>
  <sheetFormatPr defaultRowHeight="11.25"/>
  <cols>
    <col min="2" max="2" customWidth="true" width="89.6640625" collapsed="true"/>
  </cols>
  <sheetData>
    <row ht="12" r="2" spans="2:2" thickBot="1"/>
    <row ht="18" r="3" spans="2:2">
      <c r="B3" s="98" t="s">
        <v>298</v>
      </c>
    </row>
    <row ht="14.25" r="4" spans="2:2">
      <c r="B4" s="101" t="n">
        <v>2.2454</v>
      </c>
    </row>
  </sheetData>
  <pageMargins bottom="0.75" footer="0.3" header="0.3" left="0.7" right="0.7" top="0.75"/>
  <pageSetup orientation="portrait" paperSize="9" r:id="rId1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baseType="variant" size="4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baseType="lpstr" size="4">
      <vt:lpstr>Bel Viso</vt:lpstr>
      <vt:lpstr>Лист1</vt:lpstr>
      <vt:lpstr>КУРС!!!</vt:lpstr>
      <vt:lpstr>'Bel Viso'!Область_печати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2015-06-15T10:34:06Z</dcterms:created>
  <dc:creator>Андрусенко Татьяна</dc:creator>
  <cp:lastModifiedBy>Консультант_СТ1</cp:lastModifiedBy>
  <cp:lastPrinted>2018-10-19T06:59:51Z</cp:lastPrinted>
  <dcterms:modified xsi:type="dcterms:W3CDTF">2018-10-19T06:59:56Z</dcterms:modified>
  <cp:revision>1</cp:revision>
</cp:coreProperties>
</file>