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1835" windowWidth="28800" xWindow="0" yWindow="0"/>
  </bookViews>
  <sheets>
    <sheet name="KRONOSPAN UA" r:id="rId1" sheetId="1"/>
    <sheet name="Лист1" r:id="rId2" sheetId="4" state="hidden"/>
    <sheet name="КУРС!!!" r:id="rId3" sheetId="2" state="hidden"/>
    <sheet name=" Вставить с 1С" r:id="rId4" sheetId="3" state="hidden"/>
  </sheets>
  <externalReferences>
    <externalReference r:id="rId5"/>
  </externalReferences>
  <definedNames>
    <definedName hidden="1" localSheetId="0" name="_xlnm._FilterDatabase">'KRONOSPAN UA'!$A$15:$L$99</definedName>
    <definedName hidden="1" localSheetId="1" name="_xlnm._FilterDatabase">Лист1!$A$1:$G$1</definedName>
    <definedName name="Впрайсе">#REF!</definedName>
    <definedName localSheetId="0" name="_xlnm.Print_Area">'KRONOSPAN UA'!$A$1:$L$130</definedName>
    <definedName name="остатки">#REF!</definedName>
    <definedName name="табличка\">[1]Лист3!$A$2:$D$109</definedName>
    <definedName name="цена">#REF!</definedName>
  </definedNames>
  <calcPr calcId="0" calcMode="manual"/>
</workbook>
</file>

<file path=xl/calcChain.xml><?xml version="1.0" encoding="utf-8"?>
<calcChain xmlns="http://schemas.openxmlformats.org/spreadsheetml/2006/main">
  <c i="4" l="1" r="B3"/>
  <c i="4" r="B4"/>
  <c i="4" r="B5"/>
  <c i="4" r="B6"/>
  <c i="4" r="B7"/>
  <c i="4" r="B8"/>
  <c i="4" r="B9"/>
  <c i="4" r="B10"/>
  <c i="4" r="B11"/>
  <c i="4" r="B12"/>
  <c i="4" r="B13"/>
  <c i="4" r="B14"/>
  <c i="4" r="B15"/>
  <c i="4" r="B16"/>
  <c i="4" r="B17"/>
  <c i="4" r="B18"/>
  <c i="4" r="B19"/>
  <c i="4" r="B20"/>
  <c i="4" r="B21"/>
  <c i="4" r="B22"/>
  <c i="4" r="B23"/>
  <c i="4" r="B24"/>
  <c i="4" r="B25"/>
  <c i="4" r="B26"/>
  <c i="4" r="B27"/>
  <c i="4" r="B28"/>
  <c i="4" r="B29"/>
  <c i="4" r="B30"/>
  <c i="4" r="B31"/>
  <c i="4" r="B32"/>
  <c i="4" r="B33"/>
  <c i="4" r="B34"/>
  <c i="4" r="B35"/>
  <c i="4" r="B36"/>
  <c i="4" r="B37"/>
  <c i="4" r="B38"/>
  <c i="4" r="B39"/>
  <c i="4" r="B40"/>
  <c i="4" r="B2"/>
  <c i="1" l="1" r="I31"/>
  <c i="1" l="1" r="I43"/>
  <c i="1" r="I77"/>
  <c i="1" r="I76"/>
  <c i="1" r="I75"/>
  <c i="1" l="1" r="I99"/>
  <c i="1" r="K99" s="1"/>
  <c i="1" r="I89"/>
  <c i="1" r="K88" s="1"/>
  <c i="1" r="I90"/>
  <c i="1" l="1" r="I87"/>
  <c i="1" r="I69"/>
  <c i="1" r="I70"/>
  <c i="1" r="I71"/>
  <c i="1" r="I72"/>
  <c i="1" r="I73"/>
  <c i="1" r="I74"/>
  <c i="1" r="I78"/>
  <c i="1" r="I79"/>
  <c i="1" r="I80"/>
  <c i="1" r="I81"/>
  <c i="1" r="I82"/>
  <c i="1" r="I83"/>
  <c i="1" r="I84"/>
  <c i="1" r="I85"/>
  <c i="1" r="I86"/>
  <c i="1" r="I49"/>
  <c i="1" r="I48"/>
  <c i="1" r="I47"/>
  <c i="1" r="I46"/>
  <c i="1" r="I45"/>
  <c i="1" r="I44"/>
  <c i="1" r="I42"/>
  <c i="1" r="I41"/>
  <c i="1" r="I24"/>
  <c i="1" r="K21" s="1"/>
  <c i="1" r="I120"/>
  <c i="1" r="I121"/>
  <c i="1" r="I123"/>
  <c i="1" r="I124"/>
  <c i="1" r="I125"/>
  <c i="1" r="L98"/>
  <c i="1" r="L97"/>
  <c i="1" r="L96"/>
  <c i="1" r="L95"/>
  <c i="1" r="L94"/>
  <c i="1" r="L93"/>
  <c i="1" r="L92"/>
  <c i="1" r="L91"/>
  <c i="1" r="L88"/>
  <c i="1" r="L68"/>
  <c i="1" r="L67"/>
  <c i="1" r="L66"/>
  <c i="1" r="L65"/>
  <c i="1" r="L64"/>
  <c i="1" r="L63"/>
  <c i="1" r="L62"/>
  <c i="1" r="L61"/>
  <c i="1" r="L60"/>
  <c i="1" r="L59"/>
  <c i="1" r="L58"/>
  <c i="1" r="L57"/>
  <c i="1" r="L56"/>
  <c i="1" r="L55"/>
  <c i="1" r="L54"/>
  <c i="1" r="L53"/>
  <c i="1" r="L52"/>
  <c i="1" r="L51"/>
  <c i="1" r="L50"/>
  <c i="1" r="L40"/>
  <c i="1" r="L39"/>
  <c i="1" r="L38"/>
  <c i="1" r="L37"/>
  <c i="1" r="L36"/>
  <c i="1" r="L35"/>
  <c i="1" r="L34"/>
  <c i="1" r="L33"/>
  <c i="1" r="L32"/>
  <c i="1" r="L30"/>
  <c i="1" r="L29"/>
  <c i="1" r="L28"/>
  <c i="1" r="L27"/>
  <c i="1" r="L26"/>
  <c i="1" r="L25"/>
  <c i="1" r="L23"/>
  <c i="1" r="L22"/>
  <c i="1" r="L21"/>
  <c i="1" r="L20"/>
  <c i="1" r="L19"/>
  <c i="1" r="L18"/>
  <c i="1" r="L17"/>
  <c i="1" r="L16"/>
  <c i="1" l="1" r="B17"/>
  <c i="1" r="B18" s="1"/>
  <c i="1" r="B19" s="1"/>
  <c i="1" r="B20" s="1"/>
  <c i="1" l="1" r="B21"/>
  <c i="1" r="I119"/>
  <c i="1" r="I118"/>
  <c i="1" r="I117"/>
  <c i="1" r="K117" s="1"/>
  <c i="1" l="1" r="B22"/>
  <c i="1" r="B23" s="1"/>
  <c i="1" l="1" r="B24"/>
  <c i="1" r="I97"/>
  <c i="1" r="I96"/>
  <c i="1" r="K95" s="1"/>
  <c i="1" l="1" r="B25"/>
  <c i="1" r="B26" s="1"/>
  <c i="1" r="B27" s="1"/>
  <c i="1" r="B28" s="1"/>
  <c i="1" r="B29" s="1"/>
  <c i="1" r="B30" s="1"/>
  <c i="1" r="I98"/>
  <c i="1" r="I95"/>
  <c i="1" r="I94"/>
  <c i="1" r="I93"/>
  <c i="1" r="K93" s="1"/>
  <c i="1" r="I92"/>
  <c i="1" r="I91"/>
  <c i="1" r="I88"/>
  <c i="1" r="I68"/>
  <c i="1" r="I67"/>
  <c i="1" r="I66"/>
  <c i="1" r="I65"/>
  <c i="1" r="I64"/>
  <c i="1" r="I63"/>
  <c i="1" r="K58" s="1"/>
  <c i="1" r="I62"/>
  <c i="1" r="I61"/>
  <c i="1" r="I60"/>
  <c i="1" r="I59"/>
  <c i="1" r="I58"/>
  <c i="1" r="I56"/>
  <c i="1" r="I55"/>
  <c i="1" r="I54"/>
  <c i="1" r="I53"/>
  <c i="1" r="K50" s="1"/>
  <c i="1" r="I52"/>
  <c i="1" r="I51"/>
  <c i="1" r="I50"/>
  <c i="1" r="I40"/>
  <c i="1" r="I39"/>
  <c i="1" r="I38"/>
  <c i="1" r="I37"/>
  <c i="1" r="I36"/>
  <c i="1" r="I35"/>
  <c i="1" r="I34"/>
  <c i="1" r="I33"/>
  <c i="1" r="I32"/>
  <c i="1" r="I30"/>
  <c i="1" r="K27" s="1"/>
  <c i="1" r="I29"/>
  <c i="1" r="I28"/>
  <c i="1" r="I27"/>
  <c i="1" r="I26"/>
  <c i="1" r="I25"/>
  <c i="1" r="I23"/>
  <c i="1" r="I22"/>
  <c i="1" r="I21"/>
  <c i="1" r="I20"/>
  <c i="1" r="I19"/>
  <c i="1" r="I18"/>
  <c i="1" r="K16" s="1"/>
  <c i="1" r="I17"/>
  <c i="1" r="I16"/>
  <c i="1" r="H13"/>
  <c i="1" l="1" r="B31"/>
  <c i="1" r="B32" s="1"/>
  <c i="1" r="B33" s="1"/>
  <c i="1" l="1" r="B34"/>
  <c i="1" r="B35" s="1"/>
  <c i="1" r="B36" s="1"/>
  <c i="1" r="B37" s="1"/>
  <c i="1" r="B38" s="1"/>
  <c i="1" r="B39" s="1"/>
  <c i="1" r="B40" s="1"/>
  <c i="1" r="B41" s="1"/>
  <c i="1" r="B42" s="1"/>
  <c i="1" r="B43" s="1"/>
  <c i="1" r="B44" s="1"/>
  <c i="1" r="B45" s="1"/>
  <c i="1" r="B46" s="1"/>
  <c i="1" r="B47" s="1"/>
  <c i="1" r="B48" s="1"/>
  <c i="1" r="B49" s="1"/>
  <c i="1" r="B50" s="1"/>
  <c i="1" r="B51" s="1"/>
  <c i="1" l="1" r="B52"/>
  <c i="1" r="B53" s="1"/>
  <c i="1" l="1" r="B54"/>
  <c i="1" r="B55" s="1"/>
  <c i="1" r="B56" s="1"/>
  <c i="1" r="B58" s="1"/>
  <c i="1" r="B59" s="1"/>
  <c i="1" r="B60" s="1"/>
  <c i="1" l="1" r="B61"/>
  <c i="1" l="1" r="B62"/>
  <c i="1" r="B63" s="1"/>
  <c i="1" r="B64" s="1"/>
  <c i="1" r="B65" s="1"/>
  <c i="1" r="B66" s="1"/>
  <c i="1" r="B67" s="1"/>
  <c i="1" r="B68" s="1"/>
  <c i="1" r="B69" s="1"/>
  <c i="1" l="1" r="B70"/>
  <c i="1" r="B71" s="1"/>
  <c i="1" r="B72" s="1"/>
  <c i="1" r="B73" s="1"/>
  <c i="1" r="B74" s="1"/>
  <c i="1" r="B75" s="1"/>
  <c i="1" r="B76" s="1"/>
  <c i="1" r="B77" s="1"/>
  <c i="1" r="B78" s="1"/>
  <c i="1" r="B79" s="1"/>
  <c i="1" r="B80" s="1"/>
  <c i="1" r="B81" s="1"/>
  <c i="1" r="B82" s="1"/>
  <c i="1" r="B83" s="1"/>
  <c i="1" r="B84" s="1"/>
  <c i="1" r="B85" s="1"/>
  <c i="1" r="B86" s="1"/>
  <c i="1" r="B87" s="1"/>
  <c i="1" r="B88" s="1"/>
  <c i="1" l="1" r="B89"/>
  <c i="1" r="B90" s="1"/>
  <c i="1" r="B91" s="1"/>
  <c i="1" r="B92" s="1"/>
  <c i="1" r="B93" s="1"/>
  <c i="1" r="B94" s="1"/>
  <c i="1" r="B95" s="1"/>
  <c i="1" r="B96" s="1"/>
  <c i="1" r="B97" s="1"/>
  <c i="1" r="B98" s="1"/>
  <c i="1" l="1" r="B99"/>
</calcChain>
</file>

<file path=xl/sharedStrings.xml><?xml version="1.0" encoding="utf-8"?>
<sst xmlns="http://schemas.openxmlformats.org/spreadsheetml/2006/main" count="688" uniqueCount="488">
  <si>
    <t>ООО «Комплектующие Для Мебели»</t>
  </si>
  <si>
    <t>РБ, 220024, г.Минск, ул.Стебенева, 16</t>
  </si>
  <si>
    <t>тел: +375 (17) 365-9999</t>
  </si>
  <si>
    <t xml:space="preserve">        +375 (29) 333-1087</t>
  </si>
  <si>
    <t xml:space="preserve">        +375 (29) 333-1069</t>
  </si>
  <si>
    <t>E-mail: office@viyar.by</t>
  </si>
  <si>
    <t xml:space="preserve">        www.viyar.by</t>
  </si>
  <si>
    <r>
      <t xml:space="preserve">Столешницы производства “KRONOSPAN UA” </t>
    </r>
    <r>
      <rPr>
        <sz val="8"/>
        <rFont val="Arial"/>
        <family val="2"/>
        <charset val="204"/>
      </rPr>
      <t xml:space="preserve">
</t>
    </r>
  </si>
  <si>
    <t xml:space="preserve">Справочные цены от </t>
  </si>
  <si>
    <t>№</t>
  </si>
  <si>
    <t>Код столешницы</t>
  </si>
  <si>
    <t>Группа</t>
  </si>
  <si>
    <t>Декор</t>
  </si>
  <si>
    <t>Структура</t>
  </si>
  <si>
    <t>Наименование</t>
  </si>
  <si>
    <t>Цена в у.е.*/1 шт.</t>
  </si>
  <si>
    <t>Формат столешниц, мм</t>
  </si>
  <si>
    <t>Цена за 1 шт.</t>
  </si>
  <si>
    <t>Спец1</t>
  </si>
  <si>
    <t>SQ</t>
  </si>
  <si>
    <t>3040х600x38</t>
  </si>
  <si>
    <t>Мрамор</t>
  </si>
  <si>
    <t>Мрамор Лосось</t>
  </si>
  <si>
    <t>Сияющий Камень</t>
  </si>
  <si>
    <t>Аляска Беж</t>
  </si>
  <si>
    <t>Спец2</t>
  </si>
  <si>
    <t>РЕ</t>
  </si>
  <si>
    <t>4100х600x38</t>
  </si>
  <si>
    <t>RS</t>
  </si>
  <si>
    <t xml:space="preserve">Петра беж </t>
  </si>
  <si>
    <t xml:space="preserve">Песчаник Сахары </t>
  </si>
  <si>
    <t xml:space="preserve">Мрамор </t>
  </si>
  <si>
    <t xml:space="preserve">Гранит </t>
  </si>
  <si>
    <t xml:space="preserve">Мрамор лосось </t>
  </si>
  <si>
    <t>BS</t>
  </si>
  <si>
    <t xml:space="preserve">Петра серая </t>
  </si>
  <si>
    <t>PE</t>
  </si>
  <si>
    <t xml:space="preserve">Гранит Яркий </t>
  </si>
  <si>
    <t xml:space="preserve">Титан </t>
  </si>
  <si>
    <t xml:space="preserve">Саломия </t>
  </si>
  <si>
    <t>Фламенко</t>
  </si>
  <si>
    <t xml:space="preserve">Песчанник Нубия </t>
  </si>
  <si>
    <t>8856*</t>
  </si>
  <si>
    <t xml:space="preserve">Цветок Плетущийся </t>
  </si>
  <si>
    <t>8913*</t>
  </si>
  <si>
    <t>Слива Батчер-Блок</t>
  </si>
  <si>
    <t>8971*</t>
  </si>
  <si>
    <t xml:space="preserve">Макассар Цейлон </t>
  </si>
  <si>
    <t>WO</t>
  </si>
  <si>
    <t xml:space="preserve">Коко Бола </t>
  </si>
  <si>
    <t>Касанора</t>
  </si>
  <si>
    <t xml:space="preserve">Алахамбра </t>
  </si>
  <si>
    <t xml:space="preserve">Венге Луизиана </t>
  </si>
  <si>
    <t xml:space="preserve">Белый Паттерн </t>
  </si>
  <si>
    <t>UE</t>
  </si>
  <si>
    <t xml:space="preserve">Ателье Светлое </t>
  </si>
  <si>
    <t xml:space="preserve">Ателье Темное </t>
  </si>
  <si>
    <t xml:space="preserve">Ржавый </t>
  </si>
  <si>
    <t>5505*</t>
  </si>
  <si>
    <t xml:space="preserve">Опал </t>
  </si>
  <si>
    <t xml:space="preserve">Тассили </t>
  </si>
  <si>
    <t xml:space="preserve">Шампань </t>
  </si>
  <si>
    <t xml:space="preserve">Эвора Браун </t>
  </si>
  <si>
    <t>CR</t>
  </si>
  <si>
    <t xml:space="preserve">Маркиана Белая </t>
  </si>
  <si>
    <t>К013</t>
  </si>
  <si>
    <t>SU</t>
  </si>
  <si>
    <t xml:space="preserve">Бук Артизан Песочный </t>
  </si>
  <si>
    <t>К016</t>
  </si>
  <si>
    <t xml:space="preserve">Морское Дерево Карбон </t>
  </si>
  <si>
    <t>К023</t>
  </si>
  <si>
    <t xml:space="preserve">Венато </t>
  </si>
  <si>
    <t>К024</t>
  </si>
  <si>
    <t xml:space="preserve">Петра Мраморная Бежевая </t>
  </si>
  <si>
    <t>К025</t>
  </si>
  <si>
    <t xml:space="preserve">Петра Мраморная Коричневая </t>
  </si>
  <si>
    <t>К026</t>
  </si>
  <si>
    <t xml:space="preserve">Петра Мраморная Серая </t>
  </si>
  <si>
    <t>К027</t>
  </si>
  <si>
    <t xml:space="preserve">Древесина Формованная </t>
  </si>
  <si>
    <t>К030</t>
  </si>
  <si>
    <t xml:space="preserve">Блоквуд Ява </t>
  </si>
  <si>
    <t>4100x600x38</t>
  </si>
  <si>
    <t>6507*</t>
  </si>
  <si>
    <t xml:space="preserve">Мрамор Аляска </t>
  </si>
  <si>
    <t>6511*</t>
  </si>
  <si>
    <t xml:space="preserve">Сапфир </t>
  </si>
  <si>
    <t>6516*</t>
  </si>
  <si>
    <t xml:space="preserve">Мрамор Красный </t>
  </si>
  <si>
    <t>Черный Глянцевый</t>
  </si>
  <si>
    <t>3040x600x38</t>
  </si>
  <si>
    <t>Андромена Белая</t>
  </si>
  <si>
    <t>Андромена Черная</t>
  </si>
  <si>
    <t>5532*</t>
  </si>
  <si>
    <t xml:space="preserve">Андромеда Серая </t>
  </si>
  <si>
    <t>Именео Белый</t>
  </si>
  <si>
    <t>Страна производитель - Украина</t>
  </si>
  <si>
    <t>*</t>
  </si>
  <si>
    <t>Декор выводится у поставщика. Ограниченный остаток на складе</t>
  </si>
  <si>
    <t>Описание структур:</t>
  </si>
  <si>
    <t>РЕ - Перламутровая</t>
  </si>
  <si>
    <t xml:space="preserve">      RS -  Камень</t>
  </si>
  <si>
    <t>CR -  Крепп</t>
  </si>
  <si>
    <t>SQ - Глянцевая</t>
  </si>
  <si>
    <t>AS -  Антик</t>
  </si>
  <si>
    <t xml:space="preserve">      BS  - Апельсиновая корка</t>
  </si>
  <si>
    <t>UE -  Спарк</t>
  </si>
  <si>
    <t>WO - Поры дерева</t>
  </si>
  <si>
    <t>Мрамор Светлый</t>
  </si>
  <si>
    <t>Оксид</t>
  </si>
  <si>
    <t>Курс нац.банка РБ</t>
  </si>
  <si>
    <t>Столешница Kronospan 0101 (6294) SQ Белый Фасадный 3040х600х38мм</t>
  </si>
  <si>
    <t>Столешница Kronospan 0190 (6212)  SQ Черный Глянцевый 3040х600х38мм</t>
  </si>
  <si>
    <t>Столешница Kronospan 0190 RS Черный 4100х600х38мм</t>
  </si>
  <si>
    <t>Столешница Kronospan 0280 РЕ Петра серая 4100х600х38мм</t>
  </si>
  <si>
    <t>Столешница Kronospan 0283 РЕ Петра беж 4100х600х38мм</t>
  </si>
  <si>
    <t>Столешница Kronospan 0287 PE Гранит Яркий 4100х600х38мм</t>
  </si>
  <si>
    <t>Столешница Kronospan 0430 РЕ Песчаник Сахары 4100х600х38мм</t>
  </si>
  <si>
    <t>Столешница Kronospan 0851(0853) BS Титан 4100х600х38мм</t>
  </si>
  <si>
    <t>Столешница Kronospan 0990 SQ Мрамор 3040х600х38мм</t>
  </si>
  <si>
    <t>Столешница Kronospan 0990 РЕ Мрамор 4100х600х38мм</t>
  </si>
  <si>
    <t>Столешница Kronospan 0994 РЕ Гранит 4100х600х38мм</t>
  </si>
  <si>
    <t>Столешница Kronospan 1702 (7963) PE Саломия 4100х600х38мм</t>
  </si>
  <si>
    <t>Столешница Kronospan 190W(6293) SQ Андромеда Черная 3040х600х38мм</t>
  </si>
  <si>
    <t>Столешница Kronospan 1947 SQ Мрамор Лосось 3040х600х38мм</t>
  </si>
  <si>
    <t>Столешница Kronospan 1947 РЕ Мрамор лосось 4100х600х38мм</t>
  </si>
  <si>
    <t>Столешница Kronospan 4272 RS Тассили Темный 4100х600х38мм</t>
  </si>
  <si>
    <t>Столешница Kronospan 4273 BS Белый Паттерн 4100х600х38мм</t>
  </si>
  <si>
    <t>Столешница Kronospan 4298 UE Ателье Светлое 4100х600х38мм</t>
  </si>
  <si>
    <t>Столешница Kronospan 4299 UE Ателье Темное 4100х600х38мм</t>
  </si>
  <si>
    <t>Столешница Kronospan 5137 RS Ржавый 4100х600х38мм</t>
  </si>
  <si>
    <t>Столешница Kronospan 5505 RS Опал 4100х600х38мм</t>
  </si>
  <si>
    <t>Столешница Kronospan 5532 BS Андромеда Серая 4100х600х38мм</t>
  </si>
  <si>
    <t>Столешница Kronospan 6118 SQ Сияющий Камень 3040х600х38мм</t>
  </si>
  <si>
    <t>Столешница Kronospan 6131 РЕ Фламенко 4100х600х38мм</t>
  </si>
  <si>
    <t>Столешница Kronospan 6392 SQ Оксид 3040х600х38мм</t>
  </si>
  <si>
    <t>Столешница Kronospan 6507 SQ Мрамор Аляска 4100х600х38мм</t>
  </si>
  <si>
    <t>Столешница Kronospan 6508 SQ Мрамор Серый 4100х600х38мм</t>
  </si>
  <si>
    <t>Столешница Kronospan 6510 SQ Лунный Камень 4100х600х38мм</t>
  </si>
  <si>
    <t>Столешница Kronospan 6511 SQ Сапфир 4100х600х38мм</t>
  </si>
  <si>
    <t>Столешница Kronospan 6516 SQ Мрамор Красный 4100х600х38мм</t>
  </si>
  <si>
    <t>Столешница Kronospan 6522 BS Песчанник Нубия 4100х600х38мм</t>
  </si>
  <si>
    <t>Столешница Kronospan 7045 RS Шампань 4100х600х38мм</t>
  </si>
  <si>
    <t>Столешница Kronospan 7937 PE Яблоня 4100х600х38мм</t>
  </si>
  <si>
    <t>Столешница Kronospan 8318 BS Эвора Браун 4100х600х38мм</t>
  </si>
  <si>
    <t>Столешница Kronospan 8326 RS Травертин Светлый 4100х600х38мм</t>
  </si>
  <si>
    <t>Столешница Kronospan 8413 SQ Именео Белый 4100х600х38мм</t>
  </si>
  <si>
    <t>Столешница Kronospan 8503 WO Ясень Таормина 4100х600х38мм</t>
  </si>
  <si>
    <t>Столешница Kronospan 8856 PE Цветок Плетущийся 4100х600х38мм</t>
  </si>
  <si>
    <t>Столешница Kronospan 8913 BS Слива Батчер-Блок 4100х600х38мм</t>
  </si>
  <si>
    <t>Столешница Kronospan 8971 BS Макассар Цейлон 4100х600х38мм</t>
  </si>
  <si>
    <t>Столешница Kronospan 8995 WO Коко Бола 4100х600х38мм</t>
  </si>
  <si>
    <t>Столешница Kronospan 9541 РЕ Касанора 4100х600х38мм</t>
  </si>
  <si>
    <t>Столешница Kronospan 9546(6523) BS Алахамбра 4100х600х38мм</t>
  </si>
  <si>
    <t>Столешница Kronospan 9546(6523) SQ Алахамбра 3040х600х38мм</t>
  </si>
  <si>
    <t>Столешница Kronospan 9572 SQ Бонито 3040х600х38мм</t>
  </si>
  <si>
    <t>Столешница Kronospan 9588 SQ Аляска Беж 3040х600х38мм</t>
  </si>
  <si>
    <t>Столешница Kronospan 9763 BS Венге Луизиана 4100х600х38мм</t>
  </si>
  <si>
    <t>Столешница Kronospan F 380 CR Зевс Темный 4100х600х38мм</t>
  </si>
  <si>
    <t>Столешница Kronospan А 244 PE Маркиана Белая 4100х600х38мм</t>
  </si>
  <si>
    <t>Столешница Kronospan К013 SU Бук Артизан Песочный 4100х600х38мм</t>
  </si>
  <si>
    <t>Столешница Kronospan К016 SU Морское Дерево Карбон 4100х600х38мм</t>
  </si>
  <si>
    <t>Столешница Kronospan К023 SU Венато 4100х600х38мм</t>
  </si>
  <si>
    <t>Столешница Kronospan К024 SU Петра Мраморная Бежевая 4100х600х38мм</t>
  </si>
  <si>
    <t>Столешница Kronospan К025 SU Петра Мраморная Коричневая 4100х600х38мм</t>
  </si>
  <si>
    <t>Столешница Kronospan К026 SU Петра Мраморная Серая 4100х600х38мм</t>
  </si>
  <si>
    <t>Столешница Kronospan К027 SU Древесина Формованная 4100х600х38мм</t>
  </si>
  <si>
    <t>Столешница Kronospan К028 SU Портланд 4100х600х38мм</t>
  </si>
  <si>
    <t>Столешница Kronospan К029 SU Блоквуд Льняной 4100х600х38мм</t>
  </si>
  <si>
    <t>Столешница Kronospan К030 SU Блоквуд Ява 4100х600х38мм</t>
  </si>
  <si>
    <t>Андромеда Песок Кристалл</t>
  </si>
  <si>
    <t>А495(8626)</t>
  </si>
  <si>
    <t>Код</t>
  </si>
  <si>
    <t>Наименование товаров</t>
  </si>
  <si>
    <t>Стеновая панель Kronospan 5523 RS Тассили/Камень 4100х640х10мм</t>
  </si>
  <si>
    <t>Стеновая панель Kronospan 8681 RS Белый бриллиант/Камень 4100х640х10мм</t>
  </si>
  <si>
    <t>Стеновая панель Kronospan 8937 BS Антарктида/Бюро Стиль 4100х640х10мм</t>
  </si>
  <si>
    <t>Стеновая панель Kronospan 9546 BS Алахамбра/Бюро Стиль 4100х640х10мм</t>
  </si>
  <si>
    <t>Стеновая панель Kronospan А244 PE Маркиана Белая/Перламутровая 4100х640х10мм</t>
  </si>
  <si>
    <t>Столешница Kronospan 5533 SQ Каскад 1900х600х38мм</t>
  </si>
  <si>
    <t>Столешница Kronospan 101W(6291) SQ Андромеда Белая 4100х600х38мм</t>
  </si>
  <si>
    <t>Столешница Kronospan 8950 SQ Андромеда Песок Кристалл 4100х600х38мм</t>
  </si>
  <si>
    <t>Стеновые панели Kronospan</t>
  </si>
  <si>
    <t>6392*</t>
  </si>
  <si>
    <t>Формат панели, мм</t>
  </si>
  <si>
    <t>4100х640х10</t>
  </si>
  <si>
    <t>Тассили/Камень</t>
  </si>
  <si>
    <t>Белый бриллиант/Камень</t>
  </si>
  <si>
    <t>Антарктида/Бюро Стиль</t>
  </si>
  <si>
    <t>Маркиана Белая/Перламутровая</t>
  </si>
  <si>
    <t>Пластик торцовочный 0990 SQ Мрамор 3040х42х0,6мм</t>
  </si>
  <si>
    <t>Пластик торцовочный 101W(6291) SQ Андромеда Белая 3040х42х0,6мм</t>
  </si>
  <si>
    <t>Пластик торцовочный 1947 SQ Саломея 3040х42х0,6мм</t>
  </si>
  <si>
    <t>Пластик торцовочный 8413 SQ Именео Белый 3040х42х0,6мм</t>
  </si>
  <si>
    <t>Пластик торцовочный 8950 SQ Песок 3040х42х0,6мм</t>
  </si>
  <si>
    <t>Пластик торцовочный 9546(6523) SQ Алахамбра Светлая 3040х42х0,6мм</t>
  </si>
  <si>
    <t>Пластик торцовочный 9572 SQ Бонито 3040х42х0,6мм</t>
  </si>
  <si>
    <t>Пластик торцовочный 9588 SQ Камень Оникс 3040х42х0,6мм</t>
  </si>
  <si>
    <t>Пластик торцовочный 0101 SQ Белый 4100х42х0,6мм</t>
  </si>
  <si>
    <t>Пластик торцовочный 0190 RS Черный 4100х42х0,5мм</t>
  </si>
  <si>
    <t>Пластик торцовочный 0283 PE Пьетра Бежевый 4100х42х0,5мм</t>
  </si>
  <si>
    <t>Пластик торцовочный 0287 PE Гранит Яркий 4100х42х0,5мм</t>
  </si>
  <si>
    <t>Пластик торцовочный 0288 PE Гранит Антрацит 4100х42х0,5мм</t>
  </si>
  <si>
    <t>Пластик торцовочный 0851 BS Титан 4100х42х0,5мм</t>
  </si>
  <si>
    <t>Пластик торцовочный 0990 РЕ Мрамор 4100х42х0,5мм</t>
  </si>
  <si>
    <t>Пластик торцовочный 0994 PE Гранит серый 4100х42х0,5мм</t>
  </si>
  <si>
    <t>Пластик торцовочный 1702 PE Саломея 4100х42х0,5мм</t>
  </si>
  <si>
    <t>Пластик торцовочный 1947 PE Мрамор Лосось 4100х42х0,5мм</t>
  </si>
  <si>
    <t>Пластик торцовочный 4272 RS Тассили Темный 4100х42х0,5мм</t>
  </si>
  <si>
    <t>Пластик торцовочный 4273 BS Белый Паттерн 4100х42х0,5мм</t>
  </si>
  <si>
    <t>Пластик торцовочный 4298 UE Ателъе Светлое 4100х42х0,5мм</t>
  </si>
  <si>
    <t>Пластик торцовочный 4299 UE Ателъе Темное 4100х42х0,5мм</t>
  </si>
  <si>
    <t>Пластик торцовочный 4300 RS Камень Живой 4100х42х0,5мм</t>
  </si>
  <si>
    <t>Пластик торцовочный 5505 RS Опал 4100х42х0,5мм</t>
  </si>
  <si>
    <t>Пластик торцовочный 5523 RS Тассили 4100х42х0,5мм</t>
  </si>
  <si>
    <t>Пластик торцовочный 5527 WO Дуб Каменный 4100х42х0,5мм</t>
  </si>
  <si>
    <t>Пластик торцовочный 5533 SQ Каскад 4100х42х0,6мм</t>
  </si>
  <si>
    <t>Пластик торцовочный 6117 RS Сланец Монреаль 4100х42х0,5мм</t>
  </si>
  <si>
    <t>Пластик торцовочный 6131 PE Фламенко 4100х42х0,5мм</t>
  </si>
  <si>
    <t>Пластик торцовочный 6212 SQ Черный 4100х42х0,6мм</t>
  </si>
  <si>
    <t>Пластик торцовочный 6508 SQ Мрамор серый 4100х42х0,6мм</t>
  </si>
  <si>
    <t>Пластик торцовочный 6510 SQ Лунный камень 4100х42х0,6мм</t>
  </si>
  <si>
    <t>Пластик торцовочный 6516 SQ Мрамор Красный 4100х42х0,6мм</t>
  </si>
  <si>
    <t>Пластик торцовочный 6522 BS Песчаник 4100х42х0,5мм</t>
  </si>
  <si>
    <t>Пластик торцовочный 7045 RS Шампань 4100х42х0,5мм</t>
  </si>
  <si>
    <t>Пластик торцовочный 7437 RS Травертин Темный 4100х42х0,5мм</t>
  </si>
  <si>
    <t>Пластик торцовочный 7914 PE Гранит Венецианский 4100х42х0,5мм</t>
  </si>
  <si>
    <t>Пластик торцовочный 7937 PE Яблоко 4100х42х0,5мм</t>
  </si>
  <si>
    <t>Пластик торцовочный 8317 BS Стромболи 4100х42х0,5мм</t>
  </si>
  <si>
    <t>Пластик торцовочный 8318 BS Эвора Браун 4100х42х0,5мм</t>
  </si>
  <si>
    <t>Пластик торцовочный 8424 BS Дискавери Белый 4100х42х0,5мм</t>
  </si>
  <si>
    <t>Пластик торцовочный 8503 WO Ясень Таормина 4100х42х0,5мм</t>
  </si>
  <si>
    <t>Пластик торцовочный 8856 PE Цветок Плетущийся 4100х42х0,5мм</t>
  </si>
  <si>
    <t>Пластик торцовочный 8913 BS Davoa Слива 4100х42х0,5мм</t>
  </si>
  <si>
    <t>Пластик торцовочный 8971 BS Макассар 4100х42х0,5мм</t>
  </si>
  <si>
    <t>Пластик торцовочный 8995 WO Коко Бола 4100х42х0,5мм</t>
  </si>
  <si>
    <t>Пластик торцовочный 9763 BS Венге Luisiana 4100х42х0,5мм</t>
  </si>
  <si>
    <t>Пластик торцовочный F380 СR Зевс Темный 4100х42х0,5мм</t>
  </si>
  <si>
    <t>Пластик торцовочный А244 PE Маркиана Белая 4100х42х0,5мм</t>
  </si>
  <si>
    <t>Пластик торцовочный А495(8626) PE Мрамор 4100х42х0,5мм</t>
  </si>
  <si>
    <t>Пластик торцовочный А793 RS Патина Олово 4100х42х0,5мм</t>
  </si>
  <si>
    <t>Пластик торцовочный К002  WO Дуб Крафт Серый 4100х42х0,5мм</t>
  </si>
  <si>
    <t>Код панели</t>
  </si>
  <si>
    <t>0283</t>
  </si>
  <si>
    <t>0430</t>
  </si>
  <si>
    <t>Столешница Kronospan 0101 CR  Белый Фасадный 1450х600х38мм</t>
  </si>
  <si>
    <t>Столешница Kronospan 5137 RS Ржавый 1920х600х38мм</t>
  </si>
  <si>
    <t>Столешница Kronospan 5137 RS Ржавый 2800х600х38мм</t>
  </si>
  <si>
    <t>Столешница Kronospan 5526 RS Салона 1250х600х38мм</t>
  </si>
  <si>
    <t>Столешница Kronospan 6217 АS Песчанник 740х600х38мм</t>
  </si>
  <si>
    <t>Столешница Kronospan 6217 АS Песчанник 3270х600х38мм</t>
  </si>
  <si>
    <t>Столешница Kronospan 6504 SQ  Гранит Черный 1570х600х38мм</t>
  </si>
  <si>
    <t>Столешница Kronospan 6504 SQ  Гранит Черный 900х600х38мм</t>
  </si>
  <si>
    <t>Столешница Kronospan 6511 SQ Сапфир 1630х600х38мм</t>
  </si>
  <si>
    <t>Столешница Kronospan 6511 SQ Сапфир 2300х600х38мм</t>
  </si>
  <si>
    <t>Столешница Kronospan 6515 SQ Черная Волна 1250х600х38мм</t>
  </si>
  <si>
    <t>Столешница Kronospan 6521 PE Орех Батчер-Блок 1100х600х38мм</t>
  </si>
  <si>
    <t>Столешница Kronospan 6522 BS Песчанник Нубия 1740х600х38мм</t>
  </si>
  <si>
    <t>Столешница Kronospan 7045 RS Шампань 2670х600х38мм</t>
  </si>
  <si>
    <t>Столешница Kronospan 7914 РЕ Гранит Венецианский 1430х600х38мм</t>
  </si>
  <si>
    <t>Столешница Kronospan 7914 РЕ Гранит Венецианский 1350х600х38мм</t>
  </si>
  <si>
    <t>Столешница Kronospan F 380 CR Зевс Темный 980х600х38мм</t>
  </si>
  <si>
    <t>Столешница Kronospan F 380 CR Зевс Темный 1790х600х38мм</t>
  </si>
  <si>
    <t>Столешница Kronospan J 602 WO Дуб Баклажан 950х600х38мм</t>
  </si>
  <si>
    <t>Столешница Kronospan J 602 WO Дуб Баклажан 1270х600х38мм</t>
  </si>
  <si>
    <t>Столешница Kronospan К016 SU Морское Дерево Карбон 1520х600х38мм</t>
  </si>
  <si>
    <t>Столешница Kronospan К016 SU Морское Дерево Карбон 2700х600х38мм</t>
  </si>
  <si>
    <t>0990*</t>
  </si>
  <si>
    <t>6118*</t>
  </si>
  <si>
    <t>9546 (6523)*</t>
  </si>
  <si>
    <t>9588*</t>
  </si>
  <si>
    <t>0994*</t>
  </si>
  <si>
    <t>1947*</t>
  </si>
  <si>
    <t>8681*</t>
  </si>
  <si>
    <t>0280*</t>
  </si>
  <si>
    <t>0287*</t>
  </si>
  <si>
    <t>0851 (0853)*</t>
  </si>
  <si>
    <t>1702 (7963)*</t>
  </si>
  <si>
    <t>6131*</t>
  </si>
  <si>
    <t>6522*</t>
  </si>
  <si>
    <t>8995*</t>
  </si>
  <si>
    <t>9541*</t>
  </si>
  <si>
    <t>4273*</t>
  </si>
  <si>
    <t>5137*</t>
  </si>
  <si>
    <t>5523*</t>
  </si>
  <si>
    <t>8318*</t>
  </si>
  <si>
    <t>0190 (6212)*</t>
  </si>
  <si>
    <t>190W*</t>
  </si>
  <si>
    <t>101W(6291)*</t>
  </si>
  <si>
    <t>8950*</t>
  </si>
  <si>
    <t>8413*</t>
  </si>
  <si>
    <t>А244*</t>
  </si>
  <si>
    <t>8937*</t>
  </si>
  <si>
    <t>Дуб Сонома Светлый</t>
  </si>
  <si>
    <t>PA - Платина</t>
  </si>
  <si>
    <t xml:space="preserve">      FP - Мелкопористая</t>
  </si>
  <si>
    <t>GG - Блестящий глянец</t>
  </si>
  <si>
    <t>9546*</t>
  </si>
  <si>
    <t>А244</t>
  </si>
  <si>
    <t>К209(5526)</t>
  </si>
  <si>
    <t>К212(9546 /6523)</t>
  </si>
  <si>
    <t>К215(8937)</t>
  </si>
  <si>
    <t>Алахамбра/Бюро Стиль</t>
  </si>
  <si>
    <t>PA</t>
  </si>
  <si>
    <t>Известняк Кремовый</t>
  </si>
  <si>
    <t>Мрамор Королевский Белый</t>
  </si>
  <si>
    <t>Дюна Белая</t>
  </si>
  <si>
    <t>3025*</t>
  </si>
  <si>
    <t>Пластик торцовочный К211(6118) PE Порфир Чёрный 4100х42х0,5мм</t>
  </si>
  <si>
    <t>Стеновая панель Kronospan К209(5526) RS Известняк Кремовый 4100х640х10мм</t>
  </si>
  <si>
    <t>Стеновая панель Kronospan К212(9546 /6523) PA Мрамор Королевский Белый 4100х640х10мм</t>
  </si>
  <si>
    <t>Стеновая панель Kronospan К215(8937) BS Дюна Белая 4100х640х10мм</t>
  </si>
  <si>
    <t>Столешница Kronospan 5527 WO Дуб Каменный МЕНЯЕТСЯ 2520х600х38мм</t>
  </si>
  <si>
    <t>Столешница Kronospan 5527 WO Дуб Каменный МЕНЯЕТСЯ 1480х600х38мм</t>
  </si>
  <si>
    <t>Столешница Kronospan 7045 RS Шампань 3420х600х38мм</t>
  </si>
  <si>
    <t>Столешница Kronospan 7914 РЕ Гранит Венецианский 790х600х38мм</t>
  </si>
  <si>
    <t>Столешница Kronospan 9829 CR Пино 1780х600х38мм</t>
  </si>
  <si>
    <t>Столешница Kronospan К013 SU Бук Артизан Песочный 2060х600х38мм</t>
  </si>
  <si>
    <t>Столешница Kronospan К013 SU Бук Артизан Песочный 1100х600х38мм</t>
  </si>
  <si>
    <t>Столешница Kronospan К030 SU Блоквуд Ява 3070х600х38мм</t>
  </si>
  <si>
    <t>Столешница Kronospan  А495(8626) CR Мармур Светлый 4100х600х38мм</t>
  </si>
  <si>
    <t>Столешница Kronospan  А495(8626) PE Мармур Светлый 4100х600х38мм</t>
  </si>
  <si>
    <t>Столешница Kronospan 0859 PE Платина "NEW 2018" 4100х600х38мм</t>
  </si>
  <si>
    <t>Столешница Kronospan 3025 FP Дуб Сонома Светлый НОВАЯ СТРУКТУРА 4100х600х38мм</t>
  </si>
  <si>
    <t>Столешница Kronospan 3025 WO  Дуб Сонома Светлый МЕНЯЕТСЯ 4100х600х38мм</t>
  </si>
  <si>
    <t>Столешница Kronospan 5527 FP Дуб Каменный НОВАЯ СТРУКТУРА 4100х600х38мм</t>
  </si>
  <si>
    <t>Столешница Kronospan 5527 WO Дуб Каменный МЕНЯЕТСЯ 4100х600х38мм</t>
  </si>
  <si>
    <t>Столешница Kronospan 8685 RS Белый Снег "NEW 2018" 4100х600х38мм</t>
  </si>
  <si>
    <t>Столешница Kronospan K001 FP Дуб Крафт Белый НОВАЯ СТРУКТУРА 4100х600х38мм</t>
  </si>
  <si>
    <t>Столешница Kronospan K002 FP Дуб Крафт Серый НОВАЯ СТРУКТУРА 4100х600х38мм</t>
  </si>
  <si>
    <t>Столешница Kronospan K003 FP Дуб Крафт Золотой НОВАЯ СТРУКТУРА 4100х600х38мм</t>
  </si>
  <si>
    <t>Столешница Kronospan K091 FP Дуб Портхаус Светлый "NEW 2018" 4100х600х38мм</t>
  </si>
  <si>
    <t>Столешница Kronospan K092 FP Дуб Портхаус Темный "NEW 2018" 4100х600х38мм</t>
  </si>
  <si>
    <t>Столешница Kronospan K095 SU Мармут тераццо Светлый "NEW 2018" 4100х600х38мм</t>
  </si>
  <si>
    <t>Столешница Kronospan K102 SU Мармут тераццо Темный "NEW 2018" 4100х600х38мм</t>
  </si>
  <si>
    <t>Столешница Kronospan K108 SU Пельтро "NEW 2018" 4100х600х38мм</t>
  </si>
  <si>
    <t>Столешница Kronospan K201 RS Бетон Темно-серый "NEW 2018" 4100х600х38мм</t>
  </si>
  <si>
    <t>Столешница Kronospan K202 RS Сталь Ржавая "NEW 2018" 4100х600х38мм</t>
  </si>
  <si>
    <t>Столешница Kronospan K203(0288) PE Гранит Антрацит 4100х600х38мм</t>
  </si>
  <si>
    <t>Столешница Kronospan K204(0994) PE Гранит Класический 4100х600х38мм</t>
  </si>
  <si>
    <t>Столешница Kronospan K206 PE Орех Портерхаус "NEW 2018" 4100х600х38мм</t>
  </si>
  <si>
    <t>Столешница Kronospan K210 CR Кремень Черный "NEW 2018" 4100х600х38мм</t>
  </si>
  <si>
    <t>Столешница Kronospan K217 (101W / 6291) GG Андромеда Белая 4100х600х38мм</t>
  </si>
  <si>
    <t>Столешница Kronospan К001 WO Дуб Крафт Белый МЕНЯЕТСЯ 4100х600х38мм</t>
  </si>
  <si>
    <t>Столешница Kronospan К002 WO Дуб Крафт Серый МЕНЯЕТСЯ 4100х600х38мм</t>
  </si>
  <si>
    <t>Столешница Kronospan К205(3079) RS Бетон Чёрный 4100х600х38мм</t>
  </si>
  <si>
    <t>Столешница Kronospan К207(4272) RS Галактика Серая 4100х600х38мм</t>
  </si>
  <si>
    <t>Столешница Kronospan К208(4300) RS Известняк 4100х600х38мм</t>
  </si>
  <si>
    <t>Столешница Kronospan К209(5526) RS Известняк Кремовый 4100х600х38мм</t>
  </si>
  <si>
    <t>Столешница Kronospan К211(6118) PE Порфир Чёрный 4100х600х38мм</t>
  </si>
  <si>
    <t>Столешница Kronospan К212(9546 /6523) PA Мрамор Королевский Белый 4100х600х38мм</t>
  </si>
  <si>
    <t>Столешница Kronospan К213(7437) RS Тиволи Тёмный 4100х600х38мм</t>
  </si>
  <si>
    <t>Столешница Kronospan К214(8326) RS Тиволи Светлый 4100х600х38мм</t>
  </si>
  <si>
    <t>Столешница Kronospan К215(8937) BS Дюна Белая 4100х600х38мм</t>
  </si>
  <si>
    <t>Столешница Kronospan К218(190W /6293) GG Андромеда Чёрная 4100х600х38мм</t>
  </si>
  <si>
    <t>K002</t>
  </si>
  <si>
    <t xml:space="preserve"> RS Белый Снег "NEW 2018"</t>
  </si>
  <si>
    <t>K003</t>
  </si>
  <si>
    <t>K091</t>
  </si>
  <si>
    <t>K092</t>
  </si>
  <si>
    <t>K203(0288)</t>
  </si>
  <si>
    <t>K204(0994)</t>
  </si>
  <si>
    <t>K206</t>
  </si>
  <si>
    <t>К211(6118)</t>
  </si>
  <si>
    <t>K001</t>
  </si>
  <si>
    <t>K095</t>
  </si>
  <si>
    <t>K102</t>
  </si>
  <si>
    <t>K108</t>
  </si>
  <si>
    <t>K201</t>
  </si>
  <si>
    <t>K202</t>
  </si>
  <si>
    <t>K210</t>
  </si>
  <si>
    <t>К028</t>
  </si>
  <si>
    <t>К029</t>
  </si>
  <si>
    <t>К205(3079)</t>
  </si>
  <si>
    <t>К207(4272)</t>
  </si>
  <si>
    <t>К208(4300)</t>
  </si>
  <si>
    <t>К213(7437)</t>
  </si>
  <si>
    <t>К214(8326)</t>
  </si>
  <si>
    <t>K023</t>
  </si>
  <si>
    <t>K025</t>
  </si>
  <si>
    <t>К218(190W /6293)</t>
  </si>
  <si>
    <t>FP</t>
  </si>
  <si>
    <t>GG</t>
  </si>
  <si>
    <t>Платина "NEW 2018"</t>
  </si>
  <si>
    <t>Дуб Портхаус Светлый "NEW 2018"</t>
  </si>
  <si>
    <t>Дуб Портхаус Темный "NEW 2018"</t>
  </si>
  <si>
    <t>Гранит Антрацит</t>
  </si>
  <si>
    <t>Гранит Класический</t>
  </si>
  <si>
    <t>Орех Портерхаус "NEW 2018"</t>
  </si>
  <si>
    <t>Порфир Чёрный</t>
  </si>
  <si>
    <t>Мармут тераццо Светлый "NEW 2018"</t>
  </si>
  <si>
    <t>Мармут тераццо Темный "NEW 2018"</t>
  </si>
  <si>
    <t>Пельтро "NEW 2018"</t>
  </si>
  <si>
    <t>Бетон Темно-серый "NEW 2018"</t>
  </si>
  <si>
    <t>Сталь Ржавая "NEW 2018"</t>
  </si>
  <si>
    <t>Кремень Черный "NEW 2018"</t>
  </si>
  <si>
    <t>Портланд</t>
  </si>
  <si>
    <t>Блоквуд Льняной</t>
  </si>
  <si>
    <t>Бетон Чёрный</t>
  </si>
  <si>
    <t>Галактика Серая</t>
  </si>
  <si>
    <t>Известняк</t>
  </si>
  <si>
    <t>Тиволи Тёмный</t>
  </si>
  <si>
    <t>Тиволи Светлый</t>
  </si>
  <si>
    <t>Венато "NEW 2018"</t>
  </si>
  <si>
    <t>Петра Мраморная Коричневая "NEW 2018"</t>
  </si>
  <si>
    <t>Андромеда Чёрная</t>
  </si>
  <si>
    <t>Дуб Каменный НОВАЯ СТРУКТУРА</t>
  </si>
  <si>
    <t>Дуб Крафт Серый НОВАЯ СТРУКТУРА</t>
  </si>
  <si>
    <t>Дуб Крафт Золотой НОВАЯ СТРУКТУРА</t>
  </si>
  <si>
    <t>Дуб Сонома Светлый НОВАЯ СТРУКТУРА</t>
  </si>
  <si>
    <t>Дуб Крафт Белый НОВАЯ СТРУКТУРА</t>
  </si>
  <si>
    <t>Столешница Kronospan К029 SU Блоквуд Льняной 1470х600х38мм</t>
  </si>
  <si>
    <t>Столешница Kronospan K023 SQ Венато "NEW 2018" 4100х600х38мм</t>
  </si>
  <si>
    <t>Столешница Kronospan K025 SQ Петра Мраморная Коричневая "NEW 2018" 4100х600х38мм</t>
  </si>
  <si>
    <t>%</t>
  </si>
  <si>
    <t/>
  </si>
  <si>
    <t>Пластик торцовочный 6118 SQ Сияющий Камень 3040х42х0,6мм</t>
  </si>
  <si>
    <t>Пластик торцовочный 0430 PE Песчаник Сахары 4100х42х0,5мм</t>
  </si>
  <si>
    <t>Пластик торцовочный 5532 BS Андромеда Серая 4100х42х0,7мм</t>
  </si>
  <si>
    <t>Пластик торцовочный 6500 SQ Мрамор Ляхс 4100х42х0,6мм</t>
  </si>
  <si>
    <t>Пластик торцовочный 8326 RS Травертин Светлый 4100х42х0,5мм</t>
  </si>
  <si>
    <t>Пластик торцовочный 9541 PE Касанора 4100х42х0,5мм</t>
  </si>
  <si>
    <t>Пластик торцовочный 0283 РЕ Петра беж 4110х42х0,5мм</t>
  </si>
  <si>
    <t>Пластик торцовочный 0430 РЕ Песчаник Сахары 4110х42х0,5мм</t>
  </si>
  <si>
    <t>Пластик торцовочный 0859 PE Платина 4110х42х0,5мм</t>
  </si>
  <si>
    <t>Пластик торцовочный 1947 PE Мрамор Лосось 4110х42х0,5мм</t>
  </si>
  <si>
    <t>Пластик торцовочный 3025 FP Дуб Сонома Светлый 4110х42х0,5мм</t>
  </si>
  <si>
    <t>Пластик торцовочный 4298 UE Ателъе Светлое 4110х42х0,5мм</t>
  </si>
  <si>
    <t>Пластик торцовочный 4299 UE Ателъе Темное 4110х42х0,5мм</t>
  </si>
  <si>
    <t>Пластик торцовочный 5527 FP Дуб Каменный 4110х42х0,5мм</t>
  </si>
  <si>
    <t>Пластик торцовочный 7045 RS Шампань 4110х42х0,5мм</t>
  </si>
  <si>
    <t>Пластик торцовочный 8685 RS Белый Снег 4110х42х0,5мм</t>
  </si>
  <si>
    <t>Пластик торцовочный K002 FP Дуб Крафт Серый 4110х42х0,5мм</t>
  </si>
  <si>
    <t>Пластик торцовочный K023 SQ Венато 4110х42х0,6мм</t>
  </si>
  <si>
    <t>Пластик торцовочный K025 SQ Петра Мраморная Коричневая 4110х42х0,6мм</t>
  </si>
  <si>
    <t>Пластик торцовочный K091 FP Дуб Портхаус Светлый 4110х42х0,5мм</t>
  </si>
  <si>
    <t>Пластик торцовочный K092 FP Дуб Портхаус Темный 4110х42х0,5мм</t>
  </si>
  <si>
    <t>Пластик торцовочный K095 SU Мармут тераццо Светлый 4110х42х0,5мм</t>
  </si>
  <si>
    <t>Пластик торцовочный K102 SU Мармут тераццо Темный 4110х42х0,5мм</t>
  </si>
  <si>
    <t>Пластик торцовочный K108 SU Пельтро 4110х42х0,5мм</t>
  </si>
  <si>
    <t>Пластик торцовочный K201 RS Бетон Темно-серый 4110х42х0,5мм</t>
  </si>
  <si>
    <t>Пластик торцовочный K202 RS Сталь Ржавая 4110х42х0,5мм</t>
  </si>
  <si>
    <t>Пластик торцовочный K203(0288) PE Гранит Антрацит 4110х42х0,5мм</t>
  </si>
  <si>
    <t>Пластик торцовочный K204(0994) PE Гранит Класический 4110х42х0,5мм</t>
  </si>
  <si>
    <t>Пластик торцовочный K206 PE Орех Портерхаус 4110х42х0,5мм</t>
  </si>
  <si>
    <t>Пластик торцовочный K210 CR Кремень Черный 4110х42х0,5мм</t>
  </si>
  <si>
    <t>Пластик торцовочный K217 (101W / 6291) GG Андромеда Белая 4110х42х0,5мм</t>
  </si>
  <si>
    <t>Пластик торцовочный А495(8626) CR Мармур Светлый 4110х42х0,5мм</t>
  </si>
  <si>
    <t>Пластик торцовочный К013 SU Бук Артизан Песочный 4110х42х0,5мм</t>
  </si>
  <si>
    <t>Пластик торцовочный К016 SU Морское Дерево Карбон 4110х42х0,5мм</t>
  </si>
  <si>
    <t>Пластик торцовочный К023 SU Венато 4110х42х0,5мм</t>
  </si>
  <si>
    <t>Пластик торцовочный К024 SU Петра Мраморная Бежевая 4110х42х0,5мм</t>
  </si>
  <si>
    <t>Пластик торцовочный К025 SU Петра Мраморная Коричневая 4110х42х0,5мм</t>
  </si>
  <si>
    <t>Пластик торцовочный К026 SU Петра Мраморная Серая 4110х42х0,5мм</t>
  </si>
  <si>
    <t>Пластик торцовочный К027 SU Древесина Формованная 4110х42х0,5мм</t>
  </si>
  <si>
    <t>Пластик торцовочный К028 SU Портланд 4110х42х0,5мм</t>
  </si>
  <si>
    <t>Пластик торцовочный К029 SU Блоквуд Льняной 4110х42х0,5мм</t>
  </si>
  <si>
    <t>Пластик торцовочный К030 SU Блоквуд Ява 4110х42х0,5мм</t>
  </si>
  <si>
    <t>Пластик торцовочный К205(3079) RS Бетон Чёрный 4110х42х0,5мм</t>
  </si>
  <si>
    <t>Пластик торцовочный К207(4272) RS Галактика Серая 4110х42х0,5мм</t>
  </si>
  <si>
    <t>Пластик торцовочный К208(4300) RS Известняк 4110х42х0,5мм</t>
  </si>
  <si>
    <t>Пластик торцовочный К209(5526) RS Известняк Кремовый 4110х42х0,5мм</t>
  </si>
  <si>
    <t>Пластик торцовочный К211(6118) PE Порфир Чёрный 4110х42х0,5мм</t>
  </si>
  <si>
    <t>Пластик торцовочный К212(9546 /6523) PA Мрамор Королевский Белый 4110х42х0,5мм</t>
  </si>
  <si>
    <t>Пластик торцовочный К213(7437) RS Тиволи Тёмный 4110х42х0,5мм</t>
  </si>
  <si>
    <t>Пластик торцовочный К214(8326) RS Тиволи Светлый 4110х42х0,5мм</t>
  </si>
  <si>
    <t>Пластик торцовочный К215(8937) BS Дюна Белая 4110х42х0,5мм</t>
  </si>
  <si>
    <t>Пластик торцовочный К218(190W /6293) GG Андромеда Чёрная 4110х42х0,6мм</t>
  </si>
  <si>
    <t>Столешница Kronospan 0101 CR  Белый Фасадный 3070х600х38мм</t>
  </si>
  <si>
    <t>Столешница Kronospan 0101 CR  Белый Фасадный 1030х600х38мм</t>
  </si>
  <si>
    <t>Столешница Kronospan 7937 PE Яблоня 850х600х38мм</t>
  </si>
  <si>
    <t>Столешница Kronospan 7937 PE Яблоня 870х600х38мм</t>
  </si>
  <si>
    <t>Столешница Kronospan 7937 PE Яблоня 1070х600х38мм</t>
  </si>
  <si>
    <t>Столешница Kronospan 7937 PE Яблоня 640х600х38мм</t>
  </si>
  <si>
    <t>Столешница Kronospan 8503 WO Ясень Таормина 2630х600х38мм</t>
  </si>
  <si>
    <t>Столешница Kronospan 8503 WO Ясень Таормина 1370х600х38мм</t>
  </si>
  <si>
    <t>Столешница Kronospan 9763 BS Венге Луизиана 1270х600х38мм</t>
  </si>
  <si>
    <t>Столешница Kronospan 9763 BS Венге Луизиана 1100х600х38мм</t>
  </si>
  <si>
    <t>Столешница Kronospan К001 WO Дуб Крафт Белый МЕНЯЕТСЯ 1670х600х38мм</t>
  </si>
  <si>
    <t>Столешница Kronospan К001 WO Дуб Крафт Белый МЕНЯЕТСЯ 1780х600х38мм</t>
  </si>
  <si>
    <t>Столешница Kronospan К001 WO Дуб Крафт Белый МЕНЯЕТСЯ 650х600х38мм</t>
  </si>
  <si>
    <t>Столешница Kronospan К016 SU Морское Дерево Карбон 1170х600х38мм</t>
  </si>
  <si>
    <t>Столешница Kronospan К205(3079) RS Бетон Чёрный 980х600х38мм</t>
  </si>
  <si>
    <t>Столешница Kronospan К205(3079) RS Бетон Чёрный 2870х600х38мм</t>
  </si>
  <si>
    <t>Столешница Kronospan К209(5526) RS Известняк Кремовый 1510х600х38мм</t>
  </si>
  <si>
    <t>Столешница Kronospan К209(5526) RS Известняк Кремовый 2560х600х38мм</t>
  </si>
  <si>
    <t>выведена у поставщика, на остатке 1 шт</t>
  </si>
  <si>
    <t>выведена у поставщика, на остатке 2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</si>
</sst>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&quot; EUR&quot;"/>
  </numFmts>
  <fonts count="25" x14ac:knownFonts="1"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8"/>
      <name val="Arial"/>
      <family val="2"/>
      <charset val="204"/>
    </font>
    <font>
      <sz val="8"/>
      <name val="Arial"/>
      <family val="2"/>
      <charset val="204"/>
    </font>
    <font>
      <b/>
      <sz val="18"/>
      <name val="Times New Roman"/>
      <family val="1"/>
      <charset val="204"/>
    </font>
    <font>
      <b/>
      <sz val="12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  <font>
      <sz val="10"/>
      <name val="Arial"/>
      <family val="2"/>
      <charset val="204"/>
    </font>
    <font>
      <b/>
      <i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8"/>
      <name val="Arial"/>
      <family val="2"/>
    </font>
    <font>
      <b/>
      <sz val="11"/>
      <color theme="0"/>
      <name val="Arial"/>
      <family val="2"/>
      <charset val="204"/>
    </font>
    <font>
      <sz val="11"/>
      <color theme="0"/>
      <name val="Arial"/>
      <family val="2"/>
      <charset val="204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20"/>
      <name val="Times New Roman"/>
      <family val="1"/>
      <charset val="204"/>
    </font>
    <font>
      <b/>
      <u/>
      <sz val="11"/>
      <name val="Arial"/>
      <family val="2"/>
    </font>
    <font>
      <b/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2">
    <xf borderId="0" fillId="0" fontId="0" numFmtId="0"/>
    <xf borderId="0" fillId="0" fontId="1" numFmtId="0"/>
  </cellStyleXfs>
  <cellXfs count="190">
    <xf borderId="0" fillId="0" fontId="0" numFmtId="0" xfId="0"/>
    <xf applyAlignment="1" borderId="0" fillId="0" fontId="0" numFmtId="0" xfId="0">
      <alignment horizontal="center"/>
    </xf>
    <xf applyAlignment="1" applyNumberFormat="1" borderId="0" fillId="0" fontId="0" numFmtId="2" xfId="0">
      <alignment horizontal="center" vertical="center"/>
    </xf>
    <xf applyAlignment="1" applyFont="1" borderId="0" fillId="0" fontId="3" numFmtId="0" xfId="0">
      <alignment vertical="center" wrapText="1"/>
    </xf>
    <xf applyAlignment="1" applyFont="1" borderId="0" fillId="0" fontId="5" numFmtId="0" xfId="0">
      <alignment vertical="center"/>
    </xf>
    <xf applyAlignment="1" applyFont="1" applyNumberFormat="1" borderId="0" fillId="0" fontId="5" numFmtId="2" xfId="0">
      <alignment horizontal="left" vertical="center"/>
    </xf>
    <xf applyAlignment="1" applyFont="1" borderId="0" fillId="0" fontId="5" numFmtId="0" xfId="0">
      <alignment horizontal="right" vertical="center"/>
    </xf>
    <xf applyAlignment="1" applyFont="1" applyNumberFormat="1" borderId="0" fillId="0" fontId="5" numFmtId="14" xfId="0">
      <alignment vertical="center"/>
    </xf>
    <xf applyAlignment="1" applyBorder="1" applyFill="1" applyFont="1" applyNumberFormat="1" borderId="1" fillId="0" fontId="6" numFmtId="0" xfId="0">
      <alignment horizontal="center" vertical="center" wrapText="1"/>
    </xf>
    <xf applyAlignment="1" applyBorder="1" applyFill="1" applyFont="1" applyNumberFormat="1" borderId="1" fillId="0" fontId="6" numFmtId="2" xfId="0">
      <alignment horizontal="center" vertical="center" wrapText="1"/>
    </xf>
    <xf applyAlignment="1" applyBorder="1" applyFill="1" applyFont="1" applyNumberFormat="1" borderId="4" fillId="0" fontId="7" numFmtId="1" xfId="0">
      <alignment horizontal="center" vertical="center"/>
    </xf>
    <xf applyAlignment="1" applyBorder="1" applyFill="1" applyFont="1" applyNumberFormat="1" borderId="6" fillId="0" fontId="7" numFmtId="1" xfId="0">
      <alignment horizontal="center" vertical="center"/>
    </xf>
    <xf applyAlignment="1" applyBorder="1" applyFont="1" applyNumberFormat="1" borderId="6" fillId="0" fontId="7" numFmtId="49" xfId="0">
      <alignment horizontal="center" vertical="center"/>
    </xf>
    <xf applyAlignment="1" applyBorder="1" applyFont="1" applyNumberFormat="1" borderId="6" fillId="0" fontId="9" numFmtId="49" xfId="0">
      <alignment horizontal="center" vertical="center"/>
    </xf>
    <xf applyAlignment="1" borderId="0" fillId="0" fontId="0" numFmtId="0" xfId="0">
      <alignment vertical="center"/>
    </xf>
    <xf applyAlignment="1" applyBorder="1" applyFill="1" applyFont="1" applyNumberFormat="1" borderId="10" fillId="0" fontId="7" numFmtId="1" xfId="0">
      <alignment horizontal="center" vertical="center"/>
    </xf>
    <xf applyAlignment="1" applyFont="1" borderId="0" fillId="0" fontId="10" numFmtId="0" xfId="0">
      <alignment horizontal="left"/>
    </xf>
    <xf applyFont="1" borderId="0" fillId="0" fontId="11" numFmtId="0" xfId="0"/>
    <xf applyAlignment="1" applyFont="1" borderId="0" fillId="0" fontId="11" numFmtId="0" xfId="0">
      <alignment horizontal="center"/>
    </xf>
    <xf applyAlignment="1" applyBorder="1" applyFont="1" borderId="13" fillId="0" fontId="11" numFmtId="0" xfId="0">
      <alignment horizontal="center"/>
    </xf>
    <xf applyFont="1" borderId="0" fillId="0" fontId="12" numFmtId="0" xfId="0"/>
    <xf applyAlignment="1" applyFill="1" applyFont="1" borderId="0" fillId="0" fontId="13" numFmtId="0" xfId="0">
      <alignment horizontal="center" vertical="center"/>
    </xf>
    <xf applyAlignment="1" applyBorder="1" applyFont="1" borderId="0" fillId="0" fontId="14" numFmtId="0" xfId="0">
      <alignment horizontal="left" vertical="center" wrapText="1"/>
    </xf>
    <xf applyAlignment="1" applyBorder="1" applyFont="1" borderId="0" fillId="0" fontId="14" numFmtId="0" xfId="0">
      <alignment vertical="center" wrapText="1"/>
    </xf>
    <xf applyAlignment="1" applyBorder="1" applyFont="1" applyNumberFormat="1" borderId="0" fillId="0" fontId="14" numFmtId="2" xfId="0">
      <alignment vertical="center" wrapText="1"/>
    </xf>
    <xf applyAlignment="1" applyBorder="1" applyFill="1" applyFont="1" applyNumberFormat="1" borderId="17" fillId="0" fontId="6" numFmtId="0" xfId="0">
      <alignment horizontal="center" vertical="center" wrapText="1"/>
    </xf>
    <xf applyAlignment="1" applyBorder="1" applyFill="1" applyFont="1" applyNumberFormat="1" borderId="5" fillId="0" fontId="6" numFmtId="0" xfId="0">
      <alignment horizontal="center" vertical="center" wrapText="1"/>
    </xf>
    <xf applyAlignment="1" applyBorder="1" applyFill="1" applyFont="1" applyNumberFormat="1" borderId="11" fillId="0" fontId="6" numFmtId="0" xfId="0">
      <alignment horizontal="center" vertical="center" wrapText="1"/>
    </xf>
    <xf applyAlignment="1" applyBorder="1" applyFont="1" applyNumberFormat="1" borderId="4" fillId="0" fontId="9" numFmtId="49" xfId="0">
      <alignment horizontal="center" vertical="center"/>
    </xf>
    <xf applyAlignment="1" applyBorder="1" applyFont="1" applyNumberFormat="1" borderId="10" fillId="0" fontId="9" numFmtId="49" xfId="0">
      <alignment horizontal="center" vertical="center"/>
    </xf>
    <xf applyAlignment="1" applyBorder="1" applyFont="1" applyNumberFormat="1" borderId="19" fillId="0" fontId="7" numFmtId="2" xfId="0">
      <alignment horizontal="center" vertical="center"/>
    </xf>
    <xf applyAlignment="1" applyBorder="1" applyFont="1" applyNumberFormat="1" borderId="20" fillId="0" fontId="7" numFmtId="2" xfId="0">
      <alignment horizontal="center" vertical="center"/>
    </xf>
    <xf applyAlignment="1" applyBorder="1" applyFont="1" applyNumberFormat="1" borderId="21" fillId="0" fontId="7" numFmtId="2" xfId="0">
      <alignment horizontal="center" vertical="center"/>
    </xf>
    <xf applyAlignment="1" applyBorder="1" applyFont="1" applyNumberFormat="1" borderId="26" fillId="0" fontId="9" numFmtId="49" xfId="0">
      <alignment horizontal="center" vertical="center"/>
    </xf>
    <xf applyAlignment="1" applyBorder="1" applyFont="1" applyNumberFormat="1" borderId="23" fillId="0" fontId="9" numFmtId="49" xfId="0">
      <alignment horizontal="center" vertical="center"/>
    </xf>
    <xf applyAlignment="1" applyBorder="1" applyFont="1" applyNumberFormat="1" borderId="24" fillId="0" fontId="9" numFmtId="49" xfId="0">
      <alignment horizontal="center" vertical="center"/>
    </xf>
    <xf applyAlignment="1" applyBorder="1" applyFill="1" applyFont="1" applyNumberFormat="1" borderId="1" fillId="0" fontId="7" numFmtId="1" xfId="0">
      <alignment horizontal="center" vertical="center"/>
    </xf>
    <xf applyAlignment="1" applyBorder="1" applyFill="1" applyFont="1" applyNumberFormat="1" borderId="26" fillId="0" fontId="7" numFmtId="1" xfId="0">
      <alignment horizontal="center" vertical="center"/>
    </xf>
    <xf applyAlignment="1" applyBorder="1" applyFont="1" applyNumberFormat="1" borderId="6" fillId="0" fontId="7" numFmtId="2" xfId="0">
      <alignment horizontal="center" vertical="center"/>
    </xf>
    <xf applyAlignment="1" applyFont="1" borderId="0" fillId="0" fontId="2" numFmtId="0" xfId="0">
      <alignment horizontal="right" vertical="center"/>
    </xf>
    <xf applyAlignment="1" applyFont="1" borderId="0" fillId="0" fontId="17" numFmtId="0" xfId="0">
      <alignment vertical="top" wrapText="1"/>
    </xf>
    <xf applyAlignment="1" applyFont="1" borderId="0" fillId="0" fontId="18" numFmtId="0" xfId="0">
      <alignment vertical="top" wrapText="1"/>
    </xf>
    <xf applyAlignment="1" applyBorder="1" applyFill="1" applyFont="1" applyNumberFormat="1" borderId="18" fillId="2" fontId="16" numFmtId="0" xfId="0">
      <alignment horizontal="center" vertical="center" wrapText="1"/>
    </xf>
    <xf applyFont="1" borderId="0" fillId="0" fontId="8" numFmtId="0" xfId="0"/>
    <xf applyAlignment="1" applyFont="1" borderId="0" fillId="0" fontId="8" numFmtId="0" xfId="0">
      <alignment vertical="center"/>
    </xf>
    <xf applyAlignment="1" applyBorder="1" applyFont="1" applyNumberFormat="1" borderId="20" fillId="0" fontId="7" numFmtId="49" xfId="0">
      <alignment horizontal="center" vertical="center"/>
    </xf>
    <xf applyAlignment="1" applyBorder="1" applyFill="1" applyFont="1" applyNumberFormat="1" borderId="23" fillId="0" fontId="7" numFmtId="1" xfId="0">
      <alignment horizontal="center" vertical="center"/>
    </xf>
    <xf applyAlignment="1" applyBorder="1" applyFill="1" applyFont="1" applyNumberFormat="1" borderId="24" fillId="0" fontId="7" numFmtId="1" xfId="0">
      <alignment horizontal="center" vertical="center"/>
    </xf>
    <xf applyAlignment="1" applyBorder="1" applyFill="1" applyFont="1" applyNumberFormat="1" borderId="25" fillId="0" fontId="7" numFmtId="1" xfId="0">
      <alignment horizontal="center" vertical="center"/>
    </xf>
    <xf applyAlignment="1" applyBorder="1" applyFont="1" applyNumberFormat="1" borderId="27" fillId="0" fontId="7" numFmtId="49" xfId="0">
      <alignment horizontal="center" vertical="center"/>
    </xf>
    <xf applyAlignment="1" applyBorder="1" applyFont="1" borderId="13" fillId="0" fontId="14" numFmtId="0" xfId="0">
      <alignment horizontal="center"/>
    </xf>
    <xf applyAlignment="1" applyBorder="1" applyFont="1" applyNumberFormat="1" borderId="13" fillId="0" fontId="7" numFmtId="1" xfId="0">
      <alignment horizontal="right" vertical="center"/>
    </xf>
    <xf applyAlignment="1" applyBorder="1" applyFont="1" applyNumberFormat="1" borderId="13" fillId="0" fontId="7" numFmtId="164" xfId="0">
      <alignment horizontal="center" vertical="center"/>
    </xf>
    <xf applyAlignment="1" applyBorder="1" applyFont="1" applyNumberFormat="1" borderId="7" fillId="0" fontId="9" numFmtId="49" xfId="0">
      <alignment horizontal="center" vertical="center"/>
    </xf>
    <xf applyAlignment="1" applyBorder="1" applyFont="1" applyNumberFormat="1" borderId="8" fillId="0" fontId="9" numFmtId="49" xfId="0">
      <alignment horizontal="center" vertical="center"/>
    </xf>
    <xf applyAlignment="1" applyBorder="1" applyFont="1" applyNumberFormat="1" borderId="13" fillId="0" fontId="6" numFmtId="0" xfId="0">
      <alignment horizontal="center"/>
    </xf>
    <xf applyAlignment="1" applyBorder="1" applyFont="1" applyNumberFormat="1" borderId="13" fillId="0" fontId="7" numFmtId="0" xfId="0">
      <alignment horizontal="left" vertical="center"/>
    </xf>
    <xf applyAlignment="1" applyBorder="1" applyFill="1" applyFont="1" applyNumberFormat="1" borderId="10" fillId="3" fontId="7" numFmtId="1" xfId="0">
      <alignment horizontal="right" vertical="center"/>
    </xf>
    <xf applyAlignment="1" applyBorder="1" applyFont="1" borderId="0" fillId="0" fontId="14" numFmtId="0" xfId="0">
      <alignment horizontal="left" vertical="center" wrapText="1"/>
    </xf>
    <xf applyFill="1" applyFont="1" borderId="0" fillId="0" fontId="20" numFmtId="0" xfId="0"/>
    <xf applyAlignment="1" applyBorder="1" applyFont="1" applyNumberFormat="1" borderId="14" fillId="0" fontId="7" numFmtId="1" xfId="0">
      <alignment horizontal="left" vertical="center"/>
    </xf>
    <xf applyAlignment="1" applyBorder="1" applyFont="1" applyNumberFormat="1" borderId="15" fillId="0" fontId="7" numFmtId="1" xfId="0">
      <alignment horizontal="left" vertical="center"/>
    </xf>
    <xf applyAlignment="1" applyBorder="1" applyFont="1" applyNumberFormat="1" borderId="16" fillId="0" fontId="7" numFmtId="1" xfId="0">
      <alignment horizontal="left" vertical="center"/>
    </xf>
    <xf applyAlignment="1" applyBorder="1" applyFont="1" applyNumberFormat="1" borderId="6" fillId="0" fontId="19" numFmtId="2" xfId="0">
      <alignment horizontal="center" vertical="center"/>
    </xf>
    <xf applyAlignment="1" applyBorder="1" applyFont="1" applyNumberFormat="1" borderId="12" fillId="0" fontId="19" numFmtId="2" xfId="0">
      <alignment horizontal="center" vertical="center"/>
    </xf>
    <xf applyAlignment="1" applyBorder="1" applyFill="1" applyFont="1" applyNumberFormat="1" borderId="2" fillId="0" fontId="6" numFmtId="0" xfId="0">
      <alignment horizontal="center" vertical="center" wrapText="1"/>
    </xf>
    <xf applyAlignment="1" applyBorder="1" applyFill="1" applyFont="1" applyNumberFormat="1" borderId="3" fillId="0" fontId="6" numFmtId="0" xfId="0">
      <alignment horizontal="center" vertical="center" wrapText="1"/>
    </xf>
    <xf applyAlignment="1" applyBorder="1" applyFill="1" applyFont="1" applyNumberFormat="1" borderId="30" fillId="0" fontId="6" numFmtId="0" xfId="0">
      <alignment horizontal="center" vertical="center" wrapText="1"/>
    </xf>
    <xf applyAlignment="1" applyBorder="1" applyFill="1" applyFont="1" applyNumberFormat="1" borderId="7" fillId="0" fontId="7" numFmtId="1" xfId="0">
      <alignment horizontal="center" vertical="center"/>
    </xf>
    <xf applyAlignment="1" applyBorder="1" applyFill="1" applyFont="1" applyNumberFormat="1" borderId="2" fillId="0" fontId="6" numFmtId="0" xfId="0">
      <alignment horizontal="center" vertical="center" wrapText="1"/>
    </xf>
    <xf applyAlignment="1" applyBorder="1" applyFill="1" applyFont="1" applyNumberFormat="1" borderId="3" fillId="0" fontId="6" numFmtId="0" xfId="0">
      <alignment horizontal="center" vertical="center" wrapText="1"/>
    </xf>
    <xf applyAlignment="1" applyBorder="1" applyFont="1" applyNumberFormat="1" borderId="3" fillId="0" fontId="7" numFmtId="2" xfId="0">
      <alignment horizontal="center" vertical="center"/>
    </xf>
    <xf applyAlignment="1" applyBorder="1" applyFont="1" applyNumberFormat="1" borderId="31" fillId="0" fontId="9" numFmtId="49" xfId="0">
      <alignment horizontal="center" vertical="center"/>
    </xf>
    <xf applyAlignment="1" applyBorder="1" applyFont="1" applyNumberFormat="1" borderId="4" fillId="0" fontId="7" numFmtId="2" xfId="0">
      <alignment horizontal="center" vertical="center"/>
    </xf>
    <xf applyAlignment="1" applyBorder="1" applyFill="1" applyFont="1" applyNumberFormat="1" borderId="24" fillId="3" fontId="9" numFmtId="49" xfId="0">
      <alignment horizontal="center" vertical="center"/>
    </xf>
    <xf applyAlignment="1" applyBorder="1" applyFill="1" applyFont="1" applyNumberFormat="1" borderId="6" fillId="3" fontId="9" numFmtId="49" xfId="0">
      <alignment horizontal="center" vertical="center"/>
    </xf>
    <xf applyAlignment="1" applyBorder="1" applyFill="1" applyFont="1" applyNumberFormat="1" borderId="15" fillId="3" fontId="9" numFmtId="49" xfId="0">
      <alignment horizontal="center" vertical="center"/>
    </xf>
    <xf applyAlignment="1" applyBorder="1" applyFill="1" applyFont="1" applyNumberFormat="1" borderId="1" fillId="0" fontId="15" numFmtId="0" xfId="0">
      <alignment horizontal="center" vertical="center" wrapText="1"/>
    </xf>
    <xf applyAlignment="1" applyBorder="1" applyFill="1" applyFont="1" applyNumberFormat="1" borderId="7" fillId="0" fontId="7" numFmtId="1" xfId="0">
      <alignment horizontal="center" vertical="center"/>
    </xf>
    <xf applyAlignment="1" applyBorder="1" applyFill="1" applyFont="1" applyNumberFormat="1" borderId="28" fillId="3" fontId="16" numFmtId="0" xfId="0">
      <alignment horizontal="center" vertical="center" wrapText="1"/>
    </xf>
    <xf applyAlignment="1" applyBorder="1" applyFill="1" applyFont="1" applyNumberFormat="1" borderId="6" fillId="3" fontId="7" numFmtId="1" xfId="0">
      <alignment horizontal="right" vertical="center"/>
    </xf>
    <xf applyAlignment="1" applyBorder="1" applyFill="1" applyFont="1" applyNumberFormat="1" borderId="4" fillId="3" fontId="7" numFmtId="1" xfId="0">
      <alignment horizontal="right" vertical="center"/>
    </xf>
    <xf applyAlignment="1" applyBorder="1" applyFill="1" applyFont="1" applyNumberFormat="1" borderId="14" fillId="3" fontId="7" numFmtId="1" xfId="0">
      <alignment horizontal="right" vertical="center"/>
    </xf>
    <xf applyAlignment="1" applyBorder="1" applyFill="1" applyFont="1" applyNumberFormat="1" borderId="15" fillId="3" fontId="7" numFmtId="1" xfId="0">
      <alignment horizontal="right" vertical="center"/>
    </xf>
    <xf applyAlignment="1" applyBorder="1" applyFill="1" applyFont="1" applyNumberFormat="1" borderId="20" fillId="3" fontId="7" numFmtId="1" xfId="0">
      <alignment horizontal="right" vertical="center"/>
    </xf>
    <xf applyAlignment="1" applyBorder="1" applyFill="1" applyFont="1" applyNumberFormat="1" borderId="0" fillId="3" fontId="7" numFmtId="1" xfId="0">
      <alignment horizontal="right" vertical="center"/>
    </xf>
    <xf applyAlignment="1" applyBorder="1" applyFill="1" applyFont="1" applyNumberFormat="1" borderId="16" fillId="3" fontId="7" numFmtId="1" xfId="0">
      <alignment horizontal="right" vertical="center"/>
    </xf>
    <xf applyAlignment="1" applyBorder="1" applyFill="1" applyFont="1" applyNumberFormat="1" borderId="6" fillId="3" fontId="19" numFmtId="1" xfId="0">
      <alignment horizontal="right" vertical="center"/>
    </xf>
    <xf applyAlignment="1" applyBorder="1" applyFont="1" applyNumberFormat="1" borderId="19" fillId="0" fontId="7" numFmtId="49" xfId="0">
      <alignment horizontal="center" vertical="center"/>
    </xf>
    <xf applyAlignment="1" applyBorder="1" applyFont="1" applyNumberFormat="1" borderId="19" fillId="0" fontId="19" numFmtId="2" xfId="0">
      <alignment horizontal="center" vertical="center"/>
    </xf>
    <xf applyAlignment="1" applyBorder="1" applyFont="1" borderId="0" fillId="0" fontId="14" numFmtId="0" xfId="0">
      <alignment horizontal="left" vertical="center"/>
    </xf>
    <xf applyAlignment="1" applyBorder="1" applyFont="1" borderId="0" fillId="0" fontId="14" numFmtId="0" xfId="0">
      <alignment vertical="center"/>
    </xf>
    <xf applyAlignment="1" applyBorder="1" applyFont="1" applyNumberFormat="1" borderId="22" fillId="0" fontId="7" numFmtId="1" xfId="0">
      <alignment horizontal="left" vertical="center"/>
    </xf>
    <xf applyAlignment="1" applyBorder="1" applyFill="1" applyFont="1" applyNumberFormat="1" borderId="0" fillId="3" fontId="9" numFmtId="0" xfId="0">
      <alignment horizontal="center" vertical="center"/>
    </xf>
    <xf applyAlignment="1" applyBorder="1" applyFill="1" applyFont="1" applyNumberFormat="1" borderId="6" fillId="3" fontId="7" numFmtId="2" xfId="0">
      <alignment horizontal="center" vertical="center"/>
    </xf>
    <xf applyAlignment="1" applyBorder="1" applyFill="1" applyFont="1" applyNumberFormat="1" borderId="7" fillId="3" fontId="9" numFmtId="49" xfId="0">
      <alignment horizontal="center" vertical="center"/>
    </xf>
    <xf applyAlignment="1" applyBorder="1" applyFill="1" applyFont="1" applyNumberFormat="1" borderId="7" fillId="3" fontId="7" numFmtId="2" xfId="0">
      <alignment horizontal="center" vertical="center"/>
    </xf>
    <xf applyAlignment="1" applyBorder="1" applyFill="1" applyFont="1" applyNumberFormat="1" borderId="31" fillId="3" fontId="9" numFmtId="49" xfId="0">
      <alignment horizontal="center" vertical="center"/>
    </xf>
    <xf applyAlignment="1" applyBorder="1" applyFill="1" applyFont="1" applyNumberFormat="1" borderId="12" fillId="3" fontId="7" numFmtId="2" xfId="0">
      <alignment horizontal="center" vertical="center"/>
    </xf>
    <xf applyAlignment="1" applyBorder="1" applyFill="1" applyFont="1" applyNumberFormat="1" borderId="8" fillId="3" fontId="9" numFmtId="49" xfId="0">
      <alignment horizontal="center" vertical="center"/>
    </xf>
    <xf applyAlignment="1" applyBorder="1" applyFill="1" applyFont="1" applyNumberFormat="1" borderId="8" fillId="3" fontId="7" numFmtId="2" xfId="0">
      <alignment horizontal="center" vertical="center"/>
    </xf>
    <xf applyAlignment="1" applyBorder="1" applyFill="1" applyFont="1" applyNumberFormat="1" borderId="10" fillId="3" fontId="9" numFmtId="49" xfId="0">
      <alignment horizontal="center" vertical="center"/>
    </xf>
    <xf applyAlignment="1" applyBorder="1" applyFill="1" applyFont="1" applyNumberFormat="1" borderId="10" fillId="3" fontId="7" numFmtId="2" xfId="0">
      <alignment horizontal="center" vertical="center"/>
    </xf>
    <xf applyAlignment="1" applyBorder="1" applyFill="1" applyFont="1" applyNumberFormat="1" borderId="0" fillId="3" fontId="9" numFmtId="49" xfId="0">
      <alignment horizontal="center" vertical="center"/>
    </xf>
    <xf applyAlignment="1" applyBorder="1" applyFont="1" applyNumberFormat="1" borderId="9" fillId="0" fontId="7" numFmtId="2" xfId="0">
      <alignment horizontal="center" vertical="center"/>
    </xf>
    <xf applyAlignment="1" borderId="0" fillId="0" fontId="0" numFmtId="0" xfId="0">
      <alignment horizontal="left"/>
    </xf>
    <xf applyAlignment="1" applyBorder="1" applyFill="1" applyFont="1" applyNumberFormat="1" borderId="6" fillId="3" fontId="7" numFmtId="1" xfId="0">
      <alignment horizontal="center" vertical="center"/>
    </xf>
    <xf applyAlignment="1" applyBorder="1" applyFill="1" applyFont="1" applyNumberFormat="1" borderId="26" fillId="3" fontId="7" numFmtId="1" xfId="0">
      <alignment horizontal="right" vertical="center"/>
    </xf>
    <xf applyAlignment="1" applyBorder="1" applyFont="1" applyNumberFormat="1" borderId="27" fillId="0" fontId="7" numFmtId="2" xfId="0">
      <alignment horizontal="center" vertical="center"/>
    </xf>
    <xf applyAlignment="1" applyBorder="1" applyFont="1" applyNumberFormat="1" borderId="4" fillId="0" fontId="7" numFmtId="49" xfId="0">
      <alignment horizontal="center" vertical="center"/>
    </xf>
    <xf applyAlignment="1" applyBorder="1" applyFont="1" applyNumberFormat="1" borderId="10" fillId="0" fontId="7" numFmtId="49" xfId="0">
      <alignment horizontal="center" vertical="center"/>
    </xf>
    <xf applyAlignment="1" applyBorder="1" applyFont="1" borderId="0" fillId="0" fontId="14" numFmtId="0" xfId="0">
      <alignment horizontal="left" vertical="center" wrapText="1"/>
    </xf>
    <xf applyAlignment="1" applyFont="1" borderId="0" fillId="0" fontId="5" numFmtId="0" xfId="0">
      <alignment horizontal="right" vertical="center"/>
    </xf>
    <xf applyAlignment="1" applyBorder="1" applyFill="1" applyFont="1" applyNumberFormat="1" borderId="14" fillId="3" fontId="7" numFmtId="0" quotePrefix="1" xfId="0">
      <alignment horizontal="center" vertical="center"/>
    </xf>
    <xf applyAlignment="1" applyBorder="1" applyFill="1" applyFont="1" applyNumberFormat="1" borderId="15" fillId="3" fontId="7" numFmtId="0" quotePrefix="1" xfId="0">
      <alignment horizontal="center" vertical="center"/>
    </xf>
    <xf applyAlignment="1" applyBorder="1" applyFill="1" applyFont="1" applyNumberFormat="1" borderId="16" fillId="3" fontId="7" numFmtId="0" xfId="0">
      <alignment horizontal="center" vertical="center"/>
    </xf>
    <xf applyAlignment="1" applyBorder="1" applyFill="1" applyFont="1" applyNumberFormat="1" borderId="15" fillId="3" fontId="9" numFmtId="0" xfId="0">
      <alignment horizontal="center" vertical="center"/>
    </xf>
    <xf applyAlignment="1" applyBorder="1" applyFill="1" applyFont="1" applyNumberFormat="1" borderId="20" fillId="3" fontId="9" numFmtId="49" xfId="0">
      <alignment horizontal="center" vertical="center"/>
    </xf>
    <xf applyAlignment="1" applyBorder="1" applyFill="1" applyFont="1" applyNumberFormat="1" borderId="21" fillId="3" fontId="9" numFmtId="0" xfId="0">
      <alignment horizontal="center" vertical="center"/>
    </xf>
    <xf applyAlignment="1" applyBorder="1" applyFill="1" applyFont="1" applyNumberFormat="1" borderId="32" fillId="3" fontId="9" numFmtId="0" xfId="0">
      <alignment horizontal="center" vertical="center"/>
    </xf>
    <xf applyAlignment="1" applyBorder="1" applyFill="1" applyFont="1" applyNumberFormat="1" borderId="33" fillId="3" fontId="9" numFmtId="0" xfId="0">
      <alignment horizontal="center" vertical="center"/>
    </xf>
    <xf applyAlignment="1" applyBorder="1" applyFill="1" applyFont="1" applyNumberFormat="1" borderId="33" fillId="3" fontId="9" numFmtId="49" xfId="0">
      <alignment horizontal="center" vertical="center"/>
    </xf>
    <xf applyAlignment="1" applyBorder="1" applyFill="1" applyFont="1" applyNumberFormat="1" borderId="34" fillId="3" fontId="9" numFmtId="49" xfId="0">
      <alignment horizontal="center" vertical="center"/>
    </xf>
    <xf applyAlignment="1" applyBorder="1" applyFill="1" applyFont="1" applyNumberFormat="1" borderId="32" fillId="3" fontId="9" numFmtId="49" xfId="0">
      <alignment horizontal="center" vertical="center"/>
    </xf>
    <xf applyAlignment="1" applyBorder="1" applyFill="1" applyFont="1" applyNumberFormat="1" borderId="35" fillId="3" fontId="9" numFmtId="49" xfId="0">
      <alignment horizontal="center" vertical="center"/>
    </xf>
    <xf applyAlignment="1" applyBorder="1" applyFill="1" applyFont="1" applyNumberFormat="1" borderId="34" fillId="3" fontId="9" numFmtId="0" xfId="0">
      <alignment horizontal="center" vertical="center"/>
    </xf>
    <xf applyAlignment="1" applyBorder="1" applyFill="1" applyFont="1" applyNumberFormat="1" borderId="35" fillId="3" fontId="9" numFmtId="0" xfId="0">
      <alignment horizontal="center" vertical="center"/>
    </xf>
    <xf applyAlignment="1" applyBorder="1" applyFill="1" applyFont="1" applyNumberFormat="1" borderId="16" fillId="3" fontId="9" numFmtId="0" xfId="0">
      <alignment horizontal="center" vertical="center"/>
    </xf>
    <xf applyAlignment="1" applyBorder="1" applyFill="1" applyFont="1" applyNumberFormat="1" borderId="36" fillId="3" fontId="9" numFmtId="0" xfId="0">
      <alignment horizontal="center" vertical="center"/>
    </xf>
    <xf applyAlignment="1" applyBorder="1" applyFill="1" applyFont="1" applyNumberFormat="1" borderId="14" fillId="3" fontId="9" numFmtId="0" xfId="0">
      <alignment horizontal="center" vertical="center"/>
    </xf>
    <xf applyAlignment="1" applyBorder="1" applyFill="1" applyFont="1" applyNumberFormat="1" borderId="32" fillId="3" fontId="7" numFmtId="0" quotePrefix="1" xfId="0">
      <alignment horizontal="center" vertical="center"/>
    </xf>
    <xf applyAlignment="1" applyBorder="1" applyFill="1" applyFont="1" applyNumberFormat="1" borderId="33" fillId="3" fontId="7" numFmtId="0" xfId="0">
      <alignment horizontal="center" vertical="center"/>
    </xf>
    <xf applyAlignment="1" applyBorder="1" applyFill="1" applyFont="1" applyNumberFormat="1" borderId="33" fillId="3" fontId="7" numFmtId="49" xfId="0">
      <alignment horizontal="center" vertical="center"/>
    </xf>
    <xf applyAlignment="1" applyBorder="1" applyFill="1" applyFont="1" applyNumberFormat="1" borderId="37" fillId="3" fontId="7" numFmtId="0" xfId="0">
      <alignment horizontal="center" vertical="center"/>
    </xf>
    <xf applyAlignment="1" applyBorder="1" applyFill="1" applyFont="1" applyNumberFormat="1" borderId="33" fillId="3" fontId="7" numFmtId="0" quotePrefix="1" xfId="0">
      <alignment horizontal="center" vertical="center"/>
    </xf>
    <xf applyAlignment="1" applyBorder="1" applyFill="1" applyFont="1" applyNumberFormat="1" borderId="35" fillId="3" fontId="7" numFmtId="0" xfId="0">
      <alignment horizontal="center" vertical="center"/>
    </xf>
    <xf applyAlignment="1" applyBorder="1" applyFill="1" applyFont="1" applyNumberFormat="1" borderId="32" fillId="3" fontId="9" numFmtId="0" quotePrefix="1" xfId="0">
      <alignment horizontal="center" vertical="center"/>
    </xf>
    <xf applyAlignment="1" applyBorder="1" applyFill="1" applyFont="1" applyNumberFormat="1" borderId="33" fillId="3" fontId="9" numFmtId="0" quotePrefix="1" xfId="0">
      <alignment horizontal="center" vertical="center"/>
    </xf>
    <xf applyAlignment="1" applyBorder="1" applyFill="1" applyFont="1" applyNumberFormat="1" borderId="38" fillId="3" fontId="9" numFmtId="0" xfId="0">
      <alignment horizontal="center" vertical="center"/>
    </xf>
    <xf applyAlignment="1" applyBorder="1" applyFill="1" applyFont="1" applyNumberFormat="1" borderId="14" fillId="4" fontId="2" numFmtId="49" xfId="0">
      <alignment horizontal="center" vertical="center"/>
    </xf>
    <xf applyAlignment="1" applyBorder="1" applyFill="1" applyFont="1" applyNumberFormat="1" borderId="15" fillId="4" fontId="2" numFmtId="49" xfId="0">
      <alignment horizontal="center" vertical="center"/>
    </xf>
    <xf applyAlignment="1" applyBorder="1" applyFill="1" applyFont="1" applyNumberFormat="1" borderId="16" fillId="4" fontId="2" numFmtId="49" xfId="0">
      <alignment horizontal="center" vertical="center"/>
    </xf>
    <xf applyAlignment="1" applyBorder="1" applyFill="1" applyFont="1" applyNumberFormat="1" borderId="19" fillId="4" fontId="2" numFmtId="49" xfId="0">
      <alignment horizontal="center" vertical="center"/>
    </xf>
    <xf applyAlignment="1" applyBorder="1" applyFill="1" applyFont="1" applyNumberFormat="1" borderId="20" fillId="4" fontId="2" numFmtId="49" xfId="0">
      <alignment horizontal="center" vertical="center"/>
    </xf>
    <xf applyAlignment="1" applyBorder="1" applyFill="1" applyFont="1" applyNumberFormat="1" borderId="12" fillId="4" fontId="2" numFmtId="0" xfId="0">
      <alignment horizontal="center" vertical="center"/>
    </xf>
    <xf applyAlignment="1" applyBorder="1" applyFill="1" applyFont="1" applyNumberFormat="1" borderId="21" fillId="4" fontId="2" numFmtId="0" xfId="0">
      <alignment horizontal="center" vertical="center"/>
    </xf>
    <xf applyAlignment="1" applyBorder="1" applyFill="1" applyFont="1" applyNumberFormat="1" borderId="15" fillId="4" fontId="2" numFmtId="0" xfId="0">
      <alignment horizontal="center" vertical="center"/>
    </xf>
    <xf applyAlignment="1" applyBorder="1" applyFill="1" applyFont="1" applyNumberFormat="1" borderId="0" fillId="4" fontId="2" numFmtId="49" xfId="0">
      <alignment horizontal="center" vertical="center"/>
    </xf>
    <xf applyAlignment="1" applyBorder="1" applyFill="1" applyFont="1" applyNumberFormat="1" borderId="15" fillId="4" fontId="2" numFmtId="0" quotePrefix="1" xfId="0">
      <alignment horizontal="center" vertical="center"/>
    </xf>
    <xf applyAlignment="1" applyBorder="1" applyFill="1" applyFont="1" applyNumberFormat="1" borderId="14" fillId="4" fontId="2" numFmtId="0" quotePrefix="1" xfId="0">
      <alignment horizontal="center" vertical="center"/>
    </xf>
    <xf applyAlignment="1" applyBorder="1" applyFill="1" applyFont="1" applyNumberFormat="1" borderId="27" fillId="4" fontId="2" numFmtId="0" xfId="0">
      <alignment horizontal="center" vertical="center"/>
    </xf>
    <xf applyAlignment="1" applyBorder="1" applyFill="1" applyFont="1" applyNumberFormat="1" borderId="20" fillId="4" fontId="2" numFmtId="0" xfId="0">
      <alignment horizontal="center" vertical="center"/>
    </xf>
    <xf applyAlignment="1" applyBorder="1" applyFill="1" applyFont="1" applyNumberFormat="1" borderId="19" fillId="4" fontId="2" numFmtId="0" quotePrefix="1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applyBorder="1" applyFill="1" applyFont="1" applyNumberFormat="1" borderId="39" fillId="5" fontId="23" numFmtId="0" xfId="0">
      <alignment horizontal="center" vertical="top"/>
    </xf>
    <xf applyAlignment="1" applyBorder="1" applyFill="1" applyFont="1" applyNumberFormat="1" borderId="39" fillId="2" fontId="23" numFmtId="0" xfId="0">
      <alignment horizontal="center" vertical="top"/>
    </xf>
    <xf applyAlignment="1" applyBorder="1" applyFill="1" applyFont="1" applyNumberFormat="1" borderId="9" fillId="0" fontId="7" numFmtId="2" xfId="0">
      <alignment horizontal="center" vertical="center"/>
    </xf>
    <xf applyFont="1" borderId="0" fillId="0" fontId="24" numFmtId="0" xfId="0"/>
    <xf applyAlignment="1" applyBorder="1" applyFill="1" applyFont="1" applyNumberFormat="1" borderId="5" fillId="0" fontId="7" numFmtId="2" xfId="0">
      <alignment horizontal="center" vertical="center"/>
    </xf>
    <xf applyAlignment="1" applyBorder="1" applyFill="1" applyFont="1" applyNumberFormat="1" borderId="7" fillId="0" fontId="7" numFmtId="2" xfId="0">
      <alignment horizontal="center" vertical="center"/>
    </xf>
    <xf applyAlignment="1" applyBorder="1" applyFill="1" applyFont="1" applyNumberFormat="1" borderId="9" fillId="0" fontId="7" numFmtId="2" xfId="0">
      <alignment horizontal="center" vertical="center"/>
    </xf>
    <xf applyAlignment="1" applyFont="1" borderId="0" fillId="0" fontId="3" numFmtId="0" xfId="0">
      <alignment horizontal="center" vertical="center" wrapText="1"/>
    </xf>
    <xf applyAlignment="1" applyBorder="1" applyFill="1" applyFont="1" applyNumberFormat="1" borderId="5" fillId="0" fontId="7" numFmtId="1" xfId="0">
      <alignment horizontal="center" vertical="center"/>
    </xf>
    <xf applyAlignment="1" applyBorder="1" applyFill="1" applyFont="1" applyNumberFormat="1" borderId="7" fillId="0" fontId="7" numFmtId="1" xfId="0">
      <alignment horizontal="center" vertical="center"/>
    </xf>
    <xf applyAlignment="1" applyBorder="1" applyFill="1" applyFont="1" applyNumberFormat="1" borderId="29" fillId="0" fontId="6" numFmtId="0" xfId="0">
      <alignment horizontal="center" vertical="center" wrapText="1"/>
    </xf>
    <xf applyAlignment="1" applyBorder="1" applyFill="1" applyFont="1" applyNumberFormat="1" borderId="3" fillId="0" fontId="6" numFmtId="0" xfId="0">
      <alignment horizontal="center" vertical="center" wrapText="1"/>
    </xf>
    <xf applyAlignment="1" applyFont="1" borderId="0" fillId="0" fontId="5" numFmtId="0" xfId="0">
      <alignment horizontal="center" vertical="center"/>
    </xf>
    <xf applyAlignment="1" applyBorder="1" applyFill="1" applyFont="1" applyNumberFormat="1" borderId="9" fillId="0" fontId="7" numFmtId="1" xfId="0">
      <alignment horizontal="center" vertical="center"/>
    </xf>
    <xf applyAlignment="1" applyBorder="1" applyFont="1" applyNumberFormat="1" borderId="24" fillId="0" fontId="9" numFmtId="0" xfId="0">
      <alignment horizontal="center" vertical="center"/>
    </xf>
    <xf applyAlignment="1" applyBorder="1" applyFont="1" applyNumberFormat="1" borderId="15" fillId="0" fontId="9" numFmtId="0" xfId="0">
      <alignment horizontal="center" vertical="center"/>
    </xf>
    <xf applyAlignment="1" applyBorder="1" applyFont="1" applyNumberFormat="1" borderId="20" fillId="0" fontId="9" numFmtId="0" xfId="0">
      <alignment horizontal="center" vertical="center"/>
    </xf>
    <xf applyAlignment="1" applyBorder="1" applyFill="1" applyFont="1" applyNumberFormat="1" borderId="29" fillId="3" fontId="15" numFmtId="0" xfId="0">
      <alignment horizontal="center" vertical="center" wrapText="1"/>
    </xf>
    <xf applyAlignment="1" applyBorder="1" applyFill="1" applyFont="1" applyNumberFormat="1" borderId="3" fillId="3" fontId="15" numFmtId="0" xfId="0">
      <alignment horizontal="center" vertical="center" wrapText="1"/>
    </xf>
    <xf applyAlignment="1" applyBorder="1" applyFont="1" borderId="11" fillId="0" fontId="7" numFmtId="0" xfId="0">
      <alignment horizontal="center" vertical="center"/>
    </xf>
    <xf applyAlignment="1" applyBorder="1" applyFont="1" borderId="12" fillId="0" fontId="7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7" fillId="0" fontId="7" numFmtId="0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Fill="1" applyFont="1" borderId="0" fillId="0" fontId="13" numFmtId="0" xfId="0">
      <alignment horizontal="center" vertical="center"/>
    </xf>
    <xf applyAlignment="1" applyBorder="1" applyFont="1" borderId="0" fillId="0" fontId="14" numFmtId="0" xfId="0">
      <alignment horizontal="left" vertical="center" wrapText="1"/>
    </xf>
    <xf applyAlignment="1" applyBorder="1" applyFont="1" borderId="0" fillId="0" fontId="21" numFmtId="0" xfId="0">
      <alignment horizontal="center" vertical="center" wrapText="1"/>
    </xf>
    <xf applyAlignment="1" applyBorder="1" applyFont="1" applyNumberFormat="1" borderId="25" fillId="0" fontId="9" numFmtId="0" xfId="0">
      <alignment horizontal="center" vertical="center"/>
    </xf>
    <xf applyAlignment="1" applyBorder="1" applyFont="1" applyNumberFormat="1" borderId="16" fillId="0" fontId="9" numFmtId="0" xfId="0">
      <alignment horizontal="center" vertical="center"/>
    </xf>
    <xf applyAlignment="1" applyBorder="1" applyFont="1" applyNumberFormat="1" borderId="21" fillId="0" fontId="9" numFmtId="0" xfId="0">
      <alignment horizontal="center" vertical="center"/>
    </xf>
    <xf applyAlignment="1" applyBorder="1" applyFill="1" applyFont="1" applyNumberFormat="1" borderId="2" fillId="0" fontId="6" numFmtId="0" xfId="0">
      <alignment horizontal="center" vertical="center" wrapText="1"/>
    </xf>
    <xf applyAlignment="1" applyBorder="1" applyFill="1" applyFont="1" applyNumberFormat="1" borderId="30" fillId="0" fontId="6" numFmtId="0" xfId="0">
      <alignment horizontal="center" vertical="center" wrapText="1"/>
    </xf>
    <xf applyAlignment="1" applyBorder="1" applyFont="1" applyNumberFormat="1" borderId="23" fillId="0" fontId="9" numFmtId="0" xfId="0">
      <alignment horizontal="center" vertical="center"/>
    </xf>
    <xf applyAlignment="1" applyBorder="1" applyFont="1" applyNumberFormat="1" borderId="14" fillId="0" fontId="9" numFmtId="0" xfId="0">
      <alignment horizontal="center" vertical="center"/>
    </xf>
    <xf applyAlignment="1" applyBorder="1" applyFont="1" applyNumberFormat="1" borderId="19" fillId="0" fontId="9" numFmtId="0" xfId="0">
      <alignment horizontal="center" vertical="center"/>
    </xf>
    <xf applyAlignment="1" applyBorder="1" applyFont="1" applyNumberFormat="1" borderId="13" fillId="0" fontId="22" numFmtId="0" xfId="0">
      <alignment horizontal="center" vertical="center"/>
    </xf>
  </cellXfs>
  <cellStyles count="2">
    <cellStyle builtinId="0" name="Обычный" xfId="0"/>
    <cellStyle name="Обычный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6</xdr:col>
      <xdr:colOff>590550</xdr:colOff>
      <xdr:row>4</xdr:row>
      <xdr:rowOff>66675</xdr:rowOff>
    </xdr:from>
    <xdr:to>
      <xdr:col>7</xdr:col>
      <xdr:colOff>2057400</xdr:colOff>
      <xdr:row>7</xdr:row>
      <xdr:rowOff>47625</xdr:rowOff>
    </xdr:to>
    <xdr:pic>
      <xdr:nvPicPr>
        <xdr:cNvPr descr="Логотип.gif" id="2" name="Рисунок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95325"/>
          <a:ext cx="23336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</xdr:colOff>
      <xdr:row>0</xdr:row>
      <xdr:rowOff>123825</xdr:rowOff>
    </xdr:from>
    <xdr:to>
      <xdr:col>4</xdr:col>
      <xdr:colOff>884490</xdr:colOff>
      <xdr:row>7</xdr:row>
      <xdr:rowOff>142875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23825"/>
          <a:ext cx="1970340" cy="1133475"/>
        </a:xfrm>
        <a:prstGeom prst="rect">
          <a:avLst/>
        </a:prstGeom>
        <a:noFill/>
        <a:ln w="9525">
          <a:solidFill>
            <a:srgbClr val="FFFFFF"/>
          </a:solidFill>
          <a:prstDash val="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1200150</xdr:colOff>
      <xdr:row>8</xdr:row>
      <xdr:rowOff>0</xdr:rowOff>
    </xdr:from>
    <xdr:to>
      <xdr:col>11</xdr:col>
      <xdr:colOff>142875</xdr:colOff>
      <xdr:row>13</xdr:row>
      <xdr:rowOff>247650</xdr:rowOff>
    </xdr:to>
    <xdr:sp macro="" textlink="">
      <xdr:nvSpPr>
        <xdr:cNvPr id="4" name="Прямоугольник 3"/>
        <xdr:cNvSpPr/>
      </xdr:nvSpPr>
      <xdr:spPr>
        <a:xfrm>
          <a:off x="7553325" y="1276350"/>
          <a:ext cx="2209800" cy="12573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anchor="ctr" horzOverflow="clip" rtlCol="0" vertOverflow="clip"/>
        <a:lstStyle/>
        <a:p>
          <a:pPr algn="ctr"/>
          <a:r>
            <a:rPr b="1" cap="all" lang="uk-UA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АКЦИЯ!!!! Скидка 20</a:t>
          </a:r>
          <a:r>
            <a:rPr b="1" baseline="0" cap="all" lang="en-US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 </a:t>
          </a:r>
          <a:r>
            <a:rPr b="1" cap="all" lang="uk-UA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% </a:t>
          </a:r>
          <a:r>
            <a:rPr b="1" cap="all" lang="en-US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                               </a:t>
          </a:r>
          <a:r>
            <a:rPr b="1" baseline="0" cap="all" lang="en-US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 </a:t>
          </a:r>
          <a:r>
            <a:rPr b="1" cap="all" lang="uk-UA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rgbClr val="FF0000"/>
              </a:solidFill>
              <a:effectLst>
                <a:reflection algn="bl" blurRad="12700" dir="5400000" dist="1000" endPos="45000" rotWithShape="0" stA="28000" sy="-100000"/>
              </a:effectLst>
            </a:rPr>
            <a:t> от цены в прайсе!!!                         </a:t>
          </a:r>
          <a:r>
            <a:rPr b="1" cap="all" lang="uk-UA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algn="bl" blurRad="12700" dir="5400000" dist="1000" endPos="45000" rotWithShape="0" stA="28000" sy="-100000"/>
              </a:effectLst>
            </a:rPr>
            <a:t>Ищите декоры</a:t>
          </a:r>
          <a:r>
            <a:rPr b="1" cap="all" lang="en-US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algn="bl" blurRad="12700" dir="5400000" dist="1000" endPos="45000" rotWithShape="0" stA="28000" sy="-100000"/>
              </a:effectLst>
            </a:rPr>
            <a:t> </a:t>
          </a:r>
          <a:r>
            <a:rPr b="1" cap="all" lang="uk-UA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algn="bl" blurRad="12700" dir="5400000" dist="1000" endPos="45000" rotWithShape="0" stA="28000" sy="-100000"/>
              </a:effectLst>
            </a:rPr>
            <a:t>со значком</a:t>
          </a:r>
          <a:r>
            <a:rPr b="1" cap="all" lang="el-GR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algn="bl" blurRad="12700" dir="5400000" dist="1000" endPos="45000" rotWithShape="0" stA="28000" sy="-100000"/>
              </a:effectLst>
            </a:rPr>
            <a:t> </a:t>
          </a:r>
          <a:r>
            <a:rPr b="1" cap="all" lang="ru-RU" spc="0" sz="1400">
              <a:ln cmpd="sng" w="9000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algn="bl" blurRad="12700" dir="5400000" dist="1000" endPos="45000" rotWithShape="0" stA="28000" sy="-100000"/>
              </a:effectLst>
            </a:rPr>
            <a:t>%</a:t>
          </a:r>
          <a:endParaRPr b="1" cap="all" lang="uk-UA" spc="0" sz="1400">
            <a:ln cmpd="sng" w="9000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algn="bl" blurRad="12700" dir="5400000" dist="1000" endPos="45000" rotWithShape="0" stA="28000" sy="-100000"/>
            </a:effectLst>
          </a:endParaRPr>
        </a:p>
      </xdr:txBody>
    </xdr:sp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O:/BY-FOLDER_REDIRECTION_N/&#1050;&#1086;&#1085;&#1089;&#1091;&#1083;&#1100;&#1090;&#1072;&#1085;&#1090;_&#1057;&#1058;1/Downloads/2017.04.03%20&#1055;&#1088;&#1072;&#1081;&#1089;%20&#1085;&#1072;%20&#1057;&#1090;&#1086;&#1083;&#1077;&#1096;&#1085;&#1080;&#1094;&#1099;%20&#1050;&#1088;&#1086;&#1085;&#1086;&#1089;&#1087;&#1072;&#1085;%20&#1052;&#1080;&#1085;&#1089;&#1082;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РС!!!"/>
      <sheetName val="Розн."/>
      <sheetName val="Лист2"/>
      <sheetName val="Лист1"/>
      <sheetName val="Лист3"/>
      <sheetName val="Лист5"/>
      <sheetName val=" Вставить с 1С"/>
      <sheetName val="Инструкция"/>
      <sheetName val="Лист4"/>
    </sheetNames>
    <sheetDataSet>
      <sheetData sheetId="0"/>
      <sheetData refreshError="1" sheetId="1"/>
      <sheetData refreshError="1" sheetId="2"/>
      <sheetData refreshError="1" sheetId="3"/>
      <sheetData sheetId="4">
        <row r="2">
          <cell r="A2" t="str">
            <v>Код</v>
          </cell>
          <cell r="B2" t="str">
            <v>Товар / Приходный документ</v>
          </cell>
          <cell r="C2" t="str">
            <v>Категории номенкл.</v>
          </cell>
          <cell r="D2" t="str">
            <v>Розничная</v>
          </cell>
        </row>
        <row r="3">
          <cell r="A3">
            <v>21092</v>
          </cell>
          <cell r="B3" t="str">
            <v>Кромка  меламиновая  без клея 7045 RS, Шампань/Champagner/Rouge Stone/CSN-Norm страна ввоза Украина (1 сорт)  4100х42х0,5мм</v>
          </cell>
          <cell r="C3" t="str">
            <v xml:space="preserve"> KRONOSPAN 2</v>
          </cell>
          <cell r="D3">
            <v>2.323</v>
          </cell>
        </row>
        <row r="4">
          <cell r="A4">
            <v>21347</v>
          </cell>
          <cell r="B4" t="str">
            <v>Кромка  меламиновая  без клея 8344 BS, Discovery/Butte/CSN-Norm страна ввоза Украина (1 сорт)  4100х42х0,5мм</v>
          </cell>
          <cell r="C4" t="str">
            <v xml:space="preserve"> KRONOSPAN 2</v>
          </cell>
          <cell r="D4">
            <v>2.323</v>
          </cell>
        </row>
        <row r="5">
          <cell r="A5">
            <v>24641</v>
          </cell>
          <cell r="B5" t="str">
            <v>Столешница Kronospan 0101 SQ Белый Фасадный, L- профиль,  Е1, страна пр-ль Украина. (1 сорт)  3040х600х38мм</v>
          </cell>
          <cell r="C5" t="str">
            <v xml:space="preserve"> KRONOSPAN СПЕЦ 1</v>
          </cell>
          <cell r="D5">
            <v>49.572200000000002</v>
          </cell>
        </row>
        <row r="6">
          <cell r="A6">
            <v>23741</v>
          </cell>
          <cell r="B6" t="str">
            <v>Столешница Kronospan 0101 PE Белый Фасадный , L- профиль,  Е1, страна пр-ль Украина. (1 сорт)  4100х600х38мм</v>
          </cell>
          <cell r="C6" t="str">
            <v xml:space="preserve"> KRONOSPAN 14</v>
          </cell>
          <cell r="D6">
            <v>58.056800000000003</v>
          </cell>
        </row>
        <row r="7">
          <cell r="A7">
            <v>24687</v>
          </cell>
          <cell r="B7" t="str">
            <v>Столешница Kronospan 0190 SQ Черный, L- профиль , Е1, страна пр-ль Украина. (1 сорт)  3040х600х38мм</v>
          </cell>
          <cell r="C7" t="str">
            <v xml:space="preserve"> KRONOSPAN 17</v>
          </cell>
          <cell r="D7">
            <v>64.745000000000005</v>
          </cell>
        </row>
        <row r="8">
          <cell r="A8">
            <v>14812</v>
          </cell>
          <cell r="B8" t="str">
            <v>Столешница Kronospan 0190 RS Черный, L- профиль, Е1, страна пр-ль Украина. (1 сорт)  4100х600х38мм</v>
          </cell>
          <cell r="C8" t="str">
            <v xml:space="preserve"> KRONOSPAN 14</v>
          </cell>
          <cell r="D8">
            <v>61</v>
          </cell>
        </row>
        <row r="9">
          <cell r="A9">
            <v>14815</v>
          </cell>
          <cell r="B9" t="str">
            <v>Столешница Kronospan 0280 PE Петра Серая , L- профиль, Е1, страна пр-ль Украина. (1 сорт)  4100х600х38мм</v>
          </cell>
          <cell r="C9" t="str">
            <v xml:space="preserve"> KRONOSPAN 14</v>
          </cell>
          <cell r="D9">
            <v>61</v>
          </cell>
        </row>
        <row r="10">
          <cell r="A10">
            <v>14809</v>
          </cell>
          <cell r="B10" t="str">
            <v>Столешница Kronospan 0283 PE Петра Беж, L- профиль, Е1, страна пр-ль Украина. (1 сорт)  4100х600х38мм</v>
          </cell>
          <cell r="C10" t="str">
            <v xml:space="preserve"> KRONOSPAN 14</v>
          </cell>
          <cell r="D10">
            <v>61</v>
          </cell>
        </row>
        <row r="11">
          <cell r="A11">
            <v>21672</v>
          </cell>
          <cell r="B11" t="str">
            <v>Столешница Kronospan 0287 PE Гранит Яркий , L- профиль, Е1, страна пр-ль Украина. (1 сорт)  4100х600х38мм</v>
          </cell>
          <cell r="C11" t="str">
            <v xml:space="preserve"> KRONOSPAN 14</v>
          </cell>
          <cell r="D11">
            <v>61</v>
          </cell>
        </row>
        <row r="12">
          <cell r="A12">
            <v>14814</v>
          </cell>
          <cell r="B12" t="str">
            <v>Столешница Kronospan 0288 PE Гранит Антрацит, L- профиль, Е1, страна пр-ль Украина. (1 сорт)  4100х600х38мм</v>
          </cell>
          <cell r="C12" t="str">
            <v xml:space="preserve"> KRONOSPAN 14</v>
          </cell>
          <cell r="D12">
            <v>61</v>
          </cell>
        </row>
        <row r="13">
          <cell r="A13">
            <v>14810</v>
          </cell>
          <cell r="B13" t="str">
            <v>Столешница Kronospan 0430 PE Песчаник, L- профиль, Е1, страна пр-ль Украина. (1 сорт)  4100х600х38мм</v>
          </cell>
          <cell r="C13" t="str">
            <v xml:space="preserve"> KRONOSPAN 14</v>
          </cell>
          <cell r="D13">
            <v>61</v>
          </cell>
        </row>
        <row r="14">
          <cell r="A14">
            <v>15469</v>
          </cell>
          <cell r="B14" t="str">
            <v>Столешница Kronospan  0851 BS Титан, L- профиль, Е1, страна пр-ль Украина. (1 сорт)  4100х600х38мм</v>
          </cell>
          <cell r="C14" t="str">
            <v xml:space="preserve"> KRONOSPAN 14</v>
          </cell>
          <cell r="D14">
            <v>61</v>
          </cell>
        </row>
        <row r="15">
          <cell r="A15">
            <v>21656</v>
          </cell>
          <cell r="B15" t="str">
            <v>Столешница Kronospan 0906 PE Оникс, L- профиль, Е1, страна пр-ль Украина. (1 сорт)  4100х600х38мм</v>
          </cell>
          <cell r="C15" t="str">
            <v xml:space="preserve"> KRONOSPAN 14</v>
          </cell>
          <cell r="D15">
            <v>61</v>
          </cell>
        </row>
        <row r="16">
          <cell r="A16">
            <v>21657</v>
          </cell>
          <cell r="B16" t="str">
            <v>Столешница Kronospan 0949 BS Виргиния, L- профиль, Е1, страна пр-ль Украина. (1 сорт)  4100х600х38мм</v>
          </cell>
          <cell r="C16" t="str">
            <v xml:space="preserve"> KRONOSPAN 14</v>
          </cell>
          <cell r="D16">
            <v>61</v>
          </cell>
        </row>
        <row r="17">
          <cell r="A17">
            <v>16019</v>
          </cell>
          <cell r="B17" t="str">
            <v>Столешница Kronospan 101 PE Белый Фасадный (1 сорт)  4100х600х28мм</v>
          </cell>
          <cell r="C17" t="str">
            <v xml:space="preserve"> KRONOSPAN 14</v>
          </cell>
          <cell r="D17">
            <v>0</v>
          </cell>
        </row>
        <row r="18">
          <cell r="A18">
            <v>16021</v>
          </cell>
          <cell r="B18" t="str">
            <v>Столешница Kronospan 101W(6291) SQ Андромеда Белая (1 сорт)  4100х600х28мм</v>
          </cell>
          <cell r="C18" t="str">
            <v xml:space="preserve"> KRONOSPAN 17</v>
          </cell>
          <cell r="D18">
            <v>0</v>
          </cell>
        </row>
        <row r="19">
          <cell r="A19">
            <v>21669</v>
          </cell>
          <cell r="B19" t="str">
            <v>Столешница Kronospan 101W(6291) SQ Андромеда Белая (1 сорт)  4100х600х38мм</v>
          </cell>
          <cell r="C19" t="str">
            <v xml:space="preserve"> KRONOSPAN 17</v>
          </cell>
          <cell r="D19">
            <v>0</v>
          </cell>
        </row>
        <row r="20">
          <cell r="A20">
            <v>15465</v>
          </cell>
          <cell r="B20" t="str">
            <v>Столешница Kronospan 0112  RS Камень Серый, L- профиль, Е1, страна пр-ль Украина. (1 сорт)  4100х600х38мм</v>
          </cell>
          <cell r="C20" t="str">
            <v xml:space="preserve"> KRONOSPAN 14</v>
          </cell>
          <cell r="D20">
            <v>61</v>
          </cell>
        </row>
        <row r="21">
          <cell r="A21">
            <v>15466</v>
          </cell>
          <cell r="B21" t="str">
            <v>Столешница Kronospan  0162 RS Графит Серый, L- профиль, Е1, страна пр-ль Украина. (1 сорт)  4100х600х38мм</v>
          </cell>
          <cell r="C21" t="str">
            <v xml:space="preserve"> KRONOSPAN 14</v>
          </cell>
          <cell r="D21">
            <v>61</v>
          </cell>
        </row>
        <row r="22">
          <cell r="A22">
            <v>21658</v>
          </cell>
          <cell r="B22" t="str">
            <v>Столешница Kronospan 1702 РЕ Саломия , L- профиль, Е1, страна пр-ль Украина. (1 сорт)  4100х600х38мм</v>
          </cell>
          <cell r="C22" t="str">
            <v xml:space="preserve"> KRONOSPAN 14</v>
          </cell>
          <cell r="D22">
            <v>61</v>
          </cell>
        </row>
        <row r="23">
          <cell r="A23">
            <v>16069</v>
          </cell>
          <cell r="B23" t="str">
            <v>Столешница Kronospan 1786 BS Бук Батчер-Блок (1 сорт)  4100х600х28мм</v>
          </cell>
          <cell r="C23" t="str">
            <v xml:space="preserve"> KRONOSPAN 14</v>
          </cell>
          <cell r="D23">
            <v>0</v>
          </cell>
        </row>
        <row r="24">
          <cell r="A24">
            <v>16022</v>
          </cell>
          <cell r="B24" t="str">
            <v>Столешница Kronospan 190W(6293) SQ Андромеда Черная (1 сорт)  4100х600х28мм</v>
          </cell>
          <cell r="C24" t="str">
            <v xml:space="preserve"> KRONOSPAN 17</v>
          </cell>
          <cell r="D24">
            <v>0</v>
          </cell>
        </row>
        <row r="25">
          <cell r="A25">
            <v>26254</v>
          </cell>
          <cell r="B25" t="str">
            <v>Столешница Kronospan 190W(6293) SQ Андромена Черная (1 сорт)  1320х600х38мм</v>
          </cell>
          <cell r="C25" t="str">
            <v xml:space="preserve"> KRONOSPAN 17</v>
          </cell>
          <cell r="D25">
            <v>0</v>
          </cell>
        </row>
        <row r="26">
          <cell r="A26">
            <v>26255</v>
          </cell>
          <cell r="B26" t="str">
            <v>Столешница Kronospan 190W(6293) SQ Андромена Черная (1 сорт)  880х600х38мм</v>
          </cell>
          <cell r="C26" t="str">
            <v xml:space="preserve"> KRONOSPAN 17</v>
          </cell>
          <cell r="D26">
            <v>0</v>
          </cell>
        </row>
        <row r="27">
          <cell r="A27">
            <v>24681</v>
          </cell>
          <cell r="B27" t="str">
            <v>Столешница Kronospan 190 W SQ Андромена Черная  L- профиль , Е1, страна пр-ль Украина. (1 сорт)  3040х600х38мм</v>
          </cell>
          <cell r="C27" t="str">
            <v xml:space="preserve"> KRONOSPAN 17</v>
          </cell>
          <cell r="D27">
            <v>64.745000000000005</v>
          </cell>
        </row>
        <row r="28">
          <cell r="A28">
            <v>14808</v>
          </cell>
          <cell r="B28" t="str">
            <v>Столешница Kronospan 1947 РЕ Мрамор Лосось, L- профиль, Е1, страна пр-ль Украина. (1 сорт)  4100х600х38мм</v>
          </cell>
          <cell r="C28" t="str">
            <v xml:space="preserve"> KRONOSPAN 14</v>
          </cell>
          <cell r="D28">
            <v>61</v>
          </cell>
        </row>
        <row r="29">
          <cell r="A29">
            <v>15475</v>
          </cell>
          <cell r="B29" t="str">
            <v>Столешница Kronospan 2939 PE Тессера , L- профиль,  Е1, страна пр-ль Украина. (1 сорт)  4100х600х38мм</v>
          </cell>
          <cell r="C29" t="str">
            <v xml:space="preserve"> KRONOSPAN 15</v>
          </cell>
          <cell r="D29">
            <v>61</v>
          </cell>
        </row>
        <row r="30">
          <cell r="A30">
            <v>21684</v>
          </cell>
          <cell r="B30" t="str">
            <v>Столешница Kronospan 3079 RS Черный Оксид, L- профиль, Е1, страна пр-ль Украина. (1 сорт)  4100х600х38мм</v>
          </cell>
          <cell r="C30" t="str">
            <v xml:space="preserve"> KRONOSPAN 15</v>
          </cell>
          <cell r="D30">
            <v>61</v>
          </cell>
        </row>
        <row r="31">
          <cell r="A31">
            <v>21685</v>
          </cell>
          <cell r="B31" t="str">
            <v>Столешница Kronospan 4272 RS Тассили Темный , L- профиль,  Е1, страна пр-ль Украина. (1 сорт)  4100х600х38мм</v>
          </cell>
          <cell r="C31" t="str">
            <v xml:space="preserve"> KRONOSPAN 15</v>
          </cell>
          <cell r="D31">
            <v>61</v>
          </cell>
        </row>
        <row r="32">
          <cell r="A32">
            <v>21686</v>
          </cell>
          <cell r="B32" t="str">
            <v>Столешница Kronospan  4273 BS Белый Паттерн, L- профиль, Е1, страна пр-ль Украина. (1 сорт)  4100х600х38мм</v>
          </cell>
          <cell r="C32" t="str">
            <v xml:space="preserve"> KRONOSPAN 15</v>
          </cell>
          <cell r="D32">
            <v>61</v>
          </cell>
        </row>
        <row r="33">
          <cell r="A33">
            <v>26214</v>
          </cell>
          <cell r="B33" t="str">
            <v>Столешница Kronospan 4298 UE Ателье Светлое, L- профиль, Е1, страна пр-ль Украина. (1 сорт)  4100х1200х38мм</v>
          </cell>
          <cell r="C33" t="str">
            <v xml:space="preserve"> KRONOSPAN 15</v>
          </cell>
          <cell r="D33">
            <v>0</v>
          </cell>
        </row>
        <row r="34">
          <cell r="A34">
            <v>21687</v>
          </cell>
          <cell r="B34" t="str">
            <v>Столешница Kronospan 4298 UE Ателье Светлое, L- профиль, Е1, страна пр-ль Украина. (1 сорт)  4100х600х38мм</v>
          </cell>
          <cell r="C34" t="str">
            <v xml:space="preserve"> KRONOSPAN 15</v>
          </cell>
          <cell r="D34">
            <v>61</v>
          </cell>
        </row>
        <row r="35">
          <cell r="A35">
            <v>21688</v>
          </cell>
          <cell r="B35" t="str">
            <v>Столешница Kronospan 4299 UE Ателье Темное, L- профиль, Е1, страна пр-ль Украина. (1 сорт)  4100х600х38мм</v>
          </cell>
          <cell r="C35" t="str">
            <v xml:space="preserve"> KRONOSPAN 15</v>
          </cell>
          <cell r="D35">
            <v>61</v>
          </cell>
        </row>
        <row r="36">
          <cell r="A36">
            <v>21689</v>
          </cell>
          <cell r="B36" t="str">
            <v>Столешница Kronospan 4300 RS Камень Живой, L- профиль, Е1, страна пр-ль Украина. (1 сорт)  4100х600х38мм</v>
          </cell>
          <cell r="C36" t="str">
            <v xml:space="preserve"> KRONOSPAN 15</v>
          </cell>
          <cell r="D36">
            <v>61</v>
          </cell>
        </row>
        <row r="37">
          <cell r="A37">
            <v>15476</v>
          </cell>
          <cell r="B37" t="str">
            <v>Столешница Kronospan 5137 RS Ржавый, L- профиль,  Е1, страна пр-ль Украина. (1 сорт)  4100х600х38мм</v>
          </cell>
          <cell r="C37" t="str">
            <v xml:space="preserve"> KRONOSPAN 15</v>
          </cell>
          <cell r="D37">
            <v>61</v>
          </cell>
        </row>
        <row r="38">
          <cell r="A38">
            <v>15477</v>
          </cell>
          <cell r="B38" t="str">
            <v>Столешница Kronospan 5505 RS Опал, L- профиль, Е1, страна пр-ль Украина. (1 сорт)  4100х600х38мм</v>
          </cell>
          <cell r="C38" t="str">
            <v xml:space="preserve"> KRONOSPAN 15</v>
          </cell>
          <cell r="D38">
            <v>61</v>
          </cell>
        </row>
        <row r="39">
          <cell r="A39">
            <v>15478</v>
          </cell>
          <cell r="B39" t="str">
            <v>Столешница Kronospan 5522 RS Смоликас, L- профиль, Е1, страна пр-ль Украина. (1 сорт)  4100х600х38мм</v>
          </cell>
          <cell r="C39" t="str">
            <v xml:space="preserve"> KRONOSPAN 15</v>
          </cell>
          <cell r="D39">
            <v>61</v>
          </cell>
        </row>
        <row r="40">
          <cell r="A40">
            <v>15479</v>
          </cell>
          <cell r="B40" t="str">
            <v>Столешница Kronospan 5523 RS Тассили, L- профиль, Е1, страна пр-ль Украина. (1 сорт)  4100х600х38мм</v>
          </cell>
          <cell r="C40" t="str">
            <v xml:space="preserve"> KRONOSPAN 15</v>
          </cell>
          <cell r="D40">
            <v>61</v>
          </cell>
        </row>
        <row r="41">
          <cell r="A41">
            <v>15480</v>
          </cell>
          <cell r="B41" t="str">
            <v>Столешница Kronospan 5526 RS Салона, L- профиль,  Е1, страна пр-ль Украина. (1 сорт)  4100х600х38мм</v>
          </cell>
          <cell r="C41" t="str">
            <v xml:space="preserve"> KRONOSPAN 15</v>
          </cell>
          <cell r="D41">
            <v>61</v>
          </cell>
        </row>
        <row r="42">
          <cell r="A42">
            <v>15481</v>
          </cell>
          <cell r="B42" t="str">
            <v>Столешница Kronospan 5527 WO Дуб Каменный, L- профиль, Е1, страна пр-ль Украина. (1 сорт)  4100х600х38мм</v>
          </cell>
          <cell r="C42" t="str">
            <v xml:space="preserve"> KRONOSPAN 15</v>
          </cell>
          <cell r="D42">
            <v>61</v>
          </cell>
        </row>
        <row r="43">
          <cell r="A43">
            <v>15482</v>
          </cell>
          <cell r="B43" t="str">
            <v>Столешница Kronospan 5532 BS Андромеда Серая, L- профиль,  Е1, страна пр-ль Украина. (1 сорт)  4100х600х38мм</v>
          </cell>
          <cell r="C43" t="str">
            <v xml:space="preserve"> KRONOSPAN 17</v>
          </cell>
          <cell r="D43">
            <v>87.324600000000004</v>
          </cell>
        </row>
        <row r="44">
          <cell r="A44">
            <v>15483</v>
          </cell>
          <cell r="B44" t="str">
            <v>Столешница Kronospan 5533 SQ Каскад, L- профиль,  Е1, страна пр-ль Украина. (1 сорт)  4100х600х38мм</v>
          </cell>
          <cell r="C44" t="str">
            <v xml:space="preserve"> KRONOSPAN 17</v>
          </cell>
          <cell r="D44">
            <v>87.324600000000004</v>
          </cell>
        </row>
        <row r="45">
          <cell r="A45">
            <v>15084</v>
          </cell>
          <cell r="B45" t="str">
            <v>Столешница Kronospan 6117 RS Сланец Монреаль, L- профиль,  Е1, страна пр-ль Украина. (1 сорт)  4100х600х38мм</v>
          </cell>
          <cell r="C45" t="str">
            <v xml:space="preserve"> KRONOSPAN 14</v>
          </cell>
          <cell r="D45">
            <v>61</v>
          </cell>
        </row>
        <row r="46">
          <cell r="A46">
            <v>15463</v>
          </cell>
          <cell r="B46" t="str">
            <v>Столешница Kronospan 6118 РЕ Сияющий камень, L- профиль,  Е1, страна пр-ль Украина. (1 сорт)  4100х600х38мм</v>
          </cell>
          <cell r="C46" t="str">
            <v xml:space="preserve"> KRONOSPAN 14</v>
          </cell>
          <cell r="D46">
            <v>61</v>
          </cell>
        </row>
        <row r="47">
          <cell r="A47">
            <v>15484</v>
          </cell>
          <cell r="B47" t="str">
            <v>Столешница Kronospan 6172 WO Пиния, L- профиль,  Е1, страна пр-ль Украина. (1 сорт)  4100х600х38мм</v>
          </cell>
          <cell r="C47" t="str">
            <v xml:space="preserve"> KRONOSPAN 15</v>
          </cell>
          <cell r="D47">
            <v>61</v>
          </cell>
        </row>
        <row r="48">
          <cell r="A48">
            <v>15485</v>
          </cell>
          <cell r="B48" t="str">
            <v>Столешница Kronospan 6177 RS Шифер, L- профиль, Е1, страна пр-ль Украина. (1 сорт)  4100х600х38мм</v>
          </cell>
          <cell r="C48" t="str">
            <v xml:space="preserve"> KRONOSPAN 15</v>
          </cell>
          <cell r="D48">
            <v>61</v>
          </cell>
        </row>
        <row r="49">
          <cell r="A49">
            <v>15486</v>
          </cell>
          <cell r="B49" t="str">
            <v>Столешница Kronospan 6212 SQ Черный Глянцевый (1 сорт)  4100х600х38мм</v>
          </cell>
          <cell r="C49" t="str">
            <v xml:space="preserve"> KRONOSPAN 17</v>
          </cell>
          <cell r="D49">
            <v>0</v>
          </cell>
        </row>
        <row r="50">
          <cell r="A50">
            <v>15487</v>
          </cell>
          <cell r="B50" t="str">
            <v>Столешница Kronospan 6217 АS Песчанник, L- профиль, Е1, страна пр-ль Украина. (1 сорт)  4100х600х38мм</v>
          </cell>
          <cell r="C50" t="str">
            <v xml:space="preserve"> KRONOSPAN 17</v>
          </cell>
          <cell r="D50">
            <v>87.324600000000004</v>
          </cell>
        </row>
        <row r="51">
          <cell r="A51">
            <v>15490</v>
          </cell>
          <cell r="B51" t="str">
            <v>Столешница Kronospan 6294 SQ Белый Глянцевый, L- профиль, Е1, страна пр-ль Украина. (1 сорт)  4100х600х38мм</v>
          </cell>
          <cell r="C51" t="str">
            <v xml:space="preserve"> KRONOSPAN 16</v>
          </cell>
          <cell r="D51">
            <v>72.558400000000006</v>
          </cell>
        </row>
        <row r="52">
          <cell r="A52">
            <v>16023</v>
          </cell>
          <cell r="B52" t="str">
            <v>Столешница Kronospan 6500 SQ  Мрамор Лосось Глянцевый (1 сорт)  4100х600х28мм</v>
          </cell>
          <cell r="C52" t="str">
            <v xml:space="preserve"> KRONOSPAN 16</v>
          </cell>
          <cell r="D52">
            <v>0</v>
          </cell>
        </row>
        <row r="53">
          <cell r="A53">
            <v>25161</v>
          </cell>
          <cell r="B53" t="str">
            <v>Столешница Kronospan 6500 SQ  Мрамор Лосось Глянцевый (1 сорт)  4100х600х38мм</v>
          </cell>
          <cell r="C53" t="str">
            <v xml:space="preserve"> KRONOSPAN 16</v>
          </cell>
          <cell r="D53">
            <v>0</v>
          </cell>
        </row>
        <row r="54">
          <cell r="A54">
            <v>16024</v>
          </cell>
          <cell r="B54" t="str">
            <v>Столешница Kronospan 6501 SQ Турмалин Коричневый (1 сорт)  4100х600х28мм</v>
          </cell>
          <cell r="C54" t="str">
            <v xml:space="preserve"> KRONOSPAN 16</v>
          </cell>
          <cell r="D54">
            <v>0</v>
          </cell>
        </row>
        <row r="55">
          <cell r="A55">
            <v>23223</v>
          </cell>
          <cell r="B55" t="str">
            <v>Столешница Kronospan 6504 SQ Гранит Черный (1 сорт)  4100х600х28мм</v>
          </cell>
          <cell r="C55" t="str">
            <v xml:space="preserve"> KRONOSPAN 16</v>
          </cell>
          <cell r="D55">
            <v>0</v>
          </cell>
        </row>
        <row r="56">
          <cell r="A56">
            <v>16025</v>
          </cell>
          <cell r="B56" t="str">
            <v>Столешница Kronospan 6507 SQ Мрамор Аляска (1 сорт)  4100х600х28мм</v>
          </cell>
          <cell r="C56" t="str">
            <v xml:space="preserve"> KRONOSPAN 16</v>
          </cell>
          <cell r="D56">
            <v>0</v>
          </cell>
        </row>
        <row r="57">
          <cell r="A57">
            <v>24530</v>
          </cell>
          <cell r="B57" t="str">
            <v>Столешница Kronospan 6508 SQ Мрамор Серый,  L- профиль , Е1, страна пр-ль Украина. (1 сорт)  4100х600х38мм</v>
          </cell>
          <cell r="C57" t="str">
            <v xml:space="preserve"> KRONOSPAN 16</v>
          </cell>
          <cell r="D57">
            <v>72.558400000000006</v>
          </cell>
        </row>
        <row r="58">
          <cell r="A58">
            <v>16026</v>
          </cell>
          <cell r="B58" t="str">
            <v>Столешница Kronospan 6508 SQ Мрамор Серый (1 сорт)  4100х600х28мм</v>
          </cell>
          <cell r="C58" t="str">
            <v xml:space="preserve"> KRONOSPAN 16</v>
          </cell>
          <cell r="D58">
            <v>0</v>
          </cell>
        </row>
        <row r="59">
          <cell r="A59">
            <v>16027</v>
          </cell>
          <cell r="B59" t="str">
            <v>Столешница Kronospan 6510 SQ Лунный Камень (1 сорт)  4100х600х28мм</v>
          </cell>
          <cell r="C59" t="str">
            <v xml:space="preserve"> KRONOSPAN 16</v>
          </cell>
          <cell r="D59">
            <v>0</v>
          </cell>
        </row>
        <row r="60">
          <cell r="A60">
            <v>24871</v>
          </cell>
          <cell r="B60" t="str">
            <v>Столешница Kronospan 6511 SQ Сапфир (1 сорт)  4100х600х38мм</v>
          </cell>
          <cell r="C60" t="str">
            <v xml:space="preserve"> KRONOSPAN 16</v>
          </cell>
          <cell r="D60">
            <v>0</v>
          </cell>
        </row>
        <row r="61">
          <cell r="A61">
            <v>16031</v>
          </cell>
          <cell r="B61" t="str">
            <v>Столешница Kronospan 6511 SQ Сапфир (1 сорт)  4100х600х28мм</v>
          </cell>
          <cell r="C61" t="str">
            <v xml:space="preserve"> KRONOSPAN 16</v>
          </cell>
          <cell r="D61">
            <v>0</v>
          </cell>
        </row>
        <row r="62">
          <cell r="A62">
            <v>16032</v>
          </cell>
          <cell r="B62" t="str">
            <v>Столешница Kronospan 6515 SQ Черная Волна (1 сорт)  4100х600х28мм</v>
          </cell>
          <cell r="C62" t="str">
            <v xml:space="preserve"> KRONOSPAN 16</v>
          </cell>
          <cell r="D62">
            <v>0</v>
          </cell>
        </row>
        <row r="63">
          <cell r="A63">
            <v>26082</v>
          </cell>
          <cell r="B63" t="str">
            <v>Столешница Kronospan 6515 SQ Черная Волна (1 сорт)  4100х600х38мм</v>
          </cell>
          <cell r="C63" t="str">
            <v xml:space="preserve"> KRONOSPAN 16</v>
          </cell>
          <cell r="D63">
            <v>0</v>
          </cell>
        </row>
        <row r="64">
          <cell r="A64">
            <v>16068</v>
          </cell>
          <cell r="B64" t="str">
            <v>Столешница Kronospan 6516 SQ Мрамор Красный (1 сорт)  4100х600х28мм</v>
          </cell>
          <cell r="C64" t="str">
            <v xml:space="preserve"> KRONOSPAN 16</v>
          </cell>
          <cell r="D64">
            <v>0</v>
          </cell>
        </row>
        <row r="65">
          <cell r="A65">
            <v>21668</v>
          </cell>
          <cell r="B65" t="str">
            <v>Столешница Kronospan 6516 SQ Мрамор Красный,  L- профиль , Е1, страна пр-ль Украина. (1 сорт)  4100х600х38мм</v>
          </cell>
          <cell r="C65" t="str">
            <v xml:space="preserve"> KRONOSPAN 16</v>
          </cell>
          <cell r="D65">
            <v>72.558400000000006</v>
          </cell>
        </row>
        <row r="66">
          <cell r="A66">
            <v>21667</v>
          </cell>
          <cell r="B66" t="str">
            <v>Столешница Kronospan 6521 PE Орех Батчер-Блок, L- профиль, Е1, страна пр-ль Украина. (1 сорт)  4100х600х38мм</v>
          </cell>
          <cell r="C66" t="str">
            <v xml:space="preserve"> KRONOSPAN 14</v>
          </cell>
          <cell r="D66">
            <v>61</v>
          </cell>
        </row>
        <row r="67">
          <cell r="A67">
            <v>16018</v>
          </cell>
          <cell r="B67" t="str">
            <v>Столешница Kronospan 6522 BS Песчанник Нубия (1 сорт)  4100х600х28мм</v>
          </cell>
          <cell r="C67" t="str">
            <v xml:space="preserve"> KRONOSPAN 14</v>
          </cell>
          <cell r="D67">
            <v>0</v>
          </cell>
        </row>
        <row r="68">
          <cell r="A68">
            <v>15500</v>
          </cell>
          <cell r="B68" t="str">
            <v>Столешница Kronospan 6522 BS Песчанник Нубия, L- профиль,  Е1, страна пр-ль Украина. (1 сорт)  4100х600х38мм</v>
          </cell>
          <cell r="C68" t="str">
            <v xml:space="preserve"> KRONOSPAN 14</v>
          </cell>
          <cell r="D68">
            <v>61</v>
          </cell>
        </row>
        <row r="69">
          <cell r="A69">
            <v>15504</v>
          </cell>
          <cell r="B69" t="str">
            <v>Столешница Kronospan 7045 RS Шампань, L- профиль,  Е1, страна пр-ль Украина. (1 сорт)  4100х600х38мм</v>
          </cell>
          <cell r="C69" t="str">
            <v xml:space="preserve"> KRONOSPAN 15</v>
          </cell>
          <cell r="D69">
            <v>61</v>
          </cell>
        </row>
        <row r="70">
          <cell r="A70">
            <v>15505</v>
          </cell>
          <cell r="B70" t="str">
            <v>Столешница Kronospan 7166 RS Латте, L- профиль, Е1, страна пр-ль Украина. (1 сорт)  4100х600х38мм</v>
          </cell>
          <cell r="C70" t="str">
            <v xml:space="preserve"> KRONOSPAN 15</v>
          </cell>
          <cell r="D70">
            <v>61</v>
          </cell>
        </row>
        <row r="71">
          <cell r="A71">
            <v>15506</v>
          </cell>
          <cell r="B71" t="str">
            <v>Столешница Kronospan 7437 RS Травертин Темный, L- профиль,  Е1, страна пр-ль Украина. (1 сорт)  4100х600х38мм</v>
          </cell>
          <cell r="C71" t="str">
            <v xml:space="preserve"> KRONOSPAN 15</v>
          </cell>
          <cell r="D71">
            <v>61</v>
          </cell>
        </row>
        <row r="72">
          <cell r="A72">
            <v>14813</v>
          </cell>
          <cell r="B72" t="str">
            <v>Столешница Kronospan 7914 РЕ Гранит Венецианский, L- профиль,  Е1, страна пр-ль Украина. (1 сорт)  4100х600х38мм</v>
          </cell>
          <cell r="C72" t="str">
            <v xml:space="preserve"> KRONOSPAN 14</v>
          </cell>
          <cell r="D72">
            <v>61</v>
          </cell>
        </row>
        <row r="73">
          <cell r="A73">
            <v>15507</v>
          </cell>
          <cell r="B73" t="str">
            <v>Столешница Kronospan 7937 PE Яблоня , L- профиль,  Е1, страна пр-ль Украина. (1 сорт)  4100х600х38мм</v>
          </cell>
          <cell r="C73" t="str">
            <v xml:space="preserve"> KRONOSPAN 14</v>
          </cell>
          <cell r="D73">
            <v>61</v>
          </cell>
        </row>
        <row r="74">
          <cell r="A74">
            <v>15508</v>
          </cell>
          <cell r="B74" t="str">
            <v>Столешница Kronospan 8317 BS Стромболи, L- профиль,  Е1, страна пр-ль Украина. (1 сорт)  4100х600х38мм</v>
          </cell>
          <cell r="C74" t="str">
            <v xml:space="preserve"> KRONOSPAN 15</v>
          </cell>
          <cell r="D74">
            <v>61</v>
          </cell>
        </row>
        <row r="75">
          <cell r="A75">
            <v>15509</v>
          </cell>
          <cell r="B75" t="str">
            <v>Столешница Kronospan 8318 BS Эвора Браун, L- профиль,  Е1, страна пр-ль Украина. (1 сорт)  4100х600х38мм</v>
          </cell>
          <cell r="C75" t="str">
            <v xml:space="preserve"> KRONOSPAN 15</v>
          </cell>
          <cell r="D75">
            <v>61</v>
          </cell>
        </row>
        <row r="76">
          <cell r="A76">
            <v>15510</v>
          </cell>
          <cell r="B76" t="str">
            <v>Столешница Kronospan 8326 RS Травертин Светлый, L- профиль, Е1, страна пр-ль Украина. (1 сорт)  4100х600х38мм</v>
          </cell>
          <cell r="C76" t="str">
            <v xml:space="preserve"> KRONOSPAN 15</v>
          </cell>
          <cell r="D76">
            <v>61</v>
          </cell>
        </row>
        <row r="77">
          <cell r="A77">
            <v>15511</v>
          </cell>
          <cell r="B77" t="str">
            <v>Столешница Kronospan 8344 BS Дискавери Черный, L- профиль,  Е1, страна пр-ль Украина. (1 сорт)  4100х600х38мм</v>
          </cell>
          <cell r="C77" t="str">
            <v xml:space="preserve"> KRONOSPAN 15</v>
          </cell>
          <cell r="D77">
            <v>61</v>
          </cell>
        </row>
        <row r="78">
          <cell r="A78">
            <v>21676</v>
          </cell>
          <cell r="B78" t="str">
            <v>Столешница Kronospan 8413 SQ Именео Белый,  L- профиль , Е1, страна пр-ль Украина. (1 сорт)  3040х600х38мм</v>
          </cell>
          <cell r="C78" t="str">
            <v xml:space="preserve"> KRONOSPAN 17</v>
          </cell>
          <cell r="D78">
            <v>64.745000000000005</v>
          </cell>
        </row>
        <row r="79">
          <cell r="A79">
            <v>15512</v>
          </cell>
          <cell r="B79" t="str">
            <v>Столешница Kronospan 8413 SQ Именео Белый (1 сорт)  4100х600х28мм</v>
          </cell>
          <cell r="C79" t="str">
            <v xml:space="preserve"> KRONOSPAN 17</v>
          </cell>
          <cell r="D79">
            <v>0</v>
          </cell>
        </row>
        <row r="80">
          <cell r="A80">
            <v>15513</v>
          </cell>
          <cell r="B80" t="str">
            <v>Столешница Kronospan Мрамор де Мази Черный, L- профиль, Е1, страна пр-ль Украина. (1 сорт)  4100х600х38мм</v>
          </cell>
          <cell r="C80" t="str">
            <v xml:space="preserve"> KRONOSPAN 15</v>
          </cell>
          <cell r="D80">
            <v>61</v>
          </cell>
        </row>
        <row r="81">
          <cell r="A81">
            <v>15514</v>
          </cell>
          <cell r="B81" t="str">
            <v>Столешница Kronospan 8424 BS Дискавери Белый,  L- профиль , Е1, страна пр-ль Украина. (1 сорт)  4100х600х38мм</v>
          </cell>
          <cell r="C81" t="str">
            <v xml:space="preserve"> KRONOSPAN 15</v>
          </cell>
          <cell r="D81">
            <v>61</v>
          </cell>
        </row>
        <row r="82">
          <cell r="A82">
            <v>15515</v>
          </cell>
          <cell r="B82" t="str">
            <v>Столешница Kronospan 8448 BS Орех Рибера,  L- профиль , Е1, страна пр-ль Украина. (1 сорт)  4100х600х38мм</v>
          </cell>
          <cell r="C82" t="str">
            <v xml:space="preserve"> KRONOSPAN 15</v>
          </cell>
          <cell r="D82">
            <v>61</v>
          </cell>
        </row>
        <row r="83">
          <cell r="A83">
            <v>15456</v>
          </cell>
          <cell r="B83" t="str">
            <v>Столешница Kronospan 8503 WO Ясень Таормина,  L- профиль , Е1, страна пр-ль Украина. (1 сорт)  4100х600х38мм</v>
          </cell>
          <cell r="C83" t="str">
            <v xml:space="preserve"> KRONOSPAN 15</v>
          </cell>
          <cell r="D83">
            <v>61</v>
          </cell>
        </row>
        <row r="84">
          <cell r="A84">
            <v>15424</v>
          </cell>
          <cell r="B84" t="str">
            <v>Столешница Kronospan 8681 RS Белый Бриллиант, L- профиль, Е1, страна пр-ль Украина. (1 сорт)  4100х600х38мм</v>
          </cell>
          <cell r="C84" t="str">
            <v xml:space="preserve"> KRONOSPAN 14</v>
          </cell>
          <cell r="D84">
            <v>61</v>
          </cell>
        </row>
        <row r="85">
          <cell r="A85">
            <v>15516</v>
          </cell>
          <cell r="B85" t="str">
            <v>Столешница Kronospan 8819 BS Самба,  L- профиль , Е1, страна пр-ль Украина. (1 сорт)  4100х600х38мм</v>
          </cell>
          <cell r="C85" t="str">
            <v xml:space="preserve"> KRONOSPAN 15</v>
          </cell>
          <cell r="D85">
            <v>61</v>
          </cell>
        </row>
        <row r="86">
          <cell r="A86">
            <v>15517</v>
          </cell>
          <cell r="B86" t="str">
            <v>Столешница Kronospan 8856 PE Цветок Плетущийся, L- профиль, Е1, страна пр-ль Украина. (1 сорт)  4100х600х38мм</v>
          </cell>
          <cell r="C86" t="str">
            <v xml:space="preserve"> KRONOSPAN 14</v>
          </cell>
          <cell r="D86">
            <v>61</v>
          </cell>
        </row>
        <row r="87">
          <cell r="A87">
            <v>26115</v>
          </cell>
          <cell r="B87" t="str">
            <v>Столешница Kronospan 8913 BS Слива Батчер-Блок (1 сорт)  4100х600х38мм</v>
          </cell>
          <cell r="C87" t="str">
            <v xml:space="preserve"> KRONOSPAN 14</v>
          </cell>
          <cell r="D87">
            <v>0</v>
          </cell>
        </row>
        <row r="88">
          <cell r="A88">
            <v>16115</v>
          </cell>
          <cell r="B88" t="str">
            <v>Столешница Kronospan 8913 BS Слива Батчер-Блок (1 сорт)  4100х600х28мм</v>
          </cell>
          <cell r="C88" t="str">
            <v xml:space="preserve"> KRONOSPAN 14</v>
          </cell>
          <cell r="D88">
            <v>0</v>
          </cell>
        </row>
        <row r="89">
          <cell r="A89">
            <v>15519</v>
          </cell>
          <cell r="B89" t="str">
            <v>Столешница Kronospan 8937 BS Антарктида, L- профиль, Е1, страна пр-ль Украина. (1 сорт)  4100х600х38мм</v>
          </cell>
          <cell r="C89" t="str">
            <v xml:space="preserve"> KRONOSPAN 14</v>
          </cell>
          <cell r="D89">
            <v>61</v>
          </cell>
        </row>
        <row r="90">
          <cell r="A90">
            <v>16246</v>
          </cell>
          <cell r="B90" t="str">
            <v>Столешница Kronospan 8950 SQ  Андромеда песок кристалл (1 сорт)  4100х600х28мм</v>
          </cell>
          <cell r="C90" t="str">
            <v xml:space="preserve"> KRONOSPAN 17</v>
          </cell>
          <cell r="D90">
            <v>0</v>
          </cell>
        </row>
        <row r="91">
          <cell r="A91">
            <v>15520</v>
          </cell>
          <cell r="B91" t="str">
            <v>Столешница Kronospan 8971 BS Макассар Цейлон,  L- профиль , Е1, страна пр-ль Украина. (1 сорт)  4100х600х38мм</v>
          </cell>
          <cell r="C91" t="str">
            <v xml:space="preserve"> KRONOSPAN 14</v>
          </cell>
          <cell r="D91">
            <v>61</v>
          </cell>
        </row>
        <row r="92">
          <cell r="A92">
            <v>15521</v>
          </cell>
          <cell r="B92" t="str">
            <v>Столешница Kronospan  8988 BS Ригатто, L- профиль,  Е1, страна пр-ль Украина. (1 сорт)  4100х600х38мм</v>
          </cell>
          <cell r="C92" t="str">
            <v xml:space="preserve"> KRONOSPAN 15</v>
          </cell>
          <cell r="D92">
            <v>61</v>
          </cell>
        </row>
        <row r="93">
          <cell r="A93">
            <v>16119</v>
          </cell>
          <cell r="B93" t="str">
            <v>Столешница Kronospan 8995 WO Коко Бола (1 сорт)  4100х600х28мм</v>
          </cell>
          <cell r="C93" t="str">
            <v xml:space="preserve"> KRONOSPAN 14</v>
          </cell>
          <cell r="D93">
            <v>0</v>
          </cell>
        </row>
        <row r="94">
          <cell r="A94">
            <v>21744</v>
          </cell>
          <cell r="B94" t="str">
            <v>Столешница Kronospan 8995 WO Коко Бола, L- профиль, Е1, страна пр-ль Украина. (1 сорт)  4100х600х38мм</v>
          </cell>
          <cell r="C94" t="str">
            <v xml:space="preserve"> KRONOSPAN 14</v>
          </cell>
          <cell r="D94">
            <v>61</v>
          </cell>
        </row>
        <row r="95">
          <cell r="A95">
            <v>16120</v>
          </cell>
          <cell r="B95" t="str">
            <v>Столешница Kronospan 949 BS Вергиния (1 сорт)  4100х600х28мм</v>
          </cell>
          <cell r="C95" t="str">
            <v xml:space="preserve"> KRONOSPAN 14</v>
          </cell>
          <cell r="D95">
            <v>0</v>
          </cell>
        </row>
        <row r="96">
          <cell r="A96">
            <v>14811</v>
          </cell>
          <cell r="B96" t="str">
            <v>Столешница Kronospan 9546 BS Алахамбра, L- профиль,  Е1, страна пр-ль Украина. (1 сорт)  4100х600х38мм</v>
          </cell>
          <cell r="C96" t="str">
            <v xml:space="preserve"> KRONOSPAN 14</v>
          </cell>
          <cell r="D96">
            <v>61</v>
          </cell>
        </row>
        <row r="97">
          <cell r="A97">
            <v>21671</v>
          </cell>
          <cell r="B97" t="str">
            <v>Столешница Kronospan 9546(6523) SQ Алахамбра,  L- профиль , Е1, страна пр-ль Украина. (1 сорт)  3040х600х38мм</v>
          </cell>
          <cell r="C97" t="str">
            <v xml:space="preserve"> KRONOSPAN СПЕЦ 1</v>
          </cell>
          <cell r="D97">
            <v>49.572200000000002</v>
          </cell>
        </row>
        <row r="98">
          <cell r="A98">
            <v>21670</v>
          </cell>
          <cell r="B98" t="str">
            <v>Столешница Kronospan 9572 SQ Бонито,  L- профиль , Е1, страна пр-ль Украина. (1 сорт)  3040х600х38мм</v>
          </cell>
          <cell r="C98" t="str">
            <v xml:space="preserve"> KRONOSPAN СПЕЦ 1</v>
          </cell>
          <cell r="D98">
            <v>49.572200000000002</v>
          </cell>
        </row>
        <row r="99">
          <cell r="A99">
            <v>16121</v>
          </cell>
          <cell r="B99" t="str">
            <v>Столешница Kronospan 9755 BS Вишня Марбелла (1 сорт)  4100х600х28мм</v>
          </cell>
          <cell r="C99" t="str">
            <v xml:space="preserve"> KRONOSPAN 14</v>
          </cell>
          <cell r="D99">
            <v>0</v>
          </cell>
        </row>
        <row r="100">
          <cell r="A100">
            <v>16123</v>
          </cell>
          <cell r="B100" t="str">
            <v>Столешница Kronospan 9763 BS Венге Луизиана (1 сорт)  4100х600х28мм</v>
          </cell>
          <cell r="C100" t="str">
            <v xml:space="preserve"> KRONOSPAN 14</v>
          </cell>
          <cell r="D100">
            <v>0</v>
          </cell>
        </row>
        <row r="101">
          <cell r="A101">
            <v>15431</v>
          </cell>
          <cell r="B101" t="str">
            <v>Столешница Kronospan 9763 BS Венге Луизиана, L- профиль, Е1, страна пр-ль Украина. (1 сорт)  4100х600х38мм</v>
          </cell>
          <cell r="C101" t="str">
            <v xml:space="preserve"> KRONOSPAN 14</v>
          </cell>
          <cell r="D101">
            <v>61</v>
          </cell>
        </row>
        <row r="102">
          <cell r="A102">
            <v>15525</v>
          </cell>
          <cell r="B102" t="str">
            <v>Столешница Kronospan 9829 CR Пино,  L- профиль , Е1, страна пр-ль Украина. (1 сорт)  4100х600х38мм</v>
          </cell>
          <cell r="C102" t="str">
            <v xml:space="preserve"> KRONOSPAN 15</v>
          </cell>
          <cell r="D102">
            <v>61</v>
          </cell>
        </row>
        <row r="103">
          <cell r="A103">
            <v>16124</v>
          </cell>
          <cell r="B103" t="str">
            <v>Столешница Kronospan 994 PE Гранит (1 сорт)  4100х600х28мм</v>
          </cell>
          <cell r="C103" t="str">
            <v xml:space="preserve"> KRONOSPAN 14</v>
          </cell>
          <cell r="D103">
            <v>0</v>
          </cell>
        </row>
        <row r="104">
          <cell r="A104">
            <v>15526</v>
          </cell>
          <cell r="B104" t="str">
            <v>Столешница Kronospan F 380 CR Зевс Темный,  L- профиль , Е1, страна пр-ль Украина. (1 сорт)  4100х600х38мм</v>
          </cell>
          <cell r="C104" t="str">
            <v xml:space="preserve"> KRONOSPAN 15</v>
          </cell>
          <cell r="D104">
            <v>61</v>
          </cell>
        </row>
        <row r="105">
          <cell r="A105">
            <v>15527</v>
          </cell>
          <cell r="B105" t="str">
            <v>Столешница Kronospan  J 602 WO Дуб Баклажан, L- профиль, Е1, страна пр-ль Украина. (1 сорт)  4100х600х38мм</v>
          </cell>
          <cell r="C105" t="str">
            <v xml:space="preserve"> KRONOSPAN 15</v>
          </cell>
          <cell r="D105">
            <v>61</v>
          </cell>
        </row>
        <row r="106">
          <cell r="A106">
            <v>15432</v>
          </cell>
          <cell r="B106" t="str">
            <v>Столешница Kronospan А 244 PE Маркиана Белая,  L- профиль , Е1, страна пр-ль Украина. (1 сорт)  4100х600х38мм</v>
          </cell>
          <cell r="C106" t="str">
            <v xml:space="preserve"> KRONOSPAN 15</v>
          </cell>
          <cell r="D106">
            <v>61</v>
          </cell>
        </row>
        <row r="107">
          <cell r="A107">
            <v>26342</v>
          </cell>
          <cell r="B107" t="str">
            <v>Столешница Kronospan А 793 RS Патина Олово (1 сорт)  4100х1200х38мм</v>
          </cell>
          <cell r="C107" t="str">
            <v xml:space="preserve"> KRONOSPAN 15</v>
          </cell>
          <cell r="D107">
            <v>0</v>
          </cell>
        </row>
        <row r="108">
          <cell r="A108">
            <v>15448</v>
          </cell>
          <cell r="B108" t="str">
            <v>Столешница Kronospan А 793 RS Патина Олово, L- профиль,  1сорт  Е1, страна пр-ль Украина. (1 сорт)  4100х600х38мм</v>
          </cell>
          <cell r="C108" t="str">
            <v xml:space="preserve"> KRONOSPAN 15</v>
          </cell>
          <cell r="D108">
            <v>61</v>
          </cell>
        </row>
        <row r="109">
          <cell r="A109">
            <v>21690</v>
          </cell>
          <cell r="B109" t="str">
            <v>Столешница Kronospan К002 WO Дуб Крафт Серый,  L- профиль , Е1, страна пр-ль Украина. (1 сорт)  4100х600х38мм</v>
          </cell>
          <cell r="C109" t="str">
            <v xml:space="preserve"> KRONOSPAN 15</v>
          </cell>
          <cell r="D109">
            <v>61</v>
          </cell>
        </row>
      </sheetData>
      <sheetData sheetId="5"/>
      <sheetData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M128"/>
  <sheetViews>
    <sheetView tabSelected="1" view="pageBreakPreview" workbookViewId="0" zoomScaleNormal="100" zoomScaleSheetLayoutView="100">
      <selection activeCell="H17" sqref="H17"/>
    </sheetView>
  </sheetViews>
  <sheetFormatPr defaultRowHeight="11.25" outlineLevelCol="1" x14ac:dyDescent="0.2"/>
  <cols>
    <col min="1" max="1" customWidth="true" style="43" width="2.0" collapsed="true"/>
    <col min="2" max="2" customWidth="true" width="7.1640625" collapsed="true"/>
    <col min="3" max="3" customWidth="true" hidden="true" width="13.0" collapsed="true" outlineLevel="1"/>
    <col min="4" max="4" customWidth="true" style="1" width="13.0" collapsed="true"/>
    <col min="5" max="5" customWidth="true" style="1" width="25.1640625" collapsed="true"/>
    <col min="6" max="6" customWidth="true" style="1" width="4.1640625" collapsed="true"/>
    <col min="7" max="7" customWidth="true" style="1" width="15.1640625" collapsed="true"/>
    <col min="8" max="8" customWidth="true" style="1" width="44.5" collapsed="true"/>
    <col min="9" max="9" customWidth="true" hidden="true" width="20.0" collapsed="true" outlineLevel="1"/>
    <col min="10" max="10" customWidth="true" width="29.83203125" collapsed="true"/>
    <col min="11" max="11" customWidth="true" style="2" width="27.33203125" collapsed="true"/>
    <col min="12" max="12" customWidth="true" width="3.33203125" collapsed="true"/>
  </cols>
  <sheetData>
    <row ht="12.75" r="2" spans="1:12" x14ac:dyDescent="0.2">
      <c r="K2" s="39" t="s">
        <v>0</v>
      </c>
    </row>
    <row ht="12.75" r="3" spans="1:12" x14ac:dyDescent="0.2">
      <c r="K3" s="39" t="s">
        <v>1</v>
      </c>
    </row>
    <row ht="12.75" r="4" spans="1:12" x14ac:dyDescent="0.2">
      <c r="K4" s="39" t="s">
        <v>2</v>
      </c>
    </row>
    <row ht="12.75" r="5" spans="1:12" x14ac:dyDescent="0.2">
      <c r="K5" s="39" t="s">
        <v>3</v>
      </c>
    </row>
    <row ht="12.75" r="6" spans="1:12" x14ac:dyDescent="0.2">
      <c r="K6" s="39" t="s">
        <v>4</v>
      </c>
    </row>
    <row ht="12.75" r="7" spans="1:12" x14ac:dyDescent="0.2">
      <c r="K7" s="39" t="s">
        <v>5</v>
      </c>
    </row>
    <row ht="12.75" r="8" spans="1:12" x14ac:dyDescent="0.2">
      <c r="K8" s="39" t="s">
        <v>6</v>
      </c>
    </row>
    <row ht="23.25" r="11" spans="1:12" x14ac:dyDescent="0.2">
      <c r="B11" s="161" t="s">
        <v>7</v>
      </c>
      <c r="C11" s="161"/>
      <c r="D11" s="161"/>
      <c r="E11" s="161"/>
      <c r="F11" s="161"/>
      <c r="G11" s="161"/>
      <c r="H11" s="161"/>
      <c r="I11" s="161"/>
      <c r="J11" s="161"/>
      <c r="K11" s="161"/>
    </row>
    <row customHeight="1" ht="11.25" r="12" spans="1:12" x14ac:dyDescent="0.2">
      <c r="L12" s="3"/>
    </row>
    <row ht="22.5" r="13" spans="1:12" x14ac:dyDescent="0.2">
      <c r="C13" s="4"/>
      <c r="E13" s="166" t="s">
        <v>8</v>
      </c>
      <c r="F13" s="166"/>
      <c r="G13" s="166"/>
      <c r="H13" s="153" t="n">
        <f ca="1">TODAY()</f>
        <v>44319.0</v>
      </c>
      <c r="I13" s="4"/>
      <c r="K13" s="5"/>
    </row>
    <row ht="23.25" r="14" spans="1:12" thickBot="1" x14ac:dyDescent="0.25">
      <c r="C14" s="4"/>
      <c r="E14" s="6"/>
      <c r="F14" s="112"/>
      <c r="G14" s="6"/>
      <c r="H14" s="6"/>
      <c r="I14" s="6"/>
      <c r="J14" s="7"/>
      <c r="K14" s="5"/>
    </row>
    <row customHeight="1" ht="31.5" r="15" spans="1:12" thickBot="1" x14ac:dyDescent="0.25">
      <c r="B15" s="8" t="s">
        <v>9</v>
      </c>
      <c r="C15" s="79" t="s">
        <v>10</v>
      </c>
      <c r="D15" s="65" t="s">
        <v>11</v>
      </c>
      <c r="E15" s="164" t="s">
        <v>12</v>
      </c>
      <c r="F15" s="165"/>
      <c r="G15" s="8" t="s">
        <v>13</v>
      </c>
      <c r="H15" s="66" t="s">
        <v>14</v>
      </c>
      <c r="I15" s="67" t="s">
        <v>15</v>
      </c>
      <c r="J15" s="8" t="s">
        <v>16</v>
      </c>
      <c r="K15" s="9" t="s">
        <v>17</v>
      </c>
    </row>
    <row customHeight="1" ht="15" r="16" spans="1:12" x14ac:dyDescent="0.2">
      <c r="A16" s="40"/>
      <c r="B16" s="10">
        <v>1</v>
      </c>
      <c r="C16" s="81">
        <v>24673</v>
      </c>
      <c r="D16" s="162" t="s">
        <v>18</v>
      </c>
      <c r="E16" s="130" t="s">
        <v>267</v>
      </c>
      <c r="F16" s="152" t="s">
        <v>414</v>
      </c>
      <c r="G16" s="88" t="s">
        <v>19</v>
      </c>
      <c r="H16" s="88" t="s">
        <v>21</v>
      </c>
      <c r="I16" s="89" t="n">
        <f>IFERROR(VLOOKUP(C16,' Вставить с 1С'!$A:$C,3,0),"")</f>
        <v>42.19</v>
      </c>
      <c r="J16" s="158" t="s">
        <v>20</v>
      </c>
      <c r="K16" s="158" t="n">
        <f>I18*'КУРС!!!'!$B$4/0.8</f>
        <v>118.41678249999998</v>
      </c>
      <c r="L16" s="59" t="str">
        <f>IFERROR(VLOOKUP(C16,$Q$1:$Q$8,1,0),"")</f>
        <v/>
      </c>
    </row>
    <row customHeight="1" ht="15" r="17" spans="1:12" x14ac:dyDescent="0.2">
      <c r="A17" s="41"/>
      <c r="B17" s="11" t="n">
        <f ref="B17:B53" si="0" t="shared">B16+1</f>
        <v>2.0</v>
      </c>
      <c r="C17" s="80">
        <v>24674</v>
      </c>
      <c r="D17" s="163"/>
      <c r="E17" s="131" t="s">
        <v>272</v>
      </c>
      <c r="F17" s="151" t="s">
        <v>414</v>
      </c>
      <c r="G17" s="45" t="s">
        <v>19</v>
      </c>
      <c r="H17" s="45" t="s">
        <v>22</v>
      </c>
      <c r="I17" s="31" t="n">
        <f>IFERROR(VLOOKUP(C17,' Вставить с 1С'!$A:$C,3,0),"")</f>
        <v>42.19</v>
      </c>
      <c r="J17" s="159"/>
      <c r="K17" s="159"/>
      <c r="L17" s="59" t="str">
        <f ref="L17:L62" si="1" t="shared">IFERROR(VLOOKUP(C17,$Q$1:$Q$8,1,0),"")</f>
        <v/>
      </c>
    </row>
    <row customHeight="1" ht="12.75" r="18" spans="1:12" x14ac:dyDescent="0.2">
      <c r="A18" s="41"/>
      <c r="B18" s="11" t="n">
        <f si="0" t="shared"/>
        <v>3.0</v>
      </c>
      <c r="C18" s="80">
        <v>24675</v>
      </c>
      <c r="D18" s="163"/>
      <c r="E18" s="131" t="s">
        <v>268</v>
      </c>
      <c r="F18" s="151" t="s">
        <v>414</v>
      </c>
      <c r="G18" s="45" t="s">
        <v>19</v>
      </c>
      <c r="H18" s="45" t="s">
        <v>23</v>
      </c>
      <c r="I18" s="31" t="n">
        <f>IFERROR(VLOOKUP(C18,' Вставить с 1С'!$A:$C,3,0),"")</f>
        <v>42.19</v>
      </c>
      <c r="J18" s="159"/>
      <c r="K18" s="159"/>
      <c r="L18" s="59" t="str">
        <f si="1" t="shared"/>
        <v/>
      </c>
    </row>
    <row customHeight="1" ht="14.25" r="19" spans="1:12" x14ac:dyDescent="0.2">
      <c r="A19" s="40"/>
      <c r="B19" s="11" t="n">
        <f si="0" t="shared"/>
        <v>4.0</v>
      </c>
      <c r="C19" s="80">
        <v>24676</v>
      </c>
      <c r="D19" s="163"/>
      <c r="E19" s="132" t="s">
        <v>183</v>
      </c>
      <c r="F19" s="143" t="s">
        <v>414</v>
      </c>
      <c r="G19" s="45" t="s">
        <v>19</v>
      </c>
      <c r="H19" s="45" t="s">
        <v>109</v>
      </c>
      <c r="I19" s="31" t="n">
        <f>IFERROR(VLOOKUP(C19,' Вставить с 1С'!$A:$C,3,0),"")</f>
        <v>42.19</v>
      </c>
      <c r="J19" s="159"/>
      <c r="K19" s="159"/>
      <c r="L19" s="59" t="str">
        <f si="1" t="shared"/>
        <v/>
      </c>
    </row>
    <row customHeight="1" ht="15" r="20" spans="1:12" thickBot="1" x14ac:dyDescent="0.25">
      <c r="A20" s="41"/>
      <c r="B20" s="37" t="n">
        <f>B19+1</f>
        <v>5.0</v>
      </c>
      <c r="C20" s="107">
        <v>24679</v>
      </c>
      <c r="D20" s="163"/>
      <c r="E20" s="133" t="s">
        <v>270</v>
      </c>
      <c r="F20" s="150" t="s">
        <v>414</v>
      </c>
      <c r="G20" s="49" t="s">
        <v>19</v>
      </c>
      <c r="H20" s="49" t="s">
        <v>24</v>
      </c>
      <c r="I20" s="108" t="n">
        <f>IFERROR(VLOOKUP(C20,' Вставить с 1С'!$A:$C,3,0),"")</f>
        <v>42.19</v>
      </c>
      <c r="J20" s="159"/>
      <c r="K20" s="159"/>
      <c r="L20" s="59" t="str">
        <f si="1" t="shared"/>
        <v/>
      </c>
    </row>
    <row customHeight="1" ht="15" r="21" spans="1:12" x14ac:dyDescent="0.2">
      <c r="A21" s="40"/>
      <c r="B21" s="10" t="n">
        <f>B20+1</f>
        <v>6.0</v>
      </c>
      <c r="C21" s="81">
        <v>14809</v>
      </c>
      <c r="D21" s="162" t="s">
        <v>25</v>
      </c>
      <c r="E21" s="130" t="s">
        <v>243</v>
      </c>
      <c r="F21" s="113" t="s">
        <v>415</v>
      </c>
      <c r="G21" s="109" t="s">
        <v>26</v>
      </c>
      <c r="H21" s="109" t="s">
        <v>29</v>
      </c>
      <c r="I21" s="30" t="n">
        <f>IFERROR(VLOOKUP(C21,' Вставить с 1С'!$A:$C,3,0),"")</f>
        <v>58.16</v>
      </c>
      <c r="J21" s="158" t="s">
        <v>27</v>
      </c>
      <c r="K21" s="158" t="n">
        <f>I24*'КУРС!!!'!$B$4</f>
        <v>130.592464</v>
      </c>
      <c r="L21" s="59" t="str">
        <f si="1" t="shared"/>
        <v/>
      </c>
    </row>
    <row customHeight="1" ht="13.5" r="22" spans="1:12" x14ac:dyDescent="0.2">
      <c r="A22" s="41"/>
      <c r="B22" s="11" t="n">
        <f si="0" t="shared"/>
        <v>7.0</v>
      </c>
      <c r="C22" s="80">
        <v>14810</v>
      </c>
      <c r="D22" s="163"/>
      <c r="E22" s="134" t="s">
        <v>244</v>
      </c>
      <c r="F22" s="114" t="s">
        <v>415</v>
      </c>
      <c r="G22" s="12" t="s">
        <v>26</v>
      </c>
      <c r="H22" s="12" t="s">
        <v>30</v>
      </c>
      <c r="I22" s="31" t="n">
        <f>IFERROR(VLOOKUP(C22,' Вставить с 1С'!$A:$C,3,0),"")</f>
        <v>58.16</v>
      </c>
      <c r="J22" s="159"/>
      <c r="K22" s="159"/>
      <c r="L22" s="59" t="str">
        <f si="1" t="shared"/>
        <v/>
      </c>
    </row>
    <row customHeight="1" ht="13.5" r="23" spans="1:12" x14ac:dyDescent="0.2">
      <c r="A23" s="41"/>
      <c r="B23" s="11" t="n">
        <f si="0" t="shared"/>
        <v>8.0</v>
      </c>
      <c r="C23" s="80">
        <v>23742</v>
      </c>
      <c r="D23" s="163"/>
      <c r="E23" s="134" t="s">
        <v>267</v>
      </c>
      <c r="F23" s="148" t="s">
        <v>414</v>
      </c>
      <c r="G23" s="12" t="s">
        <v>26</v>
      </c>
      <c r="H23" s="12" t="s">
        <v>31</v>
      </c>
      <c r="I23" s="31" t="n">
        <f>IFERROR(VLOOKUP(C23,' Вставить с 1С'!$A:$C,3,0),"")</f>
        <v>46.53</v>
      </c>
      <c r="J23" s="159"/>
      <c r="K23" s="159"/>
      <c r="L23" s="59" t="str">
        <f si="1" t="shared"/>
        <v/>
      </c>
    </row>
    <row customHeight="1" ht="13.5" r="24" spans="1:12" x14ac:dyDescent="0.2">
      <c r="A24" s="41"/>
      <c r="B24" s="11" t="n">
        <f>B23+1</f>
        <v>9.0</v>
      </c>
      <c r="C24" s="80">
        <v>43307</v>
      </c>
      <c r="D24" s="163"/>
      <c r="E24" s="134" t="s">
        <v>301</v>
      </c>
      <c r="F24" s="114" t="s">
        <v>415</v>
      </c>
      <c r="G24" s="12" t="s">
        <v>34</v>
      </c>
      <c r="H24" s="12" t="s">
        <v>306</v>
      </c>
      <c r="I24" s="31" t="n">
        <f>IFERROR(VLOOKUP(C24,' Вставить с 1С'!$A:$C,3,0),"")</f>
        <v>58.16</v>
      </c>
      <c r="J24" s="159"/>
      <c r="K24" s="159"/>
      <c r="L24" s="59"/>
    </row>
    <row customHeight="1" ht="13.5" r="25" spans="1:12" x14ac:dyDescent="0.2">
      <c r="A25" s="41"/>
      <c r="B25" s="11" t="n">
        <f>B24+1</f>
        <v>10.0</v>
      </c>
      <c r="C25" s="80">
        <v>23743</v>
      </c>
      <c r="D25" s="163"/>
      <c r="E25" s="134" t="s">
        <v>271</v>
      </c>
      <c r="F25" s="148" t="s">
        <v>414</v>
      </c>
      <c r="G25" s="12" t="s">
        <v>26</v>
      </c>
      <c r="H25" s="12" t="s">
        <v>32</v>
      </c>
      <c r="I25" s="31" t="n">
        <f>IFERROR(VLOOKUP(C25,' Вставить с 1С'!$A:$C,3,0),"")</f>
        <v>46.53</v>
      </c>
      <c r="J25" s="159"/>
      <c r="K25" s="159"/>
      <c r="L25" s="59" t="str">
        <f si="1" t="shared"/>
        <v/>
      </c>
    </row>
    <row customHeight="1" ht="13.5" r="26" spans="1:12" thickBot="1" x14ac:dyDescent="0.25">
      <c r="A26" s="41"/>
      <c r="B26" s="15" t="n">
        <f si="0" t="shared"/>
        <v>11.0</v>
      </c>
      <c r="C26" s="57">
        <v>14808</v>
      </c>
      <c r="D26" s="167"/>
      <c r="E26" s="135">
        <v>1947</v>
      </c>
      <c r="F26" s="115" t="s">
        <v>415</v>
      </c>
      <c r="G26" s="110" t="s">
        <v>26</v>
      </c>
      <c r="H26" s="110" t="s">
        <v>33</v>
      </c>
      <c r="I26" s="32" t="n">
        <f>IFERROR(VLOOKUP(C26,' Вставить с 1С'!$A:$C,3,0),"")</f>
        <v>58.16</v>
      </c>
      <c r="J26" s="160"/>
      <c r="K26" s="160"/>
      <c r="L26" s="59" t="str">
        <f si="1" t="shared"/>
        <v/>
      </c>
    </row>
    <row ht="12.75" r="27" spans="1:12" x14ac:dyDescent="0.2">
      <c r="B27" s="10" t="n">
        <f>B26+1</f>
        <v>12.0</v>
      </c>
      <c r="C27" s="82">
        <v>14815</v>
      </c>
      <c r="D27" s="162">
        <v>14</v>
      </c>
      <c r="E27" s="136" t="s">
        <v>274</v>
      </c>
      <c r="F27" s="149" t="s">
        <v>414</v>
      </c>
      <c r="G27" s="28" t="s">
        <v>26</v>
      </c>
      <c r="H27" s="28" t="s">
        <v>35</v>
      </c>
      <c r="I27" s="73" t="n">
        <f>IFERROR(VLOOKUP(C27,' Вставить с 1С'!$A:$C,3,0),"")</f>
        <v>48.99</v>
      </c>
      <c r="J27" s="158" t="s">
        <v>27</v>
      </c>
      <c r="K27" s="158" t="n">
        <f>I30*'КУРС!!!'!$B$4</f>
        <v>137.508296</v>
      </c>
      <c r="L27" s="59" t="str">
        <f si="1" t="shared"/>
        <v/>
      </c>
    </row>
    <row ht="12.75" r="28" spans="1:12" x14ac:dyDescent="0.2">
      <c r="B28" s="11" t="n">
        <f si="0" t="shared"/>
        <v>13.0</v>
      </c>
      <c r="C28" s="83">
        <v>21672</v>
      </c>
      <c r="D28" s="163"/>
      <c r="E28" s="137" t="s">
        <v>275</v>
      </c>
      <c r="F28" s="148" t="s">
        <v>414</v>
      </c>
      <c r="G28" s="13" t="s">
        <v>36</v>
      </c>
      <c r="H28" s="13" t="s">
        <v>37</v>
      </c>
      <c r="I28" s="38" t="n">
        <f>IFERROR(VLOOKUP(C28,' Вставить с 1С'!$A:$C,3,0),"")</f>
        <v>48.99</v>
      </c>
      <c r="J28" s="159"/>
      <c r="K28" s="159"/>
      <c r="L28" s="59" t="str">
        <f si="1" t="shared"/>
        <v/>
      </c>
    </row>
    <row ht="12.75" r="29" spans="1:12" x14ac:dyDescent="0.2">
      <c r="B29" s="11" t="n">
        <f>B28+1</f>
        <v>14.0</v>
      </c>
      <c r="C29" s="83">
        <v>15469</v>
      </c>
      <c r="D29" s="163"/>
      <c r="E29" s="121" t="s">
        <v>276</v>
      </c>
      <c r="F29" s="76" t="s">
        <v>415</v>
      </c>
      <c r="G29" s="13" t="s">
        <v>34</v>
      </c>
      <c r="H29" s="13" t="s">
        <v>38</v>
      </c>
      <c r="I29" s="38" t="n">
        <f>IFERROR(VLOOKUP(C29,' Вставить с 1С'!$A:$C,3,0),"")</f>
        <v>61.24</v>
      </c>
      <c r="J29" s="159"/>
      <c r="K29" s="159"/>
      <c r="L29" s="59" t="str">
        <f si="1" t="shared"/>
        <v/>
      </c>
    </row>
    <row ht="12.75" r="30" spans="1:12" x14ac:dyDescent="0.2">
      <c r="B30" s="11" t="n">
        <f si="0" t="shared"/>
        <v>15.0</v>
      </c>
      <c r="C30" s="84">
        <v>21658</v>
      </c>
      <c r="D30" s="163"/>
      <c r="E30" s="121" t="s">
        <v>277</v>
      </c>
      <c r="F30" s="76" t="s">
        <v>415</v>
      </c>
      <c r="G30" s="13" t="s">
        <v>26</v>
      </c>
      <c r="H30" s="13" t="s">
        <v>39</v>
      </c>
      <c r="I30" s="38" t="n">
        <f>IFERROR(VLOOKUP(C30,' Вставить с 1С'!$A:$C,3,0),"")</f>
        <v>61.24</v>
      </c>
      <c r="J30" s="159"/>
      <c r="K30" s="159"/>
      <c r="L30" s="59" t="str">
        <f si="1" t="shared"/>
        <v/>
      </c>
    </row>
    <row ht="12.75" r="31" spans="1:12" x14ac:dyDescent="0.2">
      <c r="B31" s="11" t="n">
        <f>B30+1</f>
        <v>16.0</v>
      </c>
      <c r="C31" s="84">
        <v>43304</v>
      </c>
      <c r="D31" s="163"/>
      <c r="E31" s="121" t="s">
        <v>360</v>
      </c>
      <c r="F31" s="76" t="s">
        <v>415</v>
      </c>
      <c r="G31" s="75" t="s">
        <v>36</v>
      </c>
      <c r="H31" s="75" t="s">
        <v>386</v>
      </c>
      <c r="I31" s="38" t="n">
        <f>IFERROR(VLOOKUP(C31,' Вставить с 1С'!$A:$C,3,0),"")</f>
        <v>61.24</v>
      </c>
      <c r="J31" s="159"/>
      <c r="K31" s="159"/>
      <c r="L31" s="59"/>
    </row>
    <row ht="12.75" r="32" spans="1:12" x14ac:dyDescent="0.2">
      <c r="B32" s="11" t="n">
        <f ref="B32:B49" si="2" t="shared">B31+1</f>
        <v>17.0</v>
      </c>
      <c r="C32" s="84">
        <v>23746</v>
      </c>
      <c r="D32" s="163"/>
      <c r="E32" s="120" t="s">
        <v>278</v>
      </c>
      <c r="F32" s="146" t="s">
        <v>414</v>
      </c>
      <c r="G32" s="75" t="s">
        <v>26</v>
      </c>
      <c r="H32" s="75" t="s">
        <v>40</v>
      </c>
      <c r="I32" s="94" t="n">
        <f>IFERROR(VLOOKUP(C32,' Вставить с 1С'!$A:$C,3,0),"")</f>
        <v>48.99</v>
      </c>
      <c r="J32" s="159"/>
      <c r="K32" s="159"/>
      <c r="L32" s="59" t="str">
        <f si="1" t="shared"/>
        <v/>
      </c>
    </row>
    <row ht="12.75" r="33" spans="2:12" x14ac:dyDescent="0.2">
      <c r="B33" s="11" t="n">
        <f si="2" t="shared"/>
        <v>18.0</v>
      </c>
      <c r="C33" s="84">
        <v>15500</v>
      </c>
      <c r="D33" s="163"/>
      <c r="E33" s="120" t="s">
        <v>279</v>
      </c>
      <c r="F33" s="146" t="s">
        <v>414</v>
      </c>
      <c r="G33" s="75" t="s">
        <v>34</v>
      </c>
      <c r="H33" s="75" t="s">
        <v>41</v>
      </c>
      <c r="I33" s="94" t="n">
        <f>IFERROR(VLOOKUP(C33,' Вставить с 1С'!$A:$C,3,0),"")</f>
        <v>48.99</v>
      </c>
      <c r="J33" s="159"/>
      <c r="K33" s="159"/>
      <c r="L33" s="59" t="str">
        <f si="1" t="shared"/>
        <v/>
      </c>
    </row>
    <row ht="12.75" r="34" spans="2:12" x14ac:dyDescent="0.2">
      <c r="B34" s="68" t="n">
        <f>B33+1</f>
        <v>19.0</v>
      </c>
      <c r="C34" s="85">
        <v>15517</v>
      </c>
      <c r="D34" s="163"/>
      <c r="E34" s="122" t="s">
        <v>42</v>
      </c>
      <c r="F34" s="147" t="s">
        <v>414</v>
      </c>
      <c r="G34" s="95" t="s">
        <v>36</v>
      </c>
      <c r="H34" s="95" t="s">
        <v>43</v>
      </c>
      <c r="I34" s="96" t="n">
        <f>IFERROR(VLOOKUP(C34,' Вставить с 1С'!$A:$C,3,0),"")</f>
        <v>48.99</v>
      </c>
      <c r="J34" s="159"/>
      <c r="K34" s="159"/>
      <c r="L34" s="59" t="str">
        <f si="1" t="shared"/>
        <v/>
      </c>
    </row>
    <row ht="12.75" r="35" spans="2:12" x14ac:dyDescent="0.2">
      <c r="B35" s="11" t="n">
        <f si="2" t="shared"/>
        <v>20.0</v>
      </c>
      <c r="C35" s="84">
        <v>23751</v>
      </c>
      <c r="D35" s="163"/>
      <c r="E35" s="121" t="s">
        <v>44</v>
      </c>
      <c r="F35" s="140" t="s">
        <v>414</v>
      </c>
      <c r="G35" s="75" t="s">
        <v>34</v>
      </c>
      <c r="H35" s="75" t="s">
        <v>45</v>
      </c>
      <c r="I35" s="94" t="n">
        <f>IFERROR(VLOOKUP(C35,' Вставить с 1С'!$A:$C,3,0),"")</f>
        <v>48.99</v>
      </c>
      <c r="J35" s="159"/>
      <c r="K35" s="159"/>
      <c r="L35" s="59" t="str">
        <f si="1" t="shared"/>
        <v/>
      </c>
    </row>
    <row ht="12.75" r="36" spans="2:12" x14ac:dyDescent="0.2">
      <c r="B36" s="11" t="n">
        <f si="2" t="shared"/>
        <v>21.0</v>
      </c>
      <c r="C36" s="83">
        <v>15520</v>
      </c>
      <c r="D36" s="163"/>
      <c r="E36" s="121" t="s">
        <v>46</v>
      </c>
      <c r="F36" s="140" t="s">
        <v>414</v>
      </c>
      <c r="G36" s="75" t="s">
        <v>34</v>
      </c>
      <c r="H36" s="75" t="s">
        <v>47</v>
      </c>
      <c r="I36" s="94" t="n">
        <f>IFERROR(VLOOKUP(C36,' Вставить с 1С'!$A:$C,3,0),"")</f>
        <v>48.99</v>
      </c>
      <c r="J36" s="159"/>
      <c r="K36" s="159"/>
      <c r="L36" s="59" t="str">
        <f si="1" t="shared"/>
        <v/>
      </c>
    </row>
    <row ht="12.75" r="37" spans="2:12" x14ac:dyDescent="0.2">
      <c r="B37" s="11" t="n">
        <f si="2" t="shared"/>
        <v>22.0</v>
      </c>
      <c r="C37" s="83">
        <v>21744</v>
      </c>
      <c r="D37" s="163"/>
      <c r="E37" s="120" t="s">
        <v>280</v>
      </c>
      <c r="F37" s="146" t="s">
        <v>414</v>
      </c>
      <c r="G37" s="75" t="s">
        <v>48</v>
      </c>
      <c r="H37" s="75" t="s">
        <v>49</v>
      </c>
      <c r="I37" s="94" t="n">
        <f>IFERROR(VLOOKUP(C37,' Вставить с 1С'!$A:$C,3,0),"")</f>
        <v>48.99</v>
      </c>
      <c r="J37" s="159"/>
      <c r="K37" s="159"/>
      <c r="L37" s="59" t="str">
        <f si="1" t="shared"/>
        <v/>
      </c>
    </row>
    <row ht="12.75" r="38" spans="2:12" x14ac:dyDescent="0.2">
      <c r="B38" s="11" t="n">
        <f si="2" t="shared"/>
        <v>23.0</v>
      </c>
      <c r="C38" s="83">
        <v>23748</v>
      </c>
      <c r="D38" s="163"/>
      <c r="E38" s="120" t="s">
        <v>281</v>
      </c>
      <c r="F38" s="146" t="s">
        <v>414</v>
      </c>
      <c r="G38" s="75" t="s">
        <v>26</v>
      </c>
      <c r="H38" s="75" t="s">
        <v>50</v>
      </c>
      <c r="I38" s="94" t="n">
        <f>IFERROR(VLOOKUP(C38,' Вставить с 1С'!$A:$C,3,0),"")</f>
        <v>48.99</v>
      </c>
      <c r="J38" s="159"/>
      <c r="K38" s="159"/>
      <c r="L38" s="59" t="str">
        <f si="1" t="shared"/>
        <v/>
      </c>
    </row>
    <row ht="12.75" r="39" spans="2:12" x14ac:dyDescent="0.2">
      <c r="B39" s="11" t="n">
        <f si="2" t="shared"/>
        <v>24.0</v>
      </c>
      <c r="C39" s="83">
        <v>14811</v>
      </c>
      <c r="D39" s="163"/>
      <c r="E39" s="121" t="s">
        <v>269</v>
      </c>
      <c r="F39" s="140" t="s">
        <v>414</v>
      </c>
      <c r="G39" s="75" t="s">
        <v>34</v>
      </c>
      <c r="H39" s="75" t="s">
        <v>51</v>
      </c>
      <c r="I39" s="94" t="n">
        <f>IFERROR(VLOOKUP(C39,' Вставить с 1С'!$A:$C,3,0),"")</f>
        <v>48.99</v>
      </c>
      <c r="J39" s="159"/>
      <c r="K39" s="159"/>
      <c r="L39" s="59" t="str">
        <f si="1" t="shared"/>
        <v/>
      </c>
    </row>
    <row ht="13.5" r="40" spans="2:12" thickBot="1" x14ac:dyDescent="0.25">
      <c r="B40" s="11" t="n">
        <f si="2" t="shared"/>
        <v>25.0</v>
      </c>
      <c r="C40" s="84">
        <v>15431</v>
      </c>
      <c r="D40" s="163"/>
      <c r="E40" s="126">
        <v>9763</v>
      </c>
      <c r="F40" s="127" t="s">
        <v>415</v>
      </c>
      <c r="G40" s="101" t="s">
        <v>34</v>
      </c>
      <c r="H40" s="101" t="s">
        <v>52</v>
      </c>
      <c r="I40" s="102" t="n">
        <f>IFERROR(VLOOKUP(C40,' Вставить с 1С'!$A:$C,3,0),"")</f>
        <v>61.24</v>
      </c>
      <c r="J40" s="159"/>
      <c r="K40" s="159"/>
      <c r="L40" s="59" t="str">
        <f si="1" t="shared"/>
        <v/>
      </c>
    </row>
    <row ht="12.75" r="41" spans="2:12" x14ac:dyDescent="0.2">
      <c r="B41" s="11" t="n">
        <f si="2" t="shared"/>
        <v>26.0</v>
      </c>
      <c r="C41" s="84">
        <v>44627</v>
      </c>
      <c r="D41" s="163"/>
      <c r="E41" s="138">
        <v>859</v>
      </c>
      <c r="F41" s="128" t="s">
        <v>415</v>
      </c>
      <c r="G41" s="99" t="s">
        <v>36</v>
      </c>
      <c r="H41" s="99" t="s">
        <v>383</v>
      </c>
      <c r="I41" s="100" t="n">
        <f>IFERROR(VLOOKUP(C41,' Вставить с 1С'!$A:$C,3,0),"")</f>
        <v>61.24</v>
      </c>
      <c r="J41" s="159"/>
      <c r="K41" s="159"/>
      <c r="L41" s="59"/>
    </row>
    <row ht="12.75" r="42" spans="2:12" x14ac:dyDescent="0.2">
      <c r="B42" s="11" t="n">
        <f>B41+1</f>
        <v>27.0</v>
      </c>
      <c r="C42" s="84">
        <v>44628</v>
      </c>
      <c r="D42" s="163"/>
      <c r="E42" s="120">
        <v>8685</v>
      </c>
      <c r="F42" s="116" t="s">
        <v>415</v>
      </c>
      <c r="G42" s="75" t="s">
        <v>28</v>
      </c>
      <c r="H42" s="75" t="s">
        <v>356</v>
      </c>
      <c r="I42" s="94" t="n">
        <f>IFERROR(VLOOKUP(C42,' Вставить с 1С'!$A:$C,3,0),"")</f>
        <v>61.24</v>
      </c>
      <c r="J42" s="159"/>
      <c r="K42" s="159"/>
      <c r="L42" s="59"/>
    </row>
    <row ht="12.75" r="43" spans="2:12" x14ac:dyDescent="0.2">
      <c r="B43" s="11" t="n">
        <f>B42+1</f>
        <v>28.0</v>
      </c>
      <c r="C43" s="84">
        <v>41877</v>
      </c>
      <c r="D43" s="163"/>
      <c r="E43" s="120" t="s">
        <v>171</v>
      </c>
      <c r="F43" s="116" t="s">
        <v>415</v>
      </c>
      <c r="G43" s="75" t="s">
        <v>63</v>
      </c>
      <c r="H43" s="75" t="s">
        <v>108</v>
      </c>
      <c r="I43" s="94" t="n">
        <f>IFERROR(VLOOKUP(C43,' Вставить с 1С'!$A:$C,3,0),"")</f>
        <v>61.23</v>
      </c>
      <c r="J43" s="159"/>
      <c r="K43" s="159"/>
      <c r="L43" s="59"/>
    </row>
    <row ht="12.75" r="44" spans="2:12" x14ac:dyDescent="0.2">
      <c r="B44" s="11" t="n">
        <f>B43+1</f>
        <v>29.0</v>
      </c>
      <c r="C44" s="84">
        <v>44629</v>
      </c>
      <c r="D44" s="163"/>
      <c r="E44" s="120" t="s">
        <v>358</v>
      </c>
      <c r="F44" s="116" t="s">
        <v>415</v>
      </c>
      <c r="G44" s="75" t="s">
        <v>381</v>
      </c>
      <c r="H44" s="75" t="s">
        <v>384</v>
      </c>
      <c r="I44" s="94" t="n">
        <f>IFERROR(VLOOKUP(C44,' Вставить с 1С'!$A:$C,3,0),"")</f>
        <v>61.24</v>
      </c>
      <c r="J44" s="159"/>
      <c r="K44" s="159"/>
      <c r="L44" s="59"/>
    </row>
    <row ht="12.75" r="45" spans="2:12" x14ac:dyDescent="0.2">
      <c r="B45" s="11" t="n">
        <f si="2" t="shared"/>
        <v>30.0</v>
      </c>
      <c r="C45" s="84">
        <v>44630</v>
      </c>
      <c r="D45" s="163"/>
      <c r="E45" s="120" t="s">
        <v>359</v>
      </c>
      <c r="F45" s="116" t="s">
        <v>415</v>
      </c>
      <c r="G45" s="75" t="s">
        <v>381</v>
      </c>
      <c r="H45" s="75" t="s">
        <v>385</v>
      </c>
      <c r="I45" s="94" t="n">
        <f>IFERROR(VLOOKUP(C45,' Вставить с 1С'!$A:$C,3,0),"")</f>
        <v>61.24</v>
      </c>
      <c r="J45" s="159"/>
      <c r="K45" s="159"/>
      <c r="L45" s="59"/>
    </row>
    <row ht="12.75" r="46" spans="2:12" x14ac:dyDescent="0.2">
      <c r="B46" s="11" t="n">
        <f si="2" t="shared"/>
        <v>31.0</v>
      </c>
      <c r="C46" s="84">
        <v>43305</v>
      </c>
      <c r="D46" s="163"/>
      <c r="E46" s="120" t="s">
        <v>361</v>
      </c>
      <c r="F46" s="116" t="s">
        <v>415</v>
      </c>
      <c r="G46" s="75" t="s">
        <v>36</v>
      </c>
      <c r="H46" s="75" t="s">
        <v>387</v>
      </c>
      <c r="I46" s="94" t="n">
        <f>IFERROR(VLOOKUP(C46,' Вставить с 1С'!$A:$C,3,0),"")</f>
        <v>61.24</v>
      </c>
      <c r="J46" s="159"/>
      <c r="K46" s="159"/>
      <c r="L46" s="59"/>
    </row>
    <row ht="12.75" r="47" spans="2:12" x14ac:dyDescent="0.2">
      <c r="B47" s="11" t="n">
        <f si="2" t="shared"/>
        <v>32.0</v>
      </c>
      <c r="C47" s="84">
        <v>44631</v>
      </c>
      <c r="D47" s="163"/>
      <c r="E47" s="120" t="s">
        <v>362</v>
      </c>
      <c r="F47" s="116" t="s">
        <v>415</v>
      </c>
      <c r="G47" s="75" t="s">
        <v>36</v>
      </c>
      <c r="H47" s="75" t="s">
        <v>388</v>
      </c>
      <c r="I47" s="94" t="n">
        <f>IFERROR(VLOOKUP(C47,' Вставить с 1С'!$A:$C,3,0),"")</f>
        <v>61.24</v>
      </c>
      <c r="J47" s="159"/>
      <c r="K47" s="159"/>
      <c r="L47" s="59"/>
    </row>
    <row ht="12.75" r="48" spans="2:12" x14ac:dyDescent="0.2">
      <c r="B48" s="11" t="n">
        <f si="2" t="shared"/>
        <v>33.0</v>
      </c>
      <c r="C48" s="84">
        <v>43306</v>
      </c>
      <c r="D48" s="163"/>
      <c r="E48" s="120" t="s">
        <v>363</v>
      </c>
      <c r="F48" s="116" t="s">
        <v>415</v>
      </c>
      <c r="G48" s="75" t="s">
        <v>36</v>
      </c>
      <c r="H48" s="75" t="s">
        <v>389</v>
      </c>
      <c r="I48" s="94" t="n">
        <f>IFERROR(VLOOKUP(C48,' Вставить с 1С'!$A:$C,3,0),"")</f>
        <v>61.24</v>
      </c>
      <c r="J48" s="159"/>
      <c r="K48" s="159"/>
      <c r="L48" s="59"/>
    </row>
    <row ht="13.5" r="49" spans="2:12" thickBot="1" x14ac:dyDescent="0.25">
      <c r="B49" s="78" t="n">
        <f si="2" t="shared"/>
        <v>34.0</v>
      </c>
      <c r="C49" s="85">
        <v>43308</v>
      </c>
      <c r="D49" s="167"/>
      <c r="E49" s="125" t="s">
        <v>300</v>
      </c>
      <c r="F49" s="93" t="s">
        <v>415</v>
      </c>
      <c r="G49" s="97" t="s">
        <v>303</v>
      </c>
      <c r="H49" s="95" t="s">
        <v>305</v>
      </c>
      <c r="I49" s="98" t="n">
        <f>IFERROR(VLOOKUP(C49,' Вставить с 1С'!$A:$C,3,0),"")</f>
        <v>61.24</v>
      </c>
      <c r="J49" s="160"/>
      <c r="K49" s="160"/>
      <c r="L49" s="59"/>
    </row>
    <row ht="12.75" r="50" spans="2:12" x14ac:dyDescent="0.2">
      <c r="B50" s="10" t="n">
        <f>B49+1</f>
        <v>35.0</v>
      </c>
      <c r="C50" s="81">
        <v>36426</v>
      </c>
      <c r="D50" s="162">
        <v>15</v>
      </c>
      <c r="E50" s="119" t="s">
        <v>307</v>
      </c>
      <c r="F50" s="129" t="s">
        <v>415</v>
      </c>
      <c r="G50" s="34" t="s">
        <v>48</v>
      </c>
      <c r="H50" s="28" t="s">
        <v>293</v>
      </c>
      <c r="I50" s="30" t="n">
        <f>IFERROR(VLOOKUP(C50,' Вставить с 1С'!$A:$C,3,0),"")</f>
        <v>61.24</v>
      </c>
      <c r="J50" s="158" t="s">
        <v>27</v>
      </c>
      <c r="K50" s="158" t="n">
        <f>I53*'КУРС!!!'!$B$4</f>
        <v>137.508296</v>
      </c>
      <c r="L50" s="59" t="str">
        <f si="1" t="shared"/>
        <v/>
      </c>
    </row>
    <row customHeight="1" ht="12.75" r="51" spans="2:12" x14ac:dyDescent="0.2">
      <c r="B51" s="11" t="n">
        <f>B50+1</f>
        <v>36.0</v>
      </c>
      <c r="C51" s="80">
        <v>21686</v>
      </c>
      <c r="D51" s="163"/>
      <c r="E51" s="120" t="s">
        <v>282</v>
      </c>
      <c r="F51" s="146" t="s">
        <v>414</v>
      </c>
      <c r="G51" s="35" t="s">
        <v>34</v>
      </c>
      <c r="H51" s="13" t="s">
        <v>53</v>
      </c>
      <c r="I51" s="31" t="n">
        <f>IFERROR(VLOOKUP(C51,' Вставить с 1С'!$A:$C,3,0),"")</f>
        <v>48.99</v>
      </c>
      <c r="J51" s="159"/>
      <c r="K51" s="159"/>
      <c r="L51" s="59" t="str">
        <f si="1" t="shared"/>
        <v/>
      </c>
    </row>
    <row ht="12.75" r="52" spans="2:12" x14ac:dyDescent="0.2">
      <c r="B52" s="11" t="n">
        <f>B51+1</f>
        <v>37.0</v>
      </c>
      <c r="C52" s="80">
        <v>21687</v>
      </c>
      <c r="D52" s="163"/>
      <c r="E52" s="120">
        <v>4298</v>
      </c>
      <c r="F52" s="116" t="s">
        <v>415</v>
      </c>
      <c r="G52" s="35" t="s">
        <v>54</v>
      </c>
      <c r="H52" s="13" t="s">
        <v>55</v>
      </c>
      <c r="I52" s="31" t="n">
        <f>IFERROR(VLOOKUP(C52,' Вставить с 1С'!$A:$C,3,0),"")</f>
        <v>61.24</v>
      </c>
      <c r="J52" s="159"/>
      <c r="K52" s="159"/>
      <c r="L52" s="59" t="str">
        <f si="1" t="shared"/>
        <v/>
      </c>
    </row>
    <row ht="12.75" r="53" spans="2:12" x14ac:dyDescent="0.2">
      <c r="B53" s="11" t="n">
        <f si="0" t="shared"/>
        <v>38.0</v>
      </c>
      <c r="C53" s="80">
        <v>21688</v>
      </c>
      <c r="D53" s="163"/>
      <c r="E53" s="120">
        <v>4299</v>
      </c>
      <c r="F53" s="116" t="s">
        <v>415</v>
      </c>
      <c r="G53" s="35" t="s">
        <v>54</v>
      </c>
      <c r="H53" s="13" t="s">
        <v>56</v>
      </c>
      <c r="I53" s="31" t="n">
        <f>IFERROR(VLOOKUP(C53,' Вставить с 1С'!$A:$C,3,0),"")</f>
        <v>61.24</v>
      </c>
      <c r="J53" s="159"/>
      <c r="K53" s="159"/>
      <c r="L53" s="59" t="str">
        <f si="1" t="shared"/>
        <v/>
      </c>
    </row>
    <row customHeight="1" ht="12.75" r="54" spans="2:12" x14ac:dyDescent="0.2">
      <c r="B54" s="11" t="n">
        <f>B53+1</f>
        <v>39.0</v>
      </c>
      <c r="C54" s="80">
        <v>15476</v>
      </c>
      <c r="D54" s="163"/>
      <c r="E54" s="120" t="s">
        <v>283</v>
      </c>
      <c r="F54" s="146" t="s">
        <v>414</v>
      </c>
      <c r="G54" s="35" t="s">
        <v>28</v>
      </c>
      <c r="H54" s="13" t="s">
        <v>57</v>
      </c>
      <c r="I54" s="31" t="n">
        <f>IFERROR(VLOOKUP(C54,' Вставить с 1С'!$A:$C,3,0),"")</f>
        <v>48.99</v>
      </c>
      <c r="J54" s="159"/>
      <c r="K54" s="159"/>
      <c r="L54" s="59" t="str">
        <f si="1" t="shared"/>
        <v/>
      </c>
    </row>
    <row ht="12.75" r="55" spans="2:12" x14ac:dyDescent="0.2">
      <c r="B55" s="11" t="n">
        <f>B54+1</f>
        <v>40.0</v>
      </c>
      <c r="C55" s="80">
        <v>15477</v>
      </c>
      <c r="D55" s="163"/>
      <c r="E55" s="121" t="s">
        <v>58</v>
      </c>
      <c r="F55" s="140" t="s">
        <v>414</v>
      </c>
      <c r="G55" s="35" t="s">
        <v>28</v>
      </c>
      <c r="H55" s="13" t="s">
        <v>59</v>
      </c>
      <c r="I55" s="31" t="n">
        <f>IFERROR(VLOOKUP(C55,' Вставить с 1С'!$A:$C,3,0),"")</f>
        <v>48.99</v>
      </c>
      <c r="J55" s="159"/>
      <c r="K55" s="159"/>
      <c r="L55" s="59" t="str">
        <f si="1" t="shared"/>
        <v/>
      </c>
    </row>
    <row customHeight="1" ht="12.75" r="56" spans="2:12" thickBot="1" x14ac:dyDescent="0.25">
      <c r="B56" s="11" t="n">
        <f>B55+1</f>
        <v>41.0</v>
      </c>
      <c r="C56" s="80">
        <v>15479</v>
      </c>
      <c r="D56" s="163"/>
      <c r="E56" s="120" t="s">
        <v>284</v>
      </c>
      <c r="F56" s="116" t="s">
        <v>415</v>
      </c>
      <c r="G56" s="35" t="s">
        <v>28</v>
      </c>
      <c r="H56" s="13" t="s">
        <v>60</v>
      </c>
      <c r="I56" s="31" t="str">
        <f>IFERROR(VLOOKUP(C56,' Вставить с 1С'!$A:$C,3,0),"")</f>
        <v/>
      </c>
      <c r="J56" s="159"/>
      <c r="K56" s="159"/>
      <c r="L56" s="59" t="str">
        <f si="1" t="shared"/>
        <v/>
      </c>
    </row>
    <row customHeight="1" ht="36" r="57" spans="2:12" thickBot="1" x14ac:dyDescent="0.25">
      <c r="B57" s="36" t="s">
        <v>9</v>
      </c>
      <c r="C57" s="79" t="s">
        <v>10</v>
      </c>
      <c r="D57" s="69" t="s">
        <v>11</v>
      </c>
      <c r="E57" s="171" t="s">
        <v>12</v>
      </c>
      <c r="F57" s="172"/>
      <c r="G57" s="77" t="s">
        <v>13</v>
      </c>
      <c r="H57" s="77" t="s">
        <v>14</v>
      </c>
      <c r="I57" s="71"/>
      <c r="J57" s="70" t="s">
        <v>16</v>
      </c>
      <c r="K57" s="9" t="s">
        <v>17</v>
      </c>
      <c r="L57" s="59" t="str">
        <f si="1" t="shared"/>
        <v/>
      </c>
    </row>
    <row ht="12.75" r="58" spans="2:12" x14ac:dyDescent="0.2">
      <c r="B58" s="11" t="n">
        <f>B56+1</f>
        <v>42.0</v>
      </c>
      <c r="C58" s="83">
        <v>15504</v>
      </c>
      <c r="D58" s="162">
        <v>15</v>
      </c>
      <c r="E58" s="119">
        <v>7045</v>
      </c>
      <c r="F58" s="116" t="s">
        <v>415</v>
      </c>
      <c r="G58" s="13" t="s">
        <v>28</v>
      </c>
      <c r="H58" s="35" t="s">
        <v>61</v>
      </c>
      <c r="I58" s="73" t="n">
        <f>IFERROR(VLOOKUP(C58,' Вставить с 1С'!$A:$C,3,0),"")</f>
        <v>61.24</v>
      </c>
      <c r="J58" s="158" t="s">
        <v>27</v>
      </c>
      <c r="K58" s="158" t="n">
        <f>I63*'КУРС!!!'!$B$4</f>
        <v>137.508296</v>
      </c>
      <c r="L58" s="59" t="str">
        <f si="1" t="shared"/>
        <v/>
      </c>
    </row>
    <row ht="12.75" r="59" spans="2:12" x14ac:dyDescent="0.2">
      <c r="B59" s="11" t="n">
        <f>B58+1</f>
        <v>43.0</v>
      </c>
      <c r="C59" s="83">
        <v>15509</v>
      </c>
      <c r="D59" s="163"/>
      <c r="E59" s="120" t="s">
        <v>285</v>
      </c>
      <c r="F59" s="116" t="s">
        <v>415</v>
      </c>
      <c r="G59" s="13" t="s">
        <v>34</v>
      </c>
      <c r="H59" s="35" t="s">
        <v>62</v>
      </c>
      <c r="I59" s="38" t="n">
        <f>IFERROR(VLOOKUP(C59,' Вставить с 1С'!$A:$C,3,0),"")</f>
        <v>61.24</v>
      </c>
      <c r="J59" s="159"/>
      <c r="K59" s="159"/>
      <c r="L59" s="59" t="str">
        <f si="1" t="shared"/>
        <v/>
      </c>
    </row>
    <row ht="12.75" r="60" spans="2:12" x14ac:dyDescent="0.2">
      <c r="B60" s="11" t="n">
        <f>B59+1</f>
        <v>44.0</v>
      </c>
      <c r="C60" s="83">
        <v>15432</v>
      </c>
      <c r="D60" s="163"/>
      <c r="E60" s="121" t="s">
        <v>291</v>
      </c>
      <c r="F60" s="76" t="s">
        <v>415</v>
      </c>
      <c r="G60" s="13" t="s">
        <v>26</v>
      </c>
      <c r="H60" s="35" t="s">
        <v>64</v>
      </c>
      <c r="I60" s="38" t="n">
        <f>IFERROR(VLOOKUP(C60,' Вставить с 1С'!$A:$C,3,0),"")</f>
        <v>61.24</v>
      </c>
      <c r="J60" s="159"/>
      <c r="K60" s="159"/>
      <c r="L60" s="59" t="str">
        <f si="1" t="shared"/>
        <v/>
      </c>
    </row>
    <row ht="12.75" r="61" spans="2:12" x14ac:dyDescent="0.2">
      <c r="B61" s="11" t="n">
        <f>B60+1</f>
        <v>45.0</v>
      </c>
      <c r="C61" s="83">
        <v>26823</v>
      </c>
      <c r="D61" s="163"/>
      <c r="E61" s="121" t="s">
        <v>65</v>
      </c>
      <c r="F61" s="76" t="s">
        <v>415</v>
      </c>
      <c r="G61" s="13" t="s">
        <v>66</v>
      </c>
      <c r="H61" s="35" t="s">
        <v>67</v>
      </c>
      <c r="I61" s="38" t="n">
        <f>IFERROR(VLOOKUP(C61,' Вставить с 1С'!$A:$C,3,0),"")</f>
        <v>61.24</v>
      </c>
      <c r="J61" s="159"/>
      <c r="K61" s="159"/>
      <c r="L61" s="59" t="str">
        <f si="1" t="shared"/>
        <v/>
      </c>
    </row>
    <row ht="12.75" r="62" spans="2:12" x14ac:dyDescent="0.2">
      <c r="B62" s="11" t="n">
        <f ref="B62:B98" si="3" t="shared">B61+1</f>
        <v>46.0</v>
      </c>
      <c r="C62" s="83">
        <v>26824</v>
      </c>
      <c r="D62" s="163"/>
      <c r="E62" s="121" t="s">
        <v>68</v>
      </c>
      <c r="F62" s="76" t="s">
        <v>415</v>
      </c>
      <c r="G62" s="13" t="s">
        <v>66</v>
      </c>
      <c r="H62" s="35" t="s">
        <v>69</v>
      </c>
      <c r="I62" s="38" t="n">
        <f>IFERROR(VLOOKUP(C62,' Вставить с 1С'!$A:$C,3,0),"")</f>
        <v>61.24</v>
      </c>
      <c r="J62" s="159"/>
      <c r="K62" s="159"/>
      <c r="L62" s="59" t="str">
        <f si="1" t="shared"/>
        <v/>
      </c>
    </row>
    <row ht="12.75" r="63" spans="2:12" x14ac:dyDescent="0.2">
      <c r="B63" s="11" t="n">
        <f si="3" t="shared"/>
        <v>47.0</v>
      </c>
      <c r="C63" s="83">
        <v>26825</v>
      </c>
      <c r="D63" s="163"/>
      <c r="E63" s="121" t="s">
        <v>70</v>
      </c>
      <c r="F63" s="76" t="s">
        <v>415</v>
      </c>
      <c r="G63" s="13" t="s">
        <v>66</v>
      </c>
      <c r="H63" s="35" t="s">
        <v>71</v>
      </c>
      <c r="I63" s="38" t="n">
        <f>IFERROR(VLOOKUP(C63,' Вставить с 1С'!$A:$C,3,0),"")</f>
        <v>61.24</v>
      </c>
      <c r="J63" s="159"/>
      <c r="K63" s="159"/>
      <c r="L63" s="59" t="str">
        <f ref="L63:L98" si="4" t="shared">IFERROR(VLOOKUP(C63,$Q$1:$Q$8,1,0),"")</f>
        <v/>
      </c>
    </row>
    <row ht="12.75" r="64" spans="2:12" x14ac:dyDescent="0.2">
      <c r="B64" s="11" t="n">
        <f si="3" t="shared"/>
        <v>48.0</v>
      </c>
      <c r="C64" s="83">
        <v>26826</v>
      </c>
      <c r="D64" s="163"/>
      <c r="E64" s="121" t="s">
        <v>72</v>
      </c>
      <c r="F64" s="76" t="s">
        <v>415</v>
      </c>
      <c r="G64" s="13" t="s">
        <v>66</v>
      </c>
      <c r="H64" s="35" t="s">
        <v>73</v>
      </c>
      <c r="I64" s="38" t="n">
        <f>IFERROR(VLOOKUP(C64,' Вставить с 1С'!$A:$C,3,0),"")</f>
        <v>61.24</v>
      </c>
      <c r="J64" s="159"/>
      <c r="K64" s="159"/>
      <c r="L64" s="59" t="str">
        <f si="4" t="shared"/>
        <v/>
      </c>
    </row>
    <row ht="12.75" r="65" spans="1:12" x14ac:dyDescent="0.2">
      <c r="B65" s="11" t="n">
        <f si="3" t="shared"/>
        <v>49.0</v>
      </c>
      <c r="C65" s="83">
        <v>26827</v>
      </c>
      <c r="D65" s="163"/>
      <c r="E65" s="121" t="s">
        <v>74</v>
      </c>
      <c r="F65" s="76" t="s">
        <v>415</v>
      </c>
      <c r="G65" s="13" t="s">
        <v>66</v>
      </c>
      <c r="H65" s="35" t="s">
        <v>75</v>
      </c>
      <c r="I65" s="38" t="n">
        <f>IFERROR(VLOOKUP(C65,' Вставить с 1С'!$A:$C,3,0),"")</f>
        <v>61.24</v>
      </c>
      <c r="J65" s="159"/>
      <c r="K65" s="159"/>
      <c r="L65" s="59" t="str">
        <f si="4" t="shared"/>
        <v/>
      </c>
    </row>
    <row ht="12.75" r="66" spans="1:12" x14ac:dyDescent="0.2">
      <c r="B66" s="11" t="n">
        <f si="3" t="shared"/>
        <v>50.0</v>
      </c>
      <c r="C66" s="83">
        <v>26828</v>
      </c>
      <c r="D66" s="163"/>
      <c r="E66" s="121" t="s">
        <v>76</v>
      </c>
      <c r="F66" s="76" t="s">
        <v>415</v>
      </c>
      <c r="G66" s="13" t="s">
        <v>66</v>
      </c>
      <c r="H66" s="35" t="s">
        <v>77</v>
      </c>
      <c r="I66" s="38" t="n">
        <f>IFERROR(VLOOKUP(C66,' Вставить с 1С'!$A:$C,3,0),"")</f>
        <v>61.24</v>
      </c>
      <c r="J66" s="159"/>
      <c r="K66" s="159"/>
      <c r="L66" s="59" t="str">
        <f si="4" t="shared"/>
        <v/>
      </c>
    </row>
    <row customHeight="1" ht="11.25" r="67" spans="1:12" x14ac:dyDescent="0.2">
      <c r="B67" s="11" t="n">
        <f si="3" t="shared"/>
        <v>51.0</v>
      </c>
      <c r="C67" s="83">
        <v>26829</v>
      </c>
      <c r="D67" s="163"/>
      <c r="E67" s="121" t="s">
        <v>78</v>
      </c>
      <c r="F67" s="76" t="s">
        <v>415</v>
      </c>
      <c r="G67" s="13" t="s">
        <v>66</v>
      </c>
      <c r="H67" s="35" t="s">
        <v>79</v>
      </c>
      <c r="I67" s="38" t="n">
        <f>IFERROR(VLOOKUP(C67,' Вставить с 1С'!$A:$C,3,0),"")</f>
        <v>61.24</v>
      </c>
      <c r="J67" s="159"/>
      <c r="K67" s="159"/>
      <c r="L67" s="59" t="str">
        <f si="4" t="shared"/>
        <v/>
      </c>
    </row>
    <row customFormat="1" customHeight="1" ht="15.75" r="68" s="14" spans="1:12" x14ac:dyDescent="0.2">
      <c r="A68" s="44"/>
      <c r="B68" s="11" t="n">
        <f>B67+1</f>
        <v>52.0</v>
      </c>
      <c r="C68" s="84">
        <v>26832</v>
      </c>
      <c r="D68" s="163"/>
      <c r="E68" s="121" t="s">
        <v>80</v>
      </c>
      <c r="F68" s="76" t="s">
        <v>415</v>
      </c>
      <c r="G68" s="13" t="s">
        <v>66</v>
      </c>
      <c r="H68" s="35" t="s">
        <v>81</v>
      </c>
      <c r="I68" s="38" t="n">
        <f>IFERROR(VLOOKUP(C68,' Вставить с 1С'!$A:$C,3,0),"")</f>
        <v>61.24</v>
      </c>
      <c r="J68" s="159"/>
      <c r="K68" s="159"/>
      <c r="L68" s="59" t="str">
        <f si="4" t="shared"/>
        <v/>
      </c>
    </row>
    <row customFormat="1" customHeight="1" ht="15.75" r="69" s="14" spans="1:12" x14ac:dyDescent="0.2">
      <c r="A69" s="44"/>
      <c r="B69" s="11" t="n">
        <f>B68+1</f>
        <v>53.0</v>
      </c>
      <c r="C69" s="84">
        <v>26830</v>
      </c>
      <c r="D69" s="163"/>
      <c r="E69" s="121" t="s">
        <v>371</v>
      </c>
      <c r="F69" s="76" t="s">
        <v>415</v>
      </c>
      <c r="G69" s="13" t="s">
        <v>66</v>
      </c>
      <c r="H69" s="35" t="s">
        <v>396</v>
      </c>
      <c r="I69" s="38" t="n">
        <f>IFERROR(VLOOKUP(C69,' Вставить с 1С'!$A:$C,3,0),"")</f>
        <v>61.24</v>
      </c>
      <c r="J69" s="159"/>
      <c r="K69" s="159"/>
      <c r="L69" s="59"/>
    </row>
    <row customFormat="1" customHeight="1" ht="15.75" r="70" s="14" spans="1:12" x14ac:dyDescent="0.2">
      <c r="A70" s="44"/>
      <c r="B70" s="11" t="n">
        <f ref="B70:B87" si="5" t="shared">B69+1</f>
        <v>54.0</v>
      </c>
      <c r="C70" s="84">
        <v>26831</v>
      </c>
      <c r="D70" s="163"/>
      <c r="E70" s="121" t="s">
        <v>372</v>
      </c>
      <c r="F70" s="76" t="s">
        <v>415</v>
      </c>
      <c r="G70" s="13" t="s">
        <v>66</v>
      </c>
      <c r="H70" s="35" t="s">
        <v>397</v>
      </c>
      <c r="I70" s="38" t="n">
        <f>IFERROR(VLOOKUP(C70,' Вставить с 1С'!$A:$C,3,0),"")</f>
        <v>61.24</v>
      </c>
      <c r="J70" s="159"/>
      <c r="K70" s="159"/>
      <c r="L70" s="59"/>
    </row>
    <row customFormat="1" customHeight="1" ht="15.75" r="71" s="14" spans="1:12" x14ac:dyDescent="0.2">
      <c r="A71" s="44"/>
      <c r="B71" s="11" t="n">
        <f si="5" t="shared"/>
        <v>55.0</v>
      </c>
      <c r="C71" s="84">
        <v>44642</v>
      </c>
      <c r="D71" s="163"/>
      <c r="E71" s="121">
        <v>3025</v>
      </c>
      <c r="F71" s="76" t="s">
        <v>415</v>
      </c>
      <c r="G71" s="13" t="s">
        <v>381</v>
      </c>
      <c r="H71" s="35" t="s">
        <v>409</v>
      </c>
      <c r="I71" s="38" t="n">
        <f>IFERROR(VLOOKUP(C71,' Вставить с 1С'!$A:$C,3,0),"")</f>
        <v>61.24</v>
      </c>
      <c r="J71" s="159"/>
      <c r="K71" s="159"/>
      <c r="L71" s="59"/>
    </row>
    <row customFormat="1" customHeight="1" ht="15.75" r="72" s="14" spans="1:12" x14ac:dyDescent="0.2">
      <c r="A72" s="44"/>
      <c r="B72" s="11" t="n">
        <f si="5" t="shared"/>
        <v>56.0</v>
      </c>
      <c r="C72" s="84">
        <v>44643</v>
      </c>
      <c r="D72" s="163"/>
      <c r="E72" s="121" t="s">
        <v>364</v>
      </c>
      <c r="F72" s="76" t="s">
        <v>415</v>
      </c>
      <c r="G72" s="13" t="s">
        <v>381</v>
      </c>
      <c r="H72" s="74" t="s">
        <v>410</v>
      </c>
      <c r="I72" s="38" t="n">
        <f>IFERROR(VLOOKUP(C72,' Вставить с 1С'!$A:$C,3,0),"")</f>
        <v>61.24</v>
      </c>
      <c r="J72" s="159"/>
      <c r="K72" s="159"/>
      <c r="L72" s="59"/>
    </row>
    <row customFormat="1" customHeight="1" ht="15.75" r="73" s="14" spans="1:12" x14ac:dyDescent="0.2">
      <c r="A73" s="44"/>
      <c r="B73" s="11" t="n">
        <f si="5" t="shared"/>
        <v>57.0</v>
      </c>
      <c r="C73" s="84">
        <v>44632</v>
      </c>
      <c r="D73" s="163"/>
      <c r="E73" s="121" t="s">
        <v>365</v>
      </c>
      <c r="F73" s="76" t="s">
        <v>415</v>
      </c>
      <c r="G73" s="13" t="s">
        <v>66</v>
      </c>
      <c r="H73" s="35" t="s">
        <v>390</v>
      </c>
      <c r="I73" s="38" t="n">
        <f>IFERROR(VLOOKUP(C73,' Вставить с 1С'!$A:$C,3,0),"")</f>
        <v>61.24</v>
      </c>
      <c r="J73" s="159"/>
      <c r="K73" s="159"/>
      <c r="L73" s="59"/>
    </row>
    <row customFormat="1" customHeight="1" ht="15.75" r="74" s="14" spans="1:12" x14ac:dyDescent="0.2">
      <c r="A74" s="44"/>
      <c r="B74" s="11" t="n">
        <f si="5" t="shared"/>
        <v>58.0</v>
      </c>
      <c r="C74" s="84">
        <v>44633</v>
      </c>
      <c r="D74" s="163"/>
      <c r="E74" s="121" t="s">
        <v>366</v>
      </c>
      <c r="F74" s="76" t="s">
        <v>415</v>
      </c>
      <c r="G74" s="13" t="s">
        <v>66</v>
      </c>
      <c r="H74" s="35" t="s">
        <v>391</v>
      </c>
      <c r="I74" s="38" t="n">
        <f>IFERROR(VLOOKUP(C74,' Вставить с 1С'!$A:$C,3,0),"")</f>
        <v>61.24</v>
      </c>
      <c r="J74" s="159"/>
      <c r="K74" s="159"/>
      <c r="L74" s="59"/>
    </row>
    <row customFormat="1" customHeight="1" ht="15.75" r="75" s="14" spans="1:12" x14ac:dyDescent="0.2">
      <c r="A75" s="44"/>
      <c r="B75" s="106" t="n">
        <f>B74+1</f>
        <v>59.0</v>
      </c>
      <c r="C75" s="84">
        <v>44639</v>
      </c>
      <c r="D75" s="163"/>
      <c r="E75" s="121">
        <v>5527</v>
      </c>
      <c r="F75" s="76" t="s">
        <v>415</v>
      </c>
      <c r="G75" s="13" t="s">
        <v>381</v>
      </c>
      <c r="H75" s="35" t="s">
        <v>406</v>
      </c>
      <c r="I75" s="38" t="n">
        <f>IFERROR(VLOOKUP(C75,' Вставить с 1С'!$A:$C,3,0),"")</f>
        <v>61.24</v>
      </c>
      <c r="J75" s="159"/>
      <c r="K75" s="159"/>
      <c r="L75" s="59"/>
    </row>
    <row customFormat="1" customHeight="1" ht="15.75" r="76" s="14" spans="1:12" x14ac:dyDescent="0.2">
      <c r="A76" s="44"/>
      <c r="B76" s="106" t="n">
        <f>B75+1</f>
        <v>60.0</v>
      </c>
      <c r="C76" s="84">
        <v>44640</v>
      </c>
      <c r="D76" s="163"/>
      <c r="E76" s="121" t="s">
        <v>355</v>
      </c>
      <c r="F76" s="76" t="s">
        <v>415</v>
      </c>
      <c r="G76" s="13" t="s">
        <v>381</v>
      </c>
      <c r="H76" s="35" t="s">
        <v>407</v>
      </c>
      <c r="I76" s="38" t="n">
        <f>IFERROR(VLOOKUP(C76,' Вставить с 1С'!$A:$C,3,0),"")</f>
        <v>61.24</v>
      </c>
      <c r="J76" s="159"/>
      <c r="K76" s="159"/>
      <c r="L76" s="59"/>
    </row>
    <row customFormat="1" customHeight="1" ht="15.75" r="77" s="14" spans="1:12" x14ac:dyDescent="0.2">
      <c r="A77" s="44"/>
      <c r="B77" s="106" t="n">
        <f>B76+1</f>
        <v>61.0</v>
      </c>
      <c r="C77" s="84">
        <v>44641</v>
      </c>
      <c r="D77" s="163"/>
      <c r="E77" s="121" t="s">
        <v>357</v>
      </c>
      <c r="F77" s="76" t="s">
        <v>415</v>
      </c>
      <c r="G77" s="13" t="s">
        <v>381</v>
      </c>
      <c r="H77" s="35" t="s">
        <v>408</v>
      </c>
      <c r="I77" s="38" t="n">
        <f>IFERROR(VLOOKUP(C77,' Вставить с 1С'!$A:$C,3,0),"")</f>
        <v>61.24</v>
      </c>
      <c r="J77" s="159"/>
      <c r="K77" s="159"/>
      <c r="L77" s="59"/>
    </row>
    <row customFormat="1" customHeight="1" ht="15.75" r="78" s="14" spans="1:12" x14ac:dyDescent="0.2">
      <c r="A78" s="44"/>
      <c r="B78" s="11" t="n">
        <f>B77+1</f>
        <v>62.0</v>
      </c>
      <c r="C78" s="84">
        <v>44634</v>
      </c>
      <c r="D78" s="163"/>
      <c r="E78" s="121" t="s">
        <v>367</v>
      </c>
      <c r="F78" s="76" t="s">
        <v>415</v>
      </c>
      <c r="G78" s="13" t="s">
        <v>66</v>
      </c>
      <c r="H78" s="35" t="s">
        <v>392</v>
      </c>
      <c r="I78" s="38" t="n">
        <f>IFERROR(VLOOKUP(C78,' Вставить с 1С'!$A:$C,3,0),"")</f>
        <v>61.24</v>
      </c>
      <c r="J78" s="159"/>
      <c r="K78" s="159"/>
      <c r="L78" s="59"/>
    </row>
    <row customFormat="1" customHeight="1" ht="15.75" r="79" s="14" spans="1:12" x14ac:dyDescent="0.2">
      <c r="A79" s="44"/>
      <c r="B79" s="11" t="n">
        <f si="5" t="shared"/>
        <v>63.0</v>
      </c>
      <c r="C79" s="84">
        <v>44635</v>
      </c>
      <c r="D79" s="163"/>
      <c r="E79" s="121" t="s">
        <v>368</v>
      </c>
      <c r="F79" s="76" t="s">
        <v>415</v>
      </c>
      <c r="G79" s="13" t="s">
        <v>28</v>
      </c>
      <c r="H79" s="35" t="s">
        <v>393</v>
      </c>
      <c r="I79" s="38" t="n">
        <f>IFERROR(VLOOKUP(C79,' Вставить с 1С'!$A:$C,3,0),"")</f>
        <v>61.24</v>
      </c>
      <c r="J79" s="159"/>
      <c r="K79" s="159"/>
      <c r="L79" s="59"/>
    </row>
    <row customFormat="1" customHeight="1" ht="15.75" r="80" s="14" spans="1:12" x14ac:dyDescent="0.2">
      <c r="A80" s="44"/>
      <c r="B80" s="11" t="n">
        <f si="5" t="shared"/>
        <v>64.0</v>
      </c>
      <c r="C80" s="84">
        <v>44636</v>
      </c>
      <c r="D80" s="163"/>
      <c r="E80" s="121" t="s">
        <v>369</v>
      </c>
      <c r="F80" s="76" t="s">
        <v>415</v>
      </c>
      <c r="G80" s="13" t="s">
        <v>28</v>
      </c>
      <c r="H80" s="35" t="s">
        <v>394</v>
      </c>
      <c r="I80" s="38" t="n">
        <f>IFERROR(VLOOKUP(C80,' Вставить с 1С'!$A:$C,3,0),"")</f>
        <v>61.24</v>
      </c>
      <c r="J80" s="159"/>
      <c r="K80" s="159"/>
      <c r="L80" s="59"/>
    </row>
    <row customFormat="1" customHeight="1" ht="15.75" r="81" s="14" spans="1:12" x14ac:dyDescent="0.2">
      <c r="A81" s="44"/>
      <c r="B81" s="11" t="n">
        <f si="5" t="shared"/>
        <v>65.0</v>
      </c>
      <c r="C81" s="84">
        <v>44637</v>
      </c>
      <c r="D81" s="163"/>
      <c r="E81" s="121" t="s">
        <v>370</v>
      </c>
      <c r="F81" s="76" t="s">
        <v>415</v>
      </c>
      <c r="G81" s="13" t="s">
        <v>63</v>
      </c>
      <c r="H81" s="35" t="s">
        <v>395</v>
      </c>
      <c r="I81" s="38" t="n">
        <f>IFERROR(VLOOKUP(C81,' Вставить с 1С'!$A:$C,3,0),"")</f>
        <v>61.24</v>
      </c>
      <c r="J81" s="159"/>
      <c r="K81" s="159"/>
      <c r="L81" s="59"/>
    </row>
    <row customFormat="1" customHeight="1" ht="15.75" r="82" s="14" spans="1:12" x14ac:dyDescent="0.2">
      <c r="A82" s="44"/>
      <c r="B82" s="11" t="n">
        <f si="5" t="shared"/>
        <v>66.0</v>
      </c>
      <c r="C82" s="84">
        <v>43309</v>
      </c>
      <c r="D82" s="163"/>
      <c r="E82" s="121" t="s">
        <v>373</v>
      </c>
      <c r="F82" s="76" t="s">
        <v>415</v>
      </c>
      <c r="G82" s="13" t="s">
        <v>28</v>
      </c>
      <c r="H82" s="35" t="s">
        <v>398</v>
      </c>
      <c r="I82" s="38" t="n">
        <f>IFERROR(VLOOKUP(C82,' Вставить с 1С'!$A:$C,3,0),"")</f>
        <v>61.24</v>
      </c>
      <c r="J82" s="159"/>
      <c r="K82" s="159"/>
      <c r="L82" s="59"/>
    </row>
    <row customFormat="1" customHeight="1" ht="15.75" r="83" s="14" spans="1:12" x14ac:dyDescent="0.2">
      <c r="A83" s="44"/>
      <c r="B83" s="11" t="n">
        <f si="5" t="shared"/>
        <v>67.0</v>
      </c>
      <c r="C83" s="84">
        <v>43310</v>
      </c>
      <c r="D83" s="163"/>
      <c r="E83" s="121" t="s">
        <v>374</v>
      </c>
      <c r="F83" s="76" t="s">
        <v>415</v>
      </c>
      <c r="G83" s="13" t="s">
        <v>28</v>
      </c>
      <c r="H83" s="35" t="s">
        <v>399</v>
      </c>
      <c r="I83" s="38" t="n">
        <f>IFERROR(VLOOKUP(C83,' Вставить с 1С'!$A:$C,3,0),"")</f>
        <v>61.24</v>
      </c>
      <c r="J83" s="159"/>
      <c r="K83" s="159"/>
      <c r="L83" s="59"/>
    </row>
    <row customFormat="1" customHeight="1" ht="15.75" r="84" s="14" spans="1:12" x14ac:dyDescent="0.2">
      <c r="A84" s="44"/>
      <c r="B84" s="11" t="n">
        <f si="5" t="shared"/>
        <v>68.0</v>
      </c>
      <c r="C84" s="84">
        <v>43311</v>
      </c>
      <c r="D84" s="163"/>
      <c r="E84" s="121" t="s">
        <v>375</v>
      </c>
      <c r="F84" s="76" t="s">
        <v>415</v>
      </c>
      <c r="G84" s="13" t="s">
        <v>28</v>
      </c>
      <c r="H84" s="35" t="s">
        <v>400</v>
      </c>
      <c r="I84" s="38" t="n">
        <f>IFERROR(VLOOKUP(C84,' Вставить с 1С'!$A:$C,3,0),"")</f>
        <v>61.24</v>
      </c>
      <c r="J84" s="159"/>
      <c r="K84" s="159"/>
      <c r="L84" s="59"/>
    </row>
    <row customFormat="1" customHeight="1" ht="15.75" r="85" s="14" spans="1:12" x14ac:dyDescent="0.2">
      <c r="A85" s="44"/>
      <c r="B85" s="11" t="n">
        <f si="5" t="shared"/>
        <v>69.0</v>
      </c>
      <c r="C85" s="84">
        <v>43312</v>
      </c>
      <c r="D85" s="163"/>
      <c r="E85" s="121" t="s">
        <v>299</v>
      </c>
      <c r="F85" s="76" t="s">
        <v>415</v>
      </c>
      <c r="G85" s="13" t="s">
        <v>28</v>
      </c>
      <c r="H85" s="35" t="s">
        <v>304</v>
      </c>
      <c r="I85" s="38" t="n">
        <f>IFERROR(VLOOKUP(C85,' Вставить с 1С'!$A:$C,3,0),"")</f>
        <v>61.24</v>
      </c>
      <c r="J85" s="159"/>
      <c r="K85" s="159"/>
      <c r="L85" s="59"/>
    </row>
    <row customFormat="1" customHeight="1" ht="15.75" r="86" s="14" spans="1:12" x14ac:dyDescent="0.2">
      <c r="A86" s="44"/>
      <c r="B86" s="11" t="n">
        <f si="5" t="shared"/>
        <v>70.0</v>
      </c>
      <c r="C86" s="84">
        <v>43313</v>
      </c>
      <c r="D86" s="163"/>
      <c r="E86" s="121" t="s">
        <v>376</v>
      </c>
      <c r="F86" s="76" t="s">
        <v>415</v>
      </c>
      <c r="G86" s="13" t="s">
        <v>28</v>
      </c>
      <c r="H86" s="35" t="s">
        <v>401</v>
      </c>
      <c r="I86" s="38" t="n">
        <f>IFERROR(VLOOKUP(C86,' Вставить с 1С'!$A:$C,3,0),"")</f>
        <v>61.24</v>
      </c>
      <c r="J86" s="159"/>
      <c r="K86" s="159"/>
      <c r="L86" s="59"/>
    </row>
    <row customFormat="1" customHeight="1" ht="15.75" r="87" s="14" spans="1:12" thickBot="1" x14ac:dyDescent="0.25">
      <c r="A87" s="44"/>
      <c r="B87" s="78" t="n">
        <f si="5" t="shared"/>
        <v>71.0</v>
      </c>
      <c r="C87" s="85">
        <v>43314</v>
      </c>
      <c r="D87" s="167"/>
      <c r="E87" s="122" t="s">
        <v>377</v>
      </c>
      <c r="F87" s="103" t="s">
        <v>415</v>
      </c>
      <c r="G87" s="53" t="s">
        <v>28</v>
      </c>
      <c r="H87" s="72" t="s">
        <v>402</v>
      </c>
      <c r="I87" s="104" t="n">
        <f>IFERROR(VLOOKUP(C87,' Вставить с 1С'!$A:$C,3,0),"")</f>
        <v>61.24</v>
      </c>
      <c r="J87" s="160"/>
      <c r="K87" s="160"/>
      <c r="L87" s="59"/>
    </row>
    <row ht="12.75" r="88" spans="1:12" x14ac:dyDescent="0.2">
      <c r="B88" s="10" t="n">
        <f>B87+1</f>
        <v>72.0</v>
      </c>
      <c r="C88" s="82">
        <v>24669</v>
      </c>
      <c r="D88" s="162">
        <v>16</v>
      </c>
      <c r="E88" s="123" t="s">
        <v>83</v>
      </c>
      <c r="F88" s="139" t="s">
        <v>414</v>
      </c>
      <c r="G88" s="28" t="s">
        <v>19</v>
      </c>
      <c r="H88" s="28" t="s">
        <v>84</v>
      </c>
      <c r="I88" s="30" t="n">
        <f>IFERROR(VLOOKUP(C88,' Вставить с 1С'!$A:$C,3,0),"")</f>
        <v>59.22</v>
      </c>
      <c r="J88" s="158" t="s">
        <v>82</v>
      </c>
      <c r="K88" s="158" t="n">
        <f>I89*'КУРС!!!'!$B$4</f>
        <v>166.22696200000001</v>
      </c>
      <c r="L88" s="59" t="str">
        <f si="4" t="shared"/>
        <v/>
      </c>
    </row>
    <row ht="12.75" r="89" spans="1:12" x14ac:dyDescent="0.2">
      <c r="B89" s="11" t="n">
        <f>B88+1</f>
        <v>73.0</v>
      </c>
      <c r="C89" s="83">
        <v>44996</v>
      </c>
      <c r="D89" s="163"/>
      <c r="E89" s="121" t="s">
        <v>378</v>
      </c>
      <c r="F89" s="76" t="s">
        <v>415</v>
      </c>
      <c r="G89" s="13" t="s">
        <v>19</v>
      </c>
      <c r="H89" s="13" t="s">
        <v>403</v>
      </c>
      <c r="I89" s="31" t="n">
        <f>IFERROR(VLOOKUP(C89,' Вставить с 1С'!$A:$C,3,0),"")</f>
        <v>74.03</v>
      </c>
      <c r="J89" s="159"/>
      <c r="K89" s="159"/>
      <c r="L89" s="59"/>
    </row>
    <row ht="12.75" r="90" spans="1:12" x14ac:dyDescent="0.2">
      <c r="B90" s="11" t="n">
        <f ref="B90" si="6" t="shared">B89+1</f>
        <v>74.0</v>
      </c>
      <c r="C90" s="83">
        <v>44997</v>
      </c>
      <c r="D90" s="163"/>
      <c r="E90" s="121" t="s">
        <v>379</v>
      </c>
      <c r="F90" s="76" t="s">
        <v>415</v>
      </c>
      <c r="G90" s="13" t="s">
        <v>19</v>
      </c>
      <c r="H90" s="13" t="s">
        <v>404</v>
      </c>
      <c r="I90" s="31" t="n">
        <f>IFERROR(VLOOKUP(C90,' Вставить с 1С'!$A:$C,3,0),"")</f>
        <v>74.03</v>
      </c>
      <c r="J90" s="159"/>
      <c r="K90" s="159"/>
      <c r="L90" s="59"/>
    </row>
    <row customHeight="1" ht="12.75" r="91" spans="1:12" x14ac:dyDescent="0.2">
      <c r="B91" s="11" t="n">
        <f>B90+1</f>
        <v>75.0</v>
      </c>
      <c r="C91" s="83">
        <v>24671</v>
      </c>
      <c r="D91" s="163"/>
      <c r="E91" s="121" t="s">
        <v>85</v>
      </c>
      <c r="F91" s="140" t="s">
        <v>414</v>
      </c>
      <c r="G91" s="13" t="s">
        <v>19</v>
      </c>
      <c r="H91" s="13" t="s">
        <v>86</v>
      </c>
      <c r="I91" s="31" t="n">
        <f>IFERROR(VLOOKUP(C91,' Вставить с 1С'!$A:$C,3,0),"")</f>
        <v>59.22</v>
      </c>
      <c r="J91" s="159"/>
      <c r="K91" s="159"/>
      <c r="L91" s="59" t="str">
        <f si="4" t="shared"/>
        <v/>
      </c>
    </row>
    <row customHeight="1" ht="12.75" r="92" spans="1:12" thickBot="1" x14ac:dyDescent="0.25">
      <c r="B92" s="15" t="n">
        <f>B91+1</f>
        <v>76.0</v>
      </c>
      <c r="C92" s="86">
        <v>21668</v>
      </c>
      <c r="D92" s="167"/>
      <c r="E92" s="124" t="s">
        <v>87</v>
      </c>
      <c r="F92" s="141" t="s">
        <v>414</v>
      </c>
      <c r="G92" s="29" t="s">
        <v>19</v>
      </c>
      <c r="H92" s="29" t="s">
        <v>88</v>
      </c>
      <c r="I92" s="32" t="n">
        <f>IFERROR(VLOOKUP(C92,' Вставить с 1С'!$A:$C,3,0),"")</f>
        <v>59.22</v>
      </c>
      <c r="J92" s="160"/>
      <c r="K92" s="160"/>
      <c r="L92" s="59" t="str">
        <f si="4" t="shared"/>
        <v/>
      </c>
    </row>
    <row customHeight="1" ht="12.75" r="93" spans="1:12" x14ac:dyDescent="0.2">
      <c r="B93" s="46" t="n">
        <f si="3" t="shared"/>
        <v>77.0</v>
      </c>
      <c r="C93" s="81">
        <v>24687</v>
      </c>
      <c r="D93" s="175">
        <v>17</v>
      </c>
      <c r="E93" s="123" t="s">
        <v>286</v>
      </c>
      <c r="F93" s="142" t="s">
        <v>414</v>
      </c>
      <c r="G93" s="28" t="s">
        <v>19</v>
      </c>
      <c r="H93" s="28" t="s">
        <v>89</v>
      </c>
      <c r="I93" s="30" t="n">
        <f>IFERROR(VLOOKUP(C93,' Вставить с 1С'!$A:$C,3,0),"")</f>
        <v>53.73</v>
      </c>
      <c r="J93" s="173" t="s">
        <v>90</v>
      </c>
      <c r="K93" s="158" t="n">
        <f>I93*'КУРС!!!'!$B$4/0.8</f>
        <v>150.80667749999998</v>
      </c>
      <c r="L93" s="59" t="str">
        <f si="4" t="shared"/>
        <v/>
      </c>
    </row>
    <row customHeight="1" ht="12.75" r="94" spans="1:12" thickBot="1" x14ac:dyDescent="0.25">
      <c r="B94" s="47" t="n">
        <f>B93+1</f>
        <v>78.0</v>
      </c>
      <c r="C94" s="80">
        <v>24681</v>
      </c>
      <c r="D94" s="176"/>
      <c r="E94" s="121" t="s">
        <v>287</v>
      </c>
      <c r="F94" s="143" t="s">
        <v>414</v>
      </c>
      <c r="G94" s="13" t="s">
        <v>19</v>
      </c>
      <c r="H94" s="13" t="s">
        <v>92</v>
      </c>
      <c r="I94" s="31" t="n">
        <f>IFERROR(VLOOKUP(C94,' Вставить с 1С'!$A:$C,3,0),"")</f>
        <v>53.73</v>
      </c>
      <c r="J94" s="174"/>
      <c r="K94" s="159"/>
      <c r="L94" s="59" t="str">
        <f si="4" t="shared"/>
        <v/>
      </c>
    </row>
    <row customHeight="1" ht="12.75" r="95" spans="1:12" x14ac:dyDescent="0.2">
      <c r="B95" s="47" t="n">
        <f si="3" t="shared"/>
        <v>79.0</v>
      </c>
      <c r="C95" s="80">
        <v>15482</v>
      </c>
      <c r="D95" s="176"/>
      <c r="E95" s="123" t="s">
        <v>93</v>
      </c>
      <c r="F95" s="142" t="s">
        <v>414</v>
      </c>
      <c r="G95" s="28" t="s">
        <v>34</v>
      </c>
      <c r="H95" s="28" t="s">
        <v>94</v>
      </c>
      <c r="I95" s="30" t="n">
        <f>IFERROR(VLOOKUP(C95,' Вставить с 1С'!$A:$C,3,0),"")</f>
        <v>72.45</v>
      </c>
      <c r="J95" s="175" t="s">
        <v>82</v>
      </c>
      <c r="K95" s="158" t="n">
        <f>I96*'КУРС!!!'!$B$4</f>
        <v>203.36587799999998</v>
      </c>
      <c r="L95" s="59" t="str">
        <f si="4" t="shared"/>
        <v/>
      </c>
    </row>
    <row customHeight="1" ht="12.75" r="96" spans="1:12" x14ac:dyDescent="0.2">
      <c r="B96" s="47" t="n">
        <f si="3" t="shared"/>
        <v>80.0</v>
      </c>
      <c r="C96" s="87">
        <v>41822</v>
      </c>
      <c r="D96" s="176"/>
      <c r="E96" s="121" t="s">
        <v>288</v>
      </c>
      <c r="F96" s="117" t="s">
        <v>415</v>
      </c>
      <c r="G96" s="13" t="s">
        <v>19</v>
      </c>
      <c r="H96" s="13" t="s">
        <v>91</v>
      </c>
      <c r="I96" s="63" t="n">
        <f>IFERROR(VLOOKUP(C96,' Вставить с 1С'!$A:$C,3,0),"")</f>
        <v>90.57</v>
      </c>
      <c r="J96" s="176"/>
      <c r="K96" s="159"/>
      <c r="L96" s="59" t="str">
        <f si="4" t="shared"/>
        <v/>
      </c>
    </row>
    <row customHeight="1" ht="12.75" r="97" spans="2:12" x14ac:dyDescent="0.2">
      <c r="B97" s="47" t="n">
        <f>B96+1</f>
        <v>81.0</v>
      </c>
      <c r="C97" s="87">
        <v>41879</v>
      </c>
      <c r="D97" s="176"/>
      <c r="E97" s="125" t="s">
        <v>289</v>
      </c>
      <c r="F97" s="144" t="s">
        <v>414</v>
      </c>
      <c r="G97" s="53" t="s">
        <v>19</v>
      </c>
      <c r="H97" s="54" t="s">
        <v>170</v>
      </c>
      <c r="I97" s="64" t="n">
        <f>IFERROR(VLOOKUP(C97,' Вставить с 1С'!$A:$C,3,0),"")</f>
        <v>72.45</v>
      </c>
      <c r="J97" s="176"/>
      <c r="K97" s="159"/>
      <c r="L97" s="59" t="str">
        <f si="4" t="shared"/>
        <v/>
      </c>
    </row>
    <row customHeight="1" ht="13.5" r="98" spans="2:12" thickBot="1" x14ac:dyDescent="0.25">
      <c r="B98" s="48" t="n">
        <f si="3" t="shared"/>
        <v>82.0</v>
      </c>
      <c r="C98" s="57">
        <v>41413</v>
      </c>
      <c r="D98" s="176"/>
      <c r="E98" s="126" t="s">
        <v>290</v>
      </c>
      <c r="F98" s="145" t="s">
        <v>414</v>
      </c>
      <c r="G98" s="29" t="s">
        <v>19</v>
      </c>
      <c r="H98" s="29" t="s">
        <v>95</v>
      </c>
      <c r="I98" s="32" t="n">
        <f>IFERROR(VLOOKUP(C98,' Вставить с 1С'!$A:$C,3,0),"")</f>
        <v>72.45</v>
      </c>
      <c r="J98" s="176"/>
      <c r="K98" s="160"/>
      <c r="L98" s="59" t="str">
        <f si="4" t="shared"/>
        <v/>
      </c>
    </row>
    <row customHeight="1" ht="13.5" r="99" spans="2:12" thickBot="1" x14ac:dyDescent="0.25">
      <c r="B99" s="48" t="n">
        <f>B98+1</f>
        <v>83.0</v>
      </c>
      <c r="C99" s="57">
        <v>44519</v>
      </c>
      <c r="D99" s="177"/>
      <c r="E99" s="126" t="s">
        <v>380</v>
      </c>
      <c r="F99" s="118" t="s">
        <v>415</v>
      </c>
      <c r="G99" s="29" t="s">
        <v>382</v>
      </c>
      <c r="H99" s="29" t="s">
        <v>405</v>
      </c>
      <c r="I99" s="32" t="n">
        <f>IFERROR(VLOOKUP(C99,' Вставить с 1С'!$A:$C,3,0),"")</f>
        <v>90.57</v>
      </c>
      <c r="J99" s="177"/>
      <c r="K99" s="156" t="n">
        <f>I99*'КУРС!!!'!$B$4</f>
        <v>203.36587799999998</v>
      </c>
      <c r="L99" s="59"/>
    </row>
    <row ht="19.5" r="101" spans="2:12" x14ac:dyDescent="0.35">
      <c r="B101" s="16" t="s">
        <v>96</v>
      </c>
      <c r="D101"/>
    </row>
    <row r="102" spans="2:12" x14ac:dyDescent="0.2">
      <c r="B102" s="1"/>
      <c r="C102" s="17"/>
      <c r="D102" s="17"/>
      <c r="E102" s="18"/>
      <c r="F102" s="18"/>
      <c r="G102" s="18"/>
      <c r="H102" s="18"/>
      <c r="I102" s="17"/>
      <c r="J102" s="17"/>
    </row>
    <row ht="12.75" r="103" spans="2:12" x14ac:dyDescent="0.2">
      <c r="B103" s="19" t="s">
        <v>97</v>
      </c>
      <c r="C103" s="17"/>
      <c r="D103" s="20" t="s">
        <v>98</v>
      </c>
      <c r="E103" s="18"/>
      <c r="F103" s="18"/>
      <c r="G103" s="18"/>
      <c r="H103" s="18"/>
      <c r="I103" s="17"/>
      <c r="J103" s="17"/>
    </row>
    <row customHeight="1" ht="11.25" r="104" spans="2:12" x14ac:dyDescent="0.2">
      <c r="B104" s="18"/>
      <c r="C104" s="178" t="s">
        <v>99</v>
      </c>
      <c r="D104" s="178"/>
      <c r="E104" s="178"/>
      <c r="F104" s="178"/>
      <c r="G104" s="178"/>
      <c r="H104" s="178"/>
      <c r="I104" s="178"/>
      <c r="J104" s="178"/>
      <c r="K104" s="178"/>
    </row>
    <row customHeight="1" ht="11.25" r="105" spans="2:12" x14ac:dyDescent="0.2">
      <c r="B105" s="18"/>
      <c r="C105" s="178"/>
      <c r="D105" s="178"/>
      <c r="E105" s="178"/>
      <c r="F105" s="178"/>
      <c r="G105" s="178"/>
      <c r="H105" s="178"/>
      <c r="I105" s="178"/>
      <c r="J105" s="178"/>
      <c r="K105" s="178"/>
    </row>
    <row customHeight="1" ht="10.5" r="106" spans="2:12" x14ac:dyDescent="0.2">
      <c r="B106" s="18"/>
      <c r="C106" s="21"/>
      <c r="D106" s="21"/>
      <c r="E106" s="18"/>
      <c r="F106" s="18"/>
      <c r="G106" s="18"/>
      <c r="H106" s="18"/>
      <c r="I106" s="17"/>
      <c r="J106" s="17"/>
    </row>
    <row customHeight="1" ht="15.75" r="107" spans="2:12" x14ac:dyDescent="0.2">
      <c r="B107" s="179" t="s">
        <v>100</v>
      </c>
      <c r="C107" s="179"/>
      <c r="D107" s="179"/>
      <c r="E107" s="179"/>
      <c r="F107" s="111"/>
      <c r="G107" s="179" t="s">
        <v>101</v>
      </c>
      <c r="H107" s="179"/>
      <c r="I107" s="22"/>
      <c r="J107" s="23" t="s">
        <v>102</v>
      </c>
      <c r="K107" s="24" t="s">
        <v>103</v>
      </c>
    </row>
    <row customHeight="1" ht="15.75" r="108" spans="2:12" x14ac:dyDescent="0.2">
      <c r="B108" s="179" t="s">
        <v>104</v>
      </c>
      <c r="C108" s="179"/>
      <c r="D108" s="179"/>
      <c r="E108" s="179"/>
      <c r="F108" s="111"/>
      <c r="G108" s="179" t="s">
        <v>105</v>
      </c>
      <c r="H108" s="179"/>
      <c r="I108" s="22"/>
      <c r="J108" s="23" t="s">
        <v>106</v>
      </c>
      <c r="K108" s="24" t="s">
        <v>107</v>
      </c>
    </row>
    <row customHeight="1" ht="15.75" r="109" spans="2:12" x14ac:dyDescent="0.2">
      <c r="B109" s="90" t="s">
        <v>294</v>
      </c>
      <c r="C109" s="58"/>
      <c r="D109" s="58"/>
      <c r="E109" s="58"/>
      <c r="F109" s="111"/>
      <c r="G109" s="90" t="s">
        <v>295</v>
      </c>
      <c r="H109" s="58"/>
      <c r="I109" s="58"/>
      <c r="J109" s="91" t="s">
        <v>296</v>
      </c>
      <c r="K109" s="24"/>
    </row>
    <row customHeight="1" ht="15.75" r="110" spans="2:12" x14ac:dyDescent="0.2">
      <c r="B110" s="58"/>
      <c r="C110" s="58"/>
      <c r="D110" s="58"/>
      <c r="E110" s="58"/>
      <c r="F110" s="111"/>
      <c r="G110" s="58"/>
      <c r="H110" s="58"/>
      <c r="I110" s="58"/>
      <c r="J110" s="23"/>
      <c r="K110" s="24"/>
    </row>
    <row customHeight="1" ht="15.75" r="111" spans="2:12" x14ac:dyDescent="0.2">
      <c r="B111" s="58"/>
      <c r="C111" s="58"/>
      <c r="D111" s="58"/>
      <c r="E111" s="58"/>
      <c r="F111" s="111"/>
      <c r="G111" s="58"/>
      <c r="H111" s="58"/>
      <c r="I111" s="58"/>
      <c r="J111" s="23"/>
      <c r="K111" s="24"/>
    </row>
    <row customHeight="1" ht="15.75" r="112" spans="2:12" x14ac:dyDescent="0.2">
      <c r="B112" s="58"/>
      <c r="C112" s="58"/>
      <c r="D112" s="58"/>
      <c r="E112" s="58"/>
      <c r="F112" s="111"/>
      <c r="G112" s="180" t="s">
        <v>182</v>
      </c>
      <c r="H112" s="180"/>
      <c r="I112" s="180"/>
      <c r="J112" s="23"/>
      <c r="K112" s="24"/>
    </row>
    <row customHeight="1" ht="9.75" r="113" spans="2:11" x14ac:dyDescent="0.2">
      <c r="B113" s="58"/>
      <c r="C113" s="58"/>
      <c r="D113" s="58"/>
      <c r="E113" s="58"/>
      <c r="F113" s="111"/>
      <c r="G113" s="58"/>
      <c r="H113" s="58"/>
      <c r="I113" s="58"/>
      <c r="J113" s="23"/>
      <c r="K113" s="24"/>
    </row>
    <row customHeight="1" ht="9.75" r="114" spans="2:11" x14ac:dyDescent="0.2">
      <c r="B114" s="58"/>
      <c r="C114" s="58"/>
      <c r="D114" s="58"/>
      <c r="E114" s="58"/>
      <c r="F114" s="111"/>
      <c r="G114" s="58"/>
      <c r="H114" s="58"/>
      <c r="I114" s="58"/>
      <c r="J114" s="23"/>
      <c r="K114" s="24"/>
    </row>
    <row ht="12" r="115" spans="2:11" thickBot="1" x14ac:dyDescent="0.25"/>
    <row ht="32.25" r="116" spans="2:11" thickBot="1" x14ac:dyDescent="0.25">
      <c r="B116" s="26" t="s">
        <v>9</v>
      </c>
      <c r="C116" s="42" t="s">
        <v>242</v>
      </c>
      <c r="D116" s="184" t="s">
        <v>12</v>
      </c>
      <c r="E116" s="185"/>
      <c r="F116" s="165"/>
      <c r="G116" s="26" t="s">
        <v>13</v>
      </c>
      <c r="H116" s="27" t="s">
        <v>14</v>
      </c>
      <c r="I116" s="25" t="s">
        <v>15</v>
      </c>
      <c r="J116" s="8" t="s">
        <v>184</v>
      </c>
      <c r="K116" s="9" t="s">
        <v>17</v>
      </c>
    </row>
    <row ht="12.75" r="117" spans="2:11" x14ac:dyDescent="0.2">
      <c r="B117" s="10">
        <v>1</v>
      </c>
      <c r="C117" s="60">
        <v>27980</v>
      </c>
      <c r="D117" s="186" t="s">
        <v>284</v>
      </c>
      <c r="E117" s="187"/>
      <c r="F117" s="188"/>
      <c r="G117" s="28" t="s">
        <v>28</v>
      </c>
      <c r="H117" s="28" t="s">
        <v>186</v>
      </c>
      <c r="I117" s="30" t="n">
        <f>IFERROR(VLOOKUP(C117,' Вставить с 1С'!$A:$C,3,0),"")</f>
        <v>50.32</v>
      </c>
      <c r="J117" s="158" t="s">
        <v>185</v>
      </c>
      <c r="K117" s="158" t="n">
        <f>I117*'КУРС!!!'!$B$4</f>
        <v>112.988528</v>
      </c>
    </row>
    <row ht="12.75" r="118" spans="2:11" x14ac:dyDescent="0.2">
      <c r="B118" s="11">
        <v>2</v>
      </c>
      <c r="C118" s="61">
        <v>27977</v>
      </c>
      <c r="D118" s="168" t="s">
        <v>273</v>
      </c>
      <c r="E118" s="169"/>
      <c r="F118" s="170"/>
      <c r="G118" s="13" t="s">
        <v>28</v>
      </c>
      <c r="H118" s="13" t="s">
        <v>187</v>
      </c>
      <c r="I118" s="31" t="n">
        <f>IFERROR(VLOOKUP(C118,' Вставить с 1С'!$A:$C,3,0),"")</f>
        <v>50.32</v>
      </c>
      <c r="J118" s="159"/>
      <c r="K118" s="159"/>
    </row>
    <row ht="12.75" r="119" spans="2:11" x14ac:dyDescent="0.2">
      <c r="B119" s="11">
        <v>3</v>
      </c>
      <c r="C119" s="61">
        <v>27982</v>
      </c>
      <c r="D119" s="168" t="s">
        <v>292</v>
      </c>
      <c r="E119" s="169"/>
      <c r="F119" s="170"/>
      <c r="G119" s="13" t="s">
        <v>34</v>
      </c>
      <c r="H119" s="13" t="s">
        <v>188</v>
      </c>
      <c r="I119" s="31" t="n">
        <f>IFERROR(VLOOKUP(C119,' Вставить с 1С'!$A:$C,3,0),"")</f>
        <v>50.32</v>
      </c>
      <c r="J119" s="159"/>
      <c r="K119" s="159"/>
    </row>
    <row ht="12.75" r="120" spans="2:11" x14ac:dyDescent="0.2">
      <c r="B120" s="37">
        <v>4</v>
      </c>
      <c r="C120" s="92">
        <v>27981</v>
      </c>
      <c r="D120" s="168" t="s">
        <v>297</v>
      </c>
      <c r="E120" s="169"/>
      <c r="F120" s="170"/>
      <c r="G120" s="13" t="s">
        <v>34</v>
      </c>
      <c r="H120" s="33" t="s">
        <v>302</v>
      </c>
      <c r="I120" s="31" t="n">
        <f>IFERROR(VLOOKUP(C120,' Вставить с 1С'!$A:$C,3,0),"")</f>
        <v>50.32</v>
      </c>
      <c r="J120" s="159"/>
      <c r="K120" s="159"/>
    </row>
    <row ht="12.75" r="121" spans="2:11" x14ac:dyDescent="0.2">
      <c r="B121" s="37">
        <v>5</v>
      </c>
      <c r="C121" s="92">
        <v>27978</v>
      </c>
      <c r="D121" s="168" t="s">
        <v>298</v>
      </c>
      <c r="E121" s="169"/>
      <c r="F121" s="170"/>
      <c r="G121" s="33" t="s">
        <v>36</v>
      </c>
      <c r="H121" s="33" t="s">
        <v>189</v>
      </c>
      <c r="I121" s="31" t="n">
        <f>IFERROR(VLOOKUP(C121,' Вставить с 1С'!$A:$C,3,0),"")</f>
        <v>50.32</v>
      </c>
      <c r="J121" s="159"/>
      <c r="K121" s="159"/>
    </row>
    <row ht="12.75" r="122" spans="2:11" x14ac:dyDescent="0.2">
      <c r="B122" s="37">
        <v>6</v>
      </c>
      <c r="C122" s="92">
        <v>27978</v>
      </c>
      <c r="D122" s="168" t="s">
        <v>291</v>
      </c>
      <c r="E122" s="169"/>
      <c r="F122" s="170"/>
      <c r="G122" s="33" t="s">
        <v>36</v>
      </c>
      <c r="H122" s="33" t="s">
        <v>189</v>
      </c>
      <c r="I122" s="31">
        <v>44.21</v>
      </c>
      <c r="J122" s="159"/>
      <c r="K122" s="159"/>
    </row>
    <row ht="12.75" r="123" spans="2:11" x14ac:dyDescent="0.2">
      <c r="B123" s="37">
        <v>7</v>
      </c>
      <c r="C123" s="92">
        <v>45840</v>
      </c>
      <c r="D123" s="168" t="s">
        <v>299</v>
      </c>
      <c r="E123" s="169"/>
      <c r="F123" s="170"/>
      <c r="G123" s="33" t="s">
        <v>28</v>
      </c>
      <c r="H123" s="33" t="s">
        <v>304</v>
      </c>
      <c r="I123" s="31" t="n">
        <f>IFERROR(VLOOKUP(C123,' Вставить с 1С'!$A:$C,3,0),"")</f>
        <v>50.32</v>
      </c>
      <c r="J123" s="159"/>
      <c r="K123" s="159"/>
    </row>
    <row ht="12.75" r="124" spans="2:11" x14ac:dyDescent="0.2">
      <c r="B124" s="37">
        <v>8</v>
      </c>
      <c r="C124" s="92">
        <v>45839</v>
      </c>
      <c r="D124" s="168" t="s">
        <v>300</v>
      </c>
      <c r="E124" s="169"/>
      <c r="F124" s="170"/>
      <c r="G124" s="33" t="s">
        <v>303</v>
      </c>
      <c r="H124" s="33" t="s">
        <v>305</v>
      </c>
      <c r="I124" s="31" t="n">
        <f>IFERROR(VLOOKUP(C124,' Вставить с 1С'!$A:$C,3,0),"")</f>
        <v>50.32</v>
      </c>
      <c r="J124" s="159"/>
      <c r="K124" s="159"/>
    </row>
    <row ht="13.5" r="125" spans="2:11" thickBot="1" x14ac:dyDescent="0.25">
      <c r="B125" s="15">
        <v>9</v>
      </c>
      <c r="C125" s="62">
        <v>45841</v>
      </c>
      <c r="D125" s="181" t="s">
        <v>301</v>
      </c>
      <c r="E125" s="182"/>
      <c r="F125" s="183"/>
      <c r="G125" s="29" t="s">
        <v>34</v>
      </c>
      <c r="H125" s="29" t="s">
        <v>306</v>
      </c>
      <c r="I125" s="32" t="n">
        <f>IFERROR(VLOOKUP(C125,' Вставить с 1С'!$A:$C,3,0),"")</f>
        <v>50.32</v>
      </c>
      <c r="J125" s="160"/>
      <c r="K125" s="160"/>
    </row>
    <row ht="12.75" r="128" spans="2:11" x14ac:dyDescent="0.2">
      <c r="B128" s="19" t="s">
        <v>97</v>
      </c>
      <c r="C128" s="17"/>
      <c r="D128" s="20" t="s">
        <v>98</v>
      </c>
    </row>
  </sheetData>
  <mergeCells count="45">
    <mergeCell ref="D121:F121"/>
    <mergeCell ref="D50:D56"/>
    <mergeCell ref="C104:K105"/>
    <mergeCell ref="K117:K125"/>
    <mergeCell ref="J117:J125"/>
    <mergeCell ref="B107:E107"/>
    <mergeCell ref="G107:H107"/>
    <mergeCell ref="B108:E108"/>
    <mergeCell ref="G112:I112"/>
    <mergeCell ref="D122:F122"/>
    <mergeCell ref="D123:F123"/>
    <mergeCell ref="D124:F124"/>
    <mergeCell ref="D125:F125"/>
    <mergeCell ref="G108:H108"/>
    <mergeCell ref="D116:F116"/>
    <mergeCell ref="D117:F117"/>
    <mergeCell ref="D118:F118"/>
    <mergeCell ref="D119:F119"/>
    <mergeCell ref="D120:F120"/>
    <mergeCell ref="K21:K26"/>
    <mergeCell ref="J27:J49"/>
    <mergeCell ref="D27:D49"/>
    <mergeCell ref="J21:J26"/>
    <mergeCell ref="D21:D26"/>
    <mergeCell ref="J50:J56"/>
    <mergeCell ref="E57:F57"/>
    <mergeCell ref="D88:D92"/>
    <mergeCell ref="K93:K94"/>
    <mergeCell ref="J93:J94"/>
    <mergeCell ref="K27:K49"/>
    <mergeCell ref="D93:D99"/>
    <mergeCell ref="J95:J99"/>
    <mergeCell ref="K95:K98"/>
    <mergeCell ref="K88:K92"/>
    <mergeCell ref="B11:K11"/>
    <mergeCell ref="D16:D20"/>
    <mergeCell ref="J16:J20"/>
    <mergeCell ref="K16:K20"/>
    <mergeCell ref="E15:F15"/>
    <mergeCell ref="E13:G13"/>
    <mergeCell ref="K50:K56"/>
    <mergeCell ref="J88:J92"/>
    <mergeCell ref="J58:J87"/>
    <mergeCell ref="D58:D87"/>
    <mergeCell ref="K58:K87"/>
  </mergeCells>
  <printOptions horizontalCentered="1"/>
  <pageMargins bottom="0.19685039370078741" footer="0" header="0" left="0.19685039370078741" right="0.19685039370078741" top="0.39370078740157483"/>
  <pageSetup orientation="portrait" paperSize="9" r:id="rId1" scale="71"/>
  <rowBreaks count="1" manualBreakCount="1">
    <brk id="56" man="1" max="10"/>
  </rowBreaks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97"/>
  <sheetViews>
    <sheetView workbookViewId="0">
      <selection sqref="A1:G1"/>
    </sheetView>
  </sheetViews>
  <sheetFormatPr defaultRowHeight="11.25" x14ac:dyDescent="0.2"/>
  <sheetData>
    <row r="2" spans="1:7" x14ac:dyDescent="0.2">
      <c r="A2" s="154">
        <v>26729</v>
      </c>
      <c r="B2" t="n">
        <f>VLOOKUP(A2,$G$2:$G$97,1,0)</f>
        <v>26729.0</v>
      </c>
      <c r="G2">
        <v>24673</v>
      </c>
    </row>
    <row r="3" spans="1:7" x14ac:dyDescent="0.2">
      <c r="A3" s="155">
        <v>24641</v>
      </c>
      <c r="B3" t="e">
        <f ref="B3:B40" si="0" t="shared">VLOOKUP(A3,$G$2:$G$97,1,0)</f>
        <v>#N/A</v>
      </c>
      <c r="C3" t="s">
        <v>486</v>
      </c>
      <c r="G3">
        <v>24674</v>
      </c>
    </row>
    <row r="4" spans="1:7" x14ac:dyDescent="0.2">
      <c r="A4" s="154">
        <v>24687</v>
      </c>
      <c r="B4" t="n">
        <f si="0" t="shared"/>
        <v>24687.0</v>
      </c>
      <c r="G4">
        <v>24675</v>
      </c>
    </row>
    <row r="5" spans="1:7" x14ac:dyDescent="0.2">
      <c r="A5" s="154">
        <v>14815</v>
      </c>
      <c r="B5" t="n">
        <f si="0" t="shared"/>
        <v>14815.0</v>
      </c>
      <c r="G5">
        <v>24676</v>
      </c>
    </row>
    <row r="6" spans="1:7" x14ac:dyDescent="0.2">
      <c r="A6" s="154">
        <v>21672</v>
      </c>
      <c r="B6" t="n">
        <f si="0" t="shared"/>
        <v>21672.0</v>
      </c>
      <c r="G6">
        <v>21671</v>
      </c>
    </row>
    <row r="7" spans="1:7" x14ac:dyDescent="0.2">
      <c r="A7" s="154">
        <v>24673</v>
      </c>
      <c r="B7" t="n">
        <f si="0" t="shared"/>
        <v>24673.0</v>
      </c>
      <c r="G7">
        <v>21670</v>
      </c>
    </row>
    <row r="8" spans="1:7" x14ac:dyDescent="0.2">
      <c r="A8" s="154">
        <v>23742</v>
      </c>
      <c r="B8" t="n">
        <f si="0" t="shared"/>
        <v>23742.0</v>
      </c>
      <c r="G8">
        <v>24679</v>
      </c>
    </row>
    <row r="9" spans="1:7" x14ac:dyDescent="0.2">
      <c r="A9" s="154">
        <v>23743</v>
      </c>
      <c r="B9" t="n">
        <f si="0" t="shared"/>
        <v>23743.0</v>
      </c>
      <c r="G9">
        <v>14809</v>
      </c>
    </row>
    <row r="10" spans="1:7" x14ac:dyDescent="0.2">
      <c r="A10" s="154">
        <v>24681</v>
      </c>
      <c r="B10" t="n">
        <f si="0" t="shared"/>
        <v>24681.0</v>
      </c>
      <c r="G10">
        <v>14810</v>
      </c>
    </row>
    <row r="11" spans="1:7" x14ac:dyDescent="0.2">
      <c r="A11" s="154">
        <v>24674</v>
      </c>
      <c r="B11" t="n">
        <f si="0" t="shared"/>
        <v>24674.0</v>
      </c>
      <c r="G11">
        <v>23742</v>
      </c>
    </row>
    <row r="12" spans="1:7" x14ac:dyDescent="0.2">
      <c r="A12" s="154">
        <v>21685</v>
      </c>
      <c r="B12" t="n">
        <f si="0" t="shared"/>
        <v>21685.0</v>
      </c>
      <c r="G12">
        <v>43307</v>
      </c>
    </row>
    <row r="13" spans="1:7" x14ac:dyDescent="0.2">
      <c r="A13" s="154">
        <v>21686</v>
      </c>
      <c r="B13" t="n">
        <f si="0" t="shared"/>
        <v>21686.0</v>
      </c>
      <c r="G13">
        <v>23743</v>
      </c>
    </row>
    <row r="14" spans="1:7" x14ac:dyDescent="0.2">
      <c r="A14" s="154">
        <v>15476</v>
      </c>
      <c r="B14" t="n">
        <f si="0" t="shared"/>
        <v>15476.0</v>
      </c>
      <c r="G14">
        <v>14808</v>
      </c>
    </row>
    <row r="15" spans="1:7" x14ac:dyDescent="0.2">
      <c r="A15" s="154">
        <v>15477</v>
      </c>
      <c r="B15" t="n">
        <f si="0" t="shared"/>
        <v>15477.0</v>
      </c>
      <c r="G15">
        <v>14815</v>
      </c>
    </row>
    <row r="16" spans="1:7" x14ac:dyDescent="0.2">
      <c r="A16" s="154">
        <v>15482</v>
      </c>
      <c r="B16" t="n">
        <f si="0" t="shared"/>
        <v>15482.0</v>
      </c>
      <c r="G16">
        <v>21672</v>
      </c>
    </row>
    <row r="17" spans="1:7" x14ac:dyDescent="0.2">
      <c r="A17" s="154">
        <v>24675</v>
      </c>
      <c r="B17" t="n">
        <f si="0" t="shared"/>
        <v>24675.0</v>
      </c>
      <c r="G17">
        <v>15469</v>
      </c>
    </row>
    <row r="18" spans="1:7" x14ac:dyDescent="0.2">
      <c r="A18" s="154">
        <v>23746</v>
      </c>
      <c r="B18" t="n">
        <f si="0" t="shared"/>
        <v>23746.0</v>
      </c>
      <c r="G18">
        <v>21658</v>
      </c>
    </row>
    <row r="19" spans="1:7" x14ac:dyDescent="0.2">
      <c r="A19" s="154">
        <v>24676</v>
      </c>
      <c r="B19" t="n">
        <f si="0" t="shared"/>
        <v>24676.0</v>
      </c>
      <c r="G19">
        <v>43304</v>
      </c>
    </row>
    <row r="20" spans="1:7" x14ac:dyDescent="0.2">
      <c r="A20" s="154">
        <v>24669</v>
      </c>
      <c r="B20" t="n">
        <f si="0" t="shared"/>
        <v>24669.0</v>
      </c>
      <c r="G20">
        <v>23746</v>
      </c>
    </row>
    <row r="21" spans="1:7" x14ac:dyDescent="0.2">
      <c r="A21" s="155">
        <v>24530</v>
      </c>
      <c r="B21" t="e">
        <f si="0" t="shared"/>
        <v>#N/A</v>
      </c>
      <c r="C21" t="s">
        <v>486</v>
      </c>
      <c r="G21">
        <v>15500</v>
      </c>
    </row>
    <row r="22" spans="1:7" x14ac:dyDescent="0.2">
      <c r="A22" s="154">
        <v>24670</v>
      </c>
      <c r="B22" t="n">
        <f si="0" t="shared"/>
        <v>24670.0</v>
      </c>
      <c r="G22">
        <v>26729</v>
      </c>
    </row>
    <row r="23" spans="1:7" x14ac:dyDescent="0.2">
      <c r="A23" s="154">
        <v>24671</v>
      </c>
      <c r="B23" t="n">
        <f si="0" t="shared"/>
        <v>24671.0</v>
      </c>
      <c r="G23">
        <v>15517</v>
      </c>
    </row>
    <row r="24" spans="1:7" x14ac:dyDescent="0.2">
      <c r="A24" s="154">
        <v>21668</v>
      </c>
      <c r="B24" t="n">
        <f si="0" t="shared"/>
        <v>21668.0</v>
      </c>
      <c r="G24">
        <v>23751</v>
      </c>
    </row>
    <row r="25" spans="1:7" x14ac:dyDescent="0.2">
      <c r="A25" s="154">
        <v>15500</v>
      </c>
      <c r="B25" t="n">
        <f si="0" t="shared"/>
        <v>15500.0</v>
      </c>
      <c r="G25">
        <v>15520</v>
      </c>
    </row>
    <row r="26" spans="1:7" x14ac:dyDescent="0.2">
      <c r="A26" s="155">
        <v>15507</v>
      </c>
      <c r="B26" t="e">
        <f si="0" t="shared"/>
        <v>#N/A</v>
      </c>
      <c r="C26" t="s">
        <v>486</v>
      </c>
      <c r="G26">
        <v>21744</v>
      </c>
    </row>
    <row r="27" spans="1:7" x14ac:dyDescent="0.2">
      <c r="A27" s="154">
        <v>15510</v>
      </c>
      <c r="B27" t="n">
        <f si="0" t="shared"/>
        <v>15510.0</v>
      </c>
      <c r="G27">
        <v>23748</v>
      </c>
    </row>
    <row r="28" spans="1:7" x14ac:dyDescent="0.2">
      <c r="A28" s="154">
        <v>41413</v>
      </c>
      <c r="B28" t="n">
        <f si="0" t="shared"/>
        <v>41413.0</v>
      </c>
      <c r="G28">
        <v>14811</v>
      </c>
    </row>
    <row r="29" spans="1:7" x14ac:dyDescent="0.2">
      <c r="A29" s="154">
        <v>15456</v>
      </c>
      <c r="B29" t="n">
        <f si="0" t="shared"/>
        <v>15456.0</v>
      </c>
      <c r="G29">
        <v>15431</v>
      </c>
    </row>
    <row r="30" spans="1:7" x14ac:dyDescent="0.2">
      <c r="A30" s="154">
        <v>15517</v>
      </c>
      <c r="B30" t="n">
        <f si="0" t="shared"/>
        <v>15517.0</v>
      </c>
      <c r="G30">
        <v>44627</v>
      </c>
    </row>
    <row r="31" spans="1:7" x14ac:dyDescent="0.2">
      <c r="A31" s="154">
        <v>23751</v>
      </c>
      <c r="B31" t="n">
        <f si="0" t="shared"/>
        <v>23751.0</v>
      </c>
      <c r="G31">
        <v>44628</v>
      </c>
    </row>
    <row r="32" spans="1:7" x14ac:dyDescent="0.2">
      <c r="A32" s="154">
        <v>41879</v>
      </c>
      <c r="B32" t="n">
        <f si="0" t="shared"/>
        <v>41879.0</v>
      </c>
      <c r="G32">
        <v>41877</v>
      </c>
    </row>
    <row r="33" spans="1:7" x14ac:dyDescent="0.2">
      <c r="A33" s="154">
        <v>15520</v>
      </c>
      <c r="B33" t="n">
        <f si="0" t="shared"/>
        <v>15520.0</v>
      </c>
      <c r="G33">
        <v>44629</v>
      </c>
    </row>
    <row r="34" spans="1:7" x14ac:dyDescent="0.2">
      <c r="A34" s="154">
        <v>21744</v>
      </c>
      <c r="B34" t="n">
        <f si="0" t="shared"/>
        <v>21744.0</v>
      </c>
      <c r="G34">
        <v>44630</v>
      </c>
    </row>
    <row r="35" spans="1:7" x14ac:dyDescent="0.2">
      <c r="A35" s="154">
        <v>23748</v>
      </c>
      <c r="B35" t="n">
        <f si="0" t="shared"/>
        <v>23748.0</v>
      </c>
      <c r="G35">
        <v>43305</v>
      </c>
    </row>
    <row r="36" spans="1:7" x14ac:dyDescent="0.2">
      <c r="A36" s="154">
        <v>14811</v>
      </c>
      <c r="B36" t="n">
        <f si="0" t="shared"/>
        <v>14811.0</v>
      </c>
      <c r="G36">
        <v>44631</v>
      </c>
    </row>
    <row r="37" spans="1:7" x14ac:dyDescent="0.2">
      <c r="A37" s="154">
        <v>21671</v>
      </c>
      <c r="B37" t="n">
        <f si="0" t="shared"/>
        <v>21671.0</v>
      </c>
      <c r="G37">
        <v>43306</v>
      </c>
    </row>
    <row r="38" spans="1:7" x14ac:dyDescent="0.2">
      <c r="A38" s="154">
        <v>21670</v>
      </c>
      <c r="B38" t="n">
        <f si="0" t="shared"/>
        <v>21670.0</v>
      </c>
      <c r="G38">
        <v>43308</v>
      </c>
    </row>
    <row r="39" spans="1:7" x14ac:dyDescent="0.2">
      <c r="A39" s="154">
        <v>24679</v>
      </c>
      <c r="B39" t="n">
        <f si="0" t="shared"/>
        <v>24679.0</v>
      </c>
      <c r="G39">
        <v>36426</v>
      </c>
    </row>
    <row r="40" spans="1:7" x14ac:dyDescent="0.2">
      <c r="A40" s="155">
        <v>15526</v>
      </c>
      <c r="B40" t="e">
        <f si="0" t="shared"/>
        <v>#N/A</v>
      </c>
      <c r="C40" t="s">
        <v>487</v>
      </c>
      <c r="G40">
        <v>21685</v>
      </c>
    </row>
    <row r="41" spans="1:7" x14ac:dyDescent="0.2">
      <c r="G41">
        <v>21686</v>
      </c>
    </row>
    <row r="42" spans="1:7" x14ac:dyDescent="0.2">
      <c r="G42">
        <v>21687</v>
      </c>
    </row>
    <row r="43" spans="1:7" x14ac:dyDescent="0.2">
      <c r="G43">
        <v>21688</v>
      </c>
    </row>
    <row r="44" spans="1:7" x14ac:dyDescent="0.2">
      <c r="G44">
        <v>15476</v>
      </c>
    </row>
    <row r="45" spans="1:7" x14ac:dyDescent="0.2">
      <c r="G45">
        <v>15477</v>
      </c>
    </row>
    <row r="46" spans="1:7" x14ac:dyDescent="0.2">
      <c r="G46">
        <v>15479</v>
      </c>
    </row>
    <row r="47" spans="1:7" x14ac:dyDescent="0.2">
      <c r="G47">
        <v>15481</v>
      </c>
    </row>
    <row r="48" spans="1:7" x14ac:dyDescent="0.2">
      <c r="G48">
        <v>15504</v>
      </c>
    </row>
    <row r="49" spans="7:7" x14ac:dyDescent="0.2">
      <c r="G49">
        <v>15506</v>
      </c>
    </row>
    <row r="50" spans="7:7" x14ac:dyDescent="0.2">
      <c r="G50">
        <v>15509</v>
      </c>
    </row>
    <row r="51" spans="7:7" x14ac:dyDescent="0.2">
      <c r="G51">
        <v>15510</v>
      </c>
    </row>
    <row r="52" spans="7:7" x14ac:dyDescent="0.2">
      <c r="G52">
        <v>15456</v>
      </c>
    </row>
    <row r="53" spans="7:7" x14ac:dyDescent="0.2">
      <c r="G53">
        <v>15432</v>
      </c>
    </row>
    <row r="54" spans="7:7" x14ac:dyDescent="0.2">
      <c r="G54">
        <v>15448</v>
      </c>
    </row>
    <row r="55" spans="7:7" x14ac:dyDescent="0.2">
      <c r="G55">
        <v>21690</v>
      </c>
    </row>
    <row r="56" spans="7:7" x14ac:dyDescent="0.2">
      <c r="G56">
        <v>26823</v>
      </c>
    </row>
    <row r="57" spans="7:7" x14ac:dyDescent="0.2">
      <c r="G57">
        <v>26824</v>
      </c>
    </row>
    <row r="58" spans="7:7" x14ac:dyDescent="0.2">
      <c r="G58">
        <v>26825</v>
      </c>
    </row>
    <row r="59" spans="7:7" x14ac:dyDescent="0.2">
      <c r="G59">
        <v>26826</v>
      </c>
    </row>
    <row r="60" spans="7:7" x14ac:dyDescent="0.2">
      <c r="G60">
        <v>26827</v>
      </c>
    </row>
    <row r="61" spans="7:7" x14ac:dyDescent="0.2">
      <c r="G61">
        <v>26828</v>
      </c>
    </row>
    <row r="62" spans="7:7" x14ac:dyDescent="0.2">
      <c r="G62">
        <v>26829</v>
      </c>
    </row>
    <row r="63" spans="7:7" x14ac:dyDescent="0.2">
      <c r="G63">
        <v>26832</v>
      </c>
    </row>
    <row r="64" spans="7:7" x14ac:dyDescent="0.2">
      <c r="G64">
        <v>36424</v>
      </c>
    </row>
    <row r="65" spans="7:7" x14ac:dyDescent="0.2">
      <c r="G65">
        <v>26830</v>
      </c>
    </row>
    <row r="66" spans="7:7" x14ac:dyDescent="0.2">
      <c r="G66">
        <v>26831</v>
      </c>
    </row>
    <row r="67" spans="7:7" x14ac:dyDescent="0.2">
      <c r="G67">
        <v>44642</v>
      </c>
    </row>
    <row r="68" spans="7:7" x14ac:dyDescent="0.2">
      <c r="G68">
        <v>44643</v>
      </c>
    </row>
    <row r="69" spans="7:7" x14ac:dyDescent="0.2">
      <c r="G69">
        <v>44632</v>
      </c>
    </row>
    <row r="70" spans="7:7" x14ac:dyDescent="0.2">
      <c r="G70">
        <v>44633</v>
      </c>
    </row>
    <row r="71" spans="7:7" x14ac:dyDescent="0.2">
      <c r="G71">
        <v>44639</v>
      </c>
    </row>
    <row r="72" spans="7:7" x14ac:dyDescent="0.2">
      <c r="G72">
        <v>44640</v>
      </c>
    </row>
    <row r="73" spans="7:7" x14ac:dyDescent="0.2">
      <c r="G73">
        <v>44641</v>
      </c>
    </row>
    <row r="74" spans="7:7" x14ac:dyDescent="0.2">
      <c r="G74">
        <v>44634</v>
      </c>
    </row>
    <row r="75" spans="7:7" x14ac:dyDescent="0.2">
      <c r="G75">
        <v>44635</v>
      </c>
    </row>
    <row r="76" spans="7:7" x14ac:dyDescent="0.2">
      <c r="G76">
        <v>44636</v>
      </c>
    </row>
    <row r="77" spans="7:7" x14ac:dyDescent="0.2">
      <c r="G77">
        <v>44637</v>
      </c>
    </row>
    <row r="78" spans="7:7" x14ac:dyDescent="0.2">
      <c r="G78">
        <v>43309</v>
      </c>
    </row>
    <row r="79" spans="7:7" x14ac:dyDescent="0.2">
      <c r="G79">
        <v>43310</v>
      </c>
    </row>
    <row r="80" spans="7:7" x14ac:dyDescent="0.2">
      <c r="G80">
        <v>43311</v>
      </c>
    </row>
    <row r="81" spans="7:7" x14ac:dyDescent="0.2">
      <c r="G81">
        <v>43312</v>
      </c>
    </row>
    <row r="82" spans="7:7" x14ac:dyDescent="0.2">
      <c r="G82">
        <v>43313</v>
      </c>
    </row>
    <row r="83" spans="7:7" x14ac:dyDescent="0.2">
      <c r="G83">
        <v>43314</v>
      </c>
    </row>
    <row r="84" spans="7:7" x14ac:dyDescent="0.2">
      <c r="G84">
        <v>24669</v>
      </c>
    </row>
    <row r="85" spans="7:7" x14ac:dyDescent="0.2">
      <c r="G85">
        <v>24670</v>
      </c>
    </row>
    <row r="86" spans="7:7" x14ac:dyDescent="0.2">
      <c r="G86">
        <v>44996</v>
      </c>
    </row>
    <row r="87" spans="7:7" x14ac:dyDescent="0.2">
      <c r="G87">
        <v>44997</v>
      </c>
    </row>
    <row r="88" spans="7:7" x14ac:dyDescent="0.2">
      <c r="G88">
        <v>24671</v>
      </c>
    </row>
    <row r="89" spans="7:7" x14ac:dyDescent="0.2">
      <c r="G89">
        <v>21668</v>
      </c>
    </row>
    <row r="90" spans="7:7" x14ac:dyDescent="0.2">
      <c r="G90">
        <v>24687</v>
      </c>
    </row>
    <row r="91" spans="7:7" x14ac:dyDescent="0.2">
      <c r="G91">
        <v>24681</v>
      </c>
    </row>
    <row r="92" spans="7:7" x14ac:dyDescent="0.2">
      <c r="G92">
        <v>15482</v>
      </c>
    </row>
    <row r="93" spans="7:7" x14ac:dyDescent="0.2">
      <c r="G93">
        <v>41822</v>
      </c>
    </row>
    <row r="94" spans="7:7" x14ac:dyDescent="0.2">
      <c r="G94">
        <v>41879</v>
      </c>
    </row>
    <row r="95" spans="7:7" x14ac:dyDescent="0.2">
      <c r="G95">
        <v>41413</v>
      </c>
    </row>
    <row r="96" spans="7:7" x14ac:dyDescent="0.2">
      <c r="G96">
        <v>44638</v>
      </c>
    </row>
    <row r="97" spans="7:7" x14ac:dyDescent="0.2">
      <c r="G97">
        <v>44519</v>
      </c>
    </row>
  </sheetData>
  <autoFilter ref="A1:G1"/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3:C4"/>
  <sheetViews>
    <sheetView workbookViewId="0">
      <selection activeCell="B4" sqref="B4"/>
    </sheetView>
  </sheetViews>
  <sheetFormatPr defaultRowHeight="11.25" x14ac:dyDescent="0.2"/>
  <cols>
    <col min="2" max="2" bestFit="true" customWidth="true" width="24.1640625" collapsed="true"/>
  </cols>
  <sheetData>
    <row ht="15.75" r="3" spans="2:2" x14ac:dyDescent="0.25">
      <c r="B3" s="50" t="s">
        <v>110</v>
      </c>
    </row>
    <row ht="14.25" r="4" spans="2:2" x14ac:dyDescent="0.2">
      <c r="B4" s="157" t="n">
        <v>2.2454</v>
      </c>
    </row>
  </sheetData>
  <pageMargins bottom="0.75" footer="0.3" header="0.3" left="0.7" right="0.7" top="0.75"/>
  <pageSetup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2"/>
  <sheetViews>
    <sheetView workbookViewId="0"/>
  </sheetViews>
  <sheetFormatPr defaultRowHeight="11.25" x14ac:dyDescent="0.2"/>
  <cols>
    <col min="1" max="1" customWidth="true" style="105" width="8.83203125" collapsed="true"/>
    <col min="2" max="2" customWidth="true" style="105" width="72.1640625" collapsed="true"/>
    <col min="3" max="3" customWidth="true" style="105" width="17.1640625" collapsed="true"/>
  </cols>
  <sheetData>
    <row ht="15.75" r="1" spans="1:3" x14ac:dyDescent="0.25">
      <c r="A1" s="55" t="s">
        <v>172</v>
      </c>
      <c r="B1" s="55" t="s">
        <v>173</v>
      </c>
      <c r="C1" s="55"/>
    </row>
    <row ht="12.75" r="2" spans="1:3" x14ac:dyDescent="0.2">
      <c r="A2" s="51">
        <v>24787</v>
      </c>
      <c r="B2" s="56" t="s">
        <v>190</v>
      </c>
      <c r="C2" s="52">
        <v>2.63</v>
      </c>
    </row>
    <row ht="12.75" r="3" spans="1:3" x14ac:dyDescent="0.2">
      <c r="A3" s="51">
        <v>22465</v>
      </c>
      <c r="B3" s="56" t="s">
        <v>191</v>
      </c>
      <c r="C3" s="52">
        <v>3.64</v>
      </c>
    </row>
    <row ht="12.75" r="4" spans="1:3" x14ac:dyDescent="0.2">
      <c r="A4" s="51">
        <v>24788</v>
      </c>
      <c r="B4" s="56" t="s">
        <v>192</v>
      </c>
      <c r="C4" s="52">
        <v>2.63</v>
      </c>
    </row>
    <row ht="12.75" r="5" spans="1:3" x14ac:dyDescent="0.2">
      <c r="A5" s="51">
        <v>24789</v>
      </c>
      <c r="B5" s="56" t="s">
        <v>416</v>
      </c>
      <c r="C5" s="52">
        <v>2.63</v>
      </c>
    </row>
    <row ht="12.75" r="6" spans="1:3" x14ac:dyDescent="0.2">
      <c r="A6" s="51">
        <v>22482</v>
      </c>
      <c r="B6" s="56" t="s">
        <v>193</v>
      </c>
      <c r="C6" s="52">
        <v>3.64</v>
      </c>
    </row>
    <row ht="12.75" r="7" spans="1:3" x14ac:dyDescent="0.2">
      <c r="A7" s="51">
        <v>24785</v>
      </c>
      <c r="B7" s="56" t="s">
        <v>194</v>
      </c>
      <c r="C7" s="52">
        <v>3.64</v>
      </c>
    </row>
    <row ht="12.75" r="8" spans="1:3" x14ac:dyDescent="0.2">
      <c r="A8" s="51">
        <v>22470</v>
      </c>
      <c r="B8" s="56" t="s">
        <v>195</v>
      </c>
      <c r="C8" s="52">
        <v>2.63</v>
      </c>
    </row>
    <row ht="12.75" r="9" spans="1:3" x14ac:dyDescent="0.2">
      <c r="A9" s="51">
        <v>22468</v>
      </c>
      <c r="B9" s="56" t="s">
        <v>196</v>
      </c>
      <c r="C9" s="52">
        <v>2.63</v>
      </c>
    </row>
    <row ht="12.75" r="10" spans="1:3" x14ac:dyDescent="0.2">
      <c r="A10" s="51">
        <v>24792</v>
      </c>
      <c r="B10" s="56" t="s">
        <v>197</v>
      </c>
      <c r="C10" s="52">
        <v>2.63</v>
      </c>
    </row>
    <row ht="15" r="11" spans="1:3" x14ac:dyDescent="0.2">
      <c r="A11" s="189"/>
      <c r="B11" s="189"/>
      <c r="C11" s="189"/>
    </row>
    <row ht="12.75" r="12" spans="1:3" x14ac:dyDescent="0.2">
      <c r="A12" s="51">
        <v>41929</v>
      </c>
      <c r="B12" s="56" t="s">
        <v>198</v>
      </c>
      <c r="C12" s="52">
        <v>2.63</v>
      </c>
    </row>
    <row ht="12.75" r="13" spans="1:3" x14ac:dyDescent="0.2">
      <c r="A13" s="51">
        <v>24720</v>
      </c>
      <c r="B13" s="56" t="s">
        <v>199</v>
      </c>
      <c r="C13" s="52">
        <v>2.3199999999999998</v>
      </c>
    </row>
    <row ht="12.75" r="14" spans="1:3" x14ac:dyDescent="0.2">
      <c r="A14" s="51">
        <v>24721</v>
      </c>
      <c r="B14" s="56" t="s">
        <v>200</v>
      </c>
      <c r="C14" s="52">
        <v>2.3199999999999998</v>
      </c>
    </row>
    <row ht="12.75" r="15" spans="1:3" x14ac:dyDescent="0.2">
      <c r="A15" s="51">
        <v>22472</v>
      </c>
      <c r="B15" s="56" t="s">
        <v>201</v>
      </c>
      <c r="C15" s="52">
        <v>2.3199999999999998</v>
      </c>
    </row>
    <row ht="12.75" r="16" spans="1:3" x14ac:dyDescent="0.2">
      <c r="A16" s="51">
        <v>22473</v>
      </c>
      <c r="B16" s="56" t="s">
        <v>202</v>
      </c>
      <c r="C16" s="52">
        <v>2.3199999999999998</v>
      </c>
    </row>
    <row ht="12.75" r="17" spans="1:3" x14ac:dyDescent="0.2">
      <c r="A17" s="51">
        <v>24722</v>
      </c>
      <c r="B17" s="56" t="s">
        <v>417</v>
      </c>
      <c r="C17" s="52">
        <v>2.3199999999999998</v>
      </c>
    </row>
    <row ht="12.75" r="18" spans="1:3" x14ac:dyDescent="0.2">
      <c r="A18" s="51">
        <v>24767</v>
      </c>
      <c r="B18" s="56" t="s">
        <v>203</v>
      </c>
      <c r="C18" s="52">
        <v>2.3199999999999998</v>
      </c>
    </row>
    <row ht="12.75" r="19" spans="1:3" x14ac:dyDescent="0.2">
      <c r="A19" s="51">
        <v>24872</v>
      </c>
      <c r="B19" s="56" t="s">
        <v>204</v>
      </c>
      <c r="C19" s="52">
        <v>2.3199999999999998</v>
      </c>
    </row>
    <row ht="12.75" r="20" spans="1:3" x14ac:dyDescent="0.2">
      <c r="A20" s="51">
        <v>24750</v>
      </c>
      <c r="B20" s="56" t="s">
        <v>205</v>
      </c>
      <c r="C20" s="52">
        <v>2.3199999999999998</v>
      </c>
    </row>
    <row ht="12.75" r="21" spans="1:3" x14ac:dyDescent="0.2">
      <c r="A21" s="51">
        <v>15354</v>
      </c>
      <c r="B21" s="56" t="s">
        <v>206</v>
      </c>
      <c r="C21" s="52">
        <v>2.3199999999999998</v>
      </c>
    </row>
    <row ht="15.75" r="22" spans="1:3" x14ac:dyDescent="0.25">
      <c r="A22" s="55" t="s">
        <v>172</v>
      </c>
      <c r="B22" s="55" t="s">
        <v>173</v>
      </c>
      <c r="C22" s="55"/>
    </row>
    <row ht="12.75" r="23" spans="1:3" x14ac:dyDescent="0.2">
      <c r="A23" s="51">
        <v>22474</v>
      </c>
      <c r="B23" s="56" t="s">
        <v>207</v>
      </c>
      <c r="C23" s="52">
        <v>2.3199999999999998</v>
      </c>
    </row>
    <row ht="12.75" r="24" spans="1:3" x14ac:dyDescent="0.2">
      <c r="A24" s="51">
        <v>22484</v>
      </c>
      <c r="B24" s="56" t="s">
        <v>208</v>
      </c>
      <c r="C24" s="52">
        <v>2.3199999999999998</v>
      </c>
    </row>
    <row ht="12.75" r="25" spans="1:3" x14ac:dyDescent="0.2">
      <c r="A25" s="51">
        <v>22485</v>
      </c>
      <c r="B25" s="56" t="s">
        <v>209</v>
      </c>
      <c r="C25" s="52">
        <v>2.3199999999999998</v>
      </c>
    </row>
    <row ht="12.75" r="26" spans="1:3" x14ac:dyDescent="0.2">
      <c r="A26" s="51">
        <v>22486</v>
      </c>
      <c r="B26" s="56" t="s">
        <v>210</v>
      </c>
      <c r="C26" s="52">
        <v>2.3199999999999998</v>
      </c>
    </row>
    <row ht="12.75" r="27" spans="1:3" x14ac:dyDescent="0.2">
      <c r="A27" s="51">
        <v>22487</v>
      </c>
      <c r="B27" s="56" t="s">
        <v>211</v>
      </c>
      <c r="C27" s="52">
        <v>2.3199999999999998</v>
      </c>
    </row>
    <row ht="12.75" r="28" spans="1:3" x14ac:dyDescent="0.2">
      <c r="A28" s="51">
        <v>22488</v>
      </c>
      <c r="B28" s="56" t="s">
        <v>212</v>
      </c>
      <c r="C28" s="52">
        <v>2.3199999999999998</v>
      </c>
    </row>
    <row ht="12.75" r="29" spans="1:3" x14ac:dyDescent="0.2">
      <c r="A29" s="51">
        <v>22455</v>
      </c>
      <c r="B29" s="56" t="s">
        <v>213</v>
      </c>
      <c r="C29" s="52">
        <v>2.3199999999999998</v>
      </c>
    </row>
    <row ht="12.75" r="30" spans="1:3" x14ac:dyDescent="0.2">
      <c r="A30" s="51">
        <v>22447</v>
      </c>
      <c r="B30" s="56" t="s">
        <v>214</v>
      </c>
      <c r="C30" s="52">
        <v>2.3199999999999998</v>
      </c>
    </row>
    <row ht="12.75" r="31" spans="1:3" x14ac:dyDescent="0.2">
      <c r="A31" s="51">
        <v>22456</v>
      </c>
      <c r="B31" s="56" t="s">
        <v>215</v>
      </c>
      <c r="C31" s="52">
        <v>2.3199999999999998</v>
      </c>
    </row>
    <row ht="12.75" r="32" spans="1:3" x14ac:dyDescent="0.2">
      <c r="A32" s="51">
        <v>24784</v>
      </c>
      <c r="B32" s="56" t="s">
        <v>418</v>
      </c>
      <c r="C32" s="52">
        <v>5.35</v>
      </c>
    </row>
    <row ht="12.75" r="33" spans="1:3" x14ac:dyDescent="0.2">
      <c r="A33" s="51">
        <v>22466</v>
      </c>
      <c r="B33" s="56" t="s">
        <v>216</v>
      </c>
      <c r="C33" s="52">
        <v>5.35</v>
      </c>
    </row>
    <row ht="12.75" r="34" spans="1:3" x14ac:dyDescent="0.2">
      <c r="A34" s="51">
        <v>22448</v>
      </c>
      <c r="B34" s="56" t="s">
        <v>217</v>
      </c>
      <c r="C34" s="52">
        <v>2.3199999999999998</v>
      </c>
    </row>
    <row ht="12.75" r="35" spans="1:3" x14ac:dyDescent="0.2">
      <c r="A35" s="51">
        <v>24755</v>
      </c>
      <c r="B35" s="56" t="s">
        <v>218</v>
      </c>
      <c r="C35" s="52">
        <v>2.3199999999999998</v>
      </c>
    </row>
    <row ht="12.75" r="36" spans="1:3" x14ac:dyDescent="0.2">
      <c r="A36" s="51">
        <v>24774</v>
      </c>
      <c r="B36" s="56" t="s">
        <v>219</v>
      </c>
      <c r="C36" s="52">
        <v>3.64</v>
      </c>
    </row>
    <row ht="12.75" r="37" spans="1:3" x14ac:dyDescent="0.2">
      <c r="A37" s="51">
        <v>24775</v>
      </c>
      <c r="B37" s="56" t="s">
        <v>419</v>
      </c>
      <c r="C37" s="52">
        <v>3.64</v>
      </c>
    </row>
    <row ht="12.75" r="38" spans="1:3" x14ac:dyDescent="0.2">
      <c r="A38" s="51">
        <v>24779</v>
      </c>
      <c r="B38" s="56" t="s">
        <v>220</v>
      </c>
      <c r="C38" s="52">
        <v>3.64</v>
      </c>
    </row>
    <row ht="12.75" r="39" spans="1:3" x14ac:dyDescent="0.2">
      <c r="A39" s="51">
        <v>24780</v>
      </c>
      <c r="B39" s="56" t="s">
        <v>221</v>
      </c>
      <c r="C39" s="52">
        <v>3.64</v>
      </c>
    </row>
    <row ht="12.75" r="40" spans="1:3" x14ac:dyDescent="0.2">
      <c r="A40" s="51">
        <v>22464</v>
      </c>
      <c r="B40" s="56" t="s">
        <v>222</v>
      </c>
      <c r="C40" s="52">
        <v>3.64</v>
      </c>
    </row>
    <row ht="12.75" r="41" spans="1:3" x14ac:dyDescent="0.2">
      <c r="A41" s="51">
        <v>24793</v>
      </c>
      <c r="B41" s="56" t="s">
        <v>223</v>
      </c>
      <c r="C41" s="52">
        <v>2.3199999999999998</v>
      </c>
    </row>
    <row ht="12.75" r="42" spans="1:3" x14ac:dyDescent="0.2">
      <c r="A42" s="51">
        <v>21092</v>
      </c>
      <c r="B42" s="56" t="s">
        <v>224</v>
      </c>
      <c r="C42" s="52">
        <v>2.3199999999999998</v>
      </c>
    </row>
    <row ht="12.75" r="43" spans="1:3" x14ac:dyDescent="0.2">
      <c r="A43" s="51">
        <v>22457</v>
      </c>
      <c r="B43" s="56" t="s">
        <v>225</v>
      </c>
      <c r="C43" s="52">
        <v>2.3199999999999998</v>
      </c>
    </row>
    <row ht="12.75" r="44" spans="1:3" x14ac:dyDescent="0.2">
      <c r="A44" s="51">
        <v>22475</v>
      </c>
      <c r="B44" s="56" t="s">
        <v>226</v>
      </c>
      <c r="C44" s="52">
        <v>2.3199999999999998</v>
      </c>
    </row>
    <row ht="12.75" r="45" spans="1:3" x14ac:dyDescent="0.2">
      <c r="A45" s="51">
        <v>24756</v>
      </c>
      <c r="B45" s="56" t="s">
        <v>227</v>
      </c>
      <c r="C45" s="52">
        <v>2.3199999999999998</v>
      </c>
    </row>
    <row ht="12.75" r="46" spans="1:3" x14ac:dyDescent="0.2">
      <c r="A46" s="51">
        <v>22458</v>
      </c>
      <c r="B46" s="56" t="s">
        <v>228</v>
      </c>
      <c r="C46" s="52">
        <v>2.3199999999999998</v>
      </c>
    </row>
    <row ht="12.75" r="47" spans="1:3" x14ac:dyDescent="0.2">
      <c r="A47" s="51">
        <v>22240</v>
      </c>
      <c r="B47" s="56" t="s">
        <v>229</v>
      </c>
      <c r="C47" s="52">
        <v>2.3199999999999998</v>
      </c>
    </row>
    <row ht="12.75" r="48" spans="1:3" x14ac:dyDescent="0.2">
      <c r="A48" s="51">
        <v>24770</v>
      </c>
      <c r="B48" s="56" t="s">
        <v>420</v>
      </c>
      <c r="C48" s="52">
        <v>2.3199999999999998</v>
      </c>
    </row>
    <row ht="12.75" r="49" spans="1:3" x14ac:dyDescent="0.2">
      <c r="A49" s="51">
        <v>22459</v>
      </c>
      <c r="B49" s="56" t="s">
        <v>230</v>
      </c>
      <c r="C49" s="52">
        <v>2.3199999999999998</v>
      </c>
    </row>
    <row ht="12.75" r="50" spans="1:3" x14ac:dyDescent="0.2">
      <c r="A50" s="51">
        <v>22460</v>
      </c>
      <c r="B50" s="56" t="s">
        <v>231</v>
      </c>
      <c r="C50" s="52">
        <v>2.3199999999999998</v>
      </c>
    </row>
    <row ht="12.75" r="51" spans="1:3" x14ac:dyDescent="0.2">
      <c r="A51" s="51">
        <v>22477</v>
      </c>
      <c r="B51" s="56" t="s">
        <v>232</v>
      </c>
      <c r="C51" s="52">
        <v>2.3199999999999998</v>
      </c>
    </row>
    <row ht="12.75" r="52" spans="1:3" x14ac:dyDescent="0.2">
      <c r="A52" s="51">
        <v>24761</v>
      </c>
      <c r="B52" s="56" t="s">
        <v>233</v>
      </c>
      <c r="C52" s="52">
        <v>2.3199999999999998</v>
      </c>
    </row>
    <row ht="12.75" r="53" spans="1:3" x14ac:dyDescent="0.2">
      <c r="A53" s="51">
        <v>24772</v>
      </c>
      <c r="B53" s="56" t="s">
        <v>234</v>
      </c>
      <c r="C53" s="52">
        <v>2.3199999999999998</v>
      </c>
    </row>
    <row ht="12.75" r="54" spans="1:3" x14ac:dyDescent="0.2">
      <c r="A54" s="51">
        <v>22453</v>
      </c>
      <c r="B54" s="56" t="s">
        <v>235</v>
      </c>
      <c r="C54" s="52">
        <v>2.3199999999999998</v>
      </c>
    </row>
    <row ht="12.75" r="55" spans="1:3" x14ac:dyDescent="0.2">
      <c r="A55" s="51">
        <v>24762</v>
      </c>
      <c r="B55" s="56" t="s">
        <v>421</v>
      </c>
      <c r="C55" s="52">
        <v>2.3199999999999998</v>
      </c>
    </row>
    <row ht="12.75" r="56" spans="1:3" x14ac:dyDescent="0.2">
      <c r="A56" s="51">
        <v>24765</v>
      </c>
      <c r="B56" s="56" t="s">
        <v>236</v>
      </c>
      <c r="C56" s="52">
        <v>2.3199999999999998</v>
      </c>
    </row>
    <row ht="12.75" r="57" spans="1:3" x14ac:dyDescent="0.2">
      <c r="A57" s="51">
        <v>22463</v>
      </c>
      <c r="B57" s="56" t="s">
        <v>237</v>
      </c>
      <c r="C57" s="52">
        <v>2.3199999999999998</v>
      </c>
    </row>
    <row ht="12.75" r="58" spans="1:3" x14ac:dyDescent="0.2">
      <c r="A58" s="51">
        <v>22462</v>
      </c>
      <c r="B58" s="56" t="s">
        <v>238</v>
      </c>
      <c r="C58" s="52">
        <v>2.3199999999999998</v>
      </c>
    </row>
    <row ht="12.75" r="59" spans="1:3" x14ac:dyDescent="0.2">
      <c r="A59" s="51">
        <v>24759</v>
      </c>
      <c r="B59" s="56" t="s">
        <v>239</v>
      </c>
      <c r="C59" s="52">
        <v>2.3199999999999998</v>
      </c>
    </row>
    <row ht="12.75" r="60" spans="1:3" x14ac:dyDescent="0.2">
      <c r="A60" s="51">
        <v>31078</v>
      </c>
      <c r="B60" s="56" t="s">
        <v>239</v>
      </c>
      <c r="C60" s="52">
        <v>2.3199999999999998</v>
      </c>
    </row>
    <row ht="12.75" r="61" spans="1:3" x14ac:dyDescent="0.2">
      <c r="A61" s="51">
        <v>22454</v>
      </c>
      <c r="B61" s="56" t="s">
        <v>240</v>
      </c>
      <c r="C61" s="52">
        <v>2.3199999999999998</v>
      </c>
    </row>
    <row ht="12.75" r="62" spans="1:3" x14ac:dyDescent="0.2">
      <c r="A62" s="51">
        <v>22489</v>
      </c>
      <c r="B62" s="56" t="s">
        <v>241</v>
      </c>
      <c r="C62" s="52">
        <v>2.3199999999999998</v>
      </c>
    </row>
    <row ht="12.75" r="63" spans="1:3" x14ac:dyDescent="0.2">
      <c r="A63" s="51">
        <v>45376</v>
      </c>
      <c r="B63" s="56" t="s">
        <v>308</v>
      </c>
      <c r="C63" s="52">
        <v>2.3199999999999998</v>
      </c>
    </row>
    <row ht="15" r="64" spans="1:3" x14ac:dyDescent="0.2">
      <c r="A64" s="189"/>
      <c r="B64" s="189"/>
      <c r="C64" s="189"/>
    </row>
    <row ht="12.75" r="65" spans="1:3" x14ac:dyDescent="0.2">
      <c r="A65" s="51">
        <v>46674</v>
      </c>
      <c r="B65" s="56" t="s">
        <v>422</v>
      </c>
      <c r="C65" s="52">
        <v>2.3199999999999998</v>
      </c>
    </row>
    <row ht="12.75" r="66" spans="1:3" x14ac:dyDescent="0.2">
      <c r="A66" s="51">
        <v>46675</v>
      </c>
      <c r="B66" s="56" t="s">
        <v>423</v>
      </c>
      <c r="C66" s="52">
        <v>2.3199999999999998</v>
      </c>
    </row>
    <row ht="12.75" r="67" spans="1:3" x14ac:dyDescent="0.2">
      <c r="A67" s="51">
        <v>46513</v>
      </c>
      <c r="B67" s="56" t="s">
        <v>424</v>
      </c>
      <c r="C67" s="52">
        <v>2.3199999999999998</v>
      </c>
    </row>
    <row ht="12.75" r="68" spans="1:3" x14ac:dyDescent="0.2">
      <c r="A68" s="51">
        <v>46500</v>
      </c>
      <c r="B68" s="56" t="s">
        <v>425</v>
      </c>
      <c r="C68" s="52">
        <v>2.3199999999999998</v>
      </c>
    </row>
    <row ht="12.75" r="69" spans="1:3" x14ac:dyDescent="0.2">
      <c r="A69" s="51">
        <v>46673</v>
      </c>
      <c r="B69" s="56" t="s">
        <v>426</v>
      </c>
      <c r="C69" s="52">
        <v>2.3199999999999998</v>
      </c>
    </row>
    <row ht="12.75" r="70" spans="1:3" x14ac:dyDescent="0.2">
      <c r="A70" s="51">
        <v>46499</v>
      </c>
      <c r="B70" s="56" t="s">
        <v>427</v>
      </c>
      <c r="C70" s="52">
        <v>2.3199999999999998</v>
      </c>
    </row>
    <row ht="12.75" r="71" spans="1:3" x14ac:dyDescent="0.2">
      <c r="A71" s="51">
        <v>46501</v>
      </c>
      <c r="B71" s="56" t="s">
        <v>428</v>
      </c>
      <c r="C71" s="52">
        <v>2.3199999999999998</v>
      </c>
    </row>
    <row ht="12.75" r="72" spans="1:3" x14ac:dyDescent="0.2">
      <c r="A72" s="51">
        <v>46282</v>
      </c>
      <c r="B72" s="56" t="s">
        <v>429</v>
      </c>
      <c r="C72" s="52">
        <v>2.3199999999999998</v>
      </c>
    </row>
    <row ht="12.75" r="73" spans="1:3" x14ac:dyDescent="0.2">
      <c r="A73" s="51">
        <v>46508</v>
      </c>
      <c r="B73" s="56" t="s">
        <v>430</v>
      </c>
      <c r="C73" s="52">
        <v>2.3199999999999998</v>
      </c>
    </row>
    <row ht="12.75" r="74" spans="1:3" x14ac:dyDescent="0.2">
      <c r="A74" s="51">
        <v>46514</v>
      </c>
      <c r="B74" s="56" t="s">
        <v>431</v>
      </c>
      <c r="C74" s="52">
        <v>2.3199999999999998</v>
      </c>
    </row>
    <row ht="12.75" r="75" spans="1:3" x14ac:dyDescent="0.2">
      <c r="A75" s="51">
        <v>46564</v>
      </c>
      <c r="B75" s="56" t="s">
        <v>432</v>
      </c>
      <c r="C75" s="52">
        <v>2.3199999999999998</v>
      </c>
    </row>
    <row ht="12.75" r="76" spans="1:3" x14ac:dyDescent="0.2">
      <c r="A76" s="51">
        <v>46515</v>
      </c>
      <c r="B76" s="56" t="s">
        <v>433</v>
      </c>
      <c r="C76" s="52">
        <v>3.64</v>
      </c>
    </row>
    <row ht="12.75" r="77" spans="1:3" x14ac:dyDescent="0.2">
      <c r="A77" s="51">
        <v>46516</v>
      </c>
      <c r="B77" s="56" t="s">
        <v>434</v>
      </c>
      <c r="C77" s="52">
        <v>3.64</v>
      </c>
    </row>
    <row ht="12.75" r="78" spans="1:3" x14ac:dyDescent="0.2">
      <c r="A78" s="51">
        <v>46517</v>
      </c>
      <c r="B78" s="56" t="s">
        <v>435</v>
      </c>
      <c r="C78" s="52">
        <v>2.3199999999999998</v>
      </c>
    </row>
    <row ht="12.75" r="79" spans="1:3" x14ac:dyDescent="0.2">
      <c r="A79" s="51">
        <v>46522</v>
      </c>
      <c r="B79" s="56" t="s">
        <v>436</v>
      </c>
      <c r="C79" s="52">
        <v>2.3199999999999998</v>
      </c>
    </row>
    <row ht="12.75" r="80" spans="1:3" x14ac:dyDescent="0.2">
      <c r="A80" s="51">
        <v>46523</v>
      </c>
      <c r="B80" s="56" t="s">
        <v>437</v>
      </c>
      <c r="C80" s="52">
        <v>2.3199999999999998</v>
      </c>
    </row>
    <row ht="12.75" r="81" spans="1:3" x14ac:dyDescent="0.2">
      <c r="A81" s="51">
        <v>46524</v>
      </c>
      <c r="B81" s="56" t="s">
        <v>438</v>
      </c>
      <c r="C81" s="52">
        <v>2.3199999999999998</v>
      </c>
    </row>
    <row ht="12.75" r="82" spans="1:3" x14ac:dyDescent="0.2">
      <c r="A82" s="51">
        <v>46525</v>
      </c>
      <c r="B82" s="56" t="s">
        <v>439</v>
      </c>
      <c r="C82" s="52">
        <v>2.3199999999999998</v>
      </c>
    </row>
    <row ht="12.75" r="83" spans="1:3" x14ac:dyDescent="0.2">
      <c r="A83" s="51">
        <v>46526</v>
      </c>
      <c r="B83" s="56" t="s">
        <v>440</v>
      </c>
      <c r="C83" s="52">
        <v>2.3199999999999998</v>
      </c>
    </row>
    <row ht="12.75" r="84" spans="1:3" x14ac:dyDescent="0.2">
      <c r="A84" s="51">
        <v>46527</v>
      </c>
      <c r="B84" s="56" t="s">
        <v>441</v>
      </c>
      <c r="C84" s="52">
        <v>2.3199999999999998</v>
      </c>
    </row>
    <row ht="12.75" r="85" spans="1:3" x14ac:dyDescent="0.2">
      <c r="A85" s="51">
        <v>46528</v>
      </c>
      <c r="B85" s="56" t="s">
        <v>442</v>
      </c>
      <c r="C85" s="52">
        <v>2.3199999999999998</v>
      </c>
    </row>
    <row ht="12.75" r="86" spans="1:3" x14ac:dyDescent="0.2">
      <c r="A86" s="51">
        <v>46529</v>
      </c>
      <c r="B86" s="56" t="s">
        <v>443</v>
      </c>
      <c r="C86" s="52">
        <v>2.3199999999999998</v>
      </c>
    </row>
    <row ht="12.75" r="87" spans="1:3" x14ac:dyDescent="0.2">
      <c r="A87" s="51">
        <v>46530</v>
      </c>
      <c r="B87" s="56" t="s">
        <v>444</v>
      </c>
      <c r="C87" s="52">
        <v>2.3199999999999998</v>
      </c>
    </row>
    <row ht="12.75" r="88" spans="1:3" x14ac:dyDescent="0.2">
      <c r="A88" s="51">
        <v>46531</v>
      </c>
      <c r="B88" s="56" t="s">
        <v>445</v>
      </c>
      <c r="C88" s="52">
        <v>2.3199999999999998</v>
      </c>
    </row>
    <row ht="12.75" r="89" spans="1:3" x14ac:dyDescent="0.2">
      <c r="A89" s="51">
        <v>46533</v>
      </c>
      <c r="B89" s="56" t="s">
        <v>446</v>
      </c>
      <c r="C89" s="52">
        <v>5.35</v>
      </c>
    </row>
    <row ht="12.75" r="90" spans="1:3" x14ac:dyDescent="0.2">
      <c r="A90" s="51">
        <v>46676</v>
      </c>
      <c r="B90" s="56" t="s">
        <v>447</v>
      </c>
      <c r="C90" s="52">
        <v>2.3199999999999998</v>
      </c>
    </row>
    <row ht="12.75" r="91" spans="1:3" x14ac:dyDescent="0.2">
      <c r="A91" s="51">
        <v>46510</v>
      </c>
      <c r="B91" s="56" t="s">
        <v>448</v>
      </c>
      <c r="C91" s="52">
        <v>2.3199999999999998</v>
      </c>
    </row>
    <row ht="12.75" r="92" spans="1:3" x14ac:dyDescent="0.2">
      <c r="A92" s="51">
        <v>46512</v>
      </c>
      <c r="B92" s="56" t="s">
        <v>449</v>
      </c>
      <c r="C92" s="52">
        <v>2.3199999999999998</v>
      </c>
    </row>
    <row ht="12.75" r="93" spans="1:3" x14ac:dyDescent="0.2">
      <c r="A93" s="51">
        <v>46504</v>
      </c>
      <c r="B93" s="56" t="s">
        <v>450</v>
      </c>
      <c r="C93" s="52">
        <v>2.3199999999999998</v>
      </c>
    </row>
    <row ht="12.75" r="94" spans="1:3" x14ac:dyDescent="0.2">
      <c r="A94" s="51">
        <v>46502</v>
      </c>
      <c r="B94" s="56" t="s">
        <v>451</v>
      </c>
      <c r="C94" s="52">
        <v>2.3199999999999998</v>
      </c>
    </row>
    <row ht="12.75" r="95" spans="1:3" x14ac:dyDescent="0.2">
      <c r="A95" s="51">
        <v>46507</v>
      </c>
      <c r="B95" s="56" t="s">
        <v>452</v>
      </c>
      <c r="C95" s="52">
        <v>2.3199999999999998</v>
      </c>
    </row>
    <row ht="12.75" r="96" spans="1:3" x14ac:dyDescent="0.2">
      <c r="A96" s="51">
        <v>46509</v>
      </c>
      <c r="B96" s="56" t="s">
        <v>453</v>
      </c>
      <c r="C96" s="52">
        <v>2.3199999999999998</v>
      </c>
    </row>
    <row ht="12.75" r="97" spans="1:3" x14ac:dyDescent="0.2">
      <c r="A97" s="51">
        <v>46503</v>
      </c>
      <c r="B97" s="56" t="s">
        <v>454</v>
      </c>
      <c r="C97" s="52">
        <v>2.3199999999999998</v>
      </c>
    </row>
    <row ht="12.75" r="98" spans="1:3" x14ac:dyDescent="0.2">
      <c r="A98" s="51">
        <v>46505</v>
      </c>
      <c r="B98" s="56" t="s">
        <v>455</v>
      </c>
      <c r="C98" s="52">
        <v>2.3199999999999998</v>
      </c>
    </row>
    <row ht="12.75" r="99" spans="1:3" x14ac:dyDescent="0.2">
      <c r="A99" s="51">
        <v>46506</v>
      </c>
      <c r="B99" s="56" t="s">
        <v>456</v>
      </c>
      <c r="C99" s="52">
        <v>2.3199999999999998</v>
      </c>
    </row>
    <row ht="12.75" r="100" spans="1:3" x14ac:dyDescent="0.2">
      <c r="A100" s="51">
        <v>46511</v>
      </c>
      <c r="B100" s="56" t="s">
        <v>457</v>
      </c>
      <c r="C100" s="52">
        <v>2.3199999999999998</v>
      </c>
    </row>
    <row ht="12.75" r="101" spans="1:3" x14ac:dyDescent="0.2">
      <c r="A101" s="51">
        <v>46534</v>
      </c>
      <c r="B101" s="56" t="s">
        <v>458</v>
      </c>
      <c r="C101" s="52">
        <v>2.3199999999999998</v>
      </c>
    </row>
    <row ht="12.75" r="102" spans="1:3" x14ac:dyDescent="0.2">
      <c r="A102" s="51">
        <v>46535</v>
      </c>
      <c r="B102" s="56" t="s">
        <v>459</v>
      </c>
      <c r="C102" s="52">
        <v>2.3199999999999998</v>
      </c>
    </row>
    <row ht="12.75" r="103" spans="1:3" x14ac:dyDescent="0.2">
      <c r="A103" s="51">
        <v>46536</v>
      </c>
      <c r="B103" s="56" t="s">
        <v>460</v>
      </c>
      <c r="C103" s="52">
        <v>2.3199999999999998</v>
      </c>
    </row>
    <row ht="12.75" r="104" spans="1:3" x14ac:dyDescent="0.2">
      <c r="A104" s="51">
        <v>46537</v>
      </c>
      <c r="B104" s="56" t="s">
        <v>461</v>
      </c>
      <c r="C104" s="52">
        <v>2.3199999999999998</v>
      </c>
    </row>
    <row ht="12.75" r="105" spans="1:3" x14ac:dyDescent="0.2">
      <c r="A105" s="51">
        <v>46538</v>
      </c>
      <c r="B105" s="56" t="s">
        <v>462</v>
      </c>
      <c r="C105" s="52">
        <v>2.3199999999999998</v>
      </c>
    </row>
    <row ht="12.75" r="106" spans="1:3" x14ac:dyDescent="0.2">
      <c r="A106" s="51">
        <v>46539</v>
      </c>
      <c r="B106" s="56" t="s">
        <v>463</v>
      </c>
      <c r="C106" s="52">
        <v>2.3199999999999998</v>
      </c>
    </row>
    <row ht="12.75" r="107" spans="1:3" x14ac:dyDescent="0.2">
      <c r="A107" s="51">
        <v>46540</v>
      </c>
      <c r="B107" s="56" t="s">
        <v>464</v>
      </c>
      <c r="C107" s="52">
        <v>2.3199999999999998</v>
      </c>
    </row>
    <row ht="12.75" r="108" spans="1:3" x14ac:dyDescent="0.2">
      <c r="A108" s="51">
        <v>46541</v>
      </c>
      <c r="B108" s="56" t="s">
        <v>465</v>
      </c>
      <c r="C108" s="52">
        <v>2.3199999999999998</v>
      </c>
    </row>
    <row ht="12.75" r="109" spans="1:3" x14ac:dyDescent="0.2">
      <c r="A109" s="51">
        <v>46542</v>
      </c>
      <c r="B109" s="56" t="s">
        <v>466</v>
      </c>
      <c r="C109" s="52">
        <v>2.3199999999999998</v>
      </c>
    </row>
    <row ht="12.75" r="110" spans="1:3" x14ac:dyDescent="0.2">
      <c r="A110" s="51">
        <v>46543</v>
      </c>
      <c r="B110" s="56" t="s">
        <v>467</v>
      </c>
      <c r="C110" s="52">
        <v>5.35</v>
      </c>
    </row>
    <row ht="15" r="111" spans="1:3" x14ac:dyDescent="0.2">
      <c r="A111" s="189"/>
      <c r="B111" s="189"/>
      <c r="C111" s="189"/>
    </row>
    <row ht="12.75" r="112" spans="1:3" x14ac:dyDescent="0.2">
      <c r="A112" s="51">
        <v>27980</v>
      </c>
      <c r="B112" s="56" t="s">
        <v>174</v>
      </c>
      <c r="C112" s="52">
        <v>50.32</v>
      </c>
    </row>
    <row ht="12.75" r="113" spans="1:3" x14ac:dyDescent="0.2">
      <c r="A113" s="51">
        <v>27977</v>
      </c>
      <c r="B113" s="56" t="s">
        <v>175</v>
      </c>
      <c r="C113" s="52">
        <v>50.32</v>
      </c>
    </row>
    <row ht="12.75" r="114" spans="1:3" x14ac:dyDescent="0.2">
      <c r="A114" s="51">
        <v>27982</v>
      </c>
      <c r="B114" s="56" t="s">
        <v>176</v>
      </c>
      <c r="C114" s="52">
        <v>50.32</v>
      </c>
    </row>
    <row ht="12.75" r="115" spans="1:3" x14ac:dyDescent="0.2">
      <c r="A115" s="51">
        <v>27981</v>
      </c>
      <c r="B115" s="56" t="s">
        <v>177</v>
      </c>
      <c r="C115" s="52">
        <v>50.32</v>
      </c>
    </row>
    <row ht="12.75" r="116" spans="1:3" x14ac:dyDescent="0.2">
      <c r="A116" s="51">
        <v>27978</v>
      </c>
      <c r="B116" s="56" t="s">
        <v>178</v>
      </c>
      <c r="C116" s="52">
        <v>50.32</v>
      </c>
    </row>
    <row ht="12.75" r="117" spans="1:3" x14ac:dyDescent="0.2">
      <c r="A117" s="51">
        <v>45840</v>
      </c>
      <c r="B117" s="56" t="s">
        <v>309</v>
      </c>
      <c r="C117" s="52">
        <v>50.32</v>
      </c>
    </row>
    <row ht="12.75" r="118" spans="1:3" x14ac:dyDescent="0.2">
      <c r="A118" s="51">
        <v>45839</v>
      </c>
      <c r="B118" s="56" t="s">
        <v>310</v>
      </c>
      <c r="C118" s="52">
        <v>50.32</v>
      </c>
    </row>
    <row ht="15.75" r="119" spans="1:3" x14ac:dyDescent="0.25">
      <c r="A119" s="55" t="s">
        <v>172</v>
      </c>
      <c r="B119" s="55" t="s">
        <v>173</v>
      </c>
      <c r="C119" s="55"/>
    </row>
    <row ht="12.75" r="120" spans="1:3" x14ac:dyDescent="0.2">
      <c r="A120" s="51">
        <v>45841</v>
      </c>
      <c r="B120" s="56" t="s">
        <v>311</v>
      </c>
      <c r="C120" s="52">
        <v>50.32</v>
      </c>
    </row>
    <row ht="15" r="121" spans="1:3" x14ac:dyDescent="0.2">
      <c r="A121" s="189"/>
      <c r="B121" s="189"/>
      <c r="C121" s="189"/>
    </row>
    <row ht="15" r="122" spans="1:3" x14ac:dyDescent="0.2">
      <c r="A122" s="189"/>
      <c r="B122" s="189"/>
      <c r="C122" s="189"/>
    </row>
    <row ht="12.75" r="123" spans="1:3" x14ac:dyDescent="0.2">
      <c r="A123" s="51">
        <v>46699</v>
      </c>
      <c r="B123" s="56" t="s">
        <v>468</v>
      </c>
      <c r="C123" s="52">
        <v>43.55</v>
      </c>
    </row>
    <row ht="12.75" r="124" spans="1:3" x14ac:dyDescent="0.2">
      <c r="A124" s="51">
        <v>46947</v>
      </c>
      <c r="B124" s="56" t="s">
        <v>469</v>
      </c>
      <c r="C124" s="52">
        <v>14.61</v>
      </c>
    </row>
    <row ht="12.75" r="125" spans="1:3" x14ac:dyDescent="0.2">
      <c r="A125" s="51">
        <v>44736</v>
      </c>
      <c r="B125" s="56" t="s">
        <v>245</v>
      </c>
      <c r="C125" s="52">
        <v>20.57</v>
      </c>
    </row>
    <row ht="12.75" r="126" spans="1:3" x14ac:dyDescent="0.2">
      <c r="A126" s="51">
        <v>42406</v>
      </c>
      <c r="B126" s="56" t="s">
        <v>246</v>
      </c>
      <c r="C126" s="52">
        <v>28.68</v>
      </c>
    </row>
    <row ht="12.75" r="127" spans="1:3" x14ac:dyDescent="0.2">
      <c r="A127" s="51">
        <v>44584</v>
      </c>
      <c r="B127" s="56" t="s">
        <v>247</v>
      </c>
      <c r="C127" s="52">
        <v>41.82</v>
      </c>
    </row>
    <row ht="12.75" r="128" spans="1:3" x14ac:dyDescent="0.2">
      <c r="A128" s="51">
        <v>44742</v>
      </c>
      <c r="B128" s="56" t="s">
        <v>248</v>
      </c>
      <c r="C128" s="52">
        <v>18.670000000000002</v>
      </c>
    </row>
    <row ht="12.75" r="129" spans="1:3" x14ac:dyDescent="0.2">
      <c r="A129" s="51">
        <v>45374</v>
      </c>
      <c r="B129" s="56" t="s">
        <v>312</v>
      </c>
      <c r="C129" s="52">
        <v>37.64</v>
      </c>
    </row>
    <row ht="12.75" r="130" spans="1:3" x14ac:dyDescent="0.2">
      <c r="A130" s="51">
        <v>45375</v>
      </c>
      <c r="B130" s="56" t="s">
        <v>313</v>
      </c>
      <c r="C130" s="52">
        <v>22.1</v>
      </c>
    </row>
    <row ht="12.75" r="131" spans="1:3" x14ac:dyDescent="0.2">
      <c r="A131" s="51">
        <v>41708</v>
      </c>
      <c r="B131" s="56" t="s">
        <v>179</v>
      </c>
      <c r="C131" s="52">
        <v>41.97</v>
      </c>
    </row>
    <row ht="12.75" r="132" spans="1:3" x14ac:dyDescent="0.2">
      <c r="A132" s="51">
        <v>44729</v>
      </c>
      <c r="B132" s="56" t="s">
        <v>249</v>
      </c>
      <c r="C132" s="52">
        <v>16.350000000000001</v>
      </c>
    </row>
    <row ht="12.75" r="133" spans="1:3" x14ac:dyDescent="0.2">
      <c r="A133" s="51">
        <v>44730</v>
      </c>
      <c r="B133" s="56" t="s">
        <v>250</v>
      </c>
      <c r="C133" s="52">
        <v>72.23</v>
      </c>
    </row>
    <row ht="12.75" r="134" spans="1:3" x14ac:dyDescent="0.2">
      <c r="A134" s="51">
        <v>44688</v>
      </c>
      <c r="B134" s="56" t="s">
        <v>251</v>
      </c>
      <c r="C134" s="52">
        <v>27.94</v>
      </c>
    </row>
    <row ht="12.75" r="135" spans="1:3" x14ac:dyDescent="0.2">
      <c r="A135" s="51">
        <v>44689</v>
      </c>
      <c r="B135" s="56" t="s">
        <v>252</v>
      </c>
      <c r="C135" s="52">
        <v>16.02</v>
      </c>
    </row>
    <row ht="12.75" r="136" spans="1:3" x14ac:dyDescent="0.2">
      <c r="A136" s="51">
        <v>44705</v>
      </c>
      <c r="B136" s="56" t="s">
        <v>253</v>
      </c>
      <c r="C136" s="52">
        <v>29.01</v>
      </c>
    </row>
    <row ht="12.75" r="137" spans="1:3" x14ac:dyDescent="0.2">
      <c r="A137" s="51">
        <v>44706</v>
      </c>
      <c r="B137" s="56" t="s">
        <v>254</v>
      </c>
      <c r="C137" s="52">
        <v>40.93</v>
      </c>
    </row>
    <row ht="12.75" r="138" spans="1:3" x14ac:dyDescent="0.2">
      <c r="A138" s="51">
        <v>44709</v>
      </c>
      <c r="B138" s="56" t="s">
        <v>255</v>
      </c>
      <c r="C138" s="52">
        <v>22.24</v>
      </c>
    </row>
    <row ht="12.75" r="139" spans="1:3" x14ac:dyDescent="0.2">
      <c r="A139" s="51">
        <v>44702</v>
      </c>
      <c r="B139" s="56" t="s">
        <v>256</v>
      </c>
      <c r="C139" s="52">
        <v>16.43</v>
      </c>
    </row>
    <row ht="12.75" r="140" spans="1:3" x14ac:dyDescent="0.2">
      <c r="A140" s="51">
        <v>44747</v>
      </c>
      <c r="B140" s="56" t="s">
        <v>257</v>
      </c>
      <c r="C140" s="52">
        <v>25.99</v>
      </c>
    </row>
    <row ht="12.75" r="141" spans="1:3" x14ac:dyDescent="0.2">
      <c r="A141" s="51">
        <v>44737</v>
      </c>
      <c r="B141" s="56" t="s">
        <v>258</v>
      </c>
      <c r="C141" s="52">
        <v>39.880000000000003</v>
      </c>
    </row>
    <row ht="12.75" r="142" spans="1:3" x14ac:dyDescent="0.2">
      <c r="A142" s="51">
        <v>45026</v>
      </c>
      <c r="B142" s="56" t="s">
        <v>314</v>
      </c>
      <c r="C142" s="52">
        <v>51.08</v>
      </c>
    </row>
    <row ht="12.75" r="143" spans="1:3" x14ac:dyDescent="0.2">
      <c r="A143" s="51">
        <v>44690</v>
      </c>
      <c r="B143" s="56" t="s">
        <v>259</v>
      </c>
      <c r="C143" s="52">
        <v>21.36</v>
      </c>
    </row>
    <row ht="12.75" r="144" spans="1:3" x14ac:dyDescent="0.2">
      <c r="A144" s="51">
        <v>44694</v>
      </c>
      <c r="B144" s="56" t="s">
        <v>260</v>
      </c>
      <c r="C144" s="52">
        <v>20.16</v>
      </c>
    </row>
    <row ht="12.75" r="145" spans="1:3" x14ac:dyDescent="0.2">
      <c r="A145" s="51">
        <v>45066</v>
      </c>
      <c r="B145" s="56" t="s">
        <v>315</v>
      </c>
      <c r="C145" s="52">
        <v>11.8</v>
      </c>
    </row>
    <row ht="12.75" r="146" spans="1:3" x14ac:dyDescent="0.2">
      <c r="A146" s="51">
        <v>47757</v>
      </c>
      <c r="B146" s="56" t="s">
        <v>470</v>
      </c>
      <c r="C146" s="52">
        <v>12.7</v>
      </c>
    </row>
    <row ht="12.75" r="147" spans="1:3" x14ac:dyDescent="0.2">
      <c r="A147" s="51">
        <v>47758</v>
      </c>
      <c r="B147" s="56" t="s">
        <v>471</v>
      </c>
      <c r="C147" s="52">
        <v>12.99</v>
      </c>
    </row>
    <row ht="12.75" r="148" spans="1:3" x14ac:dyDescent="0.2">
      <c r="A148" s="51">
        <v>47759</v>
      </c>
      <c r="B148" s="56" t="s">
        <v>472</v>
      </c>
      <c r="C148" s="52">
        <v>15.98</v>
      </c>
    </row>
    <row ht="12.75" r="149" spans="1:3" x14ac:dyDescent="0.2">
      <c r="A149" s="51">
        <v>47760</v>
      </c>
      <c r="B149" s="56" t="s">
        <v>473</v>
      </c>
      <c r="C149" s="52">
        <v>9.56</v>
      </c>
    </row>
    <row ht="12.75" r="150" spans="1:3" x14ac:dyDescent="0.2">
      <c r="A150" s="51">
        <v>47755</v>
      </c>
      <c r="B150" s="56" t="s">
        <v>474</v>
      </c>
      <c r="C150" s="52">
        <v>39.28</v>
      </c>
    </row>
    <row ht="12.75" r="151" spans="1:3" x14ac:dyDescent="0.2">
      <c r="A151" s="51">
        <v>47756</v>
      </c>
      <c r="B151" s="56" t="s">
        <v>475</v>
      </c>
      <c r="C151" s="52">
        <v>20.46</v>
      </c>
    </row>
    <row ht="12.75" r="152" spans="1:3" x14ac:dyDescent="0.2">
      <c r="A152" s="51">
        <v>46925</v>
      </c>
      <c r="B152" s="56" t="s">
        <v>476</v>
      </c>
      <c r="C152" s="52">
        <v>18.97</v>
      </c>
    </row>
    <row ht="12.75" r="153" spans="1:3" x14ac:dyDescent="0.2">
      <c r="A153" s="51">
        <v>46926</v>
      </c>
      <c r="B153" s="56" t="s">
        <v>477</v>
      </c>
      <c r="C153" s="52">
        <v>16.43</v>
      </c>
    </row>
    <row ht="12.75" r="154" spans="1:3" x14ac:dyDescent="0.2">
      <c r="A154" s="51">
        <v>45036</v>
      </c>
      <c r="B154" s="56" t="s">
        <v>316</v>
      </c>
      <c r="C154" s="52">
        <v>25.69</v>
      </c>
    </row>
    <row ht="12.75" r="155" spans="1:3" x14ac:dyDescent="0.2">
      <c r="A155" s="51">
        <v>44711</v>
      </c>
      <c r="B155" s="56" t="s">
        <v>261</v>
      </c>
      <c r="C155" s="52">
        <v>14.64</v>
      </c>
    </row>
    <row ht="12.75" r="156" spans="1:3" x14ac:dyDescent="0.2">
      <c r="A156" s="51">
        <v>44714</v>
      </c>
      <c r="B156" s="56" t="s">
        <v>262</v>
      </c>
      <c r="C156" s="52">
        <v>26.73</v>
      </c>
    </row>
    <row ht="12.75" r="157" spans="1:3" x14ac:dyDescent="0.2">
      <c r="A157" s="51">
        <v>44707</v>
      </c>
      <c r="B157" s="56" t="s">
        <v>263</v>
      </c>
      <c r="C157" s="52">
        <v>14.19</v>
      </c>
    </row>
    <row ht="12.75" r="158" spans="1:3" x14ac:dyDescent="0.2">
      <c r="A158" s="51">
        <v>44708</v>
      </c>
      <c r="B158" s="56" t="s">
        <v>264</v>
      </c>
      <c r="C158" s="52">
        <v>18.97</v>
      </c>
    </row>
    <row ht="12.75" r="159" spans="1:3" x14ac:dyDescent="0.2">
      <c r="A159" s="51">
        <v>47761</v>
      </c>
      <c r="B159" s="56" t="s">
        <v>478</v>
      </c>
      <c r="C159" s="52">
        <v>24.94</v>
      </c>
    </row>
    <row ht="12.75" r="160" spans="1:3" x14ac:dyDescent="0.2">
      <c r="A160" s="51">
        <v>47762</v>
      </c>
      <c r="B160" s="56" t="s">
        <v>479</v>
      </c>
      <c r="C160" s="52">
        <v>26.59</v>
      </c>
    </row>
    <row ht="12.75" r="161" spans="1:3" x14ac:dyDescent="0.2">
      <c r="A161" s="51">
        <v>47791</v>
      </c>
      <c r="B161" s="56" t="s">
        <v>480</v>
      </c>
      <c r="C161" s="52">
        <v>9.7100000000000009</v>
      </c>
    </row>
    <row ht="12.75" r="162" spans="1:3" x14ac:dyDescent="0.2">
      <c r="A162" s="51">
        <v>45028</v>
      </c>
      <c r="B162" s="56" t="s">
        <v>317</v>
      </c>
      <c r="C162" s="52">
        <v>30.77</v>
      </c>
    </row>
    <row ht="12.75" r="163" spans="1:3" x14ac:dyDescent="0.2">
      <c r="A163" s="51">
        <v>45029</v>
      </c>
      <c r="B163" s="56" t="s">
        <v>318</v>
      </c>
      <c r="C163" s="52">
        <v>16.43</v>
      </c>
    </row>
    <row ht="12.75" r="164" spans="1:3" x14ac:dyDescent="0.2">
      <c r="A164" s="51">
        <v>47152</v>
      </c>
      <c r="B164" s="56" t="s">
        <v>481</v>
      </c>
      <c r="C164" s="52">
        <v>17.22</v>
      </c>
    </row>
    <row ht="12.75" r="165" spans="1:3" x14ac:dyDescent="0.2">
      <c r="A165" s="51">
        <v>44715</v>
      </c>
      <c r="B165" s="56" t="s">
        <v>265</v>
      </c>
      <c r="C165" s="52">
        <v>22.7</v>
      </c>
    </row>
    <row ht="12.75" r="166" spans="1:3" x14ac:dyDescent="0.2">
      <c r="A166" s="51">
        <v>44717</v>
      </c>
      <c r="B166" s="56" t="s">
        <v>266</v>
      </c>
      <c r="C166" s="52">
        <v>40.33</v>
      </c>
    </row>
    <row ht="12.75" r="167" spans="1:3" x14ac:dyDescent="0.2">
      <c r="A167" s="51">
        <v>46272</v>
      </c>
      <c r="B167" s="56" t="s">
        <v>411</v>
      </c>
      <c r="C167" s="52">
        <v>21.96</v>
      </c>
    </row>
    <row ht="12.75" r="168" spans="1:3" x14ac:dyDescent="0.2">
      <c r="A168" s="51">
        <v>45033</v>
      </c>
      <c r="B168" s="56" t="s">
        <v>319</v>
      </c>
      <c r="C168" s="52">
        <v>45.85</v>
      </c>
    </row>
    <row ht="12.75" r="169" spans="1:3" x14ac:dyDescent="0.2">
      <c r="A169" s="51">
        <v>46923</v>
      </c>
      <c r="B169" s="56" t="s">
        <v>482</v>
      </c>
      <c r="C169" s="52">
        <v>14.64</v>
      </c>
    </row>
    <row ht="12.75" r="170" spans="1:3" x14ac:dyDescent="0.2">
      <c r="A170" s="51">
        <v>46924</v>
      </c>
      <c r="B170" s="56" t="s">
        <v>483</v>
      </c>
      <c r="C170" s="52">
        <v>42.86</v>
      </c>
    </row>
    <row ht="12.75" r="171" spans="1:3" x14ac:dyDescent="0.2">
      <c r="A171" s="51">
        <v>46697</v>
      </c>
      <c r="B171" s="56" t="s">
        <v>484</v>
      </c>
      <c r="C171" s="52">
        <v>22.55</v>
      </c>
    </row>
    <row ht="12.75" r="172" spans="1:3" x14ac:dyDescent="0.2">
      <c r="A172" s="51">
        <v>46698</v>
      </c>
      <c r="B172" s="56" t="s">
        <v>485</v>
      </c>
      <c r="C172" s="52">
        <v>38.229999999999997</v>
      </c>
    </row>
    <row ht="15" r="173" spans="1:3" x14ac:dyDescent="0.2">
      <c r="A173" s="189"/>
      <c r="B173" s="189"/>
      <c r="C173" s="189"/>
    </row>
    <row ht="12.75" r="174" spans="1:3" x14ac:dyDescent="0.2">
      <c r="A174" s="51">
        <v>41877</v>
      </c>
      <c r="B174" s="56" t="s">
        <v>320</v>
      </c>
      <c r="C174" s="52">
        <v>61.23</v>
      </c>
    </row>
    <row ht="12.75" r="175" spans="1:3" x14ac:dyDescent="0.2">
      <c r="A175" s="51">
        <v>26729</v>
      </c>
      <c r="B175" s="56" t="s">
        <v>321</v>
      </c>
      <c r="C175" s="52">
        <v>48.99</v>
      </c>
    </row>
    <row ht="12.75" r="176" spans="1:3" x14ac:dyDescent="0.2">
      <c r="A176" s="51">
        <v>24641</v>
      </c>
      <c r="B176" s="56" t="s">
        <v>111</v>
      </c>
      <c r="C176" s="52">
        <v>42.19</v>
      </c>
    </row>
    <row ht="12.75" r="177" spans="1:3" x14ac:dyDescent="0.2">
      <c r="A177" s="51">
        <v>24687</v>
      </c>
      <c r="B177" s="56" t="s">
        <v>112</v>
      </c>
      <c r="C177" s="52">
        <v>53.73</v>
      </c>
    </row>
    <row ht="12.75" r="178" spans="1:3" x14ac:dyDescent="0.2">
      <c r="A178" s="51">
        <v>14812</v>
      </c>
      <c r="B178" s="56" t="s">
        <v>113</v>
      </c>
      <c r="C178" s="52">
        <v>58.25</v>
      </c>
    </row>
    <row ht="12.75" r="179" spans="1:3" x14ac:dyDescent="0.2">
      <c r="A179" s="51">
        <v>14815</v>
      </c>
      <c r="B179" s="56" t="s">
        <v>114</v>
      </c>
      <c r="C179" s="52">
        <v>48.99</v>
      </c>
    </row>
    <row ht="12.75" r="180" spans="1:3" x14ac:dyDescent="0.2">
      <c r="A180" s="51">
        <v>14809</v>
      </c>
      <c r="B180" s="56" t="s">
        <v>115</v>
      </c>
      <c r="C180" s="52">
        <v>58.16</v>
      </c>
    </row>
    <row ht="12.75" r="181" spans="1:3" x14ac:dyDescent="0.2">
      <c r="A181" s="51">
        <v>21672</v>
      </c>
      <c r="B181" s="56" t="s">
        <v>116</v>
      </c>
      <c r="C181" s="52">
        <v>48.99</v>
      </c>
    </row>
    <row ht="12.75" r="182" spans="1:3" x14ac:dyDescent="0.2">
      <c r="A182" s="51">
        <v>14810</v>
      </c>
      <c r="B182" s="56" t="s">
        <v>117</v>
      </c>
      <c r="C182" s="52">
        <v>58.16</v>
      </c>
    </row>
    <row ht="12.75" r="183" spans="1:3" x14ac:dyDescent="0.2">
      <c r="A183" s="51">
        <v>15469</v>
      </c>
      <c r="B183" s="56" t="s">
        <v>118</v>
      </c>
      <c r="C183" s="52">
        <v>61.24</v>
      </c>
    </row>
    <row ht="12.75" r="184" spans="1:3" x14ac:dyDescent="0.2">
      <c r="A184" s="51">
        <v>44627</v>
      </c>
      <c r="B184" s="56" t="s">
        <v>322</v>
      </c>
      <c r="C184" s="52">
        <v>61.24</v>
      </c>
    </row>
    <row ht="12.75" r="185" spans="1:3" x14ac:dyDescent="0.2">
      <c r="A185" s="51">
        <v>24673</v>
      </c>
      <c r="B185" s="56" t="s">
        <v>119</v>
      </c>
      <c r="C185" s="52">
        <v>42.19</v>
      </c>
    </row>
    <row ht="12.75" r="186" spans="1:3" x14ac:dyDescent="0.2">
      <c r="A186" s="51">
        <v>23742</v>
      </c>
      <c r="B186" s="56" t="s">
        <v>120</v>
      </c>
      <c r="C186" s="52">
        <v>46.53</v>
      </c>
    </row>
    <row ht="12.75" r="187" spans="1:3" x14ac:dyDescent="0.2">
      <c r="A187" s="51">
        <v>23743</v>
      </c>
      <c r="B187" s="56" t="s">
        <v>121</v>
      </c>
      <c r="C187" s="52">
        <v>46.53</v>
      </c>
    </row>
    <row ht="12.75" r="188" spans="1:3" x14ac:dyDescent="0.2">
      <c r="A188" s="51">
        <v>41822</v>
      </c>
      <c r="B188" s="56" t="s">
        <v>180</v>
      </c>
      <c r="C188" s="52">
        <v>90.57</v>
      </c>
    </row>
    <row ht="12.75" r="189" spans="1:3" x14ac:dyDescent="0.2">
      <c r="A189" s="51">
        <v>21658</v>
      </c>
      <c r="B189" s="56" t="s">
        <v>122</v>
      </c>
      <c r="C189" s="52">
        <v>61.24</v>
      </c>
    </row>
    <row ht="12.75" r="190" spans="1:3" x14ac:dyDescent="0.2">
      <c r="A190" s="51">
        <v>24681</v>
      </c>
      <c r="B190" s="56" t="s">
        <v>123</v>
      </c>
      <c r="C190" s="52">
        <v>53.73</v>
      </c>
    </row>
    <row ht="12.75" r="191" spans="1:3" x14ac:dyDescent="0.2">
      <c r="A191" s="51">
        <v>24674</v>
      </c>
      <c r="B191" s="56" t="s">
        <v>124</v>
      </c>
      <c r="C191" s="52">
        <v>42.19</v>
      </c>
    </row>
    <row ht="12.75" r="192" spans="1:3" x14ac:dyDescent="0.2">
      <c r="A192" s="51">
        <v>14808</v>
      </c>
      <c r="B192" s="56" t="s">
        <v>125</v>
      </c>
      <c r="C192" s="52">
        <v>58.16</v>
      </c>
    </row>
    <row ht="12.75" r="193" spans="1:3" x14ac:dyDescent="0.2">
      <c r="A193" s="51">
        <v>44642</v>
      </c>
      <c r="B193" s="56" t="s">
        <v>323</v>
      </c>
      <c r="C193" s="52">
        <v>61.24</v>
      </c>
    </row>
    <row ht="12.75" r="194" spans="1:3" x14ac:dyDescent="0.2">
      <c r="A194" s="51">
        <v>36426</v>
      </c>
      <c r="B194" s="56" t="s">
        <v>324</v>
      </c>
      <c r="C194" s="52">
        <v>61.24</v>
      </c>
    </row>
    <row ht="12.75" r="195" spans="1:3" x14ac:dyDescent="0.2">
      <c r="A195" s="51">
        <v>21685</v>
      </c>
      <c r="B195" s="56" t="s">
        <v>126</v>
      </c>
      <c r="C195" s="52">
        <v>48.99</v>
      </c>
    </row>
    <row ht="12.75" r="196" spans="1:3" x14ac:dyDescent="0.2">
      <c r="A196" s="51">
        <v>21686</v>
      </c>
      <c r="B196" s="56" t="s">
        <v>127</v>
      </c>
      <c r="C196" s="52">
        <v>48.99</v>
      </c>
    </row>
    <row ht="12.75" r="197" spans="1:3" x14ac:dyDescent="0.2">
      <c r="A197" s="51">
        <v>21687</v>
      </c>
      <c r="B197" s="56" t="s">
        <v>128</v>
      </c>
      <c r="C197" s="52">
        <v>61.24</v>
      </c>
    </row>
    <row ht="12.75" r="198" spans="1:3" x14ac:dyDescent="0.2">
      <c r="A198" s="51">
        <v>21688</v>
      </c>
      <c r="B198" s="56" t="s">
        <v>129</v>
      </c>
      <c r="C198" s="52">
        <v>61.24</v>
      </c>
    </row>
    <row ht="12.75" r="199" spans="1:3" x14ac:dyDescent="0.2">
      <c r="A199" s="51">
        <v>15476</v>
      </c>
      <c r="B199" s="56" t="s">
        <v>130</v>
      </c>
      <c r="C199" s="52">
        <v>48.99</v>
      </c>
    </row>
    <row ht="12.75" r="200" spans="1:3" x14ac:dyDescent="0.2">
      <c r="A200" s="51">
        <v>15477</v>
      </c>
      <c r="B200" s="56" t="s">
        <v>131</v>
      </c>
      <c r="C200" s="52">
        <v>48.99</v>
      </c>
    </row>
    <row ht="12.75" r="201" spans="1:3" x14ac:dyDescent="0.2">
      <c r="A201" s="51">
        <v>44639</v>
      </c>
      <c r="B201" s="56" t="s">
        <v>325</v>
      </c>
      <c r="C201" s="52">
        <v>61.24</v>
      </c>
    </row>
    <row ht="12.75" r="202" spans="1:3" x14ac:dyDescent="0.2">
      <c r="A202" s="51">
        <v>15481</v>
      </c>
      <c r="B202" s="56" t="s">
        <v>326</v>
      </c>
      <c r="C202" s="52">
        <v>61.09</v>
      </c>
    </row>
    <row ht="12.75" r="203" spans="1:3" x14ac:dyDescent="0.2">
      <c r="A203" s="51">
        <v>15482</v>
      </c>
      <c r="B203" s="56" t="s">
        <v>132</v>
      </c>
      <c r="C203" s="52">
        <v>72.45</v>
      </c>
    </row>
    <row ht="12.75" r="204" spans="1:3" x14ac:dyDescent="0.2">
      <c r="A204" s="51">
        <v>24675</v>
      </c>
      <c r="B204" s="56" t="s">
        <v>133</v>
      </c>
      <c r="C204" s="52">
        <v>42.19</v>
      </c>
    </row>
    <row ht="12.75" r="205" spans="1:3" x14ac:dyDescent="0.2">
      <c r="A205" s="51">
        <v>23746</v>
      </c>
      <c r="B205" s="56" t="s">
        <v>134</v>
      </c>
      <c r="C205" s="52">
        <v>48.99</v>
      </c>
    </row>
    <row ht="12.75" r="206" spans="1:3" x14ac:dyDescent="0.2">
      <c r="A206" s="51">
        <v>24676</v>
      </c>
      <c r="B206" s="56" t="s">
        <v>135</v>
      </c>
      <c r="C206" s="52">
        <v>42.19</v>
      </c>
    </row>
    <row ht="12.75" r="207" spans="1:3" x14ac:dyDescent="0.2">
      <c r="A207" s="51">
        <v>24669</v>
      </c>
      <c r="B207" s="56" t="s">
        <v>136</v>
      </c>
      <c r="C207" s="52">
        <v>59.22</v>
      </c>
    </row>
    <row ht="12.75" r="208" spans="1:3" x14ac:dyDescent="0.2">
      <c r="A208" s="51">
        <v>24530</v>
      </c>
      <c r="B208" s="56" t="s">
        <v>137</v>
      </c>
      <c r="C208" s="52">
        <v>59.22</v>
      </c>
    </row>
    <row ht="12.75" r="209" spans="1:3" x14ac:dyDescent="0.2">
      <c r="A209" s="51">
        <v>24670</v>
      </c>
      <c r="B209" s="56" t="s">
        <v>138</v>
      </c>
      <c r="C209" s="52">
        <v>59.22</v>
      </c>
    </row>
    <row ht="12.75" r="210" spans="1:3" x14ac:dyDescent="0.2">
      <c r="A210" s="51">
        <v>24671</v>
      </c>
      <c r="B210" s="56" t="s">
        <v>139</v>
      </c>
      <c r="C210" s="52">
        <v>59.22</v>
      </c>
    </row>
    <row ht="12.75" r="211" spans="1:3" x14ac:dyDescent="0.2">
      <c r="A211" s="51">
        <v>21668</v>
      </c>
      <c r="B211" s="56" t="s">
        <v>140</v>
      </c>
      <c r="C211" s="52">
        <v>59.22</v>
      </c>
    </row>
    <row ht="12.75" r="212" spans="1:3" x14ac:dyDescent="0.2">
      <c r="A212" s="51">
        <v>15500</v>
      </c>
      <c r="B212" s="56" t="s">
        <v>141</v>
      </c>
      <c r="C212" s="52">
        <v>48.99</v>
      </c>
    </row>
    <row ht="12.75" r="213" spans="1:3" x14ac:dyDescent="0.2">
      <c r="A213" s="51">
        <v>15504</v>
      </c>
      <c r="B213" s="56" t="s">
        <v>142</v>
      </c>
      <c r="C213" s="52">
        <v>61.24</v>
      </c>
    </row>
    <row ht="12.75" r="214" spans="1:3" x14ac:dyDescent="0.2">
      <c r="A214" s="51">
        <v>15507</v>
      </c>
      <c r="B214" s="56" t="s">
        <v>143</v>
      </c>
      <c r="C214" s="52">
        <v>48.99</v>
      </c>
    </row>
    <row ht="12.75" r="215" spans="1:3" x14ac:dyDescent="0.2">
      <c r="A215" s="51">
        <v>15509</v>
      </c>
      <c r="B215" s="56" t="s">
        <v>144</v>
      </c>
      <c r="C215" s="52">
        <v>61.24</v>
      </c>
    </row>
    <row ht="15.75" r="216" spans="1:3" x14ac:dyDescent="0.25">
      <c r="A216" s="55" t="s">
        <v>172</v>
      </c>
      <c r="B216" s="55" t="s">
        <v>173</v>
      </c>
      <c r="C216" s="55"/>
    </row>
    <row ht="12.75" r="217" spans="1:3" x14ac:dyDescent="0.2">
      <c r="A217" s="51">
        <v>15510</v>
      </c>
      <c r="B217" s="56" t="s">
        <v>145</v>
      </c>
      <c r="C217" s="52">
        <v>48.99</v>
      </c>
    </row>
    <row ht="12.75" r="218" spans="1:3" x14ac:dyDescent="0.2">
      <c r="A218" s="51">
        <v>41413</v>
      </c>
      <c r="B218" s="56" t="s">
        <v>146</v>
      </c>
      <c r="C218" s="52">
        <v>72.45</v>
      </c>
    </row>
    <row ht="12.75" r="219" spans="1:3" x14ac:dyDescent="0.2">
      <c r="A219" s="51">
        <v>15456</v>
      </c>
      <c r="B219" s="56" t="s">
        <v>147</v>
      </c>
      <c r="C219" s="52">
        <v>48.99</v>
      </c>
    </row>
    <row ht="12.75" r="220" spans="1:3" x14ac:dyDescent="0.2">
      <c r="A220" s="51">
        <v>44628</v>
      </c>
      <c r="B220" s="56" t="s">
        <v>327</v>
      </c>
      <c r="C220" s="52">
        <v>61.24</v>
      </c>
    </row>
    <row ht="12.75" r="221" spans="1:3" x14ac:dyDescent="0.2">
      <c r="A221" s="51">
        <v>15517</v>
      </c>
      <c r="B221" s="56" t="s">
        <v>148</v>
      </c>
      <c r="C221" s="52">
        <v>48.99</v>
      </c>
    </row>
    <row ht="12.75" r="222" spans="1:3" x14ac:dyDescent="0.2">
      <c r="A222" s="51">
        <v>23751</v>
      </c>
      <c r="B222" s="56" t="s">
        <v>149</v>
      </c>
      <c r="C222" s="52">
        <v>48.99</v>
      </c>
    </row>
    <row ht="12.75" r="223" spans="1:3" x14ac:dyDescent="0.2">
      <c r="A223" s="51">
        <v>41879</v>
      </c>
      <c r="B223" s="56" t="s">
        <v>181</v>
      </c>
      <c r="C223" s="52">
        <v>72.45</v>
      </c>
    </row>
    <row ht="12.75" r="224" spans="1:3" x14ac:dyDescent="0.2">
      <c r="A224" s="51">
        <v>15520</v>
      </c>
      <c r="B224" s="56" t="s">
        <v>150</v>
      </c>
      <c r="C224" s="52">
        <v>48.99</v>
      </c>
    </row>
    <row ht="12.75" r="225" spans="1:3" x14ac:dyDescent="0.2">
      <c r="A225" s="51">
        <v>21744</v>
      </c>
      <c r="B225" s="56" t="s">
        <v>151</v>
      </c>
      <c r="C225" s="52">
        <v>48.99</v>
      </c>
    </row>
    <row ht="12.75" r="226" spans="1:3" x14ac:dyDescent="0.2">
      <c r="A226" s="51">
        <v>23748</v>
      </c>
      <c r="B226" s="56" t="s">
        <v>152</v>
      </c>
      <c r="C226" s="52">
        <v>48.99</v>
      </c>
    </row>
    <row ht="12.75" r="227" spans="1:3" x14ac:dyDescent="0.2">
      <c r="A227" s="51">
        <v>14811</v>
      </c>
      <c r="B227" s="56" t="s">
        <v>153</v>
      </c>
      <c r="C227" s="52">
        <v>48.99</v>
      </c>
    </row>
    <row ht="12.75" r="228" spans="1:3" x14ac:dyDescent="0.2">
      <c r="A228" s="51">
        <v>21671</v>
      </c>
      <c r="B228" s="56" t="s">
        <v>154</v>
      </c>
      <c r="C228" s="52">
        <v>42.19</v>
      </c>
    </row>
    <row ht="12.75" r="229" spans="1:3" x14ac:dyDescent="0.2">
      <c r="A229" s="51">
        <v>21670</v>
      </c>
      <c r="B229" s="56" t="s">
        <v>155</v>
      </c>
      <c r="C229" s="52">
        <v>42.19</v>
      </c>
    </row>
    <row ht="12.75" r="230" spans="1:3" x14ac:dyDescent="0.2">
      <c r="A230" s="51">
        <v>24679</v>
      </c>
      <c r="B230" s="56" t="s">
        <v>156</v>
      </c>
      <c r="C230" s="52">
        <v>42.19</v>
      </c>
    </row>
    <row ht="12.75" r="231" spans="1:3" x14ac:dyDescent="0.2">
      <c r="A231" s="51">
        <v>15431</v>
      </c>
      <c r="B231" s="56" t="s">
        <v>157</v>
      </c>
      <c r="C231" s="52">
        <v>61.24</v>
      </c>
    </row>
    <row ht="12.75" r="232" spans="1:3" x14ac:dyDescent="0.2">
      <c r="A232" s="51">
        <v>15526</v>
      </c>
      <c r="B232" s="56" t="s">
        <v>158</v>
      </c>
      <c r="C232" s="52">
        <v>48.99</v>
      </c>
    </row>
    <row ht="12.75" r="233" spans="1:3" x14ac:dyDescent="0.2">
      <c r="A233" s="51">
        <v>44643</v>
      </c>
      <c r="B233" s="56" t="s">
        <v>328</v>
      </c>
      <c r="C233" s="52">
        <v>61.24</v>
      </c>
    </row>
    <row ht="12.75" r="234" spans="1:3" x14ac:dyDescent="0.2">
      <c r="A234" s="51">
        <v>44640</v>
      </c>
      <c r="B234" s="56" t="s">
        <v>329</v>
      </c>
      <c r="C234" s="52">
        <v>61.24</v>
      </c>
    </row>
    <row ht="12.75" r="235" spans="1:3" x14ac:dyDescent="0.2">
      <c r="A235" s="51">
        <v>44641</v>
      </c>
      <c r="B235" s="56" t="s">
        <v>330</v>
      </c>
      <c r="C235" s="52">
        <v>61.24</v>
      </c>
    </row>
    <row ht="12.75" r="236" spans="1:3" x14ac:dyDescent="0.2">
      <c r="A236" s="51">
        <v>44996</v>
      </c>
      <c r="B236" s="56" t="s">
        <v>412</v>
      </c>
      <c r="C236" s="52">
        <v>74.03</v>
      </c>
    </row>
    <row ht="12.75" r="237" spans="1:3" x14ac:dyDescent="0.2">
      <c r="A237" s="51">
        <v>44997</v>
      </c>
      <c r="B237" s="56" t="s">
        <v>413</v>
      </c>
      <c r="C237" s="52">
        <v>74.03</v>
      </c>
    </row>
    <row ht="12.75" r="238" spans="1:3" x14ac:dyDescent="0.2">
      <c r="A238" s="51">
        <v>44629</v>
      </c>
      <c r="B238" s="56" t="s">
        <v>331</v>
      </c>
      <c r="C238" s="52">
        <v>61.24</v>
      </c>
    </row>
    <row ht="12.75" r="239" spans="1:3" x14ac:dyDescent="0.2">
      <c r="A239" s="51">
        <v>44630</v>
      </c>
      <c r="B239" s="56" t="s">
        <v>332</v>
      </c>
      <c r="C239" s="52">
        <v>61.24</v>
      </c>
    </row>
    <row ht="12.75" r="240" spans="1:3" x14ac:dyDescent="0.2">
      <c r="A240" s="51">
        <v>44632</v>
      </c>
      <c r="B240" s="56" t="s">
        <v>333</v>
      </c>
      <c r="C240" s="52">
        <v>61.24</v>
      </c>
    </row>
    <row ht="12.75" r="241" spans="1:3" x14ac:dyDescent="0.2">
      <c r="A241" s="51">
        <v>44633</v>
      </c>
      <c r="B241" s="56" t="s">
        <v>334</v>
      </c>
      <c r="C241" s="52">
        <v>61.24</v>
      </c>
    </row>
    <row ht="12.75" r="242" spans="1:3" x14ac:dyDescent="0.2">
      <c r="A242" s="51">
        <v>44634</v>
      </c>
      <c r="B242" s="56" t="s">
        <v>335</v>
      </c>
      <c r="C242" s="52">
        <v>61.24</v>
      </c>
    </row>
    <row ht="12.75" r="243" spans="1:3" x14ac:dyDescent="0.2">
      <c r="A243" s="51">
        <v>44635</v>
      </c>
      <c r="B243" s="56" t="s">
        <v>336</v>
      </c>
      <c r="C243" s="52">
        <v>61.24</v>
      </c>
    </row>
    <row ht="12.75" r="244" spans="1:3" x14ac:dyDescent="0.2">
      <c r="A244" s="51">
        <v>44636</v>
      </c>
      <c r="B244" s="56" t="s">
        <v>337</v>
      </c>
      <c r="C244" s="52">
        <v>61.24</v>
      </c>
    </row>
    <row ht="12.75" r="245" spans="1:3" x14ac:dyDescent="0.2">
      <c r="A245" s="51">
        <v>43304</v>
      </c>
      <c r="B245" s="56" t="s">
        <v>338</v>
      </c>
      <c r="C245" s="52">
        <v>61.24</v>
      </c>
    </row>
    <row ht="12.75" r="246" spans="1:3" x14ac:dyDescent="0.2">
      <c r="A246" s="51">
        <v>43305</v>
      </c>
      <c r="B246" s="56" t="s">
        <v>339</v>
      </c>
      <c r="C246" s="52">
        <v>61.24</v>
      </c>
    </row>
    <row ht="12.75" r="247" spans="1:3" x14ac:dyDescent="0.2">
      <c r="A247" s="51">
        <v>44631</v>
      </c>
      <c r="B247" s="56" t="s">
        <v>340</v>
      </c>
      <c r="C247" s="52">
        <v>61.24</v>
      </c>
    </row>
    <row ht="12.75" r="248" spans="1:3" x14ac:dyDescent="0.2">
      <c r="A248" s="51">
        <v>44637</v>
      </c>
      <c r="B248" s="56" t="s">
        <v>341</v>
      </c>
      <c r="C248" s="52">
        <v>61.24</v>
      </c>
    </row>
    <row ht="12.75" r="249" spans="1:3" x14ac:dyDescent="0.2">
      <c r="A249" s="51">
        <v>44638</v>
      </c>
      <c r="B249" s="56" t="s">
        <v>342</v>
      </c>
      <c r="C249" s="52">
        <v>90.57</v>
      </c>
    </row>
    <row ht="12.75" r="250" spans="1:3" x14ac:dyDescent="0.2">
      <c r="A250" s="51">
        <v>15432</v>
      </c>
      <c r="B250" s="56" t="s">
        <v>159</v>
      </c>
      <c r="C250" s="52">
        <v>61.24</v>
      </c>
    </row>
    <row ht="12.75" r="251" spans="1:3" x14ac:dyDescent="0.2">
      <c r="A251" s="51">
        <v>36424</v>
      </c>
      <c r="B251" s="56" t="s">
        <v>343</v>
      </c>
      <c r="C251" s="52">
        <v>61.09</v>
      </c>
    </row>
    <row ht="12.75" r="252" spans="1:3" x14ac:dyDescent="0.2">
      <c r="A252" s="51">
        <v>21690</v>
      </c>
      <c r="B252" s="56" t="s">
        <v>344</v>
      </c>
      <c r="C252" s="52">
        <v>61.24</v>
      </c>
    </row>
    <row ht="12.75" r="253" spans="1:3" x14ac:dyDescent="0.2">
      <c r="A253" s="51">
        <v>26823</v>
      </c>
      <c r="B253" s="56" t="s">
        <v>160</v>
      </c>
      <c r="C253" s="52">
        <v>61.24</v>
      </c>
    </row>
    <row ht="12.75" r="254" spans="1:3" x14ac:dyDescent="0.2">
      <c r="A254" s="51">
        <v>26824</v>
      </c>
      <c r="B254" s="56" t="s">
        <v>161</v>
      </c>
      <c r="C254" s="52">
        <v>61.24</v>
      </c>
    </row>
    <row ht="12.75" r="255" spans="1:3" x14ac:dyDescent="0.2">
      <c r="A255" s="51">
        <v>26825</v>
      </c>
      <c r="B255" s="56" t="s">
        <v>162</v>
      </c>
      <c r="C255" s="52">
        <v>61.24</v>
      </c>
    </row>
    <row ht="12.75" r="256" spans="1:3" x14ac:dyDescent="0.2">
      <c r="A256" s="51">
        <v>26826</v>
      </c>
      <c r="B256" s="56" t="s">
        <v>163</v>
      </c>
      <c r="C256" s="52">
        <v>61.24</v>
      </c>
    </row>
    <row ht="12.75" r="257" spans="1:3" x14ac:dyDescent="0.2">
      <c r="A257" s="51">
        <v>26827</v>
      </c>
      <c r="B257" s="56" t="s">
        <v>164</v>
      </c>
      <c r="C257" s="52">
        <v>61.24</v>
      </c>
    </row>
    <row ht="12.75" r="258" spans="1:3" x14ac:dyDescent="0.2">
      <c r="A258" s="51">
        <v>26828</v>
      </c>
      <c r="B258" s="56" t="s">
        <v>165</v>
      </c>
      <c r="C258" s="52">
        <v>61.24</v>
      </c>
    </row>
    <row ht="12.75" r="259" spans="1:3" x14ac:dyDescent="0.2">
      <c r="A259" s="51">
        <v>26829</v>
      </c>
      <c r="B259" s="56" t="s">
        <v>166</v>
      </c>
      <c r="C259" s="52">
        <v>61.24</v>
      </c>
    </row>
    <row ht="12.75" r="260" spans="1:3" x14ac:dyDescent="0.2">
      <c r="A260" s="51">
        <v>26830</v>
      </c>
      <c r="B260" s="56" t="s">
        <v>167</v>
      </c>
      <c r="C260" s="52">
        <v>61.24</v>
      </c>
    </row>
    <row ht="12.75" r="261" spans="1:3" x14ac:dyDescent="0.2">
      <c r="A261" s="51">
        <v>26831</v>
      </c>
      <c r="B261" s="56" t="s">
        <v>168</v>
      </c>
      <c r="C261" s="52">
        <v>61.24</v>
      </c>
    </row>
    <row ht="12.75" r="262" spans="1:3" x14ac:dyDescent="0.2">
      <c r="A262" s="51">
        <v>26832</v>
      </c>
      <c r="B262" s="56" t="s">
        <v>169</v>
      </c>
      <c r="C262" s="52">
        <v>61.24</v>
      </c>
    </row>
    <row ht="12.75" r="263" spans="1:3" x14ac:dyDescent="0.2">
      <c r="A263" s="51">
        <v>43309</v>
      </c>
      <c r="B263" s="56" t="s">
        <v>345</v>
      </c>
      <c r="C263" s="52">
        <v>61.24</v>
      </c>
    </row>
    <row ht="12.75" r="264" spans="1:3" x14ac:dyDescent="0.2">
      <c r="A264" s="51">
        <v>43310</v>
      </c>
      <c r="B264" s="56" t="s">
        <v>346</v>
      </c>
      <c r="C264" s="52">
        <v>61.24</v>
      </c>
    </row>
    <row ht="12.75" r="265" spans="1:3" x14ac:dyDescent="0.2">
      <c r="A265" s="51">
        <v>43311</v>
      </c>
      <c r="B265" s="56" t="s">
        <v>347</v>
      </c>
      <c r="C265" s="52">
        <v>61.24</v>
      </c>
    </row>
    <row ht="12.75" r="266" spans="1:3" x14ac:dyDescent="0.2">
      <c r="A266" s="51">
        <v>43312</v>
      </c>
      <c r="B266" s="56" t="s">
        <v>348</v>
      </c>
      <c r="C266" s="52">
        <v>61.24</v>
      </c>
    </row>
    <row ht="12.75" r="267" spans="1:3" x14ac:dyDescent="0.2">
      <c r="A267" s="51">
        <v>43306</v>
      </c>
      <c r="B267" s="56" t="s">
        <v>349</v>
      </c>
      <c r="C267" s="52">
        <v>61.24</v>
      </c>
    </row>
    <row ht="12.75" r="268" spans="1:3" x14ac:dyDescent="0.2">
      <c r="A268" s="51">
        <v>43308</v>
      </c>
      <c r="B268" s="56" t="s">
        <v>350</v>
      </c>
      <c r="C268" s="52">
        <v>61.24</v>
      </c>
    </row>
    <row ht="12.75" r="269" spans="1:3" x14ac:dyDescent="0.2">
      <c r="A269" s="51">
        <v>43313</v>
      </c>
      <c r="B269" s="56" t="s">
        <v>351</v>
      </c>
      <c r="C269" s="52">
        <v>61.24</v>
      </c>
    </row>
    <row ht="12.75" r="270" spans="1:3" x14ac:dyDescent="0.2">
      <c r="A270" s="51">
        <v>43314</v>
      </c>
      <c r="B270" s="56" t="s">
        <v>352</v>
      </c>
      <c r="C270" s="52">
        <v>61.24</v>
      </c>
    </row>
    <row ht="12.75" r="271" spans="1:3" x14ac:dyDescent="0.2">
      <c r="A271" s="51">
        <v>43307</v>
      </c>
      <c r="B271" s="56" t="s">
        <v>353</v>
      </c>
      <c r="C271" s="52">
        <v>58.16</v>
      </c>
    </row>
    <row ht="12.75" r="272" spans="1:3" x14ac:dyDescent="0.2">
      <c r="A272" s="51">
        <v>44519</v>
      </c>
      <c r="B272" s="56" t="s">
        <v>354</v>
      </c>
      <c r="C272" s="52">
        <v>90.57</v>
      </c>
    </row>
  </sheetData>
  <mergeCells count="6">
    <mergeCell ref="A173:C173"/>
    <mergeCell ref="A11:C11"/>
    <mergeCell ref="A64:C64"/>
    <mergeCell ref="A111:C111"/>
    <mergeCell ref="A121:C121"/>
    <mergeCell ref="A122:C1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baseType="lpstr" size="5">
      <vt:lpstr>KRONOSPAN UA</vt:lpstr>
      <vt:lpstr>Лист1</vt:lpstr>
      <vt:lpstr>КУРС!!!</vt:lpstr>
      <vt:lpstr> Вставить с 1С</vt:lpstr>
      <vt:lpstr>'KRONOSPAN UA'!Область_печати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2017-04-03T12:21:11Z</dcterms:created>
  <dc:creator>Литневская Инна</dc:creator>
  <cp:lastModifiedBy>Консультант_СТ1</cp:lastModifiedBy>
  <cp:lastPrinted>2018-10-19T06:57:41Z</cp:lastPrinted>
  <dcterms:modified xsi:type="dcterms:W3CDTF">2018-10-19T06:57:43Z</dcterms:modified>
</cp:coreProperties>
</file>