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mu\Downloads\"/>
    </mc:Choice>
  </mc:AlternateContent>
  <xr:revisionPtr revIDLastSave="0" documentId="13_ncr:1_{ECBDF308-90DE-4BF3-9C1C-CBECB3C98B89}" xr6:coauthVersionLast="47" xr6:coauthVersionMax="47" xr10:uidLastSave="{00000000-0000-0000-0000-000000000000}"/>
  <bookViews>
    <workbookView xWindow="-108" yWindow="-108" windowWidth="23256" windowHeight="12456" xr2:uid="{C42935FC-8B2A-4D3D-B8D8-6BABB6B4BACE}"/>
  </bookViews>
  <sheets>
    <sheet name="FanTEXTic Formulas" sheetId="5" r:id="rId1"/>
    <sheet name="Automate with INDEX &amp; MATCH" sheetId="14" r:id="rId2"/>
    <sheet name="Automate with index &amp;match" sheetId="16" r:id="rId3"/>
    <sheet name="IF ERROR" sheetId="7" state="hidden" r:id="rId4"/>
    <sheet name="Conditional Formulas" sheetId="4" r:id="rId5"/>
    <sheet name="CF_Practice" sheetId="17" r:id="rId6"/>
    <sheet name="Date's Amazing!" sheetId="8" r:id="rId7"/>
    <sheet name="Dynamic Data WOHOO!" sheetId="9" r:id="rId8"/>
  </sheets>
  <externalReferences>
    <externalReference r:id="rId9"/>
  </externalReferences>
  <definedNames>
    <definedName name="GST">0.06</definedName>
    <definedName name="tsales">'[1]Name Manager'!$C$14:$C$23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7" l="1"/>
  <c r="K5" i="17"/>
  <c r="D13" i="14"/>
  <c r="F13" i="14"/>
  <c r="G13" i="14"/>
  <c r="H7" i="9"/>
  <c r="H8" i="9"/>
  <c r="H9" i="9"/>
  <c r="H10" i="9"/>
  <c r="H11" i="9"/>
  <c r="H6" i="9"/>
  <c r="D19" i="8"/>
  <c r="D7" i="8"/>
  <c r="J15" i="4"/>
  <c r="J10" i="4"/>
  <c r="J6" i="4"/>
  <c r="J5" i="4"/>
  <c r="C12" i="16"/>
  <c r="G12" i="16"/>
  <c r="E12" i="16"/>
  <c r="B5" i="5" l="1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F4" i="5"/>
  <c r="E4" i="5"/>
  <c r="D4" i="5"/>
  <c r="C4" i="5"/>
  <c r="B4" i="5"/>
  <c r="E27" i="17" l="1"/>
  <c r="E28" i="17" s="1"/>
  <c r="E17" i="17"/>
  <c r="E18" i="17" s="1"/>
  <c r="E19" i="17" s="1"/>
  <c r="E20" i="17" s="1"/>
  <c r="E21" i="17" s="1"/>
  <c r="E14" i="17"/>
  <c r="E15" i="17" s="1"/>
  <c r="E10" i="17"/>
  <c r="E11" i="17" s="1"/>
  <c r="E12" i="17" s="1"/>
  <c r="E5" i="17"/>
  <c r="E6" i="17" s="1"/>
  <c r="E7" i="17" s="1"/>
  <c r="E8" i="17" s="1"/>
  <c r="E23" i="17" s="1"/>
  <c r="E24" i="17" s="1"/>
  <c r="E25" i="17" s="1"/>
  <c r="D8" i="9" l="1"/>
  <c r="D9" i="9"/>
  <c r="D10" i="9"/>
  <c r="D11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Jatan Shah</author>
  </authors>
  <commentList>
    <comment ref="D6" authorId="0" shapeId="0" xr:uid="{F266870B-1D64-4AB7-BF5F-6F1763717CB0}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D18" authorId="0" shapeId="0" xr:uid="{A28BD7A9-100E-4B2B-B256-5D0A802B47FA}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<sst xmlns="http://schemas.openxmlformats.org/spreadsheetml/2006/main" count="282" uniqueCount="163">
  <si>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</si>
  <si>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</si>
  <si>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</si>
  <si>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</si>
  <si>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</si>
  <si>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</si>
  <si>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</si>
  <si>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</si>
  <si>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Find total sales for the below criteria:</t>
  </si>
  <si>
    <t>Shirt blue</t>
  </si>
  <si>
    <t>Feb</t>
  </si>
  <si>
    <t>Find average sales for the below criteria:</t>
  </si>
  <si>
    <t>Apr</t>
  </si>
  <si>
    <t>Shirt yellow</t>
  </si>
  <si>
    <t>UK</t>
  </si>
  <si>
    <t>Mar</t>
  </si>
  <si>
    <t>Find out how many shirts were sold for the below criteria: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</si>
  <si>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</si>
  <si>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</si>
  <si>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</si>
  <si>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</si>
  <si>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</si>
  <si>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</si>
  <si>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</si>
  <si>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</si>
  <si>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</si>
  <si>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</si>
  <si>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</si>
  <si>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</si>
  <si>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</si>
  <si>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</si>
  <si>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</si>
  <si>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</si>
  <si>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</si>
  <si>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</si>
  <si>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</si>
  <si>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</si>
  <si>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</si>
  <si>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</si>
  <si>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</si>
  <si>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</si>
  <si>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</si>
  <si>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</si>
  <si>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Employee Names</t>
  </si>
  <si>
    <t>Text Based Formulas</t>
  </si>
  <si>
    <t>Mask your errors with IF ERROR</t>
  </si>
  <si>
    <t>Sales</t>
  </si>
  <si>
    <t>Avg Price</t>
  </si>
  <si>
    <t>WORKDAYS &amp; NETWORKDAYS</t>
  </si>
  <si>
    <t>Allows you find the date "X" working days from the start date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</si>
  <si>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</si>
  <si>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</si>
  <si>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</si>
  <si>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</si>
  <si>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</si>
  <si>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</si>
  <si>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</si>
  <si>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</si>
  <si>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</si>
  <si>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</si>
  <si>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</si>
  <si>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</si>
  <si>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</si>
  <si>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</si>
  <si>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</si>
  <si>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Allows you find the "X" working days between start &amp; end date.</t>
  </si>
  <si>
    <t>Holiday</t>
  </si>
  <si>
    <t>Date</t>
  </si>
  <si>
    <t>Company Picnic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</si>
  <si>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</si>
  <si>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</si>
  <si>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</si>
  <si>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</si>
  <si>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</si>
  <si>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</si>
  <si>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</si>
  <si>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</si>
  <si>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</si>
  <si>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</si>
  <si>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</si>
  <si>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</si>
  <si>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</si>
  <si>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</si>
  <si>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</si>
  <si>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</si>
  <si>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</si>
  <si>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</si>
  <si>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</si>
  <si>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</si>
  <si>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</si>
  <si>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</si>
  <si>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</si>
  <si>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</si>
  <si>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</si>
  <si>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</si>
  <si>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</si>
  <si>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</si>
  <si>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</si>
  <si>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</si>
  <si>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</si>
  <si>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</si>
  <si>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</si>
  <si>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</si>
  <si>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</si>
  <si>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</si>
  <si>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</si>
  <si>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</si>
  <si>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</si>
  <si>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</si>
  <si>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</si>
  <si>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</si>
  <si>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</si>
  <si>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</si>
  <si>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</si>
  <si>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</si>
  <si>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</si>
  <si>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</si>
  <si>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</si>
  <si>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</si>
  <si>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</si>
  <si>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</si>
  <si>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</si>
  <si>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</si>
  <si>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</si>
  <si>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</si>
  <si>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</si>
  <si>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</si>
  <si>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</si>
  <si>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</si>
  <si>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</si>
  <si>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</si>
  <si>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</si>
  <si>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</si>
  <si>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</si>
  <si>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</si>
  <si>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</si>
  <si>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</si>
  <si>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</si>
  <si>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</si>
  <si>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</si>
  <si>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</si>
  <si>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</si>
  <si>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Criteria Based Calculations using SUMIFS, AVERAGEIFS &amp; COUNTIFS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</si>
  <si>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</si>
  <si>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</si>
  <si>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</si>
  <si>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t>Practice using SUMIFS, AVERAGEIFS &amp; COUNTIFS</t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</si>
  <si>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</si>
  <si>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Makes everything uppercase</t>
  </si>
  <si>
    <t>UPPER</t>
  </si>
  <si>
    <t>LOWER</t>
  </si>
  <si>
    <t>PROPER</t>
  </si>
  <si>
    <t>TRIM</t>
  </si>
  <si>
    <t>Makes everything lowercase</t>
  </si>
  <si>
    <t>Capitalize first letter of each word</t>
  </si>
  <si>
    <t>Removes all extra spaces</t>
  </si>
  <si>
    <t>The Perfect Answer</t>
  </si>
  <si>
    <t>Match(row)</t>
  </si>
  <si>
    <t>Match(Col)</t>
  </si>
  <si>
    <t>Working days</t>
  </si>
  <si>
    <t>Automate with INDEX &amp; MATCH'!A1</t>
  </si>
  <si>
    <t>Match(ROW)</t>
  </si>
  <si>
    <t>Match(COLUMN)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</si>
</sst>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mmmm\ yyyy"/>
    <numFmt numFmtId="166" formatCode="_-[$$-409]* #,##0_ ;_-[$$-409]* \-#,##0\ ;_-[$$-409]* &quot;-&quot;??_ ;_-@_ 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0" fontId="5" fillId="0" borderId="0" xfId="2"/>
    <xf numFmtId="0" fontId="4" fillId="0" borderId="0" xfId="2" applyFont="1"/>
    <xf numFmtId="0" fontId="3" fillId="0" borderId="0" xfId="0" applyFont="1"/>
    <xf numFmtId="165" fontId="5" fillId="0" borderId="0" xfId="2" quotePrefix="1" applyNumberFormat="1"/>
    <xf numFmtId="0" fontId="2" fillId="0" borderId="3" xfId="0" applyFont="1" applyBorder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166" fontId="0" fillId="5" borderId="0" xfId="0" applyNumberFormat="1" applyFill="1"/>
    <xf numFmtId="6" fontId="0" fillId="5" borderId="0" xfId="0" applyNumberFormat="1" applyFill="1"/>
    <xf numFmtId="0" fontId="0" fillId="3" borderId="0" xfId="0" applyFill="1"/>
    <xf numFmtId="14" fontId="0" fillId="5" borderId="0" xfId="0" applyNumberFormat="1" applyFill="1"/>
    <xf numFmtId="0" fontId="2" fillId="6" borderId="0" xfId="0" applyFont="1" applyFill="1" applyAlignment="1">
      <alignment wrapText="1"/>
    </xf>
    <xf numFmtId="0" fontId="2" fillId="7" borderId="4" xfId="0" applyFont="1" applyFill="1" applyBorder="1"/>
    <xf numFmtId="0" fontId="2" fillId="7" borderId="5" xfId="0" applyFont="1" applyFill="1" applyBorder="1"/>
    <xf numFmtId="14" fontId="0" fillId="8" borderId="6" xfId="0" applyNumberFormat="1" applyFill="1" applyBorder="1" applyAlignment="1">
      <alignment horizontal="left"/>
    </xf>
    <xf numFmtId="0" fontId="0" fillId="8" borderId="7" xfId="0" applyFill="1" applyBorder="1"/>
    <xf numFmtId="14" fontId="0" fillId="8" borderId="8" xfId="0" applyNumberFormat="1" applyFill="1" applyBorder="1" applyAlignment="1">
      <alignment horizontal="left"/>
    </xf>
    <xf numFmtId="0" fontId="0" fillId="8" borderId="9" xfId="0" applyFill="1" applyBorder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68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3" applyNumberFormat="1" applyFont="1"/>
    <xf numFmtId="169" fontId="0" fillId="0" borderId="0" xfId="1" applyNumberFormat="1" applyFont="1"/>
    <xf numFmtId="3" fontId="0" fillId="3" borderId="2" xfId="0" applyNumberFormat="1" applyFill="1" applyBorder="1"/>
    <xf numFmtId="0" fontId="0" fillId="8" borderId="0" xfId="0" applyFill="1"/>
    <xf numFmtId="0" fontId="0" fillId="5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166" fontId="0" fillId="11" borderId="2" xfId="0" applyNumberFormat="1" applyFill="1" applyBorder="1"/>
    <xf numFmtId="166" fontId="0" fillId="4" borderId="0" xfId="4" applyNumberFormat="1" applyFont="1" applyFill="1"/>
    <xf numFmtId="3" fontId="0" fillId="11" borderId="2" xfId="0" applyNumberFormat="1" applyFill="1" applyBorder="1"/>
    <xf numFmtId="0" fontId="0" fillId="0" borderId="0" xfId="0" quotePrefix="1"/>
    <xf numFmtId="0" fontId="0" fillId="0" borderId="0" xfId="0" applyFill="1"/>
    <xf numFmtId="3" fontId="0" fillId="15" borderId="2" xfId="0" applyNumberFormat="1" applyFill="1" applyBorder="1"/>
  </cellXfs>
  <cellStyles count="5">
    <cellStyle name="Comma 2" xfId="1" xr:uid="{ACD26DB5-F384-46F8-9102-94CD8BA0181E}"/>
    <cellStyle name="Currency" xfId="4" builtinId="4"/>
    <cellStyle name="Currency 2" xfId="3" xr:uid="{345B8479-4164-4FC0-9924-F1E447422216}"/>
    <cellStyle name="Normal" xfId="0" builtinId="0"/>
    <cellStyle name="Normal 3" xfId="2" xr:uid="{AA59E3E5-30A7-44F5-BFCF-7300F959B874}"/>
  </cellStyles>
  <dxfs count="0"/>
  <tableStyles count="0" defaultTableStyle="TableStyleMedium2" defaultPivotStyle="PivotStyleLight16"/>
  <colors>
    <mruColors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Data WOHOO!'!$H$5:$H$6</c:f>
              <c:strCache>
                <c:ptCount val="2"/>
                <c:pt idx="0">
                  <c:v>Data Preparation</c:v>
                </c:pt>
                <c:pt idx="1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Data WOHOO!'!$G$7:$G$11</c:f>
              <c:strCache>
                <c:ptCount val="5"/>
                <c:pt idx="0">
                  <c:v>Laptops</c:v>
                </c:pt>
                <c:pt idx="1">
                  <c:v>Earphones</c:v>
                </c:pt>
                <c:pt idx="2">
                  <c:v>Tablets</c:v>
                </c:pt>
                <c:pt idx="3">
                  <c:v>Mobiles</c:v>
                </c:pt>
                <c:pt idx="4">
                  <c:v>Television</c:v>
                </c:pt>
              </c:strCache>
            </c:strRef>
          </c:cat>
          <c:val>
            <c:numRef>
              <c:f>'Dynamic Data WOHOO!'!$H$7:$H$11</c:f>
              <c:numCache>
                <c:formatCode>General</c:formatCode>
                <c:ptCount val="5"/>
                <c:pt idx="0">
                  <c:v>335</c:v>
                </c:pt>
                <c:pt idx="1">
                  <c:v>203</c:v>
                </c:pt>
                <c:pt idx="2">
                  <c:v>212</c:v>
                </c:pt>
                <c:pt idx="3">
                  <c:v>326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0-47DD-8137-9876F5C4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719423"/>
        <c:axId val="358721343"/>
      </c:barChart>
      <c:catAx>
        <c:axId val="358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21343"/>
        <c:crosses val="autoZero"/>
        <c:auto val="1"/>
        <c:lblAlgn val="ctr"/>
        <c:lblOffset val="100"/>
        <c:noMultiLvlLbl val="0"/>
      </c:catAx>
      <c:valAx>
        <c:axId val="3587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5</xdr:row>
      <xdr:rowOff>116681</xdr:rowOff>
    </xdr:from>
    <xdr:to>
      <xdr:col>13</xdr:col>
      <xdr:colOff>233362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B7976-95A7-A5AB-8DA1-13D0E962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Advanced%20Excel/Adv%20Excel%20-%20Online/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A07-A9B8-4899-8108-6C6F9B876742}">
  <sheetPr codeName="Sheet1">
    <tabColor theme="9" tint="0.59999389629810485"/>
  </sheetPr>
  <dimension ref="A1:F29"/>
  <sheetViews>
    <sheetView tabSelected="1" zoomScale="130" zoomScaleNormal="130" workbookViewId="0"/>
  </sheetViews>
  <sheetFormatPr defaultRowHeight="15.6" x14ac:dyDescent="0.3"/>
  <cols>
    <col min="1" max="1" width="23.77734375" style="6" customWidth="1"/>
    <col min="2" max="2" width="25.109375" style="6" bestFit="1" customWidth="1"/>
    <col min="3" max="3" width="24.88671875" style="6" bestFit="1" customWidth="1"/>
    <col min="4" max="4" width="29.5546875" style="6" bestFit="1" customWidth="1"/>
    <col min="5" max="5" width="23.6640625" style="6" customWidth="1"/>
    <col min="6" max="6" width="22.88671875" style="6" customWidth="1"/>
    <col min="7" max="16384" width="8.88671875" style="6"/>
  </cols>
  <sheetData>
    <row r="1" spans="1:6" customFormat="1" ht="16.5" customHeight="1" x14ac:dyDescent="0.35">
      <c r="A1" s="1" t="s">
        <v>44</v>
      </c>
      <c r="B1" s="2"/>
      <c r="C1" s="2"/>
      <c r="D1" s="2"/>
      <c r="E1" s="2"/>
      <c r="F1" s="2"/>
    </row>
    <row r="2" spans="1:6" customFormat="1" ht="16.5" customHeight="1" x14ac:dyDescent="0.35">
      <c r="A2" s="8"/>
      <c r="B2" s="46" t="s">
        <v>148</v>
      </c>
      <c r="C2" s="47" t="s">
        <v>153</v>
      </c>
      <c r="D2" s="48" t="s">
        <v>154</v>
      </c>
      <c r="E2" s="49" t="s">
        <v>155</v>
      </c>
      <c r="F2" s="50" t="s">
        <v>156</v>
      </c>
    </row>
    <row r="3" spans="1:6" x14ac:dyDescent="0.3">
      <c r="A3" s="7" t="s">
        <v>43</v>
      </c>
      <c r="B3" s="7" t="s">
        <v>149</v>
      </c>
      <c r="C3" s="7" t="s">
        <v>150</v>
      </c>
      <c r="D3" s="7" t="s">
        <v>151</v>
      </c>
      <c r="E3" s="7" t="s">
        <v>152</v>
      </c>
      <c r="F3" s="7" t="s">
        <v>42</v>
      </c>
    </row>
    <row r="4" spans="1:6" x14ac:dyDescent="0.3">
      <c r="A4" s="6" t="s">
        <v>41</v>
      </c>
      <c r="B4" s="6" t="str">
        <f>UPPER(A4)</f>
        <v xml:space="preserve">       RAHUL    SHAH    </v>
      </c>
      <c r="C4" s="6" t="str">
        <f>LOWER(A4)</f>
        <v xml:space="preserve">       rahul    shah    </v>
      </c>
      <c r="D4" s="6" t="str">
        <f>PROPER(A4)</f>
        <v xml:space="preserve">       Rahul    Shah    </v>
      </c>
      <c r="E4" s="6" t="str">
        <f>TRIM(A4)</f>
        <v>raHul sHah</v>
      </c>
      <c r="F4" s="6" t="str">
        <f>PROPER(TRIM(A4))</f>
        <v>Rahul Shah</v>
      </c>
    </row>
    <row r="5" spans="1:6" x14ac:dyDescent="0.3">
      <c r="A5" s="6" t="s">
        <v>40</v>
      </c>
      <c r="B5" s="6" t="str">
        <f t="shared" ref="B5:B29" si="0">UPPER(A5)</f>
        <v xml:space="preserve">PAYAL MEHTA     </v>
      </c>
      <c r="C5" s="6" t="str">
        <f t="shared" ref="C5:C29" si="1">LOWER(A5)</f>
        <v xml:space="preserve">payal mehta     </v>
      </c>
      <c r="D5" s="6" t="str">
        <f t="shared" ref="D5:D29" si="2">PROPER(A5)</f>
        <v xml:space="preserve">Payal Mehta     </v>
      </c>
      <c r="E5" s="6" t="str">
        <f t="shared" ref="E5:E29" si="3">TRIM(A5)</f>
        <v>Payal MEHta</v>
      </c>
      <c r="F5" s="6" t="str">
        <f t="shared" ref="F5:F29" si="4">PROPER(TRIM(A5))</f>
        <v>Payal Mehta</v>
      </c>
    </row>
    <row r="6" spans="1:6" x14ac:dyDescent="0.3">
      <c r="A6" s="6" t="s">
        <v>39</v>
      </c>
      <c r="B6" s="6" t="str">
        <f t="shared" si="0"/>
        <v xml:space="preserve">RITA SHAH     </v>
      </c>
      <c r="C6" s="6" t="str">
        <f t="shared" si="1"/>
        <v xml:space="preserve">rita shah     </v>
      </c>
      <c r="D6" s="6" t="str">
        <f t="shared" si="2"/>
        <v xml:space="preserve">Rita Shah     </v>
      </c>
      <c r="E6" s="6" t="str">
        <f t="shared" si="3"/>
        <v>Rita ShaH</v>
      </c>
      <c r="F6" s="6" t="str">
        <f t="shared" si="4"/>
        <v>Rita Shah</v>
      </c>
    </row>
    <row r="7" spans="1:6" x14ac:dyDescent="0.3">
      <c r="A7" s="6" t="s">
        <v>70</v>
      </c>
      <c r="B7" s="6" t="str">
        <f t="shared" si="0"/>
        <v>NEHA MISHRA</v>
      </c>
      <c r="C7" s="6" t="str">
        <f t="shared" si="1"/>
        <v>neha mishra</v>
      </c>
      <c r="D7" s="6" t="str">
        <f t="shared" si="2"/>
        <v>Neha Mishra</v>
      </c>
      <c r="E7" s="6" t="str">
        <f t="shared" si="3"/>
        <v>Neha mishra</v>
      </c>
      <c r="F7" s="6" t="str">
        <f t="shared" si="4"/>
        <v>Neha Mishra</v>
      </c>
    </row>
    <row r="8" spans="1:6" x14ac:dyDescent="0.3">
      <c r="A8" s="6" t="s">
        <v>38</v>
      </c>
      <c r="B8" s="6" t="str">
        <f t="shared" si="0"/>
        <v xml:space="preserve">  TANVI SHARMA</v>
      </c>
      <c r="C8" s="6" t="str">
        <f t="shared" si="1"/>
        <v xml:space="preserve">  tanvi sharma</v>
      </c>
      <c r="D8" s="6" t="str">
        <f t="shared" si="2"/>
        <v xml:space="preserve">  Tanvi Sharma</v>
      </c>
      <c r="E8" s="6" t="str">
        <f t="shared" si="3"/>
        <v>tanVi Sharma</v>
      </c>
      <c r="F8" s="6" t="str">
        <f t="shared" si="4"/>
        <v>Tanvi Sharma</v>
      </c>
    </row>
    <row r="9" spans="1:6" x14ac:dyDescent="0.3">
      <c r="A9" s="6" t="s">
        <v>37</v>
      </c>
      <c r="B9" s="6" t="str">
        <f t="shared" si="0"/>
        <v>KANCI NAGORI</v>
      </c>
      <c r="C9" s="6" t="str">
        <f t="shared" si="1"/>
        <v>kanci nagori</v>
      </c>
      <c r="D9" s="6" t="str">
        <f t="shared" si="2"/>
        <v>Kanci Nagori</v>
      </c>
      <c r="E9" s="6" t="str">
        <f t="shared" si="3"/>
        <v>kanci NagoRI</v>
      </c>
      <c r="F9" s="6" t="str">
        <f t="shared" si="4"/>
        <v>Kanci Nagori</v>
      </c>
    </row>
    <row r="10" spans="1:6" x14ac:dyDescent="0.3">
      <c r="A10" s="6" t="s">
        <v>71</v>
      </c>
      <c r="B10" s="6" t="str">
        <f t="shared" si="0"/>
        <v>RAHUL  SHAH</v>
      </c>
      <c r="C10" s="6" t="str">
        <f t="shared" si="1"/>
        <v>rahul  shah</v>
      </c>
      <c r="D10" s="6" t="str">
        <f t="shared" si="2"/>
        <v>Rahul  Shah</v>
      </c>
      <c r="E10" s="6" t="str">
        <f t="shared" si="3"/>
        <v>RahUl shAh</v>
      </c>
      <c r="F10" s="6" t="str">
        <f t="shared" si="4"/>
        <v>Rahul Shah</v>
      </c>
    </row>
    <row r="11" spans="1:6" x14ac:dyDescent="0.3">
      <c r="A11" s="6" t="s">
        <v>36</v>
      </c>
      <c r="B11" s="6" t="str">
        <f t="shared" si="0"/>
        <v>PAYAL MEHTA</v>
      </c>
      <c r="C11" s="6" t="str">
        <f t="shared" si="1"/>
        <v>payal mehta</v>
      </c>
      <c r="D11" s="6" t="str">
        <f t="shared" si="2"/>
        <v>Payal Mehta</v>
      </c>
      <c r="E11" s="6" t="str">
        <f t="shared" si="3"/>
        <v>PaYal mehta</v>
      </c>
      <c r="F11" s="6" t="str">
        <f t="shared" si="4"/>
        <v>Payal Mehta</v>
      </c>
    </row>
    <row r="12" spans="1:6" x14ac:dyDescent="0.3">
      <c r="A12" s="6" t="s">
        <v>35</v>
      </c>
      <c r="B12" s="6" t="str">
        <f t="shared" si="0"/>
        <v>RITA     MISHRA</v>
      </c>
      <c r="C12" s="6" t="str">
        <f t="shared" si="1"/>
        <v>rita     mishra</v>
      </c>
      <c r="D12" s="6" t="str">
        <f t="shared" si="2"/>
        <v>Rita     Mishra</v>
      </c>
      <c r="E12" s="6" t="str">
        <f t="shared" si="3"/>
        <v>RitA Mishra</v>
      </c>
      <c r="F12" s="6" t="str">
        <f t="shared" si="4"/>
        <v>Rita Mishra</v>
      </c>
    </row>
    <row r="13" spans="1:6" x14ac:dyDescent="0.3">
      <c r="A13" s="6" t="s">
        <v>34</v>
      </c>
      <c r="B13" s="6" t="str">
        <f t="shared" si="0"/>
        <v>NEHA   MISHRA</v>
      </c>
      <c r="C13" s="6" t="str">
        <f t="shared" si="1"/>
        <v>neha   mishra</v>
      </c>
      <c r="D13" s="6" t="str">
        <f t="shared" si="2"/>
        <v>Neha   Mishra</v>
      </c>
      <c r="E13" s="6" t="str">
        <f t="shared" si="3"/>
        <v>neha mishra</v>
      </c>
      <c r="F13" s="6" t="str">
        <f t="shared" si="4"/>
        <v>Neha Mishra</v>
      </c>
    </row>
    <row r="14" spans="1:6" x14ac:dyDescent="0.3">
      <c r="A14" s="6" t="s">
        <v>33</v>
      </c>
      <c r="B14" s="6" t="str">
        <f t="shared" si="0"/>
        <v>TANVI SHARMA</v>
      </c>
      <c r="C14" s="6" t="str">
        <f t="shared" si="1"/>
        <v>tanvi sharma</v>
      </c>
      <c r="D14" s="6" t="str">
        <f t="shared" si="2"/>
        <v>Tanvi Sharma</v>
      </c>
      <c r="E14" s="6" t="str">
        <f t="shared" si="3"/>
        <v>Tanvi Sharma</v>
      </c>
      <c r="F14" s="6" t="str">
        <f t="shared" si="4"/>
        <v>Tanvi Sharma</v>
      </c>
    </row>
    <row r="15" spans="1:6" x14ac:dyDescent="0.3">
      <c r="A15" s="6" t="s">
        <v>32</v>
      </c>
      <c r="B15" s="6" t="str">
        <f t="shared" si="0"/>
        <v>KANCI        NAGORI</v>
      </c>
      <c r="C15" s="6" t="str">
        <f t="shared" si="1"/>
        <v>kanci        nagori</v>
      </c>
      <c r="D15" s="6" t="str">
        <f t="shared" si="2"/>
        <v>Kanci        Nagori</v>
      </c>
      <c r="E15" s="6" t="str">
        <f t="shared" si="3"/>
        <v>Kanci Nagori</v>
      </c>
      <c r="F15" s="6" t="str">
        <f t="shared" si="4"/>
        <v>Kanci Nagori</v>
      </c>
    </row>
    <row r="16" spans="1:6" x14ac:dyDescent="0.3">
      <c r="A16" s="6" t="s">
        <v>31</v>
      </c>
      <c r="B16" s="6" t="str">
        <f t="shared" si="0"/>
        <v xml:space="preserve">  HARSHIT SHAH</v>
      </c>
      <c r="C16" s="6" t="str">
        <f t="shared" si="1"/>
        <v xml:space="preserve">  harshit shah</v>
      </c>
      <c r="D16" s="6" t="str">
        <f t="shared" si="2"/>
        <v xml:space="preserve">  Harshit Shah</v>
      </c>
      <c r="E16" s="6" t="str">
        <f t="shared" si="3"/>
        <v>HarShit shah</v>
      </c>
      <c r="F16" s="6" t="str">
        <f t="shared" si="4"/>
        <v>Harshit Shah</v>
      </c>
    </row>
    <row r="17" spans="1:6" x14ac:dyDescent="0.3">
      <c r="A17" s="6" t="s">
        <v>30</v>
      </c>
      <c r="B17" s="6" t="str">
        <f t="shared" si="0"/>
        <v>MEHUL MEHTA</v>
      </c>
      <c r="C17" s="6" t="str">
        <f t="shared" si="1"/>
        <v>mehul mehta</v>
      </c>
      <c r="D17" s="6" t="str">
        <f t="shared" si="2"/>
        <v>Mehul Mehta</v>
      </c>
      <c r="E17" s="6" t="str">
        <f t="shared" si="3"/>
        <v>mehuL mehta</v>
      </c>
      <c r="F17" s="6" t="str">
        <f t="shared" si="4"/>
        <v>Mehul Mehta</v>
      </c>
    </row>
    <row r="18" spans="1:6" x14ac:dyDescent="0.3">
      <c r="A18" s="6" t="s">
        <v>29</v>
      </c>
      <c r="B18" s="6" t="str">
        <f t="shared" si="0"/>
        <v>BHUMI SHAH</v>
      </c>
      <c r="C18" s="6" t="str">
        <f t="shared" si="1"/>
        <v>bhumi shah</v>
      </c>
      <c r="D18" s="6" t="str">
        <f t="shared" si="2"/>
        <v>Bhumi Shah</v>
      </c>
      <c r="E18" s="6" t="str">
        <f t="shared" si="3"/>
        <v>bhumi shah</v>
      </c>
      <c r="F18" s="6" t="str">
        <f t="shared" si="4"/>
        <v>Bhumi Shah</v>
      </c>
    </row>
    <row r="19" spans="1:6" x14ac:dyDescent="0.3">
      <c r="A19" s="6" t="s">
        <v>28</v>
      </c>
      <c r="B19" s="6" t="str">
        <f t="shared" si="0"/>
        <v>RIYA SANGHAVI</v>
      </c>
      <c r="C19" s="6" t="str">
        <f t="shared" si="1"/>
        <v>riya sanghavi</v>
      </c>
      <c r="D19" s="6" t="str">
        <f t="shared" si="2"/>
        <v>Riya Sanghavi</v>
      </c>
      <c r="E19" s="6" t="str">
        <f t="shared" si="3"/>
        <v>riYA SangHavi</v>
      </c>
      <c r="F19" s="6" t="str">
        <f t="shared" si="4"/>
        <v>Riya Sanghavi</v>
      </c>
    </row>
    <row r="20" spans="1:6" x14ac:dyDescent="0.3">
      <c r="A20" s="6" t="s">
        <v>27</v>
      </c>
      <c r="B20" s="6" t="str">
        <f t="shared" si="0"/>
        <v xml:space="preserve"> MANISH DESAI</v>
      </c>
      <c r="C20" s="6" t="str">
        <f t="shared" si="1"/>
        <v xml:space="preserve"> manish desai</v>
      </c>
      <c r="D20" s="6" t="str">
        <f t="shared" si="2"/>
        <v xml:space="preserve"> Manish Desai</v>
      </c>
      <c r="E20" s="6" t="str">
        <f t="shared" si="3"/>
        <v>MaNish DeSai</v>
      </c>
      <c r="F20" s="6" t="str">
        <f t="shared" si="4"/>
        <v>Manish Desai</v>
      </c>
    </row>
    <row r="21" spans="1:6" x14ac:dyDescent="0.3">
      <c r="A21" s="6" t="s">
        <v>26</v>
      </c>
      <c r="B21" s="6" t="str">
        <f t="shared" si="0"/>
        <v>HITENDRA   KHAN</v>
      </c>
      <c r="C21" s="6" t="str">
        <f t="shared" si="1"/>
        <v>hitendra   khan</v>
      </c>
      <c r="D21" s="6" t="str">
        <f t="shared" si="2"/>
        <v>Hitendra   Khan</v>
      </c>
      <c r="E21" s="6" t="str">
        <f t="shared" si="3"/>
        <v>Hitendra Khan</v>
      </c>
      <c r="F21" s="6" t="str">
        <f t="shared" si="4"/>
        <v>Hitendra Khan</v>
      </c>
    </row>
    <row r="22" spans="1:6" x14ac:dyDescent="0.3">
      <c r="A22" s="6" t="s">
        <v>25</v>
      </c>
      <c r="B22" s="6" t="str">
        <f t="shared" si="0"/>
        <v>BHARAT KAPOOR</v>
      </c>
      <c r="C22" s="6" t="str">
        <f t="shared" si="1"/>
        <v>bharat kapoor</v>
      </c>
      <c r="D22" s="6" t="str">
        <f t="shared" si="2"/>
        <v>Bharat Kapoor</v>
      </c>
      <c r="E22" s="6" t="str">
        <f t="shared" si="3"/>
        <v>Bharat Kapoor</v>
      </c>
      <c r="F22" s="6" t="str">
        <f t="shared" si="4"/>
        <v>Bharat Kapoor</v>
      </c>
    </row>
    <row r="23" spans="1:6" x14ac:dyDescent="0.3">
      <c r="A23" s="6" t="s">
        <v>24</v>
      </c>
      <c r="B23" s="6" t="str">
        <f t="shared" si="0"/>
        <v>DIPESH SHAH</v>
      </c>
      <c r="C23" s="6" t="str">
        <f t="shared" si="1"/>
        <v>dipesh shah</v>
      </c>
      <c r="D23" s="6" t="str">
        <f t="shared" si="2"/>
        <v>Dipesh Shah</v>
      </c>
      <c r="E23" s="6" t="str">
        <f t="shared" si="3"/>
        <v>Dipesh Shah</v>
      </c>
      <c r="F23" s="6" t="str">
        <f t="shared" si="4"/>
        <v>Dipesh Shah</v>
      </c>
    </row>
    <row r="24" spans="1:6" x14ac:dyDescent="0.3">
      <c r="A24" s="6" t="s">
        <v>23</v>
      </c>
      <c r="B24" s="6" t="str">
        <f t="shared" si="0"/>
        <v>KANAN SOMAIYA</v>
      </c>
      <c r="C24" s="6" t="str">
        <f t="shared" si="1"/>
        <v>kanan somaiya</v>
      </c>
      <c r="D24" s="6" t="str">
        <f t="shared" si="2"/>
        <v>Kanan Somaiya</v>
      </c>
      <c r="E24" s="6" t="str">
        <f t="shared" si="3"/>
        <v>KanaN somaiya</v>
      </c>
      <c r="F24" s="6" t="str">
        <f t="shared" si="4"/>
        <v>Kanan Somaiya</v>
      </c>
    </row>
    <row r="25" spans="1:6" x14ac:dyDescent="0.3">
      <c r="A25" s="6" t="s">
        <v>22</v>
      </c>
      <c r="B25" s="6" t="str">
        <f t="shared" si="0"/>
        <v>KARAN KAPOOR</v>
      </c>
      <c r="C25" s="6" t="str">
        <f t="shared" si="1"/>
        <v>karan kapoor</v>
      </c>
      <c r="D25" s="6" t="str">
        <f t="shared" si="2"/>
        <v>Karan Kapoor</v>
      </c>
      <c r="E25" s="6" t="str">
        <f t="shared" si="3"/>
        <v>KarAN Kapoor</v>
      </c>
      <c r="F25" s="6" t="str">
        <f t="shared" si="4"/>
        <v>Karan Kapoor</v>
      </c>
    </row>
    <row r="26" spans="1:6" x14ac:dyDescent="0.3">
      <c r="A26" s="6" t="s">
        <v>21</v>
      </c>
      <c r="B26" s="6" t="str">
        <f t="shared" si="0"/>
        <v>TINA MEHTA</v>
      </c>
      <c r="C26" s="6" t="str">
        <f t="shared" si="1"/>
        <v>tina mehta</v>
      </c>
      <c r="D26" s="6" t="str">
        <f t="shared" si="2"/>
        <v>Tina Mehta</v>
      </c>
      <c r="E26" s="6" t="str">
        <f t="shared" si="3"/>
        <v>Tina mEhta</v>
      </c>
      <c r="F26" s="6" t="str">
        <f t="shared" si="4"/>
        <v>Tina Mehta</v>
      </c>
    </row>
    <row r="27" spans="1:6" x14ac:dyDescent="0.3">
      <c r="A27" s="6" t="s">
        <v>20</v>
      </c>
      <c r="B27" s="6" t="str">
        <f t="shared" si="0"/>
        <v>KRYSTAL SHAH</v>
      </c>
      <c r="C27" s="6" t="str">
        <f t="shared" si="1"/>
        <v>krystal shah</v>
      </c>
      <c r="D27" s="6" t="str">
        <f t="shared" si="2"/>
        <v>Krystal Shah</v>
      </c>
      <c r="E27" s="6" t="str">
        <f t="shared" si="3"/>
        <v>Krystal Shah</v>
      </c>
      <c r="F27" s="6" t="str">
        <f t="shared" si="4"/>
        <v>Krystal Shah</v>
      </c>
    </row>
    <row r="28" spans="1:6" x14ac:dyDescent="0.3">
      <c r="A28" s="6" t="s">
        <v>19</v>
      </c>
      <c r="B28" s="6" t="str">
        <f t="shared" si="0"/>
        <v>KIRIT KHAN</v>
      </c>
      <c r="C28" s="6" t="str">
        <f t="shared" si="1"/>
        <v>kirit khan</v>
      </c>
      <c r="D28" s="6" t="str">
        <f t="shared" si="2"/>
        <v>Kirit Khan</v>
      </c>
      <c r="E28" s="6" t="str">
        <f t="shared" si="3"/>
        <v>Kirit Khan</v>
      </c>
      <c r="F28" s="6" t="str">
        <f t="shared" si="4"/>
        <v>Kirit Khan</v>
      </c>
    </row>
    <row r="29" spans="1:6" x14ac:dyDescent="0.3">
      <c r="A29" s="6" t="s">
        <v>18</v>
      </c>
      <c r="B29" s="6" t="str">
        <f t="shared" si="0"/>
        <v>KUSHAL DESAI</v>
      </c>
      <c r="C29" s="6" t="str">
        <f t="shared" si="1"/>
        <v>kushal desai</v>
      </c>
      <c r="D29" s="6" t="str">
        <f t="shared" si="2"/>
        <v>Kushal Desai</v>
      </c>
      <c r="E29" s="6" t="str">
        <f t="shared" si="3"/>
        <v>Kushal Desai</v>
      </c>
      <c r="F29" s="6" t="str">
        <f t="shared" si="4"/>
        <v>Kushal Desai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21D7-3AC6-42E7-8EC0-EC2FF187DC5A}">
  <sheetPr codeName="Sheet2">
    <tabColor theme="5" tint="0.59999389629810485"/>
  </sheetPr>
  <dimension ref="A1:I13"/>
  <sheetViews>
    <sheetView zoomScale="175" zoomScaleNormal="175" workbookViewId="0">
      <selection activeCell="D14" sqref="D14"/>
    </sheetView>
  </sheetViews>
  <sheetFormatPr defaultRowHeight="14.4" x14ac:dyDescent="0.3"/>
  <cols>
    <col min="1" max="1" width="7.21875" customWidth="1"/>
    <col min="2" max="2" width="12.5546875" bestFit="1" customWidth="1"/>
    <col min="3" max="3" width="11.109375" bestFit="1" customWidth="1"/>
    <col min="4" max="4" width="11.33203125" bestFit="1" customWidth="1"/>
    <col min="5" max="6" width="11.109375" bestFit="1" customWidth="1"/>
    <col min="7" max="7" width="15.6640625" bestFit="1" customWidth="1"/>
    <col min="8" max="8" width="8.21875" customWidth="1"/>
    <col min="9" max="9" width="29.33203125" customWidth="1"/>
  </cols>
  <sheetData>
    <row r="1" spans="1:9" ht="16.5" customHeight="1" x14ac:dyDescent="0.35">
      <c r="A1" s="1" t="s">
        <v>72</v>
      </c>
      <c r="B1" s="2"/>
      <c r="C1" s="54" t="s">
        <v>160</v>
      </c>
      <c r="D1" s="2"/>
      <c r="E1" s="2"/>
      <c r="F1" s="2"/>
      <c r="G1" s="2"/>
    </row>
    <row r="3" spans="1:9" x14ac:dyDescent="0.3">
      <c r="B3" s="26" t="s">
        <v>73</v>
      </c>
      <c r="C3" s="26">
        <v>2015</v>
      </c>
      <c r="D3" s="26">
        <v>2016</v>
      </c>
      <c r="E3" s="26">
        <v>2017</v>
      </c>
      <c r="F3" s="26">
        <v>2018</v>
      </c>
      <c r="G3" s="26">
        <v>2019</v>
      </c>
      <c r="I3" s="4" t="s">
        <v>83</v>
      </c>
    </row>
    <row r="4" spans="1:9" x14ac:dyDescent="0.3">
      <c r="B4" s="27" t="s">
        <v>74</v>
      </c>
      <c r="C4" s="42">
        <v>15285</v>
      </c>
      <c r="D4" s="42">
        <v>18145</v>
      </c>
      <c r="E4" s="42">
        <v>14139</v>
      </c>
      <c r="F4" s="42">
        <v>19041</v>
      </c>
      <c r="G4" s="42">
        <v>12060</v>
      </c>
      <c r="I4" t="s">
        <v>84</v>
      </c>
    </row>
    <row r="5" spans="1:9" x14ac:dyDescent="0.3">
      <c r="B5" s="27" t="s">
        <v>75</v>
      </c>
      <c r="C5" s="42">
        <v>17826</v>
      </c>
      <c r="D5" s="42">
        <v>24785</v>
      </c>
      <c r="E5" s="42">
        <v>15287</v>
      </c>
      <c r="F5" s="42">
        <v>16172</v>
      </c>
      <c r="G5" s="42">
        <v>26822</v>
      </c>
      <c r="I5" t="s">
        <v>85</v>
      </c>
    </row>
    <row r="6" spans="1:9" x14ac:dyDescent="0.3">
      <c r="B6" s="27" t="s">
        <v>76</v>
      </c>
      <c r="C6" s="42">
        <v>21008</v>
      </c>
      <c r="D6" s="42">
        <v>18372</v>
      </c>
      <c r="E6" s="42">
        <v>27848</v>
      </c>
      <c r="F6" s="42">
        <v>14525</v>
      </c>
      <c r="G6" s="42">
        <v>20790</v>
      </c>
      <c r="I6" t="s">
        <v>86</v>
      </c>
    </row>
    <row r="7" spans="1:9" x14ac:dyDescent="0.3">
      <c r="B7" s="27" t="s">
        <v>77</v>
      </c>
      <c r="C7" s="42">
        <v>12315</v>
      </c>
      <c r="D7" s="42">
        <v>21593</v>
      </c>
      <c r="E7" s="42">
        <v>24444</v>
      </c>
      <c r="F7" s="42">
        <v>11681</v>
      </c>
      <c r="G7" s="42">
        <v>26403</v>
      </c>
    </row>
    <row r="8" spans="1:9" x14ac:dyDescent="0.3">
      <c r="B8" s="27" t="s">
        <v>78</v>
      </c>
      <c r="C8" s="42">
        <v>27878</v>
      </c>
      <c r="D8" s="42">
        <v>21115</v>
      </c>
      <c r="E8" s="42">
        <v>25146</v>
      </c>
      <c r="F8" s="42">
        <v>17977</v>
      </c>
      <c r="G8" s="42">
        <v>15121</v>
      </c>
      <c r="I8" s="4" t="s">
        <v>87</v>
      </c>
    </row>
    <row r="9" spans="1:9" x14ac:dyDescent="0.3">
      <c r="B9" s="27" t="s">
        <v>79</v>
      </c>
      <c r="C9" s="42">
        <v>16031</v>
      </c>
      <c r="D9" s="42">
        <v>10462</v>
      </c>
      <c r="E9" s="42">
        <v>24541</v>
      </c>
      <c r="F9" s="42">
        <v>16886</v>
      </c>
      <c r="G9" s="42">
        <v>11557</v>
      </c>
      <c r="I9" t="s">
        <v>88</v>
      </c>
    </row>
    <row r="10" spans="1:9" x14ac:dyDescent="0.3">
      <c r="B10" s="27" t="s">
        <v>80</v>
      </c>
      <c r="C10" s="42">
        <v>13123</v>
      </c>
      <c r="D10" s="42">
        <v>26815</v>
      </c>
      <c r="E10" s="42">
        <v>16266</v>
      </c>
      <c r="F10" s="42">
        <v>15195</v>
      </c>
      <c r="G10" s="42">
        <v>16661</v>
      </c>
      <c r="I10" t="s">
        <v>89</v>
      </c>
    </row>
    <row r="11" spans="1:9" x14ac:dyDescent="0.3">
      <c r="I11" t="s">
        <v>90</v>
      </c>
    </row>
    <row r="12" spans="1:9" x14ac:dyDescent="0.3">
      <c r="B12" s="28" t="s">
        <v>81</v>
      </c>
      <c r="C12" s="28" t="s">
        <v>82</v>
      </c>
      <c r="D12" s="28" t="s">
        <v>46</v>
      </c>
      <c r="F12" s="28" t="s">
        <v>161</v>
      </c>
      <c r="G12" s="28" t="s">
        <v>162</v>
      </c>
      <c r="H12" s="29"/>
      <c r="I12" s="29"/>
    </row>
    <row r="13" spans="1:9" x14ac:dyDescent="0.3">
      <c r="B13" s="3" t="s">
        <v>77</v>
      </c>
      <c r="C13" s="3">
        <v>2017</v>
      </c>
      <c r="D13" s="52">
        <f>INDEX(B3:G10,MATCH(B13,B3:B10,0),MATCH(C13,B3:G3,0))</f>
        <v>24444</v>
      </c>
      <c r="F13">
        <f>MATCH(B13,B3:B10,0)</f>
        <v>5</v>
      </c>
      <c r="G13">
        <f>MATCH(C13,B3:G3,0)</f>
        <v>4</v>
      </c>
    </row>
  </sheetData>
  <dataValidations count="2">
    <dataValidation type="list" allowBlank="1" showInputMessage="1" showErrorMessage="1" sqref="B13" xr:uid="{EBE18A66-BD4A-49F7-B733-96FBEBE4F8BA}">
      <formula1>$B$4:$B$10</formula1>
    </dataValidation>
    <dataValidation type="list" allowBlank="1" showInputMessage="1" showErrorMessage="1" sqref="C13" xr:uid="{DBA3E481-EFBD-4EE2-AD9F-883D3B66C8B2}">
      <formula1>"2015,2016,2017,2018,2019"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3E6D-7634-4E6C-91DA-D37BB3980C0E}">
  <sheetPr codeName="Sheet3">
    <tabColor theme="7" tint="0.59999389629810485"/>
  </sheetPr>
  <dimension ref="A1:G12"/>
  <sheetViews>
    <sheetView zoomScale="118" zoomScaleNormal="118" workbookViewId="0">
      <selection activeCell="I9" sqref="I9"/>
    </sheetView>
  </sheetViews>
  <sheetFormatPr defaultRowHeight="14.4" x14ac:dyDescent="0.3"/>
  <cols>
    <col min="2" max="2" width="12.5546875" bestFit="1" customWidth="1"/>
    <col min="7" max="7" width="12" bestFit="1" customWidth="1"/>
    <col min="8" max="8" width="15.44140625" customWidth="1"/>
  </cols>
  <sheetData>
    <row r="1" spans="1:7" ht="16.5" customHeight="1" x14ac:dyDescent="0.35">
      <c r="A1" s="1" t="s">
        <v>141</v>
      </c>
      <c r="B1" s="2"/>
      <c r="C1" s="2"/>
      <c r="D1" s="2"/>
      <c r="E1" s="2"/>
      <c r="F1" s="2"/>
      <c r="G1" s="2"/>
    </row>
    <row r="3" spans="1:7" x14ac:dyDescent="0.3">
      <c r="B3" s="34" t="s">
        <v>100</v>
      </c>
      <c r="C3" s="30" t="s">
        <v>91</v>
      </c>
      <c r="D3" s="30" t="s">
        <v>92</v>
      </c>
      <c r="E3" s="30" t="s">
        <v>93</v>
      </c>
    </row>
    <row r="4" spans="1:7" x14ac:dyDescent="0.3">
      <c r="B4" s="35" t="s">
        <v>94</v>
      </c>
      <c r="C4" s="31">
        <v>10</v>
      </c>
      <c r="D4" s="31">
        <v>12</v>
      </c>
      <c r="E4" s="31">
        <v>15</v>
      </c>
    </row>
    <row r="5" spans="1:7" x14ac:dyDescent="0.3">
      <c r="B5" s="35" t="s">
        <v>95</v>
      </c>
      <c r="C5" s="31">
        <v>30</v>
      </c>
      <c r="D5" s="31">
        <v>35</v>
      </c>
      <c r="E5" s="31">
        <v>40</v>
      </c>
    </row>
    <row r="6" spans="1:7" x14ac:dyDescent="0.3">
      <c r="B6" s="35" t="s">
        <v>96</v>
      </c>
      <c r="C6" s="31">
        <v>25</v>
      </c>
      <c r="D6" s="31">
        <v>30</v>
      </c>
      <c r="E6" s="31">
        <v>35</v>
      </c>
    </row>
    <row r="8" spans="1:7" x14ac:dyDescent="0.3">
      <c r="B8" s="32" t="s">
        <v>97</v>
      </c>
      <c r="C8" s="33" t="s">
        <v>94</v>
      </c>
    </row>
    <row r="9" spans="1:7" x14ac:dyDescent="0.3">
      <c r="B9" s="25"/>
    </row>
    <row r="10" spans="1:7" x14ac:dyDescent="0.3">
      <c r="B10" s="32" t="s">
        <v>98</v>
      </c>
      <c r="C10" s="33" t="s">
        <v>91</v>
      </c>
      <c r="E10" t="s">
        <v>157</v>
      </c>
      <c r="G10" t="s">
        <v>158</v>
      </c>
    </row>
    <row r="12" spans="1:7" x14ac:dyDescent="0.3">
      <c r="B12" s="32" t="s">
        <v>99</v>
      </c>
      <c r="C12" s="51">
        <f>INDEX(B3:E6,MATCH(C8,B3:B6,0),MATCH(C10,B3:E3,0))</f>
        <v>10</v>
      </c>
      <c r="E12">
        <f>MATCH(C8,B3:B6,0)</f>
        <v>2</v>
      </c>
      <c r="G12">
        <f>MATCH(C10,B3:E3,0)</f>
        <v>2</v>
      </c>
    </row>
  </sheetData>
  <dataValidations count="2">
    <dataValidation type="list" allowBlank="1" showInputMessage="1" showErrorMessage="1" sqref="C10" xr:uid="{AFAA20C8-1614-49D9-B904-1F0AB2BBD5DF}">
      <formula1>$C$3:$E$3</formula1>
    </dataValidation>
    <dataValidation type="list" allowBlank="1" showInputMessage="1" showErrorMessage="1" sqref="C8 G6" xr:uid="{FBF06E58-2EC0-4220-B4F6-86E99134C824}">
      <formula1>$B$4:$B$6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AA43-C77D-4C7A-8E9E-1ED1062B152E}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RowHeight="15.6" x14ac:dyDescent="0.3"/>
  <cols>
    <col min="1" max="1" width="23.77734375" style="6" customWidth="1"/>
    <col min="2" max="5" width="23" style="6" customWidth="1"/>
    <col min="6" max="6" width="18.44140625" style="6" customWidth="1"/>
    <col min="7" max="7" width="18.6640625" style="6" customWidth="1"/>
    <col min="8" max="16384" width="8.88671875" style="6"/>
  </cols>
  <sheetData>
    <row r="1" spans="1:7" customFormat="1" ht="16.5" customHeight="1" x14ac:dyDescent="0.35">
      <c r="A1" s="1" t="s">
        <v>45</v>
      </c>
      <c r="B1" s="2"/>
      <c r="C1" s="2"/>
      <c r="D1" s="2"/>
      <c r="E1" s="2"/>
      <c r="F1" s="2"/>
      <c r="G1" s="2"/>
    </row>
    <row r="2" spans="1:7" customFormat="1" ht="16.5" customHeight="1" x14ac:dyDescent="0.35">
      <c r="A2" s="8"/>
    </row>
    <row r="3" spans="1:7" x14ac:dyDescent="0.3">
      <c r="A3" s="7" t="s">
        <v>1</v>
      </c>
      <c r="B3" s="7" t="s">
        <v>46</v>
      </c>
      <c r="C3" s="7" t="s">
        <v>0</v>
      </c>
      <c r="D3" s="7" t="s">
        <v>47</v>
      </c>
    </row>
    <row r="4" spans="1:7" x14ac:dyDescent="0.3">
      <c r="A4" s="9">
        <v>44197</v>
      </c>
      <c r="B4" s="6">
        <v>726</v>
      </c>
      <c r="C4" s="6">
        <v>22</v>
      </c>
    </row>
    <row r="5" spans="1:7" x14ac:dyDescent="0.3">
      <c r="A5" s="9">
        <v>44228</v>
      </c>
      <c r="B5" s="6">
        <v>703</v>
      </c>
      <c r="C5" s="6">
        <v>19</v>
      </c>
    </row>
    <row r="6" spans="1:7" x14ac:dyDescent="0.3">
      <c r="A6" s="9">
        <v>44256</v>
      </c>
      <c r="B6" s="6">
        <v>696</v>
      </c>
      <c r="C6" s="6">
        <v>24</v>
      </c>
    </row>
    <row r="7" spans="1:7" x14ac:dyDescent="0.3">
      <c r="A7" s="9">
        <v>44287</v>
      </c>
      <c r="B7" s="6">
        <v>504</v>
      </c>
      <c r="C7" s="6">
        <v>24</v>
      </c>
    </row>
    <row r="8" spans="1:7" x14ac:dyDescent="0.3">
      <c r="A8" s="9">
        <v>44317</v>
      </c>
      <c r="B8" s="6">
        <v>182</v>
      </c>
      <c r="C8" s="6">
        <v>13</v>
      </c>
    </row>
    <row r="9" spans="1:7" x14ac:dyDescent="0.3">
      <c r="A9" s="9">
        <v>44348</v>
      </c>
      <c r="B9" s="6">
        <v>836</v>
      </c>
      <c r="C9" s="6">
        <v>22</v>
      </c>
    </row>
    <row r="10" spans="1:7" x14ac:dyDescent="0.3">
      <c r="A10" s="9">
        <v>44378</v>
      </c>
      <c r="B10" s="6">
        <v>405</v>
      </c>
      <c r="C10" s="6">
        <v>15</v>
      </c>
    </row>
    <row r="11" spans="1:7" x14ac:dyDescent="0.3">
      <c r="A11" s="9">
        <v>44409</v>
      </c>
      <c r="B11" s="6">
        <v>340</v>
      </c>
      <c r="C11" s="6">
        <v>10</v>
      </c>
    </row>
    <row r="12" spans="1:7" x14ac:dyDescent="0.3">
      <c r="A12" s="9">
        <v>44440</v>
      </c>
      <c r="B12" s="6">
        <v>625</v>
      </c>
      <c r="C12" s="6">
        <v>25</v>
      </c>
    </row>
    <row r="13" spans="1:7" x14ac:dyDescent="0.3">
      <c r="A13" s="9">
        <v>44470</v>
      </c>
      <c r="B13" s="6">
        <v>561</v>
      </c>
      <c r="C13" s="6">
        <v>17</v>
      </c>
    </row>
    <row r="14" spans="1:7" x14ac:dyDescent="0.3">
      <c r="A14" s="9">
        <v>44501</v>
      </c>
    </row>
    <row r="15" spans="1:7" x14ac:dyDescent="0.3">
      <c r="A15" s="9">
        <v>44531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8294-DD79-4A12-8B50-BA6409600476}">
  <sheetPr codeName="Sheet5">
    <tabColor theme="3" tint="0.59999389629810485"/>
  </sheetPr>
  <dimension ref="A1:J22"/>
  <sheetViews>
    <sheetView zoomScale="112" zoomScaleNormal="112" workbookViewId="0">
      <selection activeCell="J5" sqref="J5"/>
    </sheetView>
  </sheetViews>
  <sheetFormatPr defaultColWidth="9" defaultRowHeight="14.4" x14ac:dyDescent="0.3"/>
  <cols>
    <col min="2" max="2" width="11.5546875" bestFit="1" customWidth="1"/>
    <col min="4" max="4" width="14" bestFit="1" customWidth="1"/>
    <col min="7" max="7" width="6.44140625" customWidth="1"/>
    <col min="8" max="8" width="10.77734375" bestFit="1" customWidth="1"/>
    <col min="11" max="11" width="16.5546875" customWidth="1"/>
  </cols>
  <sheetData>
    <row r="1" spans="1:10" ht="16.5" customHeight="1" x14ac:dyDescent="0.35">
      <c r="A1" s="1" t="s">
        <v>142</v>
      </c>
      <c r="B1" s="2"/>
      <c r="C1" s="2"/>
      <c r="D1" s="2"/>
      <c r="E1" s="2"/>
      <c r="F1" s="2"/>
      <c r="G1" s="2"/>
    </row>
    <row r="3" spans="1:10" x14ac:dyDescent="0.3">
      <c r="A3" s="5" t="s">
        <v>1</v>
      </c>
      <c r="B3" s="5" t="s">
        <v>2</v>
      </c>
      <c r="C3" s="5" t="s">
        <v>3</v>
      </c>
      <c r="D3" s="5" t="s">
        <v>4</v>
      </c>
    </row>
    <row r="4" spans="1:10" x14ac:dyDescent="0.3">
      <c r="A4" t="s">
        <v>5</v>
      </c>
      <c r="B4" t="s">
        <v>6</v>
      </c>
      <c r="C4" t="s">
        <v>7</v>
      </c>
      <c r="D4">
        <v>546</v>
      </c>
      <c r="G4" s="4" t="s">
        <v>8</v>
      </c>
    </row>
    <row r="5" spans="1:10" x14ac:dyDescent="0.3">
      <c r="A5" t="s">
        <v>5</v>
      </c>
      <c r="B5" t="s">
        <v>9</v>
      </c>
      <c r="C5" t="s">
        <v>7</v>
      </c>
      <c r="D5">
        <v>519</v>
      </c>
      <c r="G5" t="s">
        <v>10</v>
      </c>
      <c r="J5" s="56">
        <f>SUMIFS(D4:D22,A4:A22,G5)</f>
        <v>4103</v>
      </c>
    </row>
    <row r="6" spans="1:10" x14ac:dyDescent="0.3">
      <c r="A6" t="s">
        <v>10</v>
      </c>
      <c r="B6" s="55" t="s">
        <v>6</v>
      </c>
      <c r="C6" t="s">
        <v>7</v>
      </c>
      <c r="D6">
        <v>492</v>
      </c>
      <c r="G6" t="s">
        <v>10</v>
      </c>
      <c r="H6" t="s">
        <v>6</v>
      </c>
      <c r="J6" s="53">
        <f>SUMIFS(D4:D22,A4:A22,G6,B4:B22,H6)</f>
        <v>2028</v>
      </c>
    </row>
    <row r="7" spans="1:10" x14ac:dyDescent="0.3">
      <c r="A7" t="s">
        <v>10</v>
      </c>
      <c r="B7" t="s">
        <v>9</v>
      </c>
      <c r="C7" t="s">
        <v>7</v>
      </c>
      <c r="D7">
        <v>559</v>
      </c>
    </row>
    <row r="8" spans="1:10" x14ac:dyDescent="0.3">
      <c r="A8" t="s">
        <v>10</v>
      </c>
      <c r="B8" s="55" t="s">
        <v>6</v>
      </c>
      <c r="C8" t="s">
        <v>7</v>
      </c>
      <c r="D8">
        <v>591</v>
      </c>
    </row>
    <row r="9" spans="1:10" x14ac:dyDescent="0.3">
      <c r="A9" t="s">
        <v>10</v>
      </c>
      <c r="B9" s="55" t="s">
        <v>6</v>
      </c>
      <c r="C9" t="s">
        <v>7</v>
      </c>
      <c r="D9">
        <v>535</v>
      </c>
      <c r="G9" s="4" t="s">
        <v>11</v>
      </c>
    </row>
    <row r="10" spans="1:10" x14ac:dyDescent="0.3">
      <c r="A10" t="s">
        <v>10</v>
      </c>
      <c r="B10" t="s">
        <v>9</v>
      </c>
      <c r="C10" t="s">
        <v>7</v>
      </c>
      <c r="D10">
        <v>550</v>
      </c>
      <c r="G10" t="s">
        <v>12</v>
      </c>
      <c r="H10" t="s">
        <v>6</v>
      </c>
      <c r="J10" s="53">
        <f>AVERAGEIFS(D4:D22,A4:A22,G10,B4:B22,H10)</f>
        <v>433</v>
      </c>
    </row>
    <row r="11" spans="1:10" x14ac:dyDescent="0.3">
      <c r="A11" t="s">
        <v>10</v>
      </c>
      <c r="B11" t="s">
        <v>13</v>
      </c>
      <c r="C11" t="s">
        <v>7</v>
      </c>
      <c r="D11">
        <v>517</v>
      </c>
    </row>
    <row r="12" spans="1:10" x14ac:dyDescent="0.3">
      <c r="A12" t="s">
        <v>10</v>
      </c>
      <c r="B12" t="s">
        <v>9</v>
      </c>
      <c r="C12" t="s">
        <v>14</v>
      </c>
      <c r="D12">
        <v>449</v>
      </c>
    </row>
    <row r="13" spans="1:10" x14ac:dyDescent="0.3">
      <c r="A13" t="s">
        <v>10</v>
      </c>
      <c r="B13" s="55" t="s">
        <v>6</v>
      </c>
      <c r="C13" t="s">
        <v>14</v>
      </c>
      <c r="D13">
        <v>410</v>
      </c>
    </row>
    <row r="14" spans="1:10" x14ac:dyDescent="0.3">
      <c r="A14" t="s">
        <v>15</v>
      </c>
      <c r="B14" t="s">
        <v>6</v>
      </c>
      <c r="C14" t="s">
        <v>14</v>
      </c>
      <c r="D14">
        <v>435</v>
      </c>
      <c r="G14" s="4" t="s">
        <v>16</v>
      </c>
    </row>
    <row r="15" spans="1:10" x14ac:dyDescent="0.3">
      <c r="A15" t="s">
        <v>15</v>
      </c>
      <c r="B15" t="s">
        <v>13</v>
      </c>
      <c r="C15" t="s">
        <v>7</v>
      </c>
      <c r="D15">
        <v>468</v>
      </c>
      <c r="G15" t="s">
        <v>10</v>
      </c>
      <c r="H15" t="s">
        <v>13</v>
      </c>
      <c r="J15" s="53">
        <f>COUNTIFS(A4:A22,G15,B4:B22,H15)</f>
        <v>1</v>
      </c>
    </row>
    <row r="16" spans="1:10" x14ac:dyDescent="0.3">
      <c r="A16" t="s">
        <v>12</v>
      </c>
      <c r="B16" t="s">
        <v>9</v>
      </c>
      <c r="C16" t="s">
        <v>7</v>
      </c>
      <c r="D16">
        <v>568</v>
      </c>
    </row>
    <row r="17" spans="1:4" x14ac:dyDescent="0.3">
      <c r="A17" t="s">
        <v>12</v>
      </c>
      <c r="B17" t="s">
        <v>6</v>
      </c>
      <c r="C17" t="s">
        <v>7</v>
      </c>
      <c r="D17">
        <v>432</v>
      </c>
    </row>
    <row r="18" spans="1:4" x14ac:dyDescent="0.3">
      <c r="A18" t="s">
        <v>12</v>
      </c>
      <c r="B18" t="s">
        <v>6</v>
      </c>
      <c r="C18" t="s">
        <v>7</v>
      </c>
      <c r="D18">
        <v>434</v>
      </c>
    </row>
    <row r="19" spans="1:4" x14ac:dyDescent="0.3">
      <c r="A19" t="s">
        <v>12</v>
      </c>
      <c r="B19" t="s">
        <v>9</v>
      </c>
      <c r="C19" t="s">
        <v>14</v>
      </c>
      <c r="D19">
        <v>479</v>
      </c>
    </row>
    <row r="20" spans="1:4" x14ac:dyDescent="0.3">
      <c r="A20" t="s">
        <v>12</v>
      </c>
      <c r="B20" t="s">
        <v>13</v>
      </c>
      <c r="C20" t="s">
        <v>14</v>
      </c>
      <c r="D20">
        <v>471</v>
      </c>
    </row>
    <row r="21" spans="1:4" x14ac:dyDescent="0.3">
      <c r="A21" t="s">
        <v>17</v>
      </c>
      <c r="B21" t="s">
        <v>13</v>
      </c>
      <c r="C21" t="s">
        <v>7</v>
      </c>
      <c r="D21">
        <v>534</v>
      </c>
    </row>
    <row r="22" spans="1:4" x14ac:dyDescent="0.3">
      <c r="A22" t="s">
        <v>17</v>
      </c>
      <c r="B22" t="s">
        <v>6</v>
      </c>
      <c r="C22" t="s">
        <v>14</v>
      </c>
      <c r="D22">
        <v>409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B04B-ADC9-4ECD-B38D-AAE1A176AF99}">
  <sheetPr codeName="Sheet6">
    <tabColor theme="7" tint="0.59999389629810485"/>
  </sheetPr>
  <dimension ref="A1:K30"/>
  <sheetViews>
    <sheetView zoomScale="130" zoomScaleNormal="130" workbookViewId="0">
      <selection activeCell="I21" sqref="I21"/>
    </sheetView>
  </sheetViews>
  <sheetFormatPr defaultRowHeight="14.4" x14ac:dyDescent="0.3"/>
  <cols>
    <col min="1" max="1" width="9.88671875" customWidth="1"/>
    <col min="2" max="2" width="12.33203125" bestFit="1" customWidth="1"/>
    <col min="3" max="3" width="9.33203125" bestFit="1" customWidth="1"/>
    <col min="4" max="4" width="12.5546875" customWidth="1"/>
    <col min="8" max="8" width="11.33203125" customWidth="1"/>
    <col min="9" max="9" width="13.33203125" customWidth="1"/>
  </cols>
  <sheetData>
    <row r="1" spans="1:11" ht="16.5" customHeight="1" x14ac:dyDescent="0.35">
      <c r="A1" s="1" t="s">
        <v>146</v>
      </c>
      <c r="B1" s="2"/>
      <c r="C1" s="2"/>
      <c r="D1" s="2"/>
      <c r="E1" s="2"/>
      <c r="F1" s="2"/>
      <c r="G1" s="2"/>
    </row>
    <row r="4" spans="1:11" x14ac:dyDescent="0.3">
      <c r="A4" s="5" t="s">
        <v>144</v>
      </c>
      <c r="B4" s="5" t="s">
        <v>101</v>
      </c>
      <c r="C4" s="5" t="s">
        <v>102</v>
      </c>
      <c r="D4" s="5" t="s">
        <v>143</v>
      </c>
      <c r="E4" s="5" t="s">
        <v>103</v>
      </c>
      <c r="H4" s="4" t="s">
        <v>145</v>
      </c>
    </row>
    <row r="5" spans="1:11" x14ac:dyDescent="0.3">
      <c r="A5" t="s">
        <v>104</v>
      </c>
      <c r="B5" t="s">
        <v>105</v>
      </c>
      <c r="C5" t="s">
        <v>106</v>
      </c>
      <c r="D5">
        <v>1</v>
      </c>
      <c r="E5" s="43">
        <f>10200</f>
        <v>10200</v>
      </c>
      <c r="H5" s="45" t="s">
        <v>116</v>
      </c>
      <c r="K5" s="53">
        <f>SUMIFS(E4:E30,B4:B30,H5)</f>
        <v>37856</v>
      </c>
    </row>
    <row r="6" spans="1:11" x14ac:dyDescent="0.3">
      <c r="A6" t="s">
        <v>107</v>
      </c>
      <c r="B6" t="s">
        <v>105</v>
      </c>
      <c r="C6" t="s">
        <v>106</v>
      </c>
      <c r="D6">
        <v>0</v>
      </c>
      <c r="E6" s="43">
        <f>E5*1.2</f>
        <v>12240</v>
      </c>
    </row>
    <row r="7" spans="1:11" x14ac:dyDescent="0.3">
      <c r="A7" t="s">
        <v>108</v>
      </c>
      <c r="B7" t="s">
        <v>105</v>
      </c>
      <c r="C7" t="s">
        <v>106</v>
      </c>
      <c r="D7">
        <v>0</v>
      </c>
      <c r="E7" s="43">
        <f t="shared" ref="E7:E28" si="0">E6*1.2</f>
        <v>14688</v>
      </c>
    </row>
    <row r="8" spans="1:11" x14ac:dyDescent="0.3">
      <c r="A8" t="s">
        <v>109</v>
      </c>
      <c r="B8" t="s">
        <v>105</v>
      </c>
      <c r="C8" t="s">
        <v>106</v>
      </c>
      <c r="D8">
        <v>0</v>
      </c>
      <c r="E8" s="43">
        <f t="shared" si="0"/>
        <v>17625.599999999999</v>
      </c>
    </row>
    <row r="9" spans="1:11" x14ac:dyDescent="0.3">
      <c r="A9" t="s">
        <v>110</v>
      </c>
      <c r="B9" t="s">
        <v>111</v>
      </c>
      <c r="C9" t="s">
        <v>106</v>
      </c>
      <c r="D9">
        <v>1</v>
      </c>
      <c r="E9" s="43">
        <v>10300</v>
      </c>
      <c r="H9" t="s">
        <v>147</v>
      </c>
    </row>
    <row r="10" spans="1:11" x14ac:dyDescent="0.3">
      <c r="A10" t="s">
        <v>112</v>
      </c>
      <c r="B10" t="s">
        <v>111</v>
      </c>
      <c r="C10" t="s">
        <v>106</v>
      </c>
      <c r="D10">
        <v>0</v>
      </c>
      <c r="E10" s="43">
        <f t="shared" si="0"/>
        <v>12360</v>
      </c>
      <c r="H10" s="4" t="s">
        <v>102</v>
      </c>
      <c r="I10" s="4" t="s">
        <v>143</v>
      </c>
    </row>
    <row r="11" spans="1:11" x14ac:dyDescent="0.3">
      <c r="A11" t="s">
        <v>113</v>
      </c>
      <c r="B11" t="s">
        <v>111</v>
      </c>
      <c r="C11" t="s">
        <v>106</v>
      </c>
      <c r="D11">
        <v>0</v>
      </c>
      <c r="E11" s="43">
        <f t="shared" si="0"/>
        <v>14832</v>
      </c>
      <c r="H11" s="45" t="s">
        <v>106</v>
      </c>
      <c r="I11" s="45">
        <v>1</v>
      </c>
      <c r="K11" s="44">
        <f>AVERAGEIFS(E4:E30,C4:C30,H11,D4:D30,I11)</f>
        <v>10250</v>
      </c>
    </row>
    <row r="12" spans="1:11" x14ac:dyDescent="0.3">
      <c r="A12" t="s">
        <v>114</v>
      </c>
      <c r="B12" t="s">
        <v>111</v>
      </c>
      <c r="C12" t="s">
        <v>106</v>
      </c>
      <c r="D12">
        <v>0</v>
      </c>
      <c r="E12" s="43">
        <f t="shared" si="0"/>
        <v>17798.399999999998</v>
      </c>
    </row>
    <row r="13" spans="1:11" x14ac:dyDescent="0.3">
      <c r="A13" t="s">
        <v>115</v>
      </c>
      <c r="B13" s="55" t="s">
        <v>116</v>
      </c>
      <c r="C13" t="s">
        <v>117</v>
      </c>
      <c r="D13">
        <v>1</v>
      </c>
      <c r="E13" s="43">
        <v>10400</v>
      </c>
    </row>
    <row r="14" spans="1:11" x14ac:dyDescent="0.3">
      <c r="A14" t="s">
        <v>118</v>
      </c>
      <c r="B14" s="55" t="s">
        <v>116</v>
      </c>
      <c r="C14" t="s">
        <v>117</v>
      </c>
      <c r="D14">
        <v>0</v>
      </c>
      <c r="E14" s="43">
        <f t="shared" si="0"/>
        <v>12480</v>
      </c>
    </row>
    <row r="15" spans="1:11" x14ac:dyDescent="0.3">
      <c r="A15" t="s">
        <v>119</v>
      </c>
      <c r="B15" s="55" t="s">
        <v>116</v>
      </c>
      <c r="C15" t="s">
        <v>117</v>
      </c>
      <c r="D15">
        <v>0</v>
      </c>
      <c r="E15" s="43">
        <f t="shared" si="0"/>
        <v>14976</v>
      </c>
    </row>
    <row r="16" spans="1:11" x14ac:dyDescent="0.3">
      <c r="A16" t="s">
        <v>120</v>
      </c>
      <c r="B16" t="s">
        <v>121</v>
      </c>
      <c r="C16" t="s">
        <v>117</v>
      </c>
      <c r="D16">
        <v>0</v>
      </c>
      <c r="E16" s="43">
        <v>20000</v>
      </c>
    </row>
    <row r="17" spans="1:5" x14ac:dyDescent="0.3">
      <c r="A17" t="s">
        <v>122</v>
      </c>
      <c r="B17" t="s">
        <v>121</v>
      </c>
      <c r="C17" t="s">
        <v>117</v>
      </c>
      <c r="D17">
        <v>0</v>
      </c>
      <c r="E17" s="43">
        <f t="shared" si="0"/>
        <v>24000</v>
      </c>
    </row>
    <row r="18" spans="1:5" x14ac:dyDescent="0.3">
      <c r="A18" t="s">
        <v>123</v>
      </c>
      <c r="B18" t="s">
        <v>121</v>
      </c>
      <c r="C18" t="s">
        <v>117</v>
      </c>
      <c r="D18">
        <v>0</v>
      </c>
      <c r="E18" s="43">
        <f t="shared" si="0"/>
        <v>28800</v>
      </c>
    </row>
    <row r="19" spans="1:5" x14ac:dyDescent="0.3">
      <c r="A19" t="s">
        <v>124</v>
      </c>
      <c r="B19" t="s">
        <v>121</v>
      </c>
      <c r="C19" t="s">
        <v>117</v>
      </c>
      <c r="D19">
        <v>0</v>
      </c>
      <c r="E19" s="43">
        <f t="shared" si="0"/>
        <v>34560</v>
      </c>
    </row>
    <row r="20" spans="1:5" x14ac:dyDescent="0.3">
      <c r="A20" t="s">
        <v>125</v>
      </c>
      <c r="B20" t="s">
        <v>126</v>
      </c>
      <c r="C20" t="s">
        <v>117</v>
      </c>
      <c r="D20">
        <v>0</v>
      </c>
      <c r="E20" s="43">
        <f t="shared" si="0"/>
        <v>41472</v>
      </c>
    </row>
    <row r="21" spans="1:5" x14ac:dyDescent="0.3">
      <c r="A21" t="s">
        <v>127</v>
      </c>
      <c r="B21" t="s">
        <v>128</v>
      </c>
      <c r="C21" t="s">
        <v>129</v>
      </c>
      <c r="D21">
        <v>0</v>
      </c>
      <c r="E21" s="43">
        <f t="shared" si="0"/>
        <v>49766.400000000001</v>
      </c>
    </row>
    <row r="22" spans="1:5" x14ac:dyDescent="0.3">
      <c r="A22" t="s">
        <v>130</v>
      </c>
      <c r="B22" t="s">
        <v>128</v>
      </c>
      <c r="C22" t="s">
        <v>129</v>
      </c>
      <c r="D22">
        <v>1</v>
      </c>
      <c r="E22" s="43">
        <v>10500</v>
      </c>
    </row>
    <row r="23" spans="1:5" x14ac:dyDescent="0.3">
      <c r="A23" t="s">
        <v>131</v>
      </c>
      <c r="B23" t="s">
        <v>128</v>
      </c>
      <c r="C23" t="s">
        <v>129</v>
      </c>
      <c r="D23">
        <v>0</v>
      </c>
      <c r="E23" s="43">
        <f>E8*1.2</f>
        <v>21150.719999999998</v>
      </c>
    </row>
    <row r="24" spans="1:5" x14ac:dyDescent="0.3">
      <c r="A24" t="s">
        <v>132</v>
      </c>
      <c r="B24" t="s">
        <v>128</v>
      </c>
      <c r="C24" t="s">
        <v>129</v>
      </c>
      <c r="D24">
        <v>0</v>
      </c>
      <c r="E24" s="43">
        <f t="shared" si="0"/>
        <v>25380.863999999998</v>
      </c>
    </row>
    <row r="25" spans="1:5" x14ac:dyDescent="0.3">
      <c r="A25" t="s">
        <v>133</v>
      </c>
      <c r="B25" t="s">
        <v>134</v>
      </c>
      <c r="C25" t="s">
        <v>129</v>
      </c>
      <c r="D25">
        <v>0</v>
      </c>
      <c r="E25" s="43">
        <f t="shared" si="0"/>
        <v>30457.036799999994</v>
      </c>
    </row>
    <row r="26" spans="1:5" x14ac:dyDescent="0.3">
      <c r="A26" t="s">
        <v>135</v>
      </c>
      <c r="B26" t="s">
        <v>134</v>
      </c>
      <c r="C26" t="s">
        <v>129</v>
      </c>
      <c r="D26">
        <v>1</v>
      </c>
      <c r="E26" s="43">
        <v>10200</v>
      </c>
    </row>
    <row r="27" spans="1:5" x14ac:dyDescent="0.3">
      <c r="A27" t="s">
        <v>136</v>
      </c>
      <c r="B27" t="s">
        <v>134</v>
      </c>
      <c r="C27" t="s">
        <v>129</v>
      </c>
      <c r="D27">
        <v>0</v>
      </c>
      <c r="E27" s="43">
        <f t="shared" si="0"/>
        <v>12240</v>
      </c>
    </row>
    <row r="28" spans="1:5" x14ac:dyDescent="0.3">
      <c r="A28" t="s">
        <v>137</v>
      </c>
      <c r="B28" t="s">
        <v>134</v>
      </c>
      <c r="C28" t="s">
        <v>129</v>
      </c>
      <c r="D28">
        <v>0</v>
      </c>
      <c r="E28" s="43">
        <f t="shared" si="0"/>
        <v>14688</v>
      </c>
    </row>
    <row r="29" spans="1:5" x14ac:dyDescent="0.3">
      <c r="A29" t="s">
        <v>138</v>
      </c>
      <c r="B29" t="s">
        <v>139</v>
      </c>
      <c r="C29" t="s">
        <v>129</v>
      </c>
      <c r="D29">
        <v>1</v>
      </c>
      <c r="E29" s="43">
        <v>10100</v>
      </c>
    </row>
    <row r="30" spans="1:5" x14ac:dyDescent="0.3">
      <c r="A30" t="s">
        <v>140</v>
      </c>
      <c r="B30" t="s">
        <v>139</v>
      </c>
      <c r="C30" t="s">
        <v>129</v>
      </c>
      <c r="D30">
        <v>1</v>
      </c>
      <c r="E30" s="43">
        <v>10300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E290-95DD-4BF0-AEB8-09B7EA9B44B9}">
  <sheetPr codeName="Sheet7">
    <tabColor theme="8" tint="0.59999389629810485"/>
  </sheetPr>
  <dimension ref="A1:H19"/>
  <sheetViews>
    <sheetView zoomScale="134" zoomScaleNormal="134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6" customWidth="1"/>
    <col min="2" max="2" width="14.88671875" customWidth="1"/>
    <col min="3" max="3" width="13.21875" customWidth="1"/>
    <col min="4" max="4" width="14.6640625" customWidth="1"/>
    <col min="5" max="5" width="8.88671875" customWidth="1"/>
    <col min="7" max="7" width="11.44140625" customWidth="1"/>
    <col min="8" max="8" width="17.5546875" customWidth="1"/>
  </cols>
  <sheetData>
    <row r="1" spans="1:8" ht="16.5" customHeight="1" x14ac:dyDescent="0.35">
      <c r="A1" s="1" t="s">
        <v>48</v>
      </c>
      <c r="B1" s="2"/>
      <c r="C1" s="2"/>
      <c r="D1" s="2"/>
      <c r="E1" s="2"/>
      <c r="F1" s="2"/>
    </row>
    <row r="2" spans="1:8" x14ac:dyDescent="0.3">
      <c r="G2" s="19" t="s">
        <v>67</v>
      </c>
      <c r="H2" s="20" t="s">
        <v>66</v>
      </c>
    </row>
    <row r="3" spans="1:8" ht="15" thickBot="1" x14ac:dyDescent="0.35">
      <c r="A3" s="10" t="s">
        <v>63</v>
      </c>
      <c r="G3" s="21">
        <v>44517</v>
      </c>
      <c r="H3" s="22" t="s">
        <v>68</v>
      </c>
    </row>
    <row r="4" spans="1:8" ht="15" thickTop="1" x14ac:dyDescent="0.3">
      <c r="A4" t="s">
        <v>49</v>
      </c>
      <c r="G4" s="21">
        <v>44524</v>
      </c>
      <c r="H4" s="22" t="s">
        <v>69</v>
      </c>
    </row>
    <row r="5" spans="1:8" x14ac:dyDescent="0.3">
      <c r="G5" s="23">
        <v>44526</v>
      </c>
      <c r="H5" s="24" t="s">
        <v>69</v>
      </c>
    </row>
    <row r="6" spans="1:8" ht="30" customHeight="1" x14ac:dyDescent="0.3">
      <c r="A6" s="18" t="s">
        <v>50</v>
      </c>
      <c r="B6" s="18" t="s">
        <v>51</v>
      </c>
      <c r="D6" s="18" t="s">
        <v>52</v>
      </c>
    </row>
    <row r="7" spans="1:8" x14ac:dyDescent="0.3">
      <c r="A7" s="11">
        <v>44515</v>
      </c>
      <c r="B7">
        <v>3</v>
      </c>
      <c r="D7" s="17">
        <f>WORKDAY.INTL(A7,B7,1)</f>
        <v>44518</v>
      </c>
    </row>
    <row r="8" spans="1:8" x14ac:dyDescent="0.3">
      <c r="B8" t="s">
        <v>159</v>
      </c>
    </row>
    <row r="15" spans="1:8" ht="15" thickBot="1" x14ac:dyDescent="0.35">
      <c r="A15" s="10" t="s">
        <v>64</v>
      </c>
    </row>
    <row r="16" spans="1:8" ht="15" thickTop="1" x14ac:dyDescent="0.3">
      <c r="A16" t="s">
        <v>65</v>
      </c>
    </row>
    <row r="18" spans="1:4" ht="30" customHeight="1" x14ac:dyDescent="0.3">
      <c r="A18" s="18" t="s">
        <v>50</v>
      </c>
      <c r="B18" s="18" t="s">
        <v>52</v>
      </c>
      <c r="D18" s="18" t="s">
        <v>51</v>
      </c>
    </row>
    <row r="19" spans="1:4" x14ac:dyDescent="0.3">
      <c r="A19" s="11">
        <v>44515</v>
      </c>
      <c r="B19" s="11">
        <v>44520</v>
      </c>
      <c r="D19">
        <f>NETWORKDAYS.INTL(A19,B19,1)</f>
        <v>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4149-3349-4CB2-AD26-B9D3BA37F92B}">
  <sheetPr codeName="Sheet8">
    <tabColor theme="9" tint="0.59999389629810485"/>
  </sheetPr>
  <dimension ref="A1:K11"/>
  <sheetViews>
    <sheetView zoomScale="160" zoomScaleNormal="160" workbookViewId="0">
      <selection activeCell="H13" sqref="H13"/>
    </sheetView>
  </sheetViews>
  <sheetFormatPr defaultRowHeight="14.4" x14ac:dyDescent="0.3"/>
  <cols>
    <col min="1" max="1" width="9.88671875" customWidth="1"/>
    <col min="7" max="7" width="15.33203125" bestFit="1" customWidth="1"/>
  </cols>
  <sheetData>
    <row r="1" spans="1:11" ht="16.5" customHeight="1" x14ac:dyDescent="0.35">
      <c r="A1" s="1" t="s">
        <v>62</v>
      </c>
      <c r="B1" s="2"/>
      <c r="C1" s="2"/>
      <c r="D1" s="2"/>
      <c r="E1" s="2"/>
      <c r="F1" s="2"/>
      <c r="G1" s="2"/>
      <c r="J1" s="36">
        <v>1</v>
      </c>
      <c r="K1" s="37" t="s">
        <v>46</v>
      </c>
    </row>
    <row r="2" spans="1:11" x14ac:dyDescent="0.3">
      <c r="J2" s="38">
        <v>2</v>
      </c>
      <c r="K2" s="39" t="s">
        <v>54</v>
      </c>
    </row>
    <row r="3" spans="1:11" x14ac:dyDescent="0.3">
      <c r="J3" s="40">
        <v>3</v>
      </c>
      <c r="K3" s="41" t="s">
        <v>53</v>
      </c>
    </row>
    <row r="5" spans="1:11" ht="15" thickBot="1" x14ac:dyDescent="0.35">
      <c r="G5" s="10" t="s">
        <v>60</v>
      </c>
      <c r="J5" t="s">
        <v>61</v>
      </c>
      <c r="K5" s="16">
        <v>1</v>
      </c>
    </row>
    <row r="6" spans="1:11" ht="15" thickTop="1" x14ac:dyDescent="0.3">
      <c r="A6" s="12" t="s">
        <v>2</v>
      </c>
      <c r="B6" s="12" t="s">
        <v>46</v>
      </c>
      <c r="C6" s="12" t="s">
        <v>54</v>
      </c>
      <c r="D6" s="12" t="s">
        <v>53</v>
      </c>
      <c r="G6" s="12" t="s">
        <v>2</v>
      </c>
      <c r="H6" s="4" t="str">
        <f>CHOOSE(K$5,B6,C6,D6)</f>
        <v>Sales</v>
      </c>
    </row>
    <row r="7" spans="1:11" x14ac:dyDescent="0.3">
      <c r="A7" s="13" t="s">
        <v>55</v>
      </c>
      <c r="B7" s="14">
        <v>335</v>
      </c>
      <c r="C7" s="14">
        <v>321</v>
      </c>
      <c r="D7" s="15">
        <f>B7-C7</f>
        <v>14</v>
      </c>
      <c r="G7" s="13" t="s">
        <v>55</v>
      </c>
      <c r="H7" s="4">
        <f t="shared" ref="H7:H11" si="0">CHOOSE(K$5,B7,C7,D7)</f>
        <v>335</v>
      </c>
    </row>
    <row r="8" spans="1:11" x14ac:dyDescent="0.3">
      <c r="A8" s="13" t="s">
        <v>57</v>
      </c>
      <c r="B8" s="14">
        <v>203</v>
      </c>
      <c r="C8" s="14">
        <v>164</v>
      </c>
      <c r="D8" s="15">
        <f t="shared" ref="D8:D11" si="1">B8-C8</f>
        <v>39</v>
      </c>
      <c r="G8" s="13" t="s">
        <v>57</v>
      </c>
      <c r="H8" s="4">
        <f t="shared" si="0"/>
        <v>203</v>
      </c>
    </row>
    <row r="9" spans="1:11" x14ac:dyDescent="0.3">
      <c r="A9" s="13" t="s">
        <v>58</v>
      </c>
      <c r="B9" s="14">
        <v>212</v>
      </c>
      <c r="C9" s="14">
        <v>146</v>
      </c>
      <c r="D9" s="15">
        <f t="shared" si="1"/>
        <v>66</v>
      </c>
      <c r="G9" s="13" t="s">
        <v>58</v>
      </c>
      <c r="H9" s="4">
        <f t="shared" si="0"/>
        <v>212</v>
      </c>
    </row>
    <row r="10" spans="1:11" x14ac:dyDescent="0.3">
      <c r="A10" s="13" t="s">
        <v>56</v>
      </c>
      <c r="B10" s="14">
        <v>326</v>
      </c>
      <c r="C10" s="14">
        <v>110</v>
      </c>
      <c r="D10" s="15">
        <f t="shared" si="1"/>
        <v>216</v>
      </c>
      <c r="G10" s="13" t="s">
        <v>56</v>
      </c>
      <c r="H10" s="4">
        <f t="shared" si="0"/>
        <v>326</v>
      </c>
    </row>
    <row r="11" spans="1:11" x14ac:dyDescent="0.3">
      <c r="A11" s="13" t="s">
        <v>59</v>
      </c>
      <c r="B11" s="14">
        <v>144</v>
      </c>
      <c r="C11" s="14">
        <v>63</v>
      </c>
      <c r="D11" s="15">
        <f t="shared" si="1"/>
        <v>81</v>
      </c>
      <c r="G11" s="13" t="s">
        <v>59</v>
      </c>
      <c r="H11" s="4">
        <f t="shared" si="0"/>
        <v>144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FanTEXTic Formulas</vt:lpstr>
      <vt:lpstr>Automate with INDEX &amp; MATCH</vt:lpstr>
      <vt:lpstr>Automate with index &amp;match</vt:lpstr>
      <vt:lpstr>IF ERROR</vt:lpstr>
      <vt:lpstr>Conditional Formulas</vt:lpstr>
      <vt:lpstr>CF_Practice</vt:lpstr>
      <vt:lpstr>Date's Amazing!</vt:lpstr>
      <vt:lpstr>Dynamic Data WOHOO!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GHOUSE PEER</cp:lastModifiedBy>
  <dcterms:created xsi:type="dcterms:W3CDTF">2021-11-06T23:34:35Z</dcterms:created>
  <dcterms:modified xsi:type="dcterms:W3CDTF">2024-04-12T14:03:43Z</dcterms:modified>
</cp:coreProperties>
</file>